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omments1.xml" ContentType="application/vnd.openxmlformats-officedocument.spreadsheetml.comments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29.xml" ContentType="application/vnd.openxmlformats-officedocument.drawing+xml"/>
  <Override PartName="/xl/comments3.xml" ContentType="application/vnd.openxmlformats-officedocument.spreadsheetml.comments+xml"/>
  <Override PartName="/xl/drawings/drawing30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giantoniello/Desktop/TESI MAGISTRALE/LC Spa Project/Website-Thesis/Database/"/>
    </mc:Choice>
  </mc:AlternateContent>
  <xr:revisionPtr revIDLastSave="0" documentId="13_ncr:1_{BFCB9797-D8D0-DC4E-83F6-DE5FDBDB05E0}" xr6:coauthVersionLast="47" xr6:coauthVersionMax="47" xr10:uidLastSave="{00000000-0000-0000-0000-000000000000}"/>
  <bookViews>
    <workbookView xWindow="0" yWindow="0" windowWidth="28800" windowHeight="18000" tabRatio="890" firstSheet="9" activeTab="14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Sheet D-C" sheetId="18" r:id="rId5"/>
    <sheet name="Grafici Tasso Lavoro Dasboard" sheetId="16" r:id="rId6"/>
    <sheet name="Scenari" sheetId="14" r:id="rId7"/>
    <sheet name="Flusso dati statici sensori" sheetId="7" r:id="rId8"/>
    <sheet name="Tabelle Dashboard" sheetId="15" r:id="rId9"/>
    <sheet name="DASHBOARD TABLE" sheetId="17" r:id="rId10"/>
    <sheet name="Grafici dati statici" sheetId="12" r:id="rId11"/>
    <sheet name="Valori Accelerazioni SAP" sheetId="9" r:id="rId12"/>
    <sheet name="Flusso dati dinamici sensori" sheetId="8" r:id="rId13"/>
    <sheet name="Spostamenti SAP" sheetId="11" r:id="rId14"/>
    <sheet name="CONFRONTO DATI STATICI" sheetId="10" r:id="rId15"/>
    <sheet name="GRAFICI CONFRONTO DATI STATICI" sheetId="13" r:id="rId16"/>
  </sheets>
  <externalReferences>
    <externalReference r:id="rId1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4" i="18" l="1"/>
  <c r="C255" i="18"/>
  <c r="C256" i="18"/>
  <c r="C257" i="18"/>
  <c r="C258" i="18"/>
  <c r="C259" i="18"/>
  <c r="C260" i="18"/>
  <c r="C261" i="18"/>
  <c r="C262" i="18"/>
  <c r="C263" i="18"/>
  <c r="C264" i="18"/>
  <c r="C265" i="18"/>
  <c r="A255" i="18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A243" i="18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18" i="18"/>
  <c r="A231" i="18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A219" i="18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B219" i="18"/>
  <c r="B220" i="18"/>
  <c r="B221" i="18"/>
  <c r="B222" i="18"/>
  <c r="B223" i="18"/>
  <c r="B224" i="18"/>
  <c r="B225" i="18"/>
  <c r="B226" i="18"/>
  <c r="B227" i="18"/>
  <c r="B228" i="18"/>
  <c r="B229" i="18"/>
  <c r="B218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A207" i="18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A195" i="18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A183" i="18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A171" i="18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A159" i="18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A147" i="18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A135" i="18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A123" i="18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C111" i="18"/>
  <c r="C112" i="18"/>
  <c r="C113" i="18"/>
  <c r="C114" i="18"/>
  <c r="C115" i="18"/>
  <c r="C116" i="18"/>
  <c r="C117" i="18"/>
  <c r="C118" i="18"/>
  <c r="C119" i="18"/>
  <c r="C120" i="18"/>
  <c r="C121" i="18"/>
  <c r="C110" i="18"/>
  <c r="A111" i="18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B111" i="18"/>
  <c r="B112" i="18"/>
  <c r="B113" i="18"/>
  <c r="B114" i="18"/>
  <c r="B115" i="18"/>
  <c r="B116" i="18"/>
  <c r="B117" i="18"/>
  <c r="B118" i="18"/>
  <c r="B119" i="18"/>
  <c r="B120" i="18"/>
  <c r="B121" i="18"/>
  <c r="B110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A99" i="18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A87" i="18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B86" i="18"/>
  <c r="B87" i="18"/>
  <c r="B88" i="18"/>
  <c r="B89" i="18"/>
  <c r="B90" i="18"/>
  <c r="B91" i="18"/>
  <c r="B92" i="18"/>
  <c r="B93" i="18"/>
  <c r="B94" i="18"/>
  <c r="B95" i="18"/>
  <c r="B96" i="18"/>
  <c r="B97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A75" i="18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B74" i="18"/>
  <c r="B75" i="18"/>
  <c r="B76" i="18"/>
  <c r="B77" i="18"/>
  <c r="B78" i="18"/>
  <c r="B79" i="18"/>
  <c r="B80" i="18"/>
  <c r="B81" i="18"/>
  <c r="B82" i="18"/>
  <c r="B83" i="18"/>
  <c r="B84" i="18"/>
  <c r="B85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A63" i="18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B62" i="18"/>
  <c r="B63" i="18"/>
  <c r="B64" i="18"/>
  <c r="B65" i="18"/>
  <c r="B66" i="18"/>
  <c r="B67" i="18"/>
  <c r="B68" i="18"/>
  <c r="B69" i="18"/>
  <c r="B70" i="18"/>
  <c r="B71" i="18"/>
  <c r="B72" i="18"/>
  <c r="B73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A51" i="18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B50" i="18"/>
  <c r="B51" i="18"/>
  <c r="B52" i="18"/>
  <c r="B53" i="18"/>
  <c r="B54" i="18"/>
  <c r="B55" i="18"/>
  <c r="B56" i="18"/>
  <c r="B57" i="18"/>
  <c r="B58" i="18"/>
  <c r="B59" i="18"/>
  <c r="B60" i="18"/>
  <c r="B61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A39" i="18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B38" i="18"/>
  <c r="B39" i="18"/>
  <c r="B40" i="18"/>
  <c r="B41" i="18"/>
  <c r="B42" i="18"/>
  <c r="B43" i="18"/>
  <c r="B44" i="18"/>
  <c r="B45" i="18"/>
  <c r="B46" i="18"/>
  <c r="B47" i="18"/>
  <c r="B48" i="18"/>
  <c r="B49" i="18"/>
  <c r="C27" i="18"/>
  <c r="C28" i="18"/>
  <c r="C29" i="18"/>
  <c r="C30" i="18"/>
  <c r="C31" i="18"/>
  <c r="C32" i="18"/>
  <c r="C33" i="18"/>
  <c r="C34" i="18"/>
  <c r="C35" i="18"/>
  <c r="C36" i="18"/>
  <c r="C37" i="18"/>
  <c r="C26" i="18"/>
  <c r="A27" i="18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B27" i="18"/>
  <c r="B28" i="18"/>
  <c r="B29" i="18"/>
  <c r="B30" i="18"/>
  <c r="B31" i="18"/>
  <c r="B32" i="18"/>
  <c r="B33" i="18"/>
  <c r="B34" i="18"/>
  <c r="B35" i="18"/>
  <c r="B36" i="18"/>
  <c r="B37" i="18"/>
  <c r="B26" i="18"/>
  <c r="C15" i="18"/>
  <c r="C16" i="18"/>
  <c r="C17" i="18"/>
  <c r="C18" i="18"/>
  <c r="C19" i="18"/>
  <c r="C20" i="18"/>
  <c r="C21" i="18"/>
  <c r="C22" i="18"/>
  <c r="C23" i="18"/>
  <c r="C24" i="18"/>
  <c r="C25" i="18"/>
  <c r="C14" i="18"/>
  <c r="A15" i="18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B23" i="18"/>
  <c r="B24" i="18"/>
  <c r="B25" i="18"/>
  <c r="B15" i="18"/>
  <c r="B16" i="18"/>
  <c r="B17" i="18"/>
  <c r="B18" i="18"/>
  <c r="B19" i="18"/>
  <c r="B20" i="18"/>
  <c r="B21" i="18"/>
  <c r="B22" i="18"/>
  <c r="B14" i="18"/>
  <c r="D677" i="17"/>
  <c r="E677" i="17"/>
  <c r="F677" i="17"/>
  <c r="G677" i="17"/>
  <c r="H677" i="17"/>
  <c r="D678" i="17"/>
  <c r="E678" i="17"/>
  <c r="F678" i="17"/>
  <c r="G678" i="17"/>
  <c r="H678" i="17"/>
  <c r="D679" i="17"/>
  <c r="E679" i="17"/>
  <c r="F679" i="17"/>
  <c r="G679" i="17"/>
  <c r="H679" i="17"/>
  <c r="D680" i="17"/>
  <c r="E680" i="17"/>
  <c r="F680" i="17"/>
  <c r="G680" i="17"/>
  <c r="H680" i="17"/>
  <c r="D681" i="17"/>
  <c r="E681" i="17"/>
  <c r="F681" i="17"/>
  <c r="G681" i="17"/>
  <c r="H681" i="17"/>
  <c r="D682" i="17"/>
  <c r="E682" i="17"/>
  <c r="F682" i="17"/>
  <c r="G682" i="17"/>
  <c r="H682" i="17"/>
  <c r="D683" i="17"/>
  <c r="E683" i="17"/>
  <c r="F683" i="17"/>
  <c r="G683" i="17"/>
  <c r="H683" i="17"/>
  <c r="D684" i="17"/>
  <c r="E684" i="17"/>
  <c r="F684" i="17"/>
  <c r="G684" i="17"/>
  <c r="H684" i="17"/>
  <c r="D685" i="17"/>
  <c r="E685" i="17"/>
  <c r="F685" i="17"/>
  <c r="G685" i="17"/>
  <c r="H685" i="17"/>
  <c r="D686" i="17"/>
  <c r="E686" i="17"/>
  <c r="F686" i="17"/>
  <c r="G686" i="17"/>
  <c r="H686" i="17"/>
  <c r="D687" i="17"/>
  <c r="E687" i="17"/>
  <c r="F687" i="17"/>
  <c r="G687" i="17"/>
  <c r="H687" i="17"/>
  <c r="D688" i="17"/>
  <c r="E688" i="17"/>
  <c r="F688" i="17"/>
  <c r="G688" i="17"/>
  <c r="H688" i="17"/>
  <c r="D689" i="17"/>
  <c r="E689" i="17"/>
  <c r="F689" i="17"/>
  <c r="G689" i="17"/>
  <c r="H689" i="17"/>
  <c r="D690" i="17"/>
  <c r="E690" i="17"/>
  <c r="F690" i="17"/>
  <c r="G690" i="17"/>
  <c r="H690" i="17"/>
  <c r="D691" i="17"/>
  <c r="E691" i="17"/>
  <c r="F691" i="17"/>
  <c r="G691" i="17"/>
  <c r="H691" i="17"/>
  <c r="D692" i="17"/>
  <c r="E692" i="17"/>
  <c r="F692" i="17"/>
  <c r="G692" i="17"/>
  <c r="H692" i="17"/>
  <c r="D693" i="17"/>
  <c r="E693" i="17"/>
  <c r="F693" i="17"/>
  <c r="G693" i="17"/>
  <c r="H693" i="17"/>
  <c r="D694" i="17"/>
  <c r="E694" i="17"/>
  <c r="F694" i="17"/>
  <c r="G694" i="17"/>
  <c r="H694" i="17"/>
  <c r="D695" i="17"/>
  <c r="E695" i="17"/>
  <c r="F695" i="17"/>
  <c r="G695" i="17"/>
  <c r="H695" i="17"/>
  <c r="D696" i="17"/>
  <c r="E696" i="17"/>
  <c r="F696" i="17"/>
  <c r="G696" i="17"/>
  <c r="H696" i="17"/>
  <c r="D697" i="17"/>
  <c r="E697" i="17"/>
  <c r="F697" i="17"/>
  <c r="G697" i="17"/>
  <c r="H697" i="17"/>
  <c r="D698" i="17"/>
  <c r="E698" i="17"/>
  <c r="F698" i="17"/>
  <c r="G698" i="17"/>
  <c r="H698" i="17"/>
  <c r="D699" i="17"/>
  <c r="E699" i="17"/>
  <c r="F699" i="17"/>
  <c r="G699" i="17"/>
  <c r="H699" i="17"/>
  <c r="D700" i="17"/>
  <c r="E700" i="17"/>
  <c r="F700" i="17"/>
  <c r="G700" i="17"/>
  <c r="H700" i="17"/>
  <c r="D701" i="17"/>
  <c r="E701" i="17"/>
  <c r="F701" i="17"/>
  <c r="G701" i="17"/>
  <c r="H701" i="17"/>
  <c r="D702" i="17"/>
  <c r="E702" i="17"/>
  <c r="F702" i="17"/>
  <c r="G702" i="17"/>
  <c r="H702" i="17"/>
  <c r="D703" i="17"/>
  <c r="E703" i="17"/>
  <c r="F703" i="17"/>
  <c r="G703" i="17"/>
  <c r="H703" i="17"/>
  <c r="D704" i="17"/>
  <c r="E704" i="17"/>
  <c r="F704" i="17"/>
  <c r="G704" i="17"/>
  <c r="H704" i="17"/>
  <c r="D705" i="17"/>
  <c r="E705" i="17"/>
  <c r="F705" i="17"/>
  <c r="G705" i="17"/>
  <c r="H705" i="17"/>
  <c r="D706" i="17"/>
  <c r="E706" i="17"/>
  <c r="F706" i="17"/>
  <c r="G706" i="17"/>
  <c r="H706" i="17"/>
  <c r="D707" i="17"/>
  <c r="E707" i="17"/>
  <c r="F707" i="17"/>
  <c r="G707" i="17"/>
  <c r="H707" i="17"/>
  <c r="D708" i="17"/>
  <c r="E708" i="17"/>
  <c r="F708" i="17"/>
  <c r="G708" i="17"/>
  <c r="H708" i="17"/>
  <c r="D709" i="17"/>
  <c r="E709" i="17"/>
  <c r="F709" i="17"/>
  <c r="G709" i="17"/>
  <c r="H709" i="17"/>
  <c r="D710" i="17"/>
  <c r="E710" i="17"/>
  <c r="F710" i="17"/>
  <c r="G710" i="17"/>
  <c r="H710" i="17"/>
  <c r="D711" i="17"/>
  <c r="E711" i="17"/>
  <c r="F711" i="17"/>
  <c r="G711" i="17"/>
  <c r="H711" i="17"/>
  <c r="D712" i="17"/>
  <c r="E712" i="17"/>
  <c r="F712" i="17"/>
  <c r="G712" i="17"/>
  <c r="H712" i="17"/>
  <c r="D713" i="17"/>
  <c r="E713" i="17"/>
  <c r="F713" i="17"/>
  <c r="G713" i="17"/>
  <c r="H713" i="17"/>
  <c r="D714" i="17"/>
  <c r="E714" i="17"/>
  <c r="F714" i="17"/>
  <c r="G714" i="17"/>
  <c r="H714" i="17"/>
  <c r="D715" i="17"/>
  <c r="E715" i="17"/>
  <c r="F715" i="17"/>
  <c r="G715" i="17"/>
  <c r="H715" i="17"/>
  <c r="D716" i="17"/>
  <c r="E716" i="17"/>
  <c r="F716" i="17"/>
  <c r="G716" i="17"/>
  <c r="H716" i="17"/>
  <c r="D717" i="17"/>
  <c r="E717" i="17"/>
  <c r="F717" i="17"/>
  <c r="G717" i="17"/>
  <c r="H717" i="17"/>
  <c r="D718" i="17"/>
  <c r="E718" i="17"/>
  <c r="F718" i="17"/>
  <c r="G718" i="17"/>
  <c r="H718" i="17"/>
  <c r="D719" i="17"/>
  <c r="E719" i="17"/>
  <c r="F719" i="17"/>
  <c r="G719" i="17"/>
  <c r="H719" i="17"/>
  <c r="D720" i="17"/>
  <c r="E720" i="17"/>
  <c r="F720" i="17"/>
  <c r="G720" i="17"/>
  <c r="H720" i="17"/>
  <c r="D721" i="17"/>
  <c r="E721" i="17"/>
  <c r="F721" i="17"/>
  <c r="G721" i="17"/>
  <c r="H721" i="17"/>
  <c r="D722" i="17"/>
  <c r="E722" i="17"/>
  <c r="F722" i="17"/>
  <c r="G722" i="17"/>
  <c r="H722" i="17"/>
  <c r="D723" i="17"/>
  <c r="E723" i="17"/>
  <c r="F723" i="17"/>
  <c r="G723" i="17"/>
  <c r="H723" i="17"/>
  <c r="D724" i="17"/>
  <c r="E724" i="17"/>
  <c r="F724" i="17"/>
  <c r="G724" i="17"/>
  <c r="H724" i="17"/>
  <c r="D725" i="17"/>
  <c r="E725" i="17"/>
  <c r="F725" i="17"/>
  <c r="G725" i="17"/>
  <c r="H725" i="17"/>
  <c r="D726" i="17"/>
  <c r="E726" i="17"/>
  <c r="F726" i="17"/>
  <c r="G726" i="17"/>
  <c r="H726" i="17"/>
  <c r="D727" i="17"/>
  <c r="E727" i="17"/>
  <c r="F727" i="17"/>
  <c r="G727" i="17"/>
  <c r="H727" i="17"/>
  <c r="D728" i="17"/>
  <c r="E728" i="17"/>
  <c r="F728" i="17"/>
  <c r="G728" i="17"/>
  <c r="H728" i="17"/>
  <c r="D729" i="17"/>
  <c r="E729" i="17"/>
  <c r="F729" i="17"/>
  <c r="G729" i="17"/>
  <c r="H729" i="17"/>
  <c r="D730" i="17"/>
  <c r="E730" i="17"/>
  <c r="F730" i="17"/>
  <c r="G730" i="17"/>
  <c r="H730" i="17"/>
  <c r="D731" i="17"/>
  <c r="E731" i="17"/>
  <c r="F731" i="17"/>
  <c r="G731" i="17"/>
  <c r="H731" i="17"/>
  <c r="D732" i="17"/>
  <c r="E732" i="17"/>
  <c r="F732" i="17"/>
  <c r="G732" i="17"/>
  <c r="H732" i="17"/>
  <c r="D733" i="17"/>
  <c r="E733" i="17"/>
  <c r="F733" i="17"/>
  <c r="G733" i="17"/>
  <c r="H733" i="17"/>
  <c r="D734" i="17"/>
  <c r="E734" i="17"/>
  <c r="F734" i="17"/>
  <c r="G734" i="17"/>
  <c r="H734" i="17"/>
  <c r="D735" i="17"/>
  <c r="E735" i="17"/>
  <c r="F735" i="17"/>
  <c r="G735" i="17"/>
  <c r="H735" i="17"/>
  <c r="D736" i="17"/>
  <c r="E736" i="17"/>
  <c r="F736" i="17"/>
  <c r="G736" i="17"/>
  <c r="H736" i="17"/>
  <c r="D737" i="17"/>
  <c r="E737" i="17"/>
  <c r="F737" i="17"/>
  <c r="G737" i="17"/>
  <c r="H737" i="17"/>
  <c r="D738" i="17"/>
  <c r="E738" i="17"/>
  <c r="F738" i="17"/>
  <c r="G738" i="17"/>
  <c r="H738" i="17"/>
  <c r="D739" i="17"/>
  <c r="E739" i="17"/>
  <c r="F739" i="17"/>
  <c r="G739" i="17"/>
  <c r="H739" i="17"/>
  <c r="D740" i="17"/>
  <c r="E740" i="17"/>
  <c r="F740" i="17"/>
  <c r="G740" i="17"/>
  <c r="H740" i="17"/>
  <c r="D741" i="17"/>
  <c r="E741" i="17"/>
  <c r="F741" i="17"/>
  <c r="G741" i="17"/>
  <c r="H741" i="17"/>
  <c r="D742" i="17"/>
  <c r="E742" i="17"/>
  <c r="F742" i="17"/>
  <c r="G742" i="17"/>
  <c r="H742" i="17"/>
  <c r="D743" i="17"/>
  <c r="E743" i="17"/>
  <c r="F743" i="17"/>
  <c r="G743" i="17"/>
  <c r="H743" i="17"/>
  <c r="D744" i="17"/>
  <c r="E744" i="17"/>
  <c r="F744" i="17"/>
  <c r="G744" i="17"/>
  <c r="H744" i="17"/>
  <c r="D745" i="17"/>
  <c r="E745" i="17"/>
  <c r="F745" i="17"/>
  <c r="G745" i="17"/>
  <c r="H745" i="17"/>
  <c r="D746" i="17"/>
  <c r="E746" i="17"/>
  <c r="F746" i="17"/>
  <c r="G746" i="17"/>
  <c r="H746" i="17"/>
  <c r="D747" i="17"/>
  <c r="E747" i="17"/>
  <c r="F747" i="17"/>
  <c r="G747" i="17"/>
  <c r="H747" i="17"/>
  <c r="D748" i="17"/>
  <c r="E748" i="17"/>
  <c r="F748" i="17"/>
  <c r="G748" i="17"/>
  <c r="H748" i="17"/>
  <c r="D749" i="17"/>
  <c r="E749" i="17"/>
  <c r="F749" i="17"/>
  <c r="G749" i="17"/>
  <c r="H749" i="17"/>
  <c r="D750" i="17"/>
  <c r="E750" i="17"/>
  <c r="F750" i="17"/>
  <c r="G750" i="17"/>
  <c r="H750" i="17"/>
  <c r="D751" i="17"/>
  <c r="E751" i="17"/>
  <c r="F751" i="17"/>
  <c r="G751" i="17"/>
  <c r="H751" i="17"/>
  <c r="D752" i="17"/>
  <c r="E752" i="17"/>
  <c r="F752" i="17"/>
  <c r="G752" i="17"/>
  <c r="H752" i="17"/>
  <c r="D753" i="17"/>
  <c r="E753" i="17"/>
  <c r="F753" i="17"/>
  <c r="G753" i="17"/>
  <c r="H753" i="17"/>
  <c r="D754" i="17"/>
  <c r="E754" i="17"/>
  <c r="F754" i="17"/>
  <c r="G754" i="17"/>
  <c r="H754" i="17"/>
  <c r="D755" i="17"/>
  <c r="E755" i="17"/>
  <c r="F755" i="17"/>
  <c r="G755" i="17"/>
  <c r="H755" i="17"/>
  <c r="D756" i="17"/>
  <c r="E756" i="17"/>
  <c r="F756" i="17"/>
  <c r="G756" i="17"/>
  <c r="H756" i="17"/>
  <c r="D757" i="17"/>
  <c r="E757" i="17"/>
  <c r="F757" i="17"/>
  <c r="G757" i="17"/>
  <c r="H757" i="17"/>
  <c r="D758" i="17"/>
  <c r="E758" i="17"/>
  <c r="F758" i="17"/>
  <c r="G758" i="17"/>
  <c r="H758" i="17"/>
  <c r="D759" i="17"/>
  <c r="E759" i="17"/>
  <c r="F759" i="17"/>
  <c r="G759" i="17"/>
  <c r="H759" i="17"/>
  <c r="D760" i="17"/>
  <c r="E760" i="17"/>
  <c r="F760" i="17"/>
  <c r="G760" i="17"/>
  <c r="H760" i="17"/>
  <c r="D761" i="17"/>
  <c r="E761" i="17"/>
  <c r="F761" i="17"/>
  <c r="G761" i="17"/>
  <c r="H761" i="17"/>
  <c r="D762" i="17"/>
  <c r="E762" i="17"/>
  <c r="F762" i="17"/>
  <c r="G762" i="17"/>
  <c r="H762" i="17"/>
  <c r="D763" i="17"/>
  <c r="E763" i="17"/>
  <c r="F763" i="17"/>
  <c r="G763" i="17"/>
  <c r="H763" i="17"/>
  <c r="D764" i="17"/>
  <c r="E764" i="17"/>
  <c r="F764" i="17"/>
  <c r="G764" i="17"/>
  <c r="H764" i="17"/>
  <c r="D765" i="17"/>
  <c r="E765" i="17"/>
  <c r="F765" i="17"/>
  <c r="G765" i="17"/>
  <c r="H765" i="17"/>
  <c r="D766" i="17"/>
  <c r="E766" i="17"/>
  <c r="F766" i="17"/>
  <c r="G766" i="17"/>
  <c r="H766" i="17"/>
  <c r="D767" i="17"/>
  <c r="E767" i="17"/>
  <c r="F767" i="17"/>
  <c r="G767" i="17"/>
  <c r="H767" i="17"/>
  <c r="D768" i="17"/>
  <c r="E768" i="17"/>
  <c r="F768" i="17"/>
  <c r="G768" i="17"/>
  <c r="H768" i="17"/>
  <c r="D769" i="17"/>
  <c r="E769" i="17"/>
  <c r="F769" i="17"/>
  <c r="G769" i="17"/>
  <c r="H769" i="17"/>
  <c r="D770" i="17"/>
  <c r="E770" i="17"/>
  <c r="F770" i="17"/>
  <c r="G770" i="17"/>
  <c r="H770" i="17"/>
  <c r="D771" i="17"/>
  <c r="E771" i="17"/>
  <c r="F771" i="17"/>
  <c r="G771" i="17"/>
  <c r="H771" i="17"/>
  <c r="D772" i="17"/>
  <c r="E772" i="17"/>
  <c r="F772" i="17"/>
  <c r="G772" i="17"/>
  <c r="H772" i="17"/>
  <c r="D773" i="17"/>
  <c r="E773" i="17"/>
  <c r="F773" i="17"/>
  <c r="G773" i="17"/>
  <c r="H773" i="17"/>
  <c r="D774" i="17"/>
  <c r="E774" i="17"/>
  <c r="F774" i="17"/>
  <c r="G774" i="17"/>
  <c r="H774" i="17"/>
  <c r="D775" i="17"/>
  <c r="E775" i="17"/>
  <c r="F775" i="17"/>
  <c r="G775" i="17"/>
  <c r="H775" i="17"/>
  <c r="D776" i="17"/>
  <c r="E776" i="17"/>
  <c r="F776" i="17"/>
  <c r="G776" i="17"/>
  <c r="H776" i="17"/>
  <c r="D777" i="17"/>
  <c r="E777" i="17"/>
  <c r="F777" i="17"/>
  <c r="G777" i="17"/>
  <c r="H777" i="17"/>
  <c r="D778" i="17"/>
  <c r="E778" i="17"/>
  <c r="F778" i="17"/>
  <c r="G778" i="17"/>
  <c r="H778" i="17"/>
  <c r="D779" i="17"/>
  <c r="E779" i="17"/>
  <c r="F779" i="17"/>
  <c r="G779" i="17"/>
  <c r="H779" i="17"/>
  <c r="D780" i="17"/>
  <c r="E780" i="17"/>
  <c r="F780" i="17"/>
  <c r="G780" i="17"/>
  <c r="H780" i="17"/>
  <c r="D781" i="17"/>
  <c r="E781" i="17"/>
  <c r="F781" i="17"/>
  <c r="G781" i="17"/>
  <c r="H781" i="17"/>
  <c r="D782" i="17"/>
  <c r="E782" i="17"/>
  <c r="F782" i="17"/>
  <c r="G782" i="17"/>
  <c r="H782" i="17"/>
  <c r="D783" i="17"/>
  <c r="E783" i="17"/>
  <c r="F783" i="17"/>
  <c r="G783" i="17"/>
  <c r="H783" i="17"/>
  <c r="D784" i="17"/>
  <c r="E784" i="17"/>
  <c r="F784" i="17"/>
  <c r="G784" i="17"/>
  <c r="H784" i="17"/>
  <c r="D785" i="17"/>
  <c r="E785" i="17"/>
  <c r="F785" i="17"/>
  <c r="G785" i="17"/>
  <c r="H785" i="17"/>
  <c r="D786" i="17"/>
  <c r="E786" i="17"/>
  <c r="F786" i="17"/>
  <c r="G786" i="17"/>
  <c r="H786" i="17"/>
  <c r="D787" i="17"/>
  <c r="E787" i="17"/>
  <c r="F787" i="17"/>
  <c r="G787" i="17"/>
  <c r="H787" i="17"/>
  <c r="D788" i="17"/>
  <c r="E788" i="17"/>
  <c r="F788" i="17"/>
  <c r="G788" i="17"/>
  <c r="H788" i="17"/>
  <c r="D789" i="17"/>
  <c r="E789" i="17"/>
  <c r="F789" i="17"/>
  <c r="G789" i="17"/>
  <c r="H789" i="17"/>
  <c r="D790" i="17"/>
  <c r="E790" i="17"/>
  <c r="F790" i="17"/>
  <c r="G790" i="17"/>
  <c r="H790" i="17"/>
  <c r="D791" i="17"/>
  <c r="E791" i="17"/>
  <c r="F791" i="17"/>
  <c r="G791" i="17"/>
  <c r="H791" i="17"/>
  <c r="D792" i="17"/>
  <c r="E792" i="17"/>
  <c r="F792" i="17"/>
  <c r="G792" i="17"/>
  <c r="H792" i="17"/>
  <c r="D793" i="17"/>
  <c r="E793" i="17"/>
  <c r="F793" i="17"/>
  <c r="G793" i="17"/>
  <c r="H793" i="17"/>
  <c r="D794" i="17"/>
  <c r="E794" i="17"/>
  <c r="F794" i="17"/>
  <c r="G794" i="17"/>
  <c r="H794" i="17"/>
  <c r="D795" i="17"/>
  <c r="E795" i="17"/>
  <c r="F795" i="17"/>
  <c r="G795" i="17"/>
  <c r="H795" i="17"/>
  <c r="D796" i="17"/>
  <c r="E796" i="17"/>
  <c r="F796" i="17"/>
  <c r="G796" i="17"/>
  <c r="H796" i="17"/>
  <c r="D797" i="17"/>
  <c r="E797" i="17"/>
  <c r="F797" i="17"/>
  <c r="G797" i="17"/>
  <c r="H797" i="17"/>
  <c r="D798" i="17"/>
  <c r="E798" i="17"/>
  <c r="F798" i="17"/>
  <c r="G798" i="17"/>
  <c r="H798" i="17"/>
  <c r="D799" i="17"/>
  <c r="E799" i="17"/>
  <c r="F799" i="17"/>
  <c r="G799" i="17"/>
  <c r="H799" i="17"/>
  <c r="D800" i="17"/>
  <c r="E800" i="17"/>
  <c r="F800" i="17"/>
  <c r="G800" i="17"/>
  <c r="H800" i="17"/>
  <c r="D801" i="17"/>
  <c r="E801" i="17"/>
  <c r="F801" i="17"/>
  <c r="G801" i="17"/>
  <c r="H801" i="17"/>
  <c r="D802" i="17"/>
  <c r="E802" i="17"/>
  <c r="F802" i="17"/>
  <c r="G802" i="17"/>
  <c r="H802" i="17"/>
  <c r="D803" i="17"/>
  <c r="E803" i="17"/>
  <c r="F803" i="17"/>
  <c r="G803" i="17"/>
  <c r="H803" i="17"/>
  <c r="D804" i="17"/>
  <c r="E804" i="17"/>
  <c r="F804" i="17"/>
  <c r="G804" i="17"/>
  <c r="H804" i="17"/>
  <c r="D805" i="17"/>
  <c r="E805" i="17"/>
  <c r="F805" i="17"/>
  <c r="G805" i="17"/>
  <c r="H805" i="17"/>
  <c r="D806" i="17"/>
  <c r="E806" i="17"/>
  <c r="F806" i="17"/>
  <c r="G806" i="17"/>
  <c r="H806" i="17"/>
  <c r="D807" i="17"/>
  <c r="E807" i="17"/>
  <c r="F807" i="17"/>
  <c r="G807" i="17"/>
  <c r="H807" i="17"/>
  <c r="D808" i="17"/>
  <c r="E808" i="17"/>
  <c r="F808" i="17"/>
  <c r="G808" i="17"/>
  <c r="H808" i="17"/>
  <c r="D809" i="17"/>
  <c r="E809" i="17"/>
  <c r="F809" i="17"/>
  <c r="G809" i="17"/>
  <c r="H809" i="17"/>
  <c r="D810" i="17"/>
  <c r="E810" i="17"/>
  <c r="F810" i="17"/>
  <c r="G810" i="17"/>
  <c r="H810" i="17"/>
  <c r="D811" i="17"/>
  <c r="E811" i="17"/>
  <c r="F811" i="17"/>
  <c r="G811" i="17"/>
  <c r="H811" i="17"/>
  <c r="D812" i="17"/>
  <c r="E812" i="17"/>
  <c r="F812" i="17"/>
  <c r="G812" i="17"/>
  <c r="H812" i="17"/>
  <c r="D813" i="17"/>
  <c r="E813" i="17"/>
  <c r="F813" i="17"/>
  <c r="G813" i="17"/>
  <c r="H813" i="17"/>
  <c r="D814" i="17"/>
  <c r="E814" i="17"/>
  <c r="F814" i="17"/>
  <c r="G814" i="17"/>
  <c r="H814" i="17"/>
  <c r="D815" i="17"/>
  <c r="E815" i="17"/>
  <c r="F815" i="17"/>
  <c r="G815" i="17"/>
  <c r="H815" i="17"/>
  <c r="D816" i="17"/>
  <c r="E816" i="17"/>
  <c r="F816" i="17"/>
  <c r="G816" i="17"/>
  <c r="H816" i="17"/>
  <c r="D817" i="17"/>
  <c r="E817" i="17"/>
  <c r="F817" i="17"/>
  <c r="G817" i="17"/>
  <c r="H817" i="17"/>
  <c r="D818" i="17"/>
  <c r="E818" i="17"/>
  <c r="F818" i="17"/>
  <c r="G818" i="17"/>
  <c r="H818" i="17"/>
  <c r="D819" i="17"/>
  <c r="E819" i="17"/>
  <c r="F819" i="17"/>
  <c r="G819" i="17"/>
  <c r="H819" i="17"/>
  <c r="D820" i="17"/>
  <c r="E820" i="17"/>
  <c r="F820" i="17"/>
  <c r="G820" i="17"/>
  <c r="H820" i="17"/>
  <c r="D821" i="17"/>
  <c r="E821" i="17"/>
  <c r="F821" i="17"/>
  <c r="G821" i="17"/>
  <c r="H821" i="17"/>
  <c r="D822" i="17"/>
  <c r="E822" i="17"/>
  <c r="F822" i="17"/>
  <c r="G822" i="17"/>
  <c r="H822" i="17"/>
  <c r="D823" i="17"/>
  <c r="E823" i="17"/>
  <c r="F823" i="17"/>
  <c r="G823" i="17"/>
  <c r="H823" i="17"/>
  <c r="D824" i="17"/>
  <c r="E824" i="17"/>
  <c r="F824" i="17"/>
  <c r="G824" i="17"/>
  <c r="H824" i="17"/>
  <c r="D825" i="17"/>
  <c r="E825" i="17"/>
  <c r="F825" i="17"/>
  <c r="G825" i="17"/>
  <c r="H825" i="17"/>
  <c r="D826" i="17"/>
  <c r="E826" i="17"/>
  <c r="F826" i="17"/>
  <c r="G826" i="17"/>
  <c r="H826" i="17"/>
  <c r="D827" i="17"/>
  <c r="E827" i="17"/>
  <c r="F827" i="17"/>
  <c r="G827" i="17"/>
  <c r="H827" i="17"/>
  <c r="D828" i="17"/>
  <c r="E828" i="17"/>
  <c r="F828" i="17"/>
  <c r="G828" i="17"/>
  <c r="H828" i="17"/>
  <c r="D829" i="17"/>
  <c r="E829" i="17"/>
  <c r="F829" i="17"/>
  <c r="G829" i="17"/>
  <c r="H829" i="17"/>
  <c r="D830" i="17"/>
  <c r="E830" i="17"/>
  <c r="F830" i="17"/>
  <c r="G830" i="17"/>
  <c r="H830" i="17"/>
  <c r="D831" i="17"/>
  <c r="E831" i="17"/>
  <c r="F831" i="17"/>
  <c r="G831" i="17"/>
  <c r="H831" i="17"/>
  <c r="D832" i="17"/>
  <c r="E832" i="17"/>
  <c r="F832" i="17"/>
  <c r="G832" i="17"/>
  <c r="H832" i="17"/>
  <c r="D833" i="17"/>
  <c r="E833" i="17"/>
  <c r="F833" i="17"/>
  <c r="G833" i="17"/>
  <c r="H833" i="17"/>
  <c r="D834" i="17"/>
  <c r="E834" i="17"/>
  <c r="F834" i="17"/>
  <c r="G834" i="17"/>
  <c r="H834" i="17"/>
  <c r="D835" i="17"/>
  <c r="E835" i="17"/>
  <c r="F835" i="17"/>
  <c r="G835" i="17"/>
  <c r="H835" i="17"/>
  <c r="D836" i="17"/>
  <c r="E836" i="17"/>
  <c r="F836" i="17"/>
  <c r="G836" i="17"/>
  <c r="H836" i="17"/>
  <c r="D837" i="17"/>
  <c r="E837" i="17"/>
  <c r="F837" i="17"/>
  <c r="G837" i="17"/>
  <c r="H837" i="17"/>
  <c r="D838" i="17"/>
  <c r="E838" i="17"/>
  <c r="F838" i="17"/>
  <c r="G838" i="17"/>
  <c r="H838" i="17"/>
  <c r="D839" i="17"/>
  <c r="E839" i="17"/>
  <c r="F839" i="17"/>
  <c r="G839" i="17"/>
  <c r="H839" i="17"/>
  <c r="D840" i="17"/>
  <c r="E840" i="17"/>
  <c r="F840" i="17"/>
  <c r="G840" i="17"/>
  <c r="H840" i="17"/>
  <c r="D841" i="17"/>
  <c r="E841" i="17"/>
  <c r="F841" i="17"/>
  <c r="G841" i="17"/>
  <c r="H841" i="17"/>
  <c r="D842" i="17"/>
  <c r="E842" i="17"/>
  <c r="F842" i="17"/>
  <c r="G842" i="17"/>
  <c r="H842" i="17"/>
  <c r="D843" i="17"/>
  <c r="E843" i="17"/>
  <c r="F843" i="17"/>
  <c r="G843" i="17"/>
  <c r="H843" i="17"/>
  <c r="D844" i="17"/>
  <c r="E844" i="17"/>
  <c r="F844" i="17"/>
  <c r="G844" i="17"/>
  <c r="H844" i="17"/>
  <c r="D845" i="17"/>
  <c r="E845" i="17"/>
  <c r="F845" i="17"/>
  <c r="G845" i="17"/>
  <c r="H845" i="17"/>
  <c r="D846" i="17"/>
  <c r="E846" i="17"/>
  <c r="F846" i="17"/>
  <c r="G846" i="17"/>
  <c r="H846" i="17"/>
  <c r="D847" i="17"/>
  <c r="E847" i="17"/>
  <c r="F847" i="17"/>
  <c r="G847" i="17"/>
  <c r="H847" i="17"/>
  <c r="D848" i="17"/>
  <c r="E848" i="17"/>
  <c r="F848" i="17"/>
  <c r="G848" i="17"/>
  <c r="H848" i="17"/>
  <c r="D849" i="17"/>
  <c r="E849" i="17"/>
  <c r="F849" i="17"/>
  <c r="G849" i="17"/>
  <c r="H849" i="17"/>
  <c r="D850" i="17"/>
  <c r="E850" i="17"/>
  <c r="F850" i="17"/>
  <c r="G850" i="17"/>
  <c r="H850" i="17"/>
  <c r="D851" i="17"/>
  <c r="E851" i="17"/>
  <c r="F851" i="17"/>
  <c r="G851" i="17"/>
  <c r="H851" i="17"/>
  <c r="D852" i="17"/>
  <c r="E852" i="17"/>
  <c r="F852" i="17"/>
  <c r="G852" i="17"/>
  <c r="H852" i="17"/>
  <c r="D853" i="17"/>
  <c r="E853" i="17"/>
  <c r="F853" i="17"/>
  <c r="G853" i="17"/>
  <c r="H853" i="17"/>
  <c r="D854" i="17"/>
  <c r="E854" i="17"/>
  <c r="F854" i="17"/>
  <c r="G854" i="17"/>
  <c r="H854" i="17"/>
  <c r="D855" i="17"/>
  <c r="E855" i="17"/>
  <c r="F855" i="17"/>
  <c r="G855" i="17"/>
  <c r="H855" i="17"/>
  <c r="D856" i="17"/>
  <c r="E856" i="17"/>
  <c r="F856" i="17"/>
  <c r="G856" i="17"/>
  <c r="H856" i="17"/>
  <c r="D857" i="17"/>
  <c r="E857" i="17"/>
  <c r="F857" i="17"/>
  <c r="G857" i="17"/>
  <c r="H857" i="17"/>
  <c r="D858" i="17"/>
  <c r="E858" i="17"/>
  <c r="F858" i="17"/>
  <c r="G858" i="17"/>
  <c r="H858" i="17"/>
  <c r="D859" i="17"/>
  <c r="E859" i="17"/>
  <c r="F859" i="17"/>
  <c r="G859" i="17"/>
  <c r="H859" i="17"/>
  <c r="D860" i="17"/>
  <c r="E860" i="17"/>
  <c r="F860" i="17"/>
  <c r="G860" i="17"/>
  <c r="H860" i="17"/>
  <c r="D861" i="17"/>
  <c r="E861" i="17"/>
  <c r="F861" i="17"/>
  <c r="G861" i="17"/>
  <c r="H861" i="17"/>
  <c r="D862" i="17"/>
  <c r="E862" i="17"/>
  <c r="F862" i="17"/>
  <c r="G862" i="17"/>
  <c r="H862" i="17"/>
  <c r="D863" i="17"/>
  <c r="E863" i="17"/>
  <c r="F863" i="17"/>
  <c r="G863" i="17"/>
  <c r="H863" i="17"/>
  <c r="D864" i="17"/>
  <c r="E864" i="17"/>
  <c r="F864" i="17"/>
  <c r="G864" i="17"/>
  <c r="H864" i="17"/>
  <c r="D865" i="17"/>
  <c r="E865" i="17"/>
  <c r="F865" i="17"/>
  <c r="G865" i="17"/>
  <c r="H865" i="17"/>
  <c r="D866" i="17"/>
  <c r="E866" i="17"/>
  <c r="F866" i="17"/>
  <c r="G866" i="17"/>
  <c r="H866" i="17"/>
  <c r="D867" i="17"/>
  <c r="E867" i="17"/>
  <c r="F867" i="17"/>
  <c r="G867" i="17"/>
  <c r="H867" i="17"/>
  <c r="D868" i="17"/>
  <c r="E868" i="17"/>
  <c r="F868" i="17"/>
  <c r="G868" i="17"/>
  <c r="H868" i="17"/>
  <c r="D869" i="17"/>
  <c r="E869" i="17"/>
  <c r="F869" i="17"/>
  <c r="G869" i="17"/>
  <c r="H869" i="17"/>
  <c r="D870" i="17"/>
  <c r="E870" i="17"/>
  <c r="F870" i="17"/>
  <c r="G870" i="17"/>
  <c r="H870" i="17"/>
  <c r="D871" i="17"/>
  <c r="E871" i="17"/>
  <c r="F871" i="17"/>
  <c r="G871" i="17"/>
  <c r="H871" i="17"/>
  <c r="D872" i="17"/>
  <c r="E872" i="17"/>
  <c r="F872" i="17"/>
  <c r="G872" i="17"/>
  <c r="H872" i="17"/>
  <c r="D873" i="17"/>
  <c r="E873" i="17"/>
  <c r="F873" i="17"/>
  <c r="G873" i="17"/>
  <c r="H873" i="17"/>
  <c r="D874" i="17"/>
  <c r="E874" i="17"/>
  <c r="F874" i="17"/>
  <c r="G874" i="17"/>
  <c r="H874" i="17"/>
  <c r="D875" i="17"/>
  <c r="E875" i="17"/>
  <c r="F875" i="17"/>
  <c r="G875" i="17"/>
  <c r="H875" i="17"/>
  <c r="D876" i="17"/>
  <c r="E876" i="17"/>
  <c r="F876" i="17"/>
  <c r="G876" i="17"/>
  <c r="H876" i="17"/>
  <c r="D877" i="17"/>
  <c r="E877" i="17"/>
  <c r="F877" i="17"/>
  <c r="G877" i="17"/>
  <c r="H877" i="17"/>
  <c r="D878" i="17"/>
  <c r="E878" i="17"/>
  <c r="F878" i="17"/>
  <c r="G878" i="17"/>
  <c r="H878" i="17"/>
  <c r="D879" i="17"/>
  <c r="E879" i="17"/>
  <c r="F879" i="17"/>
  <c r="G879" i="17"/>
  <c r="H879" i="17"/>
  <c r="D880" i="17"/>
  <c r="E880" i="17"/>
  <c r="F880" i="17"/>
  <c r="G880" i="17"/>
  <c r="H880" i="17"/>
  <c r="D881" i="17"/>
  <c r="E881" i="17"/>
  <c r="F881" i="17"/>
  <c r="G881" i="17"/>
  <c r="H881" i="17"/>
  <c r="D882" i="17"/>
  <c r="E882" i="17"/>
  <c r="F882" i="17"/>
  <c r="G882" i="17"/>
  <c r="H882" i="17"/>
  <c r="D883" i="17"/>
  <c r="E883" i="17"/>
  <c r="F883" i="17"/>
  <c r="G883" i="17"/>
  <c r="H883" i="17"/>
  <c r="D884" i="17"/>
  <c r="E884" i="17"/>
  <c r="F884" i="17"/>
  <c r="G884" i="17"/>
  <c r="H884" i="17"/>
  <c r="D885" i="17"/>
  <c r="E885" i="17"/>
  <c r="F885" i="17"/>
  <c r="G885" i="17"/>
  <c r="H885" i="17"/>
  <c r="D886" i="17"/>
  <c r="E886" i="17"/>
  <c r="F886" i="17"/>
  <c r="G886" i="17"/>
  <c r="H886" i="17"/>
  <c r="D887" i="17"/>
  <c r="E887" i="17"/>
  <c r="F887" i="17"/>
  <c r="G887" i="17"/>
  <c r="H887" i="17"/>
  <c r="D888" i="17"/>
  <c r="E888" i="17"/>
  <c r="F888" i="17"/>
  <c r="G888" i="17"/>
  <c r="H888" i="17"/>
  <c r="D889" i="17"/>
  <c r="E889" i="17"/>
  <c r="F889" i="17"/>
  <c r="G889" i="17"/>
  <c r="H889" i="17"/>
  <c r="D890" i="17"/>
  <c r="E890" i="17"/>
  <c r="F890" i="17"/>
  <c r="G890" i="17"/>
  <c r="H890" i="17"/>
  <c r="D891" i="17"/>
  <c r="E891" i="17"/>
  <c r="F891" i="17"/>
  <c r="G891" i="17"/>
  <c r="H891" i="17"/>
  <c r="D892" i="17"/>
  <c r="E892" i="17"/>
  <c r="F892" i="17"/>
  <c r="G892" i="17"/>
  <c r="H892" i="17"/>
  <c r="D893" i="17"/>
  <c r="E893" i="17"/>
  <c r="F893" i="17"/>
  <c r="G893" i="17"/>
  <c r="H893" i="17"/>
  <c r="D894" i="17"/>
  <c r="E894" i="17"/>
  <c r="F894" i="17"/>
  <c r="G894" i="17"/>
  <c r="H894" i="17"/>
  <c r="D895" i="17"/>
  <c r="E895" i="17"/>
  <c r="F895" i="17"/>
  <c r="G895" i="17"/>
  <c r="H895" i="17"/>
  <c r="D896" i="17"/>
  <c r="E896" i="17"/>
  <c r="F896" i="17"/>
  <c r="G896" i="17"/>
  <c r="H896" i="17"/>
  <c r="D897" i="17"/>
  <c r="E897" i="17"/>
  <c r="F897" i="17"/>
  <c r="G897" i="17"/>
  <c r="H897" i="17"/>
  <c r="D898" i="17"/>
  <c r="E898" i="17"/>
  <c r="F898" i="17"/>
  <c r="G898" i="17"/>
  <c r="H898" i="17"/>
  <c r="D899" i="17"/>
  <c r="E899" i="17"/>
  <c r="F899" i="17"/>
  <c r="G899" i="17"/>
  <c r="H899" i="17"/>
  <c r="D900" i="17"/>
  <c r="E900" i="17"/>
  <c r="F900" i="17"/>
  <c r="G900" i="17"/>
  <c r="H900" i="17"/>
  <c r="D901" i="17"/>
  <c r="E901" i="17"/>
  <c r="F901" i="17"/>
  <c r="G901" i="17"/>
  <c r="H901" i="17"/>
  <c r="D902" i="17"/>
  <c r="E902" i="17"/>
  <c r="F902" i="17"/>
  <c r="G902" i="17"/>
  <c r="H902" i="17"/>
  <c r="D903" i="17"/>
  <c r="E903" i="17"/>
  <c r="F903" i="17"/>
  <c r="G903" i="17"/>
  <c r="H903" i="17"/>
  <c r="D904" i="17"/>
  <c r="E904" i="17"/>
  <c r="F904" i="17"/>
  <c r="G904" i="17"/>
  <c r="H904" i="17"/>
  <c r="D905" i="17"/>
  <c r="E905" i="17"/>
  <c r="F905" i="17"/>
  <c r="G905" i="17"/>
  <c r="H905" i="17"/>
  <c r="D906" i="17"/>
  <c r="E906" i="17"/>
  <c r="F906" i="17"/>
  <c r="G906" i="17"/>
  <c r="H906" i="17"/>
  <c r="D907" i="17"/>
  <c r="E907" i="17"/>
  <c r="F907" i="17"/>
  <c r="G907" i="17"/>
  <c r="H907" i="17"/>
  <c r="D908" i="17"/>
  <c r="E908" i="17"/>
  <c r="F908" i="17"/>
  <c r="G908" i="17"/>
  <c r="H908" i="17"/>
  <c r="D909" i="17"/>
  <c r="E909" i="17"/>
  <c r="F909" i="17"/>
  <c r="G909" i="17"/>
  <c r="H909" i="17"/>
  <c r="D910" i="17"/>
  <c r="E910" i="17"/>
  <c r="F910" i="17"/>
  <c r="G910" i="17"/>
  <c r="H910" i="17"/>
  <c r="D911" i="17"/>
  <c r="E911" i="17"/>
  <c r="F911" i="17"/>
  <c r="G911" i="17"/>
  <c r="H911" i="17"/>
  <c r="D912" i="17"/>
  <c r="E912" i="17"/>
  <c r="F912" i="17"/>
  <c r="G912" i="17"/>
  <c r="H912" i="17"/>
  <c r="D913" i="17"/>
  <c r="E913" i="17"/>
  <c r="F913" i="17"/>
  <c r="G913" i="17"/>
  <c r="H913" i="17"/>
  <c r="D914" i="17"/>
  <c r="E914" i="17"/>
  <c r="F914" i="17"/>
  <c r="G914" i="17"/>
  <c r="H914" i="17"/>
  <c r="D915" i="17"/>
  <c r="E915" i="17"/>
  <c r="F915" i="17"/>
  <c r="G915" i="17"/>
  <c r="H915" i="17"/>
  <c r="D916" i="17"/>
  <c r="E916" i="17"/>
  <c r="F916" i="17"/>
  <c r="G916" i="17"/>
  <c r="H916" i="17"/>
  <c r="D917" i="17"/>
  <c r="E917" i="17"/>
  <c r="F917" i="17"/>
  <c r="G917" i="17"/>
  <c r="H917" i="17"/>
  <c r="D918" i="17"/>
  <c r="E918" i="17"/>
  <c r="F918" i="17"/>
  <c r="G918" i="17"/>
  <c r="H918" i="17"/>
  <c r="D919" i="17"/>
  <c r="E919" i="17"/>
  <c r="F919" i="17"/>
  <c r="G919" i="17"/>
  <c r="H919" i="17"/>
  <c r="D920" i="17"/>
  <c r="E920" i="17"/>
  <c r="F920" i="17"/>
  <c r="G920" i="17"/>
  <c r="H920" i="17"/>
  <c r="D921" i="17"/>
  <c r="E921" i="17"/>
  <c r="F921" i="17"/>
  <c r="G921" i="17"/>
  <c r="H921" i="17"/>
  <c r="D922" i="17"/>
  <c r="E922" i="17"/>
  <c r="F922" i="17"/>
  <c r="G922" i="17"/>
  <c r="H922" i="17"/>
  <c r="D923" i="17"/>
  <c r="E923" i="17"/>
  <c r="F923" i="17"/>
  <c r="G923" i="17"/>
  <c r="H923" i="17"/>
  <c r="D924" i="17"/>
  <c r="E924" i="17"/>
  <c r="F924" i="17"/>
  <c r="G924" i="17"/>
  <c r="H924" i="17"/>
  <c r="D925" i="17"/>
  <c r="E925" i="17"/>
  <c r="F925" i="17"/>
  <c r="G925" i="17"/>
  <c r="H925" i="17"/>
  <c r="D926" i="17"/>
  <c r="E926" i="17"/>
  <c r="F926" i="17"/>
  <c r="G926" i="17"/>
  <c r="H926" i="17"/>
  <c r="D927" i="17"/>
  <c r="E927" i="17"/>
  <c r="F927" i="17"/>
  <c r="G927" i="17"/>
  <c r="H927" i="17"/>
  <c r="D928" i="17"/>
  <c r="E928" i="17"/>
  <c r="F928" i="17"/>
  <c r="G928" i="17"/>
  <c r="H928" i="17"/>
  <c r="D929" i="17"/>
  <c r="E929" i="17"/>
  <c r="F929" i="17"/>
  <c r="G929" i="17"/>
  <c r="H929" i="17"/>
  <c r="D930" i="17"/>
  <c r="E930" i="17"/>
  <c r="F930" i="17"/>
  <c r="G930" i="17"/>
  <c r="H930" i="17"/>
  <c r="D931" i="17"/>
  <c r="E931" i="17"/>
  <c r="F931" i="17"/>
  <c r="G931" i="17"/>
  <c r="H931" i="17"/>
  <c r="D932" i="17"/>
  <c r="E932" i="17"/>
  <c r="F932" i="17"/>
  <c r="G932" i="17"/>
  <c r="H932" i="17"/>
  <c r="D933" i="17"/>
  <c r="E933" i="17"/>
  <c r="F933" i="17"/>
  <c r="G933" i="17"/>
  <c r="H933" i="17"/>
  <c r="D934" i="17"/>
  <c r="E934" i="17"/>
  <c r="F934" i="17"/>
  <c r="G934" i="17"/>
  <c r="H934" i="17"/>
  <c r="D935" i="17"/>
  <c r="E935" i="17"/>
  <c r="F935" i="17"/>
  <c r="G935" i="17"/>
  <c r="H935" i="17"/>
  <c r="D936" i="17"/>
  <c r="E936" i="17"/>
  <c r="F936" i="17"/>
  <c r="G936" i="17"/>
  <c r="H936" i="17"/>
  <c r="D937" i="17"/>
  <c r="E937" i="17"/>
  <c r="F937" i="17"/>
  <c r="G937" i="17"/>
  <c r="H937" i="17"/>
  <c r="D938" i="17"/>
  <c r="E938" i="17"/>
  <c r="F938" i="17"/>
  <c r="G938" i="17"/>
  <c r="H938" i="17"/>
  <c r="D939" i="17"/>
  <c r="E939" i="17"/>
  <c r="F939" i="17"/>
  <c r="G939" i="17"/>
  <c r="H939" i="17"/>
  <c r="D940" i="17"/>
  <c r="E940" i="17"/>
  <c r="F940" i="17"/>
  <c r="G940" i="17"/>
  <c r="H940" i="17"/>
  <c r="D941" i="17"/>
  <c r="E941" i="17"/>
  <c r="F941" i="17"/>
  <c r="G941" i="17"/>
  <c r="H941" i="17"/>
  <c r="D942" i="17"/>
  <c r="E942" i="17"/>
  <c r="F942" i="17"/>
  <c r="G942" i="17"/>
  <c r="H942" i="17"/>
  <c r="D943" i="17"/>
  <c r="E943" i="17"/>
  <c r="F943" i="17"/>
  <c r="G943" i="17"/>
  <c r="H943" i="17"/>
  <c r="D944" i="17"/>
  <c r="E944" i="17"/>
  <c r="F944" i="17"/>
  <c r="G944" i="17"/>
  <c r="H944" i="17"/>
  <c r="D945" i="17"/>
  <c r="E945" i="17"/>
  <c r="F945" i="17"/>
  <c r="G945" i="17"/>
  <c r="H945" i="17"/>
  <c r="D946" i="17"/>
  <c r="E946" i="17"/>
  <c r="F946" i="17"/>
  <c r="G946" i="17"/>
  <c r="H946" i="17"/>
  <c r="D947" i="17"/>
  <c r="E947" i="17"/>
  <c r="F947" i="17"/>
  <c r="G947" i="17"/>
  <c r="H947" i="17"/>
  <c r="D948" i="17"/>
  <c r="E948" i="17"/>
  <c r="F948" i="17"/>
  <c r="G948" i="17"/>
  <c r="H948" i="17"/>
  <c r="D949" i="17"/>
  <c r="E949" i="17"/>
  <c r="F949" i="17"/>
  <c r="G949" i="17"/>
  <c r="H949" i="17"/>
  <c r="D950" i="17"/>
  <c r="E950" i="17"/>
  <c r="F950" i="17"/>
  <c r="G950" i="17"/>
  <c r="H950" i="17"/>
  <c r="D951" i="17"/>
  <c r="E951" i="17"/>
  <c r="F951" i="17"/>
  <c r="G951" i="17"/>
  <c r="H951" i="17"/>
  <c r="D952" i="17"/>
  <c r="E952" i="17"/>
  <c r="F952" i="17"/>
  <c r="G952" i="17"/>
  <c r="H952" i="17"/>
  <c r="D953" i="17"/>
  <c r="E953" i="17"/>
  <c r="F953" i="17"/>
  <c r="G953" i="17"/>
  <c r="H953" i="17"/>
  <c r="D954" i="17"/>
  <c r="E954" i="17"/>
  <c r="F954" i="17"/>
  <c r="G954" i="17"/>
  <c r="H954" i="17"/>
  <c r="D955" i="17"/>
  <c r="E955" i="17"/>
  <c r="F955" i="17"/>
  <c r="G955" i="17"/>
  <c r="H955" i="17"/>
  <c r="D956" i="17"/>
  <c r="E956" i="17"/>
  <c r="F956" i="17"/>
  <c r="G956" i="17"/>
  <c r="H956" i="17"/>
  <c r="D957" i="17"/>
  <c r="E957" i="17"/>
  <c r="F957" i="17"/>
  <c r="G957" i="17"/>
  <c r="H957" i="17"/>
  <c r="D958" i="17"/>
  <c r="E958" i="17"/>
  <c r="F958" i="17"/>
  <c r="G958" i="17"/>
  <c r="H958" i="17"/>
  <c r="D959" i="17"/>
  <c r="E959" i="17"/>
  <c r="F959" i="17"/>
  <c r="G959" i="17"/>
  <c r="H959" i="17"/>
  <c r="D960" i="17"/>
  <c r="E960" i="17"/>
  <c r="F960" i="17"/>
  <c r="G960" i="17"/>
  <c r="H960" i="17"/>
  <c r="D961" i="17"/>
  <c r="E961" i="17"/>
  <c r="F961" i="17"/>
  <c r="G961" i="17"/>
  <c r="H961" i="17"/>
  <c r="D962" i="17"/>
  <c r="E962" i="17"/>
  <c r="F962" i="17"/>
  <c r="G962" i="17"/>
  <c r="H962" i="17"/>
  <c r="D963" i="17"/>
  <c r="E963" i="17"/>
  <c r="F963" i="17"/>
  <c r="G963" i="17"/>
  <c r="H963" i="17"/>
  <c r="D964" i="17"/>
  <c r="E964" i="17"/>
  <c r="F964" i="17"/>
  <c r="G964" i="17"/>
  <c r="H964" i="17"/>
  <c r="D965" i="17"/>
  <c r="E965" i="17"/>
  <c r="F965" i="17"/>
  <c r="G965" i="17"/>
  <c r="H965" i="17"/>
  <c r="D966" i="17"/>
  <c r="E966" i="17"/>
  <c r="F966" i="17"/>
  <c r="G966" i="17"/>
  <c r="H966" i="17"/>
  <c r="D967" i="17"/>
  <c r="E967" i="17"/>
  <c r="F967" i="17"/>
  <c r="G967" i="17"/>
  <c r="H967" i="17"/>
  <c r="D968" i="17"/>
  <c r="E968" i="17"/>
  <c r="F968" i="17"/>
  <c r="G968" i="17"/>
  <c r="H968" i="17"/>
  <c r="D969" i="17"/>
  <c r="E969" i="17"/>
  <c r="F969" i="17"/>
  <c r="G969" i="17"/>
  <c r="H969" i="17"/>
  <c r="D970" i="17"/>
  <c r="E970" i="17"/>
  <c r="F970" i="17"/>
  <c r="G970" i="17"/>
  <c r="H970" i="17"/>
  <c r="D971" i="17"/>
  <c r="E971" i="17"/>
  <c r="F971" i="17"/>
  <c r="G971" i="17"/>
  <c r="H971" i="17"/>
  <c r="D972" i="17"/>
  <c r="E972" i="17"/>
  <c r="F972" i="17"/>
  <c r="G972" i="17"/>
  <c r="H972" i="17"/>
  <c r="D973" i="17"/>
  <c r="E973" i="17"/>
  <c r="F973" i="17"/>
  <c r="G973" i="17"/>
  <c r="H973" i="17"/>
  <c r="D974" i="17"/>
  <c r="E974" i="17"/>
  <c r="F974" i="17"/>
  <c r="G974" i="17"/>
  <c r="H974" i="17"/>
  <c r="D975" i="17"/>
  <c r="E975" i="17"/>
  <c r="F975" i="17"/>
  <c r="G975" i="17"/>
  <c r="H975" i="17"/>
  <c r="D976" i="17"/>
  <c r="E976" i="17"/>
  <c r="F976" i="17"/>
  <c r="G976" i="17"/>
  <c r="H976" i="17"/>
  <c r="D977" i="17"/>
  <c r="E977" i="17"/>
  <c r="F977" i="17"/>
  <c r="G977" i="17"/>
  <c r="H977" i="17"/>
  <c r="D978" i="17"/>
  <c r="E978" i="17"/>
  <c r="F978" i="17"/>
  <c r="G978" i="17"/>
  <c r="H978" i="17"/>
  <c r="D979" i="17"/>
  <c r="E979" i="17"/>
  <c r="F979" i="17"/>
  <c r="G979" i="17"/>
  <c r="H979" i="17"/>
  <c r="D980" i="17"/>
  <c r="E980" i="17"/>
  <c r="F980" i="17"/>
  <c r="G980" i="17"/>
  <c r="H980" i="17"/>
  <c r="D981" i="17"/>
  <c r="E981" i="17"/>
  <c r="F981" i="17"/>
  <c r="G981" i="17"/>
  <c r="H981" i="17"/>
  <c r="D982" i="17"/>
  <c r="E982" i="17"/>
  <c r="F982" i="17"/>
  <c r="G982" i="17"/>
  <c r="H982" i="17"/>
  <c r="D983" i="17"/>
  <c r="E983" i="17"/>
  <c r="F983" i="17"/>
  <c r="G983" i="17"/>
  <c r="H983" i="17"/>
  <c r="D984" i="17"/>
  <c r="E984" i="17"/>
  <c r="F984" i="17"/>
  <c r="G984" i="17"/>
  <c r="H984" i="17"/>
  <c r="D985" i="17"/>
  <c r="E985" i="17"/>
  <c r="F985" i="17"/>
  <c r="G985" i="17"/>
  <c r="H985" i="17"/>
  <c r="D986" i="17"/>
  <c r="E986" i="17"/>
  <c r="F986" i="17"/>
  <c r="G986" i="17"/>
  <c r="H986" i="17"/>
  <c r="D987" i="17"/>
  <c r="E987" i="17"/>
  <c r="F987" i="17"/>
  <c r="G987" i="17"/>
  <c r="H987" i="17"/>
  <c r="D988" i="17"/>
  <c r="E988" i="17"/>
  <c r="F988" i="17"/>
  <c r="G988" i="17"/>
  <c r="H988" i="17"/>
  <c r="D989" i="17"/>
  <c r="E989" i="17"/>
  <c r="F989" i="17"/>
  <c r="G989" i="17"/>
  <c r="H989" i="17"/>
  <c r="D990" i="17"/>
  <c r="E990" i="17"/>
  <c r="F990" i="17"/>
  <c r="G990" i="17"/>
  <c r="H990" i="17"/>
  <c r="D991" i="17"/>
  <c r="E991" i="17"/>
  <c r="F991" i="17"/>
  <c r="G991" i="17"/>
  <c r="H991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77" i="17"/>
  <c r="C962" i="17"/>
  <c r="C947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32" i="17"/>
  <c r="C917" i="17"/>
  <c r="C902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87" i="17"/>
  <c r="C872" i="17"/>
  <c r="C857" i="17"/>
  <c r="A858" i="17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B989" i="17"/>
  <c r="B990" i="17"/>
  <c r="B991" i="17"/>
  <c r="B984" i="17"/>
  <c r="B985" i="17"/>
  <c r="B986" i="17"/>
  <c r="B987" i="17"/>
  <c r="B988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45" i="17"/>
  <c r="B946" i="17"/>
  <c r="B947" i="17"/>
  <c r="B948" i="17"/>
  <c r="B949" i="17"/>
  <c r="B939" i="17"/>
  <c r="B940" i="17"/>
  <c r="B941" i="17"/>
  <c r="B942" i="17"/>
  <c r="B943" i="17"/>
  <c r="B944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899" i="17"/>
  <c r="B900" i="17"/>
  <c r="B901" i="17"/>
  <c r="B902" i="17"/>
  <c r="B903" i="17"/>
  <c r="B904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42" i="17"/>
  <c r="C827" i="17"/>
  <c r="C812" i="17"/>
  <c r="A813" i="17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B855" i="17"/>
  <c r="B856" i="17"/>
  <c r="B854" i="17"/>
  <c r="B851" i="17"/>
  <c r="B852" i="17"/>
  <c r="B853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797" i="17"/>
  <c r="C782" i="17"/>
  <c r="C767" i="17"/>
  <c r="A768" i="17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52" i="17"/>
  <c r="C737" i="17"/>
  <c r="C722" i="17"/>
  <c r="A723" i="17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707" i="17"/>
  <c r="C692" i="17"/>
  <c r="C677" i="17"/>
  <c r="A678" i="17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B677" i="17"/>
  <c r="B678" i="17"/>
  <c r="B679" i="17"/>
  <c r="B680" i="17"/>
  <c r="B725" i="17" s="1"/>
  <c r="B770" i="17" s="1"/>
  <c r="B815" i="17" s="1"/>
  <c r="B681" i="17"/>
  <c r="B682" i="17"/>
  <c r="B683" i="17"/>
  <c r="B684" i="17"/>
  <c r="B729" i="17" s="1"/>
  <c r="B774" i="17" s="1"/>
  <c r="B819" i="17" s="1"/>
  <c r="B685" i="17"/>
  <c r="B686" i="17"/>
  <c r="B687" i="17"/>
  <c r="B688" i="17"/>
  <c r="B733" i="17" s="1"/>
  <c r="B778" i="17" s="1"/>
  <c r="B823" i="17" s="1"/>
  <c r="B689" i="17"/>
  <c r="B690" i="17"/>
  <c r="B691" i="17"/>
  <c r="B692" i="17"/>
  <c r="B737" i="17" s="1"/>
  <c r="B782" i="17" s="1"/>
  <c r="B827" i="17" s="1"/>
  <c r="B693" i="17"/>
  <c r="B694" i="17"/>
  <c r="B695" i="17"/>
  <c r="B696" i="17"/>
  <c r="B741" i="17" s="1"/>
  <c r="B786" i="17" s="1"/>
  <c r="B831" i="17" s="1"/>
  <c r="B697" i="17"/>
  <c r="B698" i="17"/>
  <c r="B699" i="17"/>
  <c r="B700" i="17"/>
  <c r="B745" i="17" s="1"/>
  <c r="B790" i="17" s="1"/>
  <c r="B701" i="17"/>
  <c r="B702" i="17"/>
  <c r="B703" i="17"/>
  <c r="B704" i="17"/>
  <c r="B749" i="17" s="1"/>
  <c r="B794" i="17" s="1"/>
  <c r="B705" i="17"/>
  <c r="B706" i="17"/>
  <c r="B707" i="17"/>
  <c r="B708" i="17"/>
  <c r="B753" i="17" s="1"/>
  <c r="B798" i="17" s="1"/>
  <c r="B709" i="17"/>
  <c r="B710" i="17"/>
  <c r="B711" i="17"/>
  <c r="B712" i="17"/>
  <c r="B757" i="17" s="1"/>
  <c r="B802" i="17" s="1"/>
  <c r="B713" i="17"/>
  <c r="B714" i="17"/>
  <c r="B715" i="17"/>
  <c r="B716" i="17"/>
  <c r="B761" i="17" s="1"/>
  <c r="B806" i="17" s="1"/>
  <c r="B717" i="17"/>
  <c r="B718" i="17"/>
  <c r="B719" i="17"/>
  <c r="B720" i="17"/>
  <c r="B765" i="17" s="1"/>
  <c r="B810" i="17" s="1"/>
  <c r="B721" i="17"/>
  <c r="B722" i="17"/>
  <c r="B723" i="17"/>
  <c r="B724" i="17"/>
  <c r="B769" i="17" s="1"/>
  <c r="B814" i="17" s="1"/>
  <c r="B726" i="17"/>
  <c r="B727" i="17"/>
  <c r="B728" i="17"/>
  <c r="B773" i="17" s="1"/>
  <c r="B818" i="17" s="1"/>
  <c r="B730" i="17"/>
  <c r="B731" i="17"/>
  <c r="B732" i="17"/>
  <c r="B777" i="17" s="1"/>
  <c r="B822" i="17" s="1"/>
  <c r="B734" i="17"/>
  <c r="B735" i="17"/>
  <c r="B736" i="17"/>
  <c r="B781" i="17" s="1"/>
  <c r="B826" i="17" s="1"/>
  <c r="B738" i="17"/>
  <c r="B739" i="17"/>
  <c r="B740" i="17"/>
  <c r="B785" i="17" s="1"/>
  <c r="B830" i="17" s="1"/>
  <c r="B742" i="17"/>
  <c r="B743" i="17"/>
  <c r="B744" i="17"/>
  <c r="B789" i="17" s="1"/>
  <c r="B834" i="17" s="1"/>
  <c r="B746" i="17"/>
  <c r="B747" i="17"/>
  <c r="B748" i="17"/>
  <c r="B793" i="17" s="1"/>
  <c r="B750" i="17"/>
  <c r="B751" i="17"/>
  <c r="B752" i="17"/>
  <c r="B797" i="17" s="1"/>
  <c r="B754" i="17"/>
  <c r="B755" i="17"/>
  <c r="B756" i="17"/>
  <c r="B801" i="17" s="1"/>
  <c r="B758" i="17"/>
  <c r="B759" i="17"/>
  <c r="B760" i="17"/>
  <c r="B805" i="17" s="1"/>
  <c r="B762" i="17"/>
  <c r="B763" i="17"/>
  <c r="B764" i="17"/>
  <c r="B809" i="17" s="1"/>
  <c r="B766" i="17"/>
  <c r="B767" i="17"/>
  <c r="B768" i="17"/>
  <c r="B813" i="17" s="1"/>
  <c r="B771" i="17"/>
  <c r="B772" i="17"/>
  <c r="B817" i="17" s="1"/>
  <c r="B775" i="17"/>
  <c r="B776" i="17"/>
  <c r="B821" i="17" s="1"/>
  <c r="B779" i="17"/>
  <c r="B780" i="17"/>
  <c r="B825" i="17" s="1"/>
  <c r="B783" i="17"/>
  <c r="B784" i="17"/>
  <c r="B829" i="17" s="1"/>
  <c r="B787" i="17"/>
  <c r="B788" i="17"/>
  <c r="B833" i="17" s="1"/>
  <c r="B791" i="17"/>
  <c r="B792" i="17"/>
  <c r="B795" i="17"/>
  <c r="B796" i="17"/>
  <c r="B799" i="17"/>
  <c r="B800" i="17"/>
  <c r="B803" i="17"/>
  <c r="B804" i="17"/>
  <c r="B807" i="17"/>
  <c r="B808" i="17"/>
  <c r="B811" i="17"/>
  <c r="B812" i="17"/>
  <c r="B816" i="17"/>
  <c r="B820" i="17"/>
  <c r="B824" i="17"/>
  <c r="B828" i="17"/>
  <c r="B832" i="17"/>
  <c r="D272" i="17"/>
  <c r="E272" i="17"/>
  <c r="F272" i="17"/>
  <c r="G272" i="17"/>
  <c r="H272" i="17"/>
  <c r="D273" i="17"/>
  <c r="E273" i="17"/>
  <c r="F273" i="17"/>
  <c r="G273" i="17"/>
  <c r="H273" i="17"/>
  <c r="D274" i="17"/>
  <c r="E274" i="17"/>
  <c r="F274" i="17"/>
  <c r="G274" i="17"/>
  <c r="H274" i="17"/>
  <c r="D275" i="17"/>
  <c r="E275" i="17"/>
  <c r="F275" i="17"/>
  <c r="G275" i="17"/>
  <c r="H275" i="17"/>
  <c r="D276" i="17"/>
  <c r="E276" i="17"/>
  <c r="F276" i="17"/>
  <c r="G276" i="17"/>
  <c r="H276" i="17"/>
  <c r="D277" i="17"/>
  <c r="E277" i="17"/>
  <c r="F277" i="17"/>
  <c r="G277" i="17"/>
  <c r="H277" i="17"/>
  <c r="D278" i="17"/>
  <c r="E278" i="17"/>
  <c r="F278" i="17"/>
  <c r="G278" i="17"/>
  <c r="H278" i="17"/>
  <c r="D279" i="17"/>
  <c r="E279" i="17"/>
  <c r="F279" i="17"/>
  <c r="G279" i="17"/>
  <c r="H279" i="17"/>
  <c r="D280" i="17"/>
  <c r="E280" i="17"/>
  <c r="F280" i="17"/>
  <c r="G280" i="17"/>
  <c r="H280" i="17"/>
  <c r="D281" i="17"/>
  <c r="E281" i="17"/>
  <c r="F281" i="17"/>
  <c r="G281" i="17"/>
  <c r="H281" i="17"/>
  <c r="D282" i="17"/>
  <c r="E282" i="17"/>
  <c r="F282" i="17"/>
  <c r="G282" i="17"/>
  <c r="H282" i="17"/>
  <c r="D283" i="17"/>
  <c r="E283" i="17"/>
  <c r="F283" i="17"/>
  <c r="G283" i="17"/>
  <c r="H283" i="17"/>
  <c r="D284" i="17"/>
  <c r="E284" i="17"/>
  <c r="F284" i="17"/>
  <c r="G284" i="17"/>
  <c r="H284" i="17"/>
  <c r="D285" i="17"/>
  <c r="E285" i="17"/>
  <c r="F285" i="17"/>
  <c r="G285" i="17"/>
  <c r="H285" i="17"/>
  <c r="D286" i="17"/>
  <c r="E286" i="17"/>
  <c r="F286" i="17"/>
  <c r="G286" i="17"/>
  <c r="H286" i="17"/>
  <c r="D287" i="17"/>
  <c r="E287" i="17"/>
  <c r="F287" i="17"/>
  <c r="G287" i="17"/>
  <c r="H287" i="17"/>
  <c r="D288" i="17"/>
  <c r="E288" i="17"/>
  <c r="F288" i="17"/>
  <c r="G288" i="17"/>
  <c r="H288" i="17"/>
  <c r="D289" i="17"/>
  <c r="E289" i="17"/>
  <c r="F289" i="17"/>
  <c r="G289" i="17"/>
  <c r="H289" i="17"/>
  <c r="D290" i="17"/>
  <c r="E290" i="17"/>
  <c r="F290" i="17"/>
  <c r="G290" i="17"/>
  <c r="H290" i="17"/>
  <c r="D291" i="17"/>
  <c r="E291" i="17"/>
  <c r="F291" i="17"/>
  <c r="G291" i="17"/>
  <c r="H291" i="17"/>
  <c r="D292" i="17"/>
  <c r="E292" i="17"/>
  <c r="F292" i="17"/>
  <c r="G292" i="17"/>
  <c r="H292" i="17"/>
  <c r="D293" i="17"/>
  <c r="E293" i="17"/>
  <c r="F293" i="17"/>
  <c r="G293" i="17"/>
  <c r="H293" i="17"/>
  <c r="D294" i="17"/>
  <c r="E294" i="17"/>
  <c r="F294" i="17"/>
  <c r="G294" i="17"/>
  <c r="H294" i="17"/>
  <c r="D295" i="17"/>
  <c r="E295" i="17"/>
  <c r="F295" i="17"/>
  <c r="G295" i="17"/>
  <c r="H295" i="17"/>
  <c r="D296" i="17"/>
  <c r="E296" i="17"/>
  <c r="F296" i="17"/>
  <c r="G296" i="17"/>
  <c r="H296" i="17"/>
  <c r="D297" i="17"/>
  <c r="E297" i="17"/>
  <c r="F297" i="17"/>
  <c r="G297" i="17"/>
  <c r="H297" i="17"/>
  <c r="D298" i="17"/>
  <c r="E298" i="17"/>
  <c r="F298" i="17"/>
  <c r="G298" i="17"/>
  <c r="H298" i="17"/>
  <c r="D299" i="17"/>
  <c r="E299" i="17"/>
  <c r="F299" i="17"/>
  <c r="G299" i="17"/>
  <c r="H299" i="17"/>
  <c r="D300" i="17"/>
  <c r="E300" i="17"/>
  <c r="F300" i="17"/>
  <c r="G300" i="17"/>
  <c r="H300" i="17"/>
  <c r="D301" i="17"/>
  <c r="E301" i="17"/>
  <c r="F301" i="17"/>
  <c r="G301" i="17"/>
  <c r="H301" i="17"/>
  <c r="D302" i="17"/>
  <c r="E302" i="17"/>
  <c r="F302" i="17"/>
  <c r="G302" i="17"/>
  <c r="H302" i="17"/>
  <c r="D303" i="17"/>
  <c r="E303" i="17"/>
  <c r="F303" i="17"/>
  <c r="G303" i="17"/>
  <c r="H303" i="17"/>
  <c r="D304" i="17"/>
  <c r="E304" i="17"/>
  <c r="F304" i="17"/>
  <c r="G304" i="17"/>
  <c r="H304" i="17"/>
  <c r="D305" i="17"/>
  <c r="E305" i="17"/>
  <c r="F305" i="17"/>
  <c r="G305" i="17"/>
  <c r="H305" i="17"/>
  <c r="D306" i="17"/>
  <c r="E306" i="17"/>
  <c r="F306" i="17"/>
  <c r="G306" i="17"/>
  <c r="H306" i="17"/>
  <c r="D307" i="17"/>
  <c r="E307" i="17"/>
  <c r="F307" i="17"/>
  <c r="G307" i="17"/>
  <c r="H307" i="17"/>
  <c r="D308" i="17"/>
  <c r="E308" i="17"/>
  <c r="F308" i="17"/>
  <c r="G308" i="17"/>
  <c r="H308" i="17"/>
  <c r="D309" i="17"/>
  <c r="E309" i="17"/>
  <c r="F309" i="17"/>
  <c r="G309" i="17"/>
  <c r="H309" i="17"/>
  <c r="D310" i="17"/>
  <c r="E310" i="17"/>
  <c r="F310" i="17"/>
  <c r="G310" i="17"/>
  <c r="H310" i="17"/>
  <c r="D311" i="17"/>
  <c r="E311" i="17"/>
  <c r="F311" i="17"/>
  <c r="G311" i="17"/>
  <c r="H311" i="17"/>
  <c r="D312" i="17"/>
  <c r="E312" i="17"/>
  <c r="F312" i="17"/>
  <c r="G312" i="17"/>
  <c r="H312" i="17"/>
  <c r="D313" i="17"/>
  <c r="E313" i="17"/>
  <c r="F313" i="17"/>
  <c r="G313" i="17"/>
  <c r="H313" i="17"/>
  <c r="D314" i="17"/>
  <c r="E314" i="17"/>
  <c r="F314" i="17"/>
  <c r="G314" i="17"/>
  <c r="H314" i="17"/>
  <c r="D315" i="17"/>
  <c r="E315" i="17"/>
  <c r="F315" i="17"/>
  <c r="G315" i="17"/>
  <c r="H315" i="17"/>
  <c r="D316" i="17"/>
  <c r="E316" i="17"/>
  <c r="F316" i="17"/>
  <c r="G316" i="17"/>
  <c r="H316" i="17"/>
  <c r="D317" i="17"/>
  <c r="E317" i="17"/>
  <c r="F317" i="17"/>
  <c r="G317" i="17"/>
  <c r="H317" i="17"/>
  <c r="D318" i="17"/>
  <c r="E318" i="17"/>
  <c r="F318" i="17"/>
  <c r="G318" i="17"/>
  <c r="H318" i="17"/>
  <c r="D319" i="17"/>
  <c r="E319" i="17"/>
  <c r="F319" i="17"/>
  <c r="G319" i="17"/>
  <c r="H319" i="17"/>
  <c r="D320" i="17"/>
  <c r="E320" i="17"/>
  <c r="F320" i="17"/>
  <c r="G320" i="17"/>
  <c r="H320" i="17"/>
  <c r="D321" i="17"/>
  <c r="E321" i="17"/>
  <c r="F321" i="17"/>
  <c r="G321" i="17"/>
  <c r="H321" i="17"/>
  <c r="D322" i="17"/>
  <c r="E322" i="17"/>
  <c r="F322" i="17"/>
  <c r="G322" i="17"/>
  <c r="H322" i="17"/>
  <c r="D323" i="17"/>
  <c r="E323" i="17"/>
  <c r="F323" i="17"/>
  <c r="G323" i="17"/>
  <c r="H323" i="17"/>
  <c r="D324" i="17"/>
  <c r="E324" i="17"/>
  <c r="F324" i="17"/>
  <c r="G324" i="17"/>
  <c r="H324" i="17"/>
  <c r="D325" i="17"/>
  <c r="E325" i="17"/>
  <c r="F325" i="17"/>
  <c r="G325" i="17"/>
  <c r="H325" i="17"/>
  <c r="D326" i="17"/>
  <c r="E326" i="17"/>
  <c r="F326" i="17"/>
  <c r="G326" i="17"/>
  <c r="H326" i="17"/>
  <c r="D327" i="17"/>
  <c r="E327" i="17"/>
  <c r="F327" i="17"/>
  <c r="G327" i="17"/>
  <c r="H327" i="17"/>
  <c r="D328" i="17"/>
  <c r="E328" i="17"/>
  <c r="F328" i="17"/>
  <c r="G328" i="17"/>
  <c r="H328" i="17"/>
  <c r="D329" i="17"/>
  <c r="E329" i="17"/>
  <c r="F329" i="17"/>
  <c r="G329" i="17"/>
  <c r="H329" i="17"/>
  <c r="D330" i="17"/>
  <c r="E330" i="17"/>
  <c r="F330" i="17"/>
  <c r="G330" i="17"/>
  <c r="H330" i="17"/>
  <c r="D331" i="17"/>
  <c r="E331" i="17"/>
  <c r="F331" i="17"/>
  <c r="G331" i="17"/>
  <c r="H331" i="17"/>
  <c r="D332" i="17"/>
  <c r="E332" i="17"/>
  <c r="F332" i="17"/>
  <c r="G332" i="17"/>
  <c r="H332" i="17"/>
  <c r="D333" i="17"/>
  <c r="E333" i="17"/>
  <c r="F333" i="17"/>
  <c r="G333" i="17"/>
  <c r="H333" i="17"/>
  <c r="D334" i="17"/>
  <c r="E334" i="17"/>
  <c r="F334" i="17"/>
  <c r="G334" i="17"/>
  <c r="H334" i="17"/>
  <c r="D335" i="17"/>
  <c r="E335" i="17"/>
  <c r="F335" i="17"/>
  <c r="G335" i="17"/>
  <c r="H335" i="17"/>
  <c r="D336" i="17"/>
  <c r="E336" i="17"/>
  <c r="F336" i="17"/>
  <c r="G336" i="17"/>
  <c r="H336" i="17"/>
  <c r="D337" i="17"/>
  <c r="E337" i="17"/>
  <c r="F337" i="17"/>
  <c r="G337" i="17"/>
  <c r="H337" i="17"/>
  <c r="D338" i="17"/>
  <c r="E338" i="17"/>
  <c r="F338" i="17"/>
  <c r="G338" i="17"/>
  <c r="H338" i="17"/>
  <c r="D339" i="17"/>
  <c r="E339" i="17"/>
  <c r="F339" i="17"/>
  <c r="G339" i="17"/>
  <c r="H339" i="17"/>
  <c r="D340" i="17"/>
  <c r="E340" i="17"/>
  <c r="F340" i="17"/>
  <c r="G340" i="17"/>
  <c r="H340" i="17"/>
  <c r="D341" i="17"/>
  <c r="E341" i="17"/>
  <c r="F341" i="17"/>
  <c r="G341" i="17"/>
  <c r="H341" i="17"/>
  <c r="D342" i="17"/>
  <c r="E342" i="17"/>
  <c r="F342" i="17"/>
  <c r="G342" i="17"/>
  <c r="H342" i="17"/>
  <c r="D343" i="17"/>
  <c r="E343" i="17"/>
  <c r="F343" i="17"/>
  <c r="G343" i="17"/>
  <c r="H343" i="17"/>
  <c r="D344" i="17"/>
  <c r="E344" i="17"/>
  <c r="F344" i="17"/>
  <c r="G344" i="17"/>
  <c r="H344" i="17"/>
  <c r="D345" i="17"/>
  <c r="E345" i="17"/>
  <c r="F345" i="17"/>
  <c r="G345" i="17"/>
  <c r="H345" i="17"/>
  <c r="D346" i="17"/>
  <c r="E346" i="17"/>
  <c r="F346" i="17"/>
  <c r="G346" i="17"/>
  <c r="H346" i="17"/>
  <c r="D347" i="17"/>
  <c r="E347" i="17"/>
  <c r="F347" i="17"/>
  <c r="G347" i="17"/>
  <c r="H347" i="17"/>
  <c r="D348" i="17"/>
  <c r="E348" i="17"/>
  <c r="F348" i="17"/>
  <c r="G348" i="17"/>
  <c r="H348" i="17"/>
  <c r="D349" i="17"/>
  <c r="E349" i="17"/>
  <c r="F349" i="17"/>
  <c r="G349" i="17"/>
  <c r="H349" i="17"/>
  <c r="D350" i="17"/>
  <c r="E350" i="17"/>
  <c r="F350" i="17"/>
  <c r="G350" i="17"/>
  <c r="H350" i="17"/>
  <c r="D351" i="17"/>
  <c r="E351" i="17"/>
  <c r="F351" i="17"/>
  <c r="G351" i="17"/>
  <c r="H351" i="17"/>
  <c r="D352" i="17"/>
  <c r="E352" i="17"/>
  <c r="F352" i="17"/>
  <c r="G352" i="17"/>
  <c r="H352" i="17"/>
  <c r="D353" i="17"/>
  <c r="E353" i="17"/>
  <c r="F353" i="17"/>
  <c r="G353" i="17"/>
  <c r="H353" i="17"/>
  <c r="D354" i="17"/>
  <c r="E354" i="17"/>
  <c r="F354" i="17"/>
  <c r="G354" i="17"/>
  <c r="H354" i="17"/>
  <c r="D355" i="17"/>
  <c r="E355" i="17"/>
  <c r="F355" i="17"/>
  <c r="G355" i="17"/>
  <c r="H355" i="17"/>
  <c r="D356" i="17"/>
  <c r="E356" i="17"/>
  <c r="F356" i="17"/>
  <c r="G356" i="17"/>
  <c r="H356" i="17"/>
  <c r="D357" i="17"/>
  <c r="E357" i="17"/>
  <c r="F357" i="17"/>
  <c r="G357" i="17"/>
  <c r="H357" i="17"/>
  <c r="D358" i="17"/>
  <c r="E358" i="17"/>
  <c r="F358" i="17"/>
  <c r="G358" i="17"/>
  <c r="H358" i="17"/>
  <c r="D359" i="17"/>
  <c r="E359" i="17"/>
  <c r="F359" i="17"/>
  <c r="G359" i="17"/>
  <c r="H359" i="17"/>
  <c r="D360" i="17"/>
  <c r="E360" i="17"/>
  <c r="F360" i="17"/>
  <c r="G360" i="17"/>
  <c r="H360" i="17"/>
  <c r="D361" i="17"/>
  <c r="E361" i="17"/>
  <c r="F361" i="17"/>
  <c r="G361" i="17"/>
  <c r="H361" i="17"/>
  <c r="D362" i="17"/>
  <c r="E362" i="17"/>
  <c r="F362" i="17"/>
  <c r="G362" i="17"/>
  <c r="H362" i="17"/>
  <c r="D363" i="17"/>
  <c r="E363" i="17"/>
  <c r="F363" i="17"/>
  <c r="G363" i="17"/>
  <c r="H363" i="17"/>
  <c r="D364" i="17"/>
  <c r="E364" i="17"/>
  <c r="F364" i="17"/>
  <c r="G364" i="17"/>
  <c r="H364" i="17"/>
  <c r="D365" i="17"/>
  <c r="E365" i="17"/>
  <c r="F365" i="17"/>
  <c r="G365" i="17"/>
  <c r="H365" i="17"/>
  <c r="D366" i="17"/>
  <c r="E366" i="17"/>
  <c r="F366" i="17"/>
  <c r="G366" i="17"/>
  <c r="H366" i="17"/>
  <c r="D367" i="17"/>
  <c r="E367" i="17"/>
  <c r="F367" i="17"/>
  <c r="G367" i="17"/>
  <c r="H367" i="17"/>
  <c r="D368" i="17"/>
  <c r="E368" i="17"/>
  <c r="F368" i="17"/>
  <c r="G368" i="17"/>
  <c r="H368" i="17"/>
  <c r="D369" i="17"/>
  <c r="E369" i="17"/>
  <c r="F369" i="17"/>
  <c r="G369" i="17"/>
  <c r="H369" i="17"/>
  <c r="D370" i="17"/>
  <c r="E370" i="17"/>
  <c r="F370" i="17"/>
  <c r="G370" i="17"/>
  <c r="H370" i="17"/>
  <c r="D371" i="17"/>
  <c r="E371" i="17"/>
  <c r="F371" i="17"/>
  <c r="G371" i="17"/>
  <c r="H371" i="17"/>
  <c r="D372" i="17"/>
  <c r="E372" i="17"/>
  <c r="F372" i="17"/>
  <c r="G372" i="17"/>
  <c r="H372" i="17"/>
  <c r="D373" i="17"/>
  <c r="E373" i="17"/>
  <c r="F373" i="17"/>
  <c r="G373" i="17"/>
  <c r="H373" i="17"/>
  <c r="D374" i="17"/>
  <c r="E374" i="17"/>
  <c r="F374" i="17"/>
  <c r="G374" i="17"/>
  <c r="H374" i="17"/>
  <c r="D375" i="17"/>
  <c r="E375" i="17"/>
  <c r="F375" i="17"/>
  <c r="G375" i="17"/>
  <c r="H375" i="17"/>
  <c r="D376" i="17"/>
  <c r="E376" i="17"/>
  <c r="F376" i="17"/>
  <c r="G376" i="17"/>
  <c r="H376" i="17"/>
  <c r="D377" i="17"/>
  <c r="E377" i="17"/>
  <c r="F377" i="17"/>
  <c r="G377" i="17"/>
  <c r="H377" i="17"/>
  <c r="D378" i="17"/>
  <c r="E378" i="17"/>
  <c r="F378" i="17"/>
  <c r="G378" i="17"/>
  <c r="H378" i="17"/>
  <c r="D379" i="17"/>
  <c r="E379" i="17"/>
  <c r="F379" i="17"/>
  <c r="G379" i="17"/>
  <c r="H379" i="17"/>
  <c r="D380" i="17"/>
  <c r="E380" i="17"/>
  <c r="F380" i="17"/>
  <c r="G380" i="17"/>
  <c r="H380" i="17"/>
  <c r="D381" i="17"/>
  <c r="E381" i="17"/>
  <c r="F381" i="17"/>
  <c r="G381" i="17"/>
  <c r="H381" i="17"/>
  <c r="D382" i="17"/>
  <c r="E382" i="17"/>
  <c r="F382" i="17"/>
  <c r="G382" i="17"/>
  <c r="H382" i="17"/>
  <c r="D383" i="17"/>
  <c r="E383" i="17"/>
  <c r="F383" i="17"/>
  <c r="G383" i="17"/>
  <c r="H383" i="17"/>
  <c r="D384" i="17"/>
  <c r="E384" i="17"/>
  <c r="F384" i="17"/>
  <c r="G384" i="17"/>
  <c r="H384" i="17"/>
  <c r="D385" i="17"/>
  <c r="E385" i="17"/>
  <c r="F385" i="17"/>
  <c r="G385" i="17"/>
  <c r="H385" i="17"/>
  <c r="D386" i="17"/>
  <c r="E386" i="17"/>
  <c r="F386" i="17"/>
  <c r="G386" i="17"/>
  <c r="H386" i="17"/>
  <c r="D387" i="17"/>
  <c r="E387" i="17"/>
  <c r="F387" i="17"/>
  <c r="G387" i="17"/>
  <c r="H387" i="17"/>
  <c r="D388" i="17"/>
  <c r="E388" i="17"/>
  <c r="F388" i="17"/>
  <c r="G388" i="17"/>
  <c r="H388" i="17"/>
  <c r="D389" i="17"/>
  <c r="E389" i="17"/>
  <c r="F389" i="17"/>
  <c r="G389" i="17"/>
  <c r="H389" i="17"/>
  <c r="D390" i="17"/>
  <c r="E390" i="17"/>
  <c r="F390" i="17"/>
  <c r="G390" i="17"/>
  <c r="H390" i="17"/>
  <c r="D391" i="17"/>
  <c r="E391" i="17"/>
  <c r="F391" i="17"/>
  <c r="G391" i="17"/>
  <c r="H391" i="17"/>
  <c r="D392" i="17"/>
  <c r="E392" i="17"/>
  <c r="F392" i="17"/>
  <c r="G392" i="17"/>
  <c r="H392" i="17"/>
  <c r="D393" i="17"/>
  <c r="E393" i="17"/>
  <c r="F393" i="17"/>
  <c r="G393" i="17"/>
  <c r="H393" i="17"/>
  <c r="D394" i="17"/>
  <c r="E394" i="17"/>
  <c r="F394" i="17"/>
  <c r="G394" i="17"/>
  <c r="H394" i="17"/>
  <c r="D395" i="17"/>
  <c r="E395" i="17"/>
  <c r="F395" i="17"/>
  <c r="G395" i="17"/>
  <c r="H395" i="17"/>
  <c r="D396" i="17"/>
  <c r="E396" i="17"/>
  <c r="F396" i="17"/>
  <c r="G396" i="17"/>
  <c r="H396" i="17"/>
  <c r="D397" i="17"/>
  <c r="E397" i="17"/>
  <c r="F397" i="17"/>
  <c r="G397" i="17"/>
  <c r="H397" i="17"/>
  <c r="D398" i="17"/>
  <c r="E398" i="17"/>
  <c r="F398" i="17"/>
  <c r="G398" i="17"/>
  <c r="H398" i="17"/>
  <c r="D399" i="17"/>
  <c r="E399" i="17"/>
  <c r="F399" i="17"/>
  <c r="G399" i="17"/>
  <c r="H399" i="17"/>
  <c r="D400" i="17"/>
  <c r="E400" i="17"/>
  <c r="F400" i="17"/>
  <c r="G400" i="17"/>
  <c r="H400" i="17"/>
  <c r="D401" i="17"/>
  <c r="E401" i="17"/>
  <c r="F401" i="17"/>
  <c r="G401" i="17"/>
  <c r="H401" i="17"/>
  <c r="D402" i="17"/>
  <c r="E402" i="17"/>
  <c r="F402" i="17"/>
  <c r="G402" i="17"/>
  <c r="H402" i="17"/>
  <c r="D403" i="17"/>
  <c r="E403" i="17"/>
  <c r="F403" i="17"/>
  <c r="G403" i="17"/>
  <c r="H403" i="17"/>
  <c r="D404" i="17"/>
  <c r="E404" i="17"/>
  <c r="F404" i="17"/>
  <c r="G404" i="17"/>
  <c r="H404" i="17"/>
  <c r="D405" i="17"/>
  <c r="E405" i="17"/>
  <c r="F405" i="17"/>
  <c r="G405" i="17"/>
  <c r="H405" i="17"/>
  <c r="D406" i="17"/>
  <c r="E406" i="17"/>
  <c r="F406" i="17"/>
  <c r="G406" i="17"/>
  <c r="H406" i="17"/>
  <c r="D407" i="17"/>
  <c r="E407" i="17"/>
  <c r="F407" i="17"/>
  <c r="G407" i="17"/>
  <c r="H407" i="17"/>
  <c r="D408" i="17"/>
  <c r="E408" i="17"/>
  <c r="F408" i="17"/>
  <c r="G408" i="17"/>
  <c r="H408" i="17"/>
  <c r="D409" i="17"/>
  <c r="E409" i="17"/>
  <c r="F409" i="17"/>
  <c r="G409" i="17"/>
  <c r="H409" i="17"/>
  <c r="D410" i="17"/>
  <c r="E410" i="17"/>
  <c r="F410" i="17"/>
  <c r="G410" i="17"/>
  <c r="H410" i="17"/>
  <c r="D411" i="17"/>
  <c r="E411" i="17"/>
  <c r="F411" i="17"/>
  <c r="G411" i="17"/>
  <c r="H411" i="17"/>
  <c r="D412" i="17"/>
  <c r="E412" i="17"/>
  <c r="F412" i="17"/>
  <c r="G412" i="17"/>
  <c r="H412" i="17"/>
  <c r="D413" i="17"/>
  <c r="E413" i="17"/>
  <c r="F413" i="17"/>
  <c r="G413" i="17"/>
  <c r="H413" i="17"/>
  <c r="D414" i="17"/>
  <c r="E414" i="17"/>
  <c r="F414" i="17"/>
  <c r="G414" i="17"/>
  <c r="H414" i="17"/>
  <c r="D415" i="17"/>
  <c r="E415" i="17"/>
  <c r="F415" i="17"/>
  <c r="G415" i="17"/>
  <c r="H415" i="17"/>
  <c r="D416" i="17"/>
  <c r="E416" i="17"/>
  <c r="F416" i="17"/>
  <c r="G416" i="17"/>
  <c r="H416" i="17"/>
  <c r="D417" i="17"/>
  <c r="E417" i="17"/>
  <c r="F417" i="17"/>
  <c r="G417" i="17"/>
  <c r="H417" i="17"/>
  <c r="D418" i="17"/>
  <c r="E418" i="17"/>
  <c r="F418" i="17"/>
  <c r="G418" i="17"/>
  <c r="H418" i="17"/>
  <c r="D419" i="17"/>
  <c r="E419" i="17"/>
  <c r="F419" i="17"/>
  <c r="G419" i="17"/>
  <c r="H419" i="17"/>
  <c r="D420" i="17"/>
  <c r="E420" i="17"/>
  <c r="F420" i="17"/>
  <c r="G420" i="17"/>
  <c r="H420" i="17"/>
  <c r="D421" i="17"/>
  <c r="E421" i="17"/>
  <c r="F421" i="17"/>
  <c r="G421" i="17"/>
  <c r="H421" i="17"/>
  <c r="D422" i="17"/>
  <c r="E422" i="17"/>
  <c r="F422" i="17"/>
  <c r="G422" i="17"/>
  <c r="H422" i="17"/>
  <c r="D423" i="17"/>
  <c r="E423" i="17"/>
  <c r="F423" i="17"/>
  <c r="G423" i="17"/>
  <c r="H423" i="17"/>
  <c r="D424" i="17"/>
  <c r="E424" i="17"/>
  <c r="F424" i="17"/>
  <c r="G424" i="17"/>
  <c r="H424" i="17"/>
  <c r="D425" i="17"/>
  <c r="E425" i="17"/>
  <c r="F425" i="17"/>
  <c r="G425" i="17"/>
  <c r="H425" i="17"/>
  <c r="D426" i="17"/>
  <c r="E426" i="17"/>
  <c r="F426" i="17"/>
  <c r="G426" i="17"/>
  <c r="H426" i="17"/>
  <c r="D427" i="17"/>
  <c r="E427" i="17"/>
  <c r="F427" i="17"/>
  <c r="G427" i="17"/>
  <c r="H427" i="17"/>
  <c r="D428" i="17"/>
  <c r="E428" i="17"/>
  <c r="F428" i="17"/>
  <c r="G428" i="17"/>
  <c r="H428" i="17"/>
  <c r="D429" i="17"/>
  <c r="E429" i="17"/>
  <c r="F429" i="17"/>
  <c r="G429" i="17"/>
  <c r="H429" i="17"/>
  <c r="D430" i="17"/>
  <c r="E430" i="17"/>
  <c r="F430" i="17"/>
  <c r="G430" i="17"/>
  <c r="H430" i="17"/>
  <c r="D431" i="17"/>
  <c r="E431" i="17"/>
  <c r="F431" i="17"/>
  <c r="G431" i="17"/>
  <c r="H431" i="17"/>
  <c r="D432" i="17"/>
  <c r="E432" i="17"/>
  <c r="F432" i="17"/>
  <c r="G432" i="17"/>
  <c r="H432" i="17"/>
  <c r="D433" i="17"/>
  <c r="E433" i="17"/>
  <c r="F433" i="17"/>
  <c r="G433" i="17"/>
  <c r="H433" i="17"/>
  <c r="D434" i="17"/>
  <c r="E434" i="17"/>
  <c r="F434" i="17"/>
  <c r="G434" i="17"/>
  <c r="H434" i="17"/>
  <c r="D435" i="17"/>
  <c r="E435" i="17"/>
  <c r="F435" i="17"/>
  <c r="G435" i="17"/>
  <c r="H435" i="17"/>
  <c r="D436" i="17"/>
  <c r="E436" i="17"/>
  <c r="F436" i="17"/>
  <c r="G436" i="17"/>
  <c r="H436" i="17"/>
  <c r="D437" i="17"/>
  <c r="E437" i="17"/>
  <c r="F437" i="17"/>
  <c r="G437" i="17"/>
  <c r="H437" i="17"/>
  <c r="D438" i="17"/>
  <c r="E438" i="17"/>
  <c r="F438" i="17"/>
  <c r="G438" i="17"/>
  <c r="H438" i="17"/>
  <c r="D439" i="17"/>
  <c r="E439" i="17"/>
  <c r="F439" i="17"/>
  <c r="G439" i="17"/>
  <c r="H439" i="17"/>
  <c r="D440" i="17"/>
  <c r="E440" i="17"/>
  <c r="F440" i="17"/>
  <c r="G440" i="17"/>
  <c r="H440" i="17"/>
  <c r="D441" i="17"/>
  <c r="E441" i="17"/>
  <c r="F441" i="17"/>
  <c r="G441" i="17"/>
  <c r="H441" i="17"/>
  <c r="D442" i="17"/>
  <c r="E442" i="17"/>
  <c r="F442" i="17"/>
  <c r="G442" i="17"/>
  <c r="H442" i="17"/>
  <c r="D443" i="17"/>
  <c r="E443" i="17"/>
  <c r="F443" i="17"/>
  <c r="G443" i="17"/>
  <c r="H443" i="17"/>
  <c r="D444" i="17"/>
  <c r="E444" i="17"/>
  <c r="F444" i="17"/>
  <c r="G444" i="17"/>
  <c r="H444" i="17"/>
  <c r="D445" i="17"/>
  <c r="E445" i="17"/>
  <c r="F445" i="17"/>
  <c r="G445" i="17"/>
  <c r="H445" i="17"/>
  <c r="D446" i="17"/>
  <c r="E446" i="17"/>
  <c r="F446" i="17"/>
  <c r="G446" i="17"/>
  <c r="H446" i="17"/>
  <c r="D447" i="17"/>
  <c r="E447" i="17"/>
  <c r="F447" i="17"/>
  <c r="G447" i="17"/>
  <c r="H447" i="17"/>
  <c r="D448" i="17"/>
  <c r="E448" i="17"/>
  <c r="F448" i="17"/>
  <c r="G448" i="17"/>
  <c r="H448" i="17"/>
  <c r="D449" i="17"/>
  <c r="E449" i="17"/>
  <c r="F449" i="17"/>
  <c r="G449" i="17"/>
  <c r="H449" i="17"/>
  <c r="D450" i="17"/>
  <c r="E450" i="17"/>
  <c r="F450" i="17"/>
  <c r="G450" i="17"/>
  <c r="H450" i="17"/>
  <c r="D451" i="17"/>
  <c r="E451" i="17"/>
  <c r="F451" i="17"/>
  <c r="G451" i="17"/>
  <c r="H451" i="17"/>
  <c r="D452" i="17"/>
  <c r="E452" i="17"/>
  <c r="F452" i="17"/>
  <c r="G452" i="17"/>
  <c r="H452" i="17"/>
  <c r="D453" i="17"/>
  <c r="E453" i="17"/>
  <c r="F453" i="17"/>
  <c r="G453" i="17"/>
  <c r="H453" i="17"/>
  <c r="D454" i="17"/>
  <c r="E454" i="17"/>
  <c r="F454" i="17"/>
  <c r="G454" i="17"/>
  <c r="H454" i="17"/>
  <c r="D455" i="17"/>
  <c r="E455" i="17"/>
  <c r="F455" i="17"/>
  <c r="G455" i="17"/>
  <c r="H455" i="17"/>
  <c r="D456" i="17"/>
  <c r="E456" i="17"/>
  <c r="F456" i="17"/>
  <c r="G456" i="17"/>
  <c r="H456" i="17"/>
  <c r="D457" i="17"/>
  <c r="E457" i="17"/>
  <c r="F457" i="17"/>
  <c r="G457" i="17"/>
  <c r="H457" i="17"/>
  <c r="D458" i="17"/>
  <c r="E458" i="17"/>
  <c r="F458" i="17"/>
  <c r="G458" i="17"/>
  <c r="H458" i="17"/>
  <c r="D459" i="17"/>
  <c r="E459" i="17"/>
  <c r="F459" i="17"/>
  <c r="G459" i="17"/>
  <c r="H459" i="17"/>
  <c r="D460" i="17"/>
  <c r="E460" i="17"/>
  <c r="F460" i="17"/>
  <c r="G460" i="17"/>
  <c r="H460" i="17"/>
  <c r="D461" i="17"/>
  <c r="E461" i="17"/>
  <c r="F461" i="17"/>
  <c r="G461" i="17"/>
  <c r="H461" i="17"/>
  <c r="D462" i="17"/>
  <c r="E462" i="17"/>
  <c r="F462" i="17"/>
  <c r="G462" i="17"/>
  <c r="H462" i="17"/>
  <c r="D463" i="17"/>
  <c r="E463" i="17"/>
  <c r="F463" i="17"/>
  <c r="G463" i="17"/>
  <c r="H463" i="17"/>
  <c r="D464" i="17"/>
  <c r="E464" i="17"/>
  <c r="F464" i="17"/>
  <c r="G464" i="17"/>
  <c r="H464" i="17"/>
  <c r="D465" i="17"/>
  <c r="E465" i="17"/>
  <c r="F465" i="17"/>
  <c r="G465" i="17"/>
  <c r="H465" i="17"/>
  <c r="D466" i="17"/>
  <c r="E466" i="17"/>
  <c r="F466" i="17"/>
  <c r="G466" i="17"/>
  <c r="H466" i="17"/>
  <c r="D467" i="17"/>
  <c r="E467" i="17"/>
  <c r="F467" i="17"/>
  <c r="G467" i="17"/>
  <c r="H467" i="17"/>
  <c r="D468" i="17"/>
  <c r="E468" i="17"/>
  <c r="F468" i="17"/>
  <c r="G468" i="17"/>
  <c r="H468" i="17"/>
  <c r="D469" i="17"/>
  <c r="E469" i="17"/>
  <c r="F469" i="17"/>
  <c r="G469" i="17"/>
  <c r="H469" i="17"/>
  <c r="D470" i="17"/>
  <c r="E470" i="17"/>
  <c r="F470" i="17"/>
  <c r="G470" i="17"/>
  <c r="H470" i="17"/>
  <c r="D471" i="17"/>
  <c r="E471" i="17"/>
  <c r="F471" i="17"/>
  <c r="G471" i="17"/>
  <c r="H471" i="17"/>
  <c r="D472" i="17"/>
  <c r="E472" i="17"/>
  <c r="F472" i="17"/>
  <c r="G472" i="17"/>
  <c r="H472" i="17"/>
  <c r="D473" i="17"/>
  <c r="E473" i="17"/>
  <c r="F473" i="17"/>
  <c r="G473" i="17"/>
  <c r="H473" i="17"/>
  <c r="D474" i="17"/>
  <c r="E474" i="17"/>
  <c r="F474" i="17"/>
  <c r="G474" i="17"/>
  <c r="H474" i="17"/>
  <c r="D475" i="17"/>
  <c r="E475" i="17"/>
  <c r="F475" i="17"/>
  <c r="G475" i="17"/>
  <c r="H475" i="17"/>
  <c r="D476" i="17"/>
  <c r="E476" i="17"/>
  <c r="F476" i="17"/>
  <c r="G476" i="17"/>
  <c r="H476" i="17"/>
  <c r="D477" i="17"/>
  <c r="E477" i="17"/>
  <c r="F477" i="17"/>
  <c r="G477" i="17"/>
  <c r="H477" i="17"/>
  <c r="D478" i="17"/>
  <c r="E478" i="17"/>
  <c r="F478" i="17"/>
  <c r="G478" i="17"/>
  <c r="H478" i="17"/>
  <c r="D479" i="17"/>
  <c r="E479" i="17"/>
  <c r="F479" i="17"/>
  <c r="G479" i="17"/>
  <c r="H479" i="17"/>
  <c r="D480" i="17"/>
  <c r="E480" i="17"/>
  <c r="F480" i="17"/>
  <c r="G480" i="17"/>
  <c r="H480" i="17"/>
  <c r="D481" i="17"/>
  <c r="E481" i="17"/>
  <c r="F481" i="17"/>
  <c r="G481" i="17"/>
  <c r="H481" i="17"/>
  <c r="D482" i="17"/>
  <c r="E482" i="17"/>
  <c r="F482" i="17"/>
  <c r="G482" i="17"/>
  <c r="H482" i="17"/>
  <c r="D483" i="17"/>
  <c r="E483" i="17"/>
  <c r="F483" i="17"/>
  <c r="G483" i="17"/>
  <c r="H483" i="17"/>
  <c r="D484" i="17"/>
  <c r="E484" i="17"/>
  <c r="F484" i="17"/>
  <c r="G484" i="17"/>
  <c r="H484" i="17"/>
  <c r="D485" i="17"/>
  <c r="E485" i="17"/>
  <c r="F485" i="17"/>
  <c r="G485" i="17"/>
  <c r="H485" i="17"/>
  <c r="D486" i="17"/>
  <c r="E486" i="17"/>
  <c r="F486" i="17"/>
  <c r="G486" i="17"/>
  <c r="H486" i="17"/>
  <c r="D487" i="17"/>
  <c r="E487" i="17"/>
  <c r="F487" i="17"/>
  <c r="G487" i="17"/>
  <c r="H487" i="17"/>
  <c r="D488" i="17"/>
  <c r="E488" i="17"/>
  <c r="F488" i="17"/>
  <c r="G488" i="17"/>
  <c r="H488" i="17"/>
  <c r="D489" i="17"/>
  <c r="E489" i="17"/>
  <c r="F489" i="17"/>
  <c r="G489" i="17"/>
  <c r="H489" i="17"/>
  <c r="D490" i="17"/>
  <c r="E490" i="17"/>
  <c r="F490" i="17"/>
  <c r="G490" i="17"/>
  <c r="H490" i="17"/>
  <c r="D491" i="17"/>
  <c r="E491" i="17"/>
  <c r="F491" i="17"/>
  <c r="G491" i="17"/>
  <c r="H491" i="17"/>
  <c r="D492" i="17"/>
  <c r="E492" i="17"/>
  <c r="F492" i="17"/>
  <c r="G492" i="17"/>
  <c r="H492" i="17"/>
  <c r="D493" i="17"/>
  <c r="E493" i="17"/>
  <c r="F493" i="17"/>
  <c r="G493" i="17"/>
  <c r="H493" i="17"/>
  <c r="D494" i="17"/>
  <c r="E494" i="17"/>
  <c r="F494" i="17"/>
  <c r="G494" i="17"/>
  <c r="H494" i="17"/>
  <c r="D495" i="17"/>
  <c r="E495" i="17"/>
  <c r="F495" i="17"/>
  <c r="G495" i="17"/>
  <c r="H495" i="17"/>
  <c r="D496" i="17"/>
  <c r="E496" i="17"/>
  <c r="F496" i="17"/>
  <c r="G496" i="17"/>
  <c r="H496" i="17"/>
  <c r="D497" i="17"/>
  <c r="E497" i="17"/>
  <c r="F497" i="17"/>
  <c r="G497" i="17"/>
  <c r="H497" i="17"/>
  <c r="D498" i="17"/>
  <c r="E498" i="17"/>
  <c r="F498" i="17"/>
  <c r="G498" i="17"/>
  <c r="H498" i="17"/>
  <c r="D499" i="17"/>
  <c r="E499" i="17"/>
  <c r="F499" i="17"/>
  <c r="G499" i="17"/>
  <c r="H499" i="17"/>
  <c r="D500" i="17"/>
  <c r="E500" i="17"/>
  <c r="F500" i="17"/>
  <c r="G500" i="17"/>
  <c r="H500" i="17"/>
  <c r="D501" i="17"/>
  <c r="E501" i="17"/>
  <c r="F501" i="17"/>
  <c r="G501" i="17"/>
  <c r="H501" i="17"/>
  <c r="D502" i="17"/>
  <c r="E502" i="17"/>
  <c r="F502" i="17"/>
  <c r="G502" i="17"/>
  <c r="H502" i="17"/>
  <c r="D503" i="17"/>
  <c r="E503" i="17"/>
  <c r="F503" i="17"/>
  <c r="G503" i="17"/>
  <c r="H503" i="17"/>
  <c r="D504" i="17"/>
  <c r="E504" i="17"/>
  <c r="F504" i="17"/>
  <c r="G504" i="17"/>
  <c r="H504" i="17"/>
  <c r="D505" i="17"/>
  <c r="E505" i="17"/>
  <c r="F505" i="17"/>
  <c r="G505" i="17"/>
  <c r="H505" i="17"/>
  <c r="D506" i="17"/>
  <c r="E506" i="17"/>
  <c r="F506" i="17"/>
  <c r="G506" i="17"/>
  <c r="H506" i="17"/>
  <c r="D507" i="17"/>
  <c r="E507" i="17"/>
  <c r="F507" i="17"/>
  <c r="G507" i="17"/>
  <c r="H507" i="17"/>
  <c r="D508" i="17"/>
  <c r="E508" i="17"/>
  <c r="F508" i="17"/>
  <c r="G508" i="17"/>
  <c r="H508" i="17"/>
  <c r="D509" i="17"/>
  <c r="E509" i="17"/>
  <c r="F509" i="17"/>
  <c r="G509" i="17"/>
  <c r="H509" i="17"/>
  <c r="D510" i="17"/>
  <c r="E510" i="17"/>
  <c r="F510" i="17"/>
  <c r="G510" i="17"/>
  <c r="H510" i="17"/>
  <c r="D511" i="17"/>
  <c r="E511" i="17"/>
  <c r="F511" i="17"/>
  <c r="G511" i="17"/>
  <c r="H511" i="17"/>
  <c r="D512" i="17"/>
  <c r="E512" i="17"/>
  <c r="F512" i="17"/>
  <c r="G512" i="17"/>
  <c r="H512" i="17"/>
  <c r="D513" i="17"/>
  <c r="E513" i="17"/>
  <c r="F513" i="17"/>
  <c r="G513" i="17"/>
  <c r="H513" i="17"/>
  <c r="D514" i="17"/>
  <c r="E514" i="17"/>
  <c r="F514" i="17"/>
  <c r="G514" i="17"/>
  <c r="H514" i="17"/>
  <c r="D515" i="17"/>
  <c r="E515" i="17"/>
  <c r="F515" i="17"/>
  <c r="G515" i="17"/>
  <c r="H515" i="17"/>
  <c r="D516" i="17"/>
  <c r="E516" i="17"/>
  <c r="F516" i="17"/>
  <c r="G516" i="17"/>
  <c r="H516" i="17"/>
  <c r="D517" i="17"/>
  <c r="E517" i="17"/>
  <c r="F517" i="17"/>
  <c r="G517" i="17"/>
  <c r="H517" i="17"/>
  <c r="D518" i="17"/>
  <c r="E518" i="17"/>
  <c r="F518" i="17"/>
  <c r="G518" i="17"/>
  <c r="H518" i="17"/>
  <c r="D519" i="17"/>
  <c r="E519" i="17"/>
  <c r="F519" i="17"/>
  <c r="G519" i="17"/>
  <c r="H519" i="17"/>
  <c r="D520" i="17"/>
  <c r="E520" i="17"/>
  <c r="F520" i="17"/>
  <c r="G520" i="17"/>
  <c r="H520" i="17"/>
  <c r="D521" i="17"/>
  <c r="E521" i="17"/>
  <c r="F521" i="17"/>
  <c r="G521" i="17"/>
  <c r="H521" i="17"/>
  <c r="D522" i="17"/>
  <c r="E522" i="17"/>
  <c r="F522" i="17"/>
  <c r="G522" i="17"/>
  <c r="H522" i="17"/>
  <c r="D523" i="17"/>
  <c r="E523" i="17"/>
  <c r="F523" i="17"/>
  <c r="G523" i="17"/>
  <c r="H523" i="17"/>
  <c r="D524" i="17"/>
  <c r="E524" i="17"/>
  <c r="F524" i="17"/>
  <c r="G524" i="17"/>
  <c r="H524" i="17"/>
  <c r="D525" i="17"/>
  <c r="E525" i="17"/>
  <c r="F525" i="17"/>
  <c r="G525" i="17"/>
  <c r="H525" i="17"/>
  <c r="D526" i="17"/>
  <c r="E526" i="17"/>
  <c r="F526" i="17"/>
  <c r="G526" i="17"/>
  <c r="H526" i="17"/>
  <c r="D527" i="17"/>
  <c r="E527" i="17"/>
  <c r="F527" i="17"/>
  <c r="G527" i="17"/>
  <c r="H527" i="17"/>
  <c r="D528" i="17"/>
  <c r="E528" i="17"/>
  <c r="F528" i="17"/>
  <c r="G528" i="17"/>
  <c r="H528" i="17"/>
  <c r="D529" i="17"/>
  <c r="E529" i="17"/>
  <c r="F529" i="17"/>
  <c r="G529" i="17"/>
  <c r="H529" i="17"/>
  <c r="D530" i="17"/>
  <c r="E530" i="17"/>
  <c r="F530" i="17"/>
  <c r="G530" i="17"/>
  <c r="H530" i="17"/>
  <c r="D531" i="17"/>
  <c r="E531" i="17"/>
  <c r="F531" i="17"/>
  <c r="G531" i="17"/>
  <c r="H531" i="17"/>
  <c r="D532" i="17"/>
  <c r="E532" i="17"/>
  <c r="F532" i="17"/>
  <c r="G532" i="17"/>
  <c r="H532" i="17"/>
  <c r="D533" i="17"/>
  <c r="E533" i="17"/>
  <c r="F533" i="17"/>
  <c r="G533" i="17"/>
  <c r="H533" i="17"/>
  <c r="D534" i="17"/>
  <c r="E534" i="17"/>
  <c r="F534" i="17"/>
  <c r="G534" i="17"/>
  <c r="H534" i="17"/>
  <c r="D535" i="17"/>
  <c r="E535" i="17"/>
  <c r="F535" i="17"/>
  <c r="G535" i="17"/>
  <c r="H535" i="17"/>
  <c r="D536" i="17"/>
  <c r="E536" i="17"/>
  <c r="F536" i="17"/>
  <c r="G536" i="17"/>
  <c r="H536" i="17"/>
  <c r="D537" i="17"/>
  <c r="E537" i="17"/>
  <c r="F537" i="17"/>
  <c r="G537" i="17"/>
  <c r="H537" i="17"/>
  <c r="D538" i="17"/>
  <c r="E538" i="17"/>
  <c r="F538" i="17"/>
  <c r="G538" i="17"/>
  <c r="H538" i="17"/>
  <c r="D539" i="17"/>
  <c r="E539" i="17"/>
  <c r="F539" i="17"/>
  <c r="G539" i="17"/>
  <c r="H539" i="17"/>
  <c r="D540" i="17"/>
  <c r="E540" i="17"/>
  <c r="F540" i="17"/>
  <c r="G540" i="17"/>
  <c r="H540" i="17"/>
  <c r="D541" i="17"/>
  <c r="E541" i="17"/>
  <c r="F541" i="17"/>
  <c r="G541" i="17"/>
  <c r="H541" i="17"/>
  <c r="D542" i="17"/>
  <c r="E542" i="17"/>
  <c r="F542" i="17"/>
  <c r="G542" i="17"/>
  <c r="H542" i="17"/>
  <c r="D543" i="17"/>
  <c r="E543" i="17"/>
  <c r="F543" i="17"/>
  <c r="G543" i="17"/>
  <c r="H543" i="17"/>
  <c r="D544" i="17"/>
  <c r="E544" i="17"/>
  <c r="F544" i="17"/>
  <c r="G544" i="17"/>
  <c r="H544" i="17"/>
  <c r="D545" i="17"/>
  <c r="E545" i="17"/>
  <c r="F545" i="17"/>
  <c r="G545" i="17"/>
  <c r="H545" i="17"/>
  <c r="D546" i="17"/>
  <c r="E546" i="17"/>
  <c r="F546" i="17"/>
  <c r="G546" i="17"/>
  <c r="H546" i="17"/>
  <c r="D547" i="17"/>
  <c r="E547" i="17"/>
  <c r="F547" i="17"/>
  <c r="G547" i="17"/>
  <c r="H547" i="17"/>
  <c r="D548" i="17"/>
  <c r="E548" i="17"/>
  <c r="F548" i="17"/>
  <c r="G548" i="17"/>
  <c r="H548" i="17"/>
  <c r="D549" i="17"/>
  <c r="E549" i="17"/>
  <c r="F549" i="17"/>
  <c r="G549" i="17"/>
  <c r="H549" i="17"/>
  <c r="D550" i="17"/>
  <c r="E550" i="17"/>
  <c r="F550" i="17"/>
  <c r="G550" i="17"/>
  <c r="H550" i="17"/>
  <c r="D551" i="17"/>
  <c r="E551" i="17"/>
  <c r="F551" i="17"/>
  <c r="G551" i="17"/>
  <c r="H551" i="17"/>
  <c r="D552" i="17"/>
  <c r="E552" i="17"/>
  <c r="F552" i="17"/>
  <c r="G552" i="17"/>
  <c r="H552" i="17"/>
  <c r="D553" i="17"/>
  <c r="E553" i="17"/>
  <c r="F553" i="17"/>
  <c r="G553" i="17"/>
  <c r="H553" i="17"/>
  <c r="D554" i="17"/>
  <c r="E554" i="17"/>
  <c r="F554" i="17"/>
  <c r="G554" i="17"/>
  <c r="H554" i="17"/>
  <c r="D555" i="17"/>
  <c r="E555" i="17"/>
  <c r="F555" i="17"/>
  <c r="G555" i="17"/>
  <c r="H555" i="17"/>
  <c r="D556" i="17"/>
  <c r="E556" i="17"/>
  <c r="F556" i="17"/>
  <c r="G556" i="17"/>
  <c r="H556" i="17"/>
  <c r="D557" i="17"/>
  <c r="E557" i="17"/>
  <c r="F557" i="17"/>
  <c r="G557" i="17"/>
  <c r="H557" i="17"/>
  <c r="D558" i="17"/>
  <c r="E558" i="17"/>
  <c r="F558" i="17"/>
  <c r="G558" i="17"/>
  <c r="H558" i="17"/>
  <c r="D559" i="17"/>
  <c r="E559" i="17"/>
  <c r="F559" i="17"/>
  <c r="G559" i="17"/>
  <c r="H559" i="17"/>
  <c r="D560" i="17"/>
  <c r="E560" i="17"/>
  <c r="F560" i="17"/>
  <c r="G560" i="17"/>
  <c r="H560" i="17"/>
  <c r="D561" i="17"/>
  <c r="E561" i="17"/>
  <c r="F561" i="17"/>
  <c r="G561" i="17"/>
  <c r="H561" i="17"/>
  <c r="D562" i="17"/>
  <c r="E562" i="17"/>
  <c r="F562" i="17"/>
  <c r="G562" i="17"/>
  <c r="H562" i="17"/>
  <c r="D563" i="17"/>
  <c r="E563" i="17"/>
  <c r="F563" i="17"/>
  <c r="G563" i="17"/>
  <c r="H563" i="17"/>
  <c r="D564" i="17"/>
  <c r="E564" i="17"/>
  <c r="F564" i="17"/>
  <c r="G564" i="17"/>
  <c r="H564" i="17"/>
  <c r="D565" i="17"/>
  <c r="E565" i="17"/>
  <c r="F565" i="17"/>
  <c r="G565" i="17"/>
  <c r="H565" i="17"/>
  <c r="D566" i="17"/>
  <c r="E566" i="17"/>
  <c r="F566" i="17"/>
  <c r="G566" i="17"/>
  <c r="H566" i="17"/>
  <c r="D567" i="17"/>
  <c r="E567" i="17"/>
  <c r="F567" i="17"/>
  <c r="G567" i="17"/>
  <c r="H567" i="17"/>
  <c r="D568" i="17"/>
  <c r="E568" i="17"/>
  <c r="F568" i="17"/>
  <c r="G568" i="17"/>
  <c r="H568" i="17"/>
  <c r="D569" i="17"/>
  <c r="E569" i="17"/>
  <c r="F569" i="17"/>
  <c r="G569" i="17"/>
  <c r="H569" i="17"/>
  <c r="D570" i="17"/>
  <c r="E570" i="17"/>
  <c r="F570" i="17"/>
  <c r="G570" i="17"/>
  <c r="H570" i="17"/>
  <c r="D571" i="17"/>
  <c r="E571" i="17"/>
  <c r="F571" i="17"/>
  <c r="G571" i="17"/>
  <c r="H571" i="17"/>
  <c r="D572" i="17"/>
  <c r="E572" i="17"/>
  <c r="F572" i="17"/>
  <c r="G572" i="17"/>
  <c r="H572" i="17"/>
  <c r="D573" i="17"/>
  <c r="E573" i="17"/>
  <c r="F573" i="17"/>
  <c r="G573" i="17"/>
  <c r="H573" i="17"/>
  <c r="D574" i="17"/>
  <c r="E574" i="17"/>
  <c r="F574" i="17"/>
  <c r="G574" i="17"/>
  <c r="H574" i="17"/>
  <c r="D575" i="17"/>
  <c r="E575" i="17"/>
  <c r="F575" i="17"/>
  <c r="G575" i="17"/>
  <c r="H575" i="17"/>
  <c r="D576" i="17"/>
  <c r="E576" i="17"/>
  <c r="F576" i="17"/>
  <c r="G576" i="17"/>
  <c r="H576" i="17"/>
  <c r="D577" i="17"/>
  <c r="E577" i="17"/>
  <c r="F577" i="17"/>
  <c r="G577" i="17"/>
  <c r="H577" i="17"/>
  <c r="D578" i="17"/>
  <c r="E578" i="17"/>
  <c r="F578" i="17"/>
  <c r="G578" i="17"/>
  <c r="H578" i="17"/>
  <c r="D579" i="17"/>
  <c r="E579" i="17"/>
  <c r="F579" i="17"/>
  <c r="G579" i="17"/>
  <c r="H579" i="17"/>
  <c r="D580" i="17"/>
  <c r="E580" i="17"/>
  <c r="F580" i="17"/>
  <c r="G580" i="17"/>
  <c r="H580" i="17"/>
  <c r="D581" i="17"/>
  <c r="E581" i="17"/>
  <c r="F581" i="17"/>
  <c r="G581" i="17"/>
  <c r="H581" i="17"/>
  <c r="D582" i="17"/>
  <c r="E582" i="17"/>
  <c r="F582" i="17"/>
  <c r="G582" i="17"/>
  <c r="H582" i="17"/>
  <c r="D583" i="17"/>
  <c r="E583" i="17"/>
  <c r="F583" i="17"/>
  <c r="G583" i="17"/>
  <c r="H583" i="17"/>
  <c r="D584" i="17"/>
  <c r="E584" i="17"/>
  <c r="F584" i="17"/>
  <c r="G584" i="17"/>
  <c r="H584" i="17"/>
  <c r="D585" i="17"/>
  <c r="E585" i="17"/>
  <c r="F585" i="17"/>
  <c r="G585" i="17"/>
  <c r="H585" i="17"/>
  <c r="D586" i="17"/>
  <c r="E586" i="17"/>
  <c r="F586" i="17"/>
  <c r="G586" i="17"/>
  <c r="H586" i="17"/>
  <c r="D587" i="17"/>
  <c r="E587" i="17"/>
  <c r="F587" i="17"/>
  <c r="G587" i="17"/>
  <c r="H587" i="17"/>
  <c r="D588" i="17"/>
  <c r="E588" i="17"/>
  <c r="F588" i="17"/>
  <c r="G588" i="17"/>
  <c r="H588" i="17"/>
  <c r="D589" i="17"/>
  <c r="E589" i="17"/>
  <c r="F589" i="17"/>
  <c r="G589" i="17"/>
  <c r="H589" i="17"/>
  <c r="D590" i="17"/>
  <c r="E590" i="17"/>
  <c r="F590" i="17"/>
  <c r="G590" i="17"/>
  <c r="H590" i="17"/>
  <c r="D591" i="17"/>
  <c r="E591" i="17"/>
  <c r="F591" i="17"/>
  <c r="G591" i="17"/>
  <c r="H591" i="17"/>
  <c r="D592" i="17"/>
  <c r="E592" i="17"/>
  <c r="F592" i="17"/>
  <c r="G592" i="17"/>
  <c r="H592" i="17"/>
  <c r="D593" i="17"/>
  <c r="E593" i="17"/>
  <c r="F593" i="17"/>
  <c r="G593" i="17"/>
  <c r="H593" i="17"/>
  <c r="D594" i="17"/>
  <c r="E594" i="17"/>
  <c r="F594" i="17"/>
  <c r="G594" i="17"/>
  <c r="H594" i="17"/>
  <c r="D595" i="17"/>
  <c r="E595" i="17"/>
  <c r="F595" i="17"/>
  <c r="G595" i="17"/>
  <c r="H595" i="17"/>
  <c r="D596" i="17"/>
  <c r="E596" i="17"/>
  <c r="F596" i="17"/>
  <c r="G596" i="17"/>
  <c r="H596" i="17"/>
  <c r="D597" i="17"/>
  <c r="E597" i="17"/>
  <c r="F597" i="17"/>
  <c r="G597" i="17"/>
  <c r="H597" i="17"/>
  <c r="D598" i="17"/>
  <c r="E598" i="17"/>
  <c r="F598" i="17"/>
  <c r="G598" i="17"/>
  <c r="H598" i="17"/>
  <c r="D599" i="17"/>
  <c r="E599" i="17"/>
  <c r="F599" i="17"/>
  <c r="G599" i="17"/>
  <c r="H599" i="17"/>
  <c r="D600" i="17"/>
  <c r="E600" i="17"/>
  <c r="F600" i="17"/>
  <c r="G600" i="17"/>
  <c r="H600" i="17"/>
  <c r="D601" i="17"/>
  <c r="E601" i="17"/>
  <c r="F601" i="17"/>
  <c r="G601" i="17"/>
  <c r="H601" i="17"/>
  <c r="D602" i="17"/>
  <c r="E602" i="17"/>
  <c r="F602" i="17"/>
  <c r="G602" i="17"/>
  <c r="H602" i="17"/>
  <c r="D603" i="17"/>
  <c r="E603" i="17"/>
  <c r="F603" i="17"/>
  <c r="G603" i="17"/>
  <c r="H603" i="17"/>
  <c r="D604" i="17"/>
  <c r="E604" i="17"/>
  <c r="F604" i="17"/>
  <c r="G604" i="17"/>
  <c r="H604" i="17"/>
  <c r="D605" i="17"/>
  <c r="E605" i="17"/>
  <c r="F605" i="17"/>
  <c r="G605" i="17"/>
  <c r="H605" i="17"/>
  <c r="D606" i="17"/>
  <c r="E606" i="17"/>
  <c r="F606" i="17"/>
  <c r="G606" i="17"/>
  <c r="H606" i="17"/>
  <c r="D607" i="17"/>
  <c r="E607" i="17"/>
  <c r="F607" i="17"/>
  <c r="G607" i="17"/>
  <c r="H607" i="17"/>
  <c r="D608" i="17"/>
  <c r="E608" i="17"/>
  <c r="F608" i="17"/>
  <c r="G608" i="17"/>
  <c r="H608" i="17"/>
  <c r="D609" i="17"/>
  <c r="E609" i="17"/>
  <c r="F609" i="17"/>
  <c r="G609" i="17"/>
  <c r="H609" i="17"/>
  <c r="D610" i="17"/>
  <c r="E610" i="17"/>
  <c r="F610" i="17"/>
  <c r="G610" i="17"/>
  <c r="H610" i="17"/>
  <c r="D611" i="17"/>
  <c r="E611" i="17"/>
  <c r="F611" i="17"/>
  <c r="G611" i="17"/>
  <c r="H611" i="17"/>
  <c r="D612" i="17"/>
  <c r="E612" i="17"/>
  <c r="F612" i="17"/>
  <c r="G612" i="17"/>
  <c r="H612" i="17"/>
  <c r="D613" i="17"/>
  <c r="E613" i="17"/>
  <c r="F613" i="17"/>
  <c r="G613" i="17"/>
  <c r="H613" i="17"/>
  <c r="D614" i="17"/>
  <c r="E614" i="17"/>
  <c r="F614" i="17"/>
  <c r="G614" i="17"/>
  <c r="H614" i="17"/>
  <c r="D615" i="17"/>
  <c r="E615" i="17"/>
  <c r="F615" i="17"/>
  <c r="G615" i="17"/>
  <c r="H615" i="17"/>
  <c r="D616" i="17"/>
  <c r="E616" i="17"/>
  <c r="F616" i="17"/>
  <c r="G616" i="17"/>
  <c r="H616" i="17"/>
  <c r="D617" i="17"/>
  <c r="E617" i="17"/>
  <c r="F617" i="17"/>
  <c r="G617" i="17"/>
  <c r="H617" i="17"/>
  <c r="D618" i="17"/>
  <c r="E618" i="17"/>
  <c r="F618" i="17"/>
  <c r="G618" i="17"/>
  <c r="H618" i="17"/>
  <c r="D619" i="17"/>
  <c r="E619" i="17"/>
  <c r="F619" i="17"/>
  <c r="G619" i="17"/>
  <c r="H619" i="17"/>
  <c r="D620" i="17"/>
  <c r="E620" i="17"/>
  <c r="F620" i="17"/>
  <c r="G620" i="17"/>
  <c r="H620" i="17"/>
  <c r="D621" i="17"/>
  <c r="E621" i="17"/>
  <c r="F621" i="17"/>
  <c r="G621" i="17"/>
  <c r="H621" i="17"/>
  <c r="D622" i="17"/>
  <c r="E622" i="17"/>
  <c r="F622" i="17"/>
  <c r="G622" i="17"/>
  <c r="H622" i="17"/>
  <c r="D623" i="17"/>
  <c r="E623" i="17"/>
  <c r="F623" i="17"/>
  <c r="G623" i="17"/>
  <c r="H623" i="17"/>
  <c r="D624" i="17"/>
  <c r="E624" i="17"/>
  <c r="F624" i="17"/>
  <c r="G624" i="17"/>
  <c r="H624" i="17"/>
  <c r="D625" i="17"/>
  <c r="E625" i="17"/>
  <c r="F625" i="17"/>
  <c r="G625" i="17"/>
  <c r="H625" i="17"/>
  <c r="D626" i="17"/>
  <c r="E626" i="17"/>
  <c r="F626" i="17"/>
  <c r="G626" i="17"/>
  <c r="H626" i="17"/>
  <c r="D627" i="17"/>
  <c r="E627" i="17"/>
  <c r="F627" i="17"/>
  <c r="G627" i="17"/>
  <c r="H627" i="17"/>
  <c r="D628" i="17"/>
  <c r="E628" i="17"/>
  <c r="F628" i="17"/>
  <c r="G628" i="17"/>
  <c r="H628" i="17"/>
  <c r="D629" i="17"/>
  <c r="E629" i="17"/>
  <c r="F629" i="17"/>
  <c r="G629" i="17"/>
  <c r="H629" i="17"/>
  <c r="D630" i="17"/>
  <c r="E630" i="17"/>
  <c r="F630" i="17"/>
  <c r="G630" i="17"/>
  <c r="H630" i="17"/>
  <c r="D631" i="17"/>
  <c r="E631" i="17"/>
  <c r="F631" i="17"/>
  <c r="G631" i="17"/>
  <c r="H631" i="17"/>
  <c r="D632" i="17"/>
  <c r="E632" i="17"/>
  <c r="F632" i="17"/>
  <c r="G632" i="17"/>
  <c r="H632" i="17"/>
  <c r="D633" i="17"/>
  <c r="E633" i="17"/>
  <c r="F633" i="17"/>
  <c r="G633" i="17"/>
  <c r="H633" i="17"/>
  <c r="D634" i="17"/>
  <c r="E634" i="17"/>
  <c r="F634" i="17"/>
  <c r="G634" i="17"/>
  <c r="H634" i="17"/>
  <c r="D635" i="17"/>
  <c r="E635" i="17"/>
  <c r="F635" i="17"/>
  <c r="G635" i="17"/>
  <c r="H635" i="17"/>
  <c r="D636" i="17"/>
  <c r="E636" i="17"/>
  <c r="F636" i="17"/>
  <c r="G636" i="17"/>
  <c r="H636" i="17"/>
  <c r="D637" i="17"/>
  <c r="E637" i="17"/>
  <c r="F637" i="17"/>
  <c r="G637" i="17"/>
  <c r="H637" i="17"/>
  <c r="D638" i="17"/>
  <c r="E638" i="17"/>
  <c r="F638" i="17"/>
  <c r="G638" i="17"/>
  <c r="H638" i="17"/>
  <c r="D639" i="17"/>
  <c r="E639" i="17"/>
  <c r="F639" i="17"/>
  <c r="G639" i="17"/>
  <c r="H639" i="17"/>
  <c r="D640" i="17"/>
  <c r="E640" i="17"/>
  <c r="F640" i="17"/>
  <c r="G640" i="17"/>
  <c r="H640" i="17"/>
  <c r="D641" i="17"/>
  <c r="E641" i="17"/>
  <c r="F641" i="17"/>
  <c r="G641" i="17"/>
  <c r="H641" i="17"/>
  <c r="D642" i="17"/>
  <c r="E642" i="17"/>
  <c r="F642" i="17"/>
  <c r="G642" i="17"/>
  <c r="H642" i="17"/>
  <c r="D643" i="17"/>
  <c r="E643" i="17"/>
  <c r="F643" i="17"/>
  <c r="G643" i="17"/>
  <c r="H643" i="17"/>
  <c r="D644" i="17"/>
  <c r="E644" i="17"/>
  <c r="F644" i="17"/>
  <c r="G644" i="17"/>
  <c r="H644" i="17"/>
  <c r="D645" i="17"/>
  <c r="E645" i="17"/>
  <c r="F645" i="17"/>
  <c r="G645" i="17"/>
  <c r="H645" i="17"/>
  <c r="D646" i="17"/>
  <c r="E646" i="17"/>
  <c r="F646" i="17"/>
  <c r="G646" i="17"/>
  <c r="H646" i="17"/>
  <c r="D647" i="17"/>
  <c r="E647" i="17"/>
  <c r="F647" i="17"/>
  <c r="G647" i="17"/>
  <c r="H647" i="17"/>
  <c r="D648" i="17"/>
  <c r="E648" i="17"/>
  <c r="F648" i="17"/>
  <c r="G648" i="17"/>
  <c r="H648" i="17"/>
  <c r="D649" i="17"/>
  <c r="E649" i="17"/>
  <c r="F649" i="17"/>
  <c r="G649" i="17"/>
  <c r="H649" i="17"/>
  <c r="D650" i="17"/>
  <c r="E650" i="17"/>
  <c r="F650" i="17"/>
  <c r="G650" i="17"/>
  <c r="H650" i="17"/>
  <c r="D651" i="17"/>
  <c r="E651" i="17"/>
  <c r="F651" i="17"/>
  <c r="G651" i="17"/>
  <c r="H651" i="17"/>
  <c r="D652" i="17"/>
  <c r="E652" i="17"/>
  <c r="F652" i="17"/>
  <c r="G652" i="17"/>
  <c r="H652" i="17"/>
  <c r="D653" i="17"/>
  <c r="E653" i="17"/>
  <c r="F653" i="17"/>
  <c r="G653" i="17"/>
  <c r="H653" i="17"/>
  <c r="D654" i="17"/>
  <c r="E654" i="17"/>
  <c r="F654" i="17"/>
  <c r="G654" i="17"/>
  <c r="H654" i="17"/>
  <c r="D655" i="17"/>
  <c r="E655" i="17"/>
  <c r="F655" i="17"/>
  <c r="G655" i="17"/>
  <c r="H655" i="17"/>
  <c r="D656" i="17"/>
  <c r="E656" i="17"/>
  <c r="F656" i="17"/>
  <c r="G656" i="17"/>
  <c r="H656" i="17"/>
  <c r="D657" i="17"/>
  <c r="E657" i="17"/>
  <c r="F657" i="17"/>
  <c r="G657" i="17"/>
  <c r="H657" i="17"/>
  <c r="D658" i="17"/>
  <c r="E658" i="17"/>
  <c r="F658" i="17"/>
  <c r="G658" i="17"/>
  <c r="H658" i="17"/>
  <c r="D659" i="17"/>
  <c r="E659" i="17"/>
  <c r="F659" i="17"/>
  <c r="G659" i="17"/>
  <c r="H659" i="17"/>
  <c r="D660" i="17"/>
  <c r="E660" i="17"/>
  <c r="F660" i="17"/>
  <c r="G660" i="17"/>
  <c r="H660" i="17"/>
  <c r="D661" i="17"/>
  <c r="E661" i="17"/>
  <c r="F661" i="17"/>
  <c r="G661" i="17"/>
  <c r="H661" i="17"/>
  <c r="D662" i="17"/>
  <c r="E662" i="17"/>
  <c r="F662" i="17"/>
  <c r="G662" i="17"/>
  <c r="H662" i="17"/>
  <c r="D663" i="17"/>
  <c r="E663" i="17"/>
  <c r="F663" i="17"/>
  <c r="G663" i="17"/>
  <c r="H663" i="17"/>
  <c r="D664" i="17"/>
  <c r="E664" i="17"/>
  <c r="F664" i="17"/>
  <c r="G664" i="17"/>
  <c r="H664" i="17"/>
  <c r="D665" i="17"/>
  <c r="E665" i="17"/>
  <c r="F665" i="17"/>
  <c r="G665" i="17"/>
  <c r="H665" i="17"/>
  <c r="D666" i="17"/>
  <c r="E666" i="17"/>
  <c r="F666" i="17"/>
  <c r="G666" i="17"/>
  <c r="H666" i="17"/>
  <c r="D667" i="17"/>
  <c r="E667" i="17"/>
  <c r="F667" i="17"/>
  <c r="G667" i="17"/>
  <c r="H667" i="17"/>
  <c r="D668" i="17"/>
  <c r="E668" i="17"/>
  <c r="F668" i="17"/>
  <c r="G668" i="17"/>
  <c r="H668" i="17"/>
  <c r="D669" i="17"/>
  <c r="E669" i="17"/>
  <c r="F669" i="17"/>
  <c r="G669" i="17"/>
  <c r="H669" i="17"/>
  <c r="D670" i="17"/>
  <c r="E670" i="17"/>
  <c r="F670" i="17"/>
  <c r="G670" i="17"/>
  <c r="H670" i="17"/>
  <c r="D671" i="17"/>
  <c r="E671" i="17"/>
  <c r="F671" i="17"/>
  <c r="G671" i="17"/>
  <c r="H671" i="17"/>
  <c r="D672" i="17"/>
  <c r="E672" i="17"/>
  <c r="F672" i="17"/>
  <c r="G672" i="17"/>
  <c r="H672" i="17"/>
  <c r="D673" i="17"/>
  <c r="E673" i="17"/>
  <c r="F673" i="17"/>
  <c r="G673" i="17"/>
  <c r="H673" i="17"/>
  <c r="D674" i="17"/>
  <c r="E674" i="17"/>
  <c r="F674" i="17"/>
  <c r="G674" i="17"/>
  <c r="H674" i="17"/>
  <c r="D675" i="17"/>
  <c r="E675" i="17"/>
  <c r="F675" i="17"/>
  <c r="G675" i="17"/>
  <c r="H675" i="17"/>
  <c r="D676" i="17"/>
  <c r="E676" i="17"/>
  <c r="F676" i="17"/>
  <c r="G676" i="17"/>
  <c r="H676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62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47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32" i="17"/>
  <c r="C631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17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02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587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72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57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42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27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12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497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82" i="17"/>
  <c r="C467" i="17"/>
  <c r="C452" i="17"/>
  <c r="A633" i="17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B675" i="17"/>
  <c r="B676" i="17"/>
  <c r="B667" i="17"/>
  <c r="B668" i="17"/>
  <c r="B669" i="17"/>
  <c r="B670" i="17"/>
  <c r="B671" i="17"/>
  <c r="B672" i="17"/>
  <c r="B673" i="17"/>
  <c r="B674" i="17"/>
  <c r="B658" i="17"/>
  <c r="B659" i="17"/>
  <c r="B660" i="17"/>
  <c r="B661" i="17"/>
  <c r="B662" i="17"/>
  <c r="B663" i="17"/>
  <c r="B664" i="17"/>
  <c r="B665" i="17"/>
  <c r="B666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32" i="17"/>
  <c r="A588" i="17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B631" i="17"/>
  <c r="B628" i="17"/>
  <c r="B629" i="17"/>
  <c r="B630" i="17"/>
  <c r="B622" i="17"/>
  <c r="B623" i="17"/>
  <c r="B624" i="17"/>
  <c r="B625" i="17"/>
  <c r="B626" i="17"/>
  <c r="B627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A453" i="17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B584" i="17"/>
  <c r="B585" i="17"/>
  <c r="B586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486" i="17"/>
  <c r="B487" i="17"/>
  <c r="B488" i="17"/>
  <c r="B489" i="17"/>
  <c r="B490" i="17"/>
  <c r="B49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37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22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07" i="17"/>
  <c r="A407" i="17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B449" i="17"/>
  <c r="B450" i="17"/>
  <c r="B451" i="17"/>
  <c r="B441" i="17"/>
  <c r="B442" i="17"/>
  <c r="B443" i="17"/>
  <c r="B444" i="17"/>
  <c r="B445" i="17"/>
  <c r="B446" i="17"/>
  <c r="B447" i="17"/>
  <c r="B448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392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77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62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47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32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17" i="17"/>
  <c r="A359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02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287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72" i="17"/>
  <c r="A274" i="17"/>
  <c r="A275" i="17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60" i="17" s="1"/>
  <c r="A361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B273" i="17"/>
  <c r="B274" i="17"/>
  <c r="B275" i="17"/>
  <c r="B276" i="17"/>
  <c r="B321" i="17" s="1"/>
  <c r="B366" i="17" s="1"/>
  <c r="B277" i="17"/>
  <c r="B278" i="17"/>
  <c r="B279" i="17"/>
  <c r="B280" i="17"/>
  <c r="B325" i="17" s="1"/>
  <c r="B370" i="17" s="1"/>
  <c r="B281" i="17"/>
  <c r="B282" i="17"/>
  <c r="B283" i="17"/>
  <c r="B284" i="17"/>
  <c r="B329" i="17" s="1"/>
  <c r="B374" i="17" s="1"/>
  <c r="B285" i="17"/>
  <c r="B286" i="17"/>
  <c r="B287" i="17"/>
  <c r="B288" i="17"/>
  <c r="B333" i="17" s="1"/>
  <c r="B378" i="17" s="1"/>
  <c r="B289" i="17"/>
  <c r="B290" i="17"/>
  <c r="B291" i="17"/>
  <c r="B292" i="17"/>
  <c r="B337" i="17" s="1"/>
  <c r="B382" i="17" s="1"/>
  <c r="B293" i="17"/>
  <c r="B294" i="17"/>
  <c r="B295" i="17"/>
  <c r="B296" i="17"/>
  <c r="B341" i="17" s="1"/>
  <c r="B386" i="17" s="1"/>
  <c r="B297" i="17"/>
  <c r="B298" i="17"/>
  <c r="B299" i="17"/>
  <c r="B300" i="17"/>
  <c r="B345" i="17" s="1"/>
  <c r="B390" i="17" s="1"/>
  <c r="B301" i="17"/>
  <c r="B302" i="17"/>
  <c r="B303" i="17"/>
  <c r="B304" i="17"/>
  <c r="B349" i="17" s="1"/>
  <c r="B394" i="17" s="1"/>
  <c r="B305" i="17"/>
  <c r="B306" i="17"/>
  <c r="B307" i="17"/>
  <c r="B308" i="17"/>
  <c r="B353" i="17" s="1"/>
  <c r="B398" i="17" s="1"/>
  <c r="B309" i="17"/>
  <c r="B310" i="17"/>
  <c r="B311" i="17"/>
  <c r="B312" i="17"/>
  <c r="B357" i="17" s="1"/>
  <c r="B402" i="17" s="1"/>
  <c r="B313" i="17"/>
  <c r="B314" i="17"/>
  <c r="B315" i="17"/>
  <c r="B316" i="17"/>
  <c r="B361" i="17" s="1"/>
  <c r="B406" i="17" s="1"/>
  <c r="B317" i="17"/>
  <c r="B318" i="17"/>
  <c r="B319" i="17"/>
  <c r="B320" i="17"/>
  <c r="B365" i="17" s="1"/>
  <c r="B322" i="17"/>
  <c r="B323" i="17"/>
  <c r="B324" i="17"/>
  <c r="B369" i="17" s="1"/>
  <c r="B326" i="17"/>
  <c r="B327" i="17"/>
  <c r="B328" i="17"/>
  <c r="B373" i="17" s="1"/>
  <c r="B330" i="17"/>
  <c r="B331" i="17"/>
  <c r="B332" i="17"/>
  <c r="B377" i="17" s="1"/>
  <c r="B334" i="17"/>
  <c r="B335" i="17"/>
  <c r="B336" i="17"/>
  <c r="B381" i="17" s="1"/>
  <c r="B338" i="17"/>
  <c r="B339" i="17"/>
  <c r="B340" i="17"/>
  <c r="B385" i="17" s="1"/>
  <c r="B342" i="17"/>
  <c r="B343" i="17"/>
  <c r="B344" i="17"/>
  <c r="B389" i="17" s="1"/>
  <c r="B346" i="17"/>
  <c r="B347" i="17"/>
  <c r="B348" i="17"/>
  <c r="B393" i="17" s="1"/>
  <c r="B350" i="17"/>
  <c r="B351" i="17"/>
  <c r="B352" i="17"/>
  <c r="B397" i="17" s="1"/>
  <c r="B354" i="17"/>
  <c r="B355" i="17"/>
  <c r="B356" i="17"/>
  <c r="B401" i="17" s="1"/>
  <c r="B358" i="17"/>
  <c r="B359" i="17"/>
  <c r="B360" i="17"/>
  <c r="B405" i="17" s="1"/>
  <c r="B362" i="17"/>
  <c r="B363" i="17"/>
  <c r="B364" i="17"/>
  <c r="B367" i="17"/>
  <c r="B368" i="17"/>
  <c r="B371" i="17"/>
  <c r="B372" i="17"/>
  <c r="B375" i="17"/>
  <c r="B376" i="17"/>
  <c r="B379" i="17"/>
  <c r="B380" i="17"/>
  <c r="B383" i="17"/>
  <c r="B384" i="17"/>
  <c r="B387" i="17"/>
  <c r="B388" i="17"/>
  <c r="B391" i="17"/>
  <c r="B392" i="17"/>
  <c r="B395" i="17"/>
  <c r="B396" i="17"/>
  <c r="B399" i="17"/>
  <c r="B400" i="17"/>
  <c r="B403" i="17"/>
  <c r="B404" i="17"/>
  <c r="B272" i="17"/>
  <c r="A273" i="17"/>
  <c r="D227" i="17"/>
  <c r="E227" i="17"/>
  <c r="F227" i="17"/>
  <c r="G227" i="17"/>
  <c r="H227" i="17"/>
  <c r="D228" i="17"/>
  <c r="E228" i="17"/>
  <c r="F228" i="17"/>
  <c r="G228" i="17"/>
  <c r="H228" i="17"/>
  <c r="D229" i="17"/>
  <c r="E229" i="17"/>
  <c r="F229" i="17"/>
  <c r="G229" i="17"/>
  <c r="H229" i="17"/>
  <c r="D230" i="17"/>
  <c r="E230" i="17"/>
  <c r="F230" i="17"/>
  <c r="G230" i="17"/>
  <c r="H230" i="17"/>
  <c r="D231" i="17"/>
  <c r="E231" i="17"/>
  <c r="F231" i="17"/>
  <c r="G231" i="17"/>
  <c r="H231" i="17"/>
  <c r="D232" i="17"/>
  <c r="E232" i="17"/>
  <c r="F232" i="17"/>
  <c r="G232" i="17"/>
  <c r="H232" i="17"/>
  <c r="D233" i="17"/>
  <c r="E233" i="17"/>
  <c r="F233" i="17"/>
  <c r="G233" i="17"/>
  <c r="H233" i="17"/>
  <c r="D234" i="17"/>
  <c r="E234" i="17"/>
  <c r="F234" i="17"/>
  <c r="G234" i="17"/>
  <c r="H234" i="17"/>
  <c r="D235" i="17"/>
  <c r="E235" i="17"/>
  <c r="F235" i="17"/>
  <c r="G235" i="17"/>
  <c r="H235" i="17"/>
  <c r="D236" i="17"/>
  <c r="E236" i="17"/>
  <c r="F236" i="17"/>
  <c r="G236" i="17"/>
  <c r="H236" i="17"/>
  <c r="D237" i="17"/>
  <c r="E237" i="17"/>
  <c r="F237" i="17"/>
  <c r="G237" i="17"/>
  <c r="H237" i="17"/>
  <c r="D238" i="17"/>
  <c r="E238" i="17"/>
  <c r="F238" i="17"/>
  <c r="G238" i="17"/>
  <c r="H238" i="17"/>
  <c r="D239" i="17"/>
  <c r="E239" i="17"/>
  <c r="F239" i="17"/>
  <c r="G239" i="17"/>
  <c r="H239" i="17"/>
  <c r="D240" i="17"/>
  <c r="E240" i="17"/>
  <c r="F240" i="17"/>
  <c r="G240" i="17"/>
  <c r="H240" i="17"/>
  <c r="D241" i="17"/>
  <c r="E241" i="17"/>
  <c r="F241" i="17"/>
  <c r="G241" i="17"/>
  <c r="H241" i="17"/>
  <c r="D242" i="17"/>
  <c r="E242" i="17"/>
  <c r="F242" i="17"/>
  <c r="G242" i="17"/>
  <c r="H242" i="17"/>
  <c r="D243" i="17"/>
  <c r="E243" i="17"/>
  <c r="F243" i="17"/>
  <c r="G243" i="17"/>
  <c r="H243" i="17"/>
  <c r="D244" i="17"/>
  <c r="E244" i="17"/>
  <c r="F244" i="17"/>
  <c r="G244" i="17"/>
  <c r="H244" i="17"/>
  <c r="D245" i="17"/>
  <c r="E245" i="17"/>
  <c r="F245" i="17"/>
  <c r="G245" i="17"/>
  <c r="H245" i="17"/>
  <c r="D246" i="17"/>
  <c r="E246" i="17"/>
  <c r="F246" i="17"/>
  <c r="G246" i="17"/>
  <c r="H246" i="17"/>
  <c r="D247" i="17"/>
  <c r="E247" i="17"/>
  <c r="F247" i="17"/>
  <c r="G247" i="17"/>
  <c r="H247" i="17"/>
  <c r="D248" i="17"/>
  <c r="E248" i="17"/>
  <c r="F248" i="17"/>
  <c r="G248" i="17"/>
  <c r="H248" i="17"/>
  <c r="D249" i="17"/>
  <c r="E249" i="17"/>
  <c r="F249" i="17"/>
  <c r="G249" i="17"/>
  <c r="H249" i="17"/>
  <c r="D250" i="17"/>
  <c r="E250" i="17"/>
  <c r="F250" i="17"/>
  <c r="G250" i="17"/>
  <c r="H250" i="17"/>
  <c r="D251" i="17"/>
  <c r="E251" i="17"/>
  <c r="F251" i="17"/>
  <c r="G251" i="17"/>
  <c r="H251" i="17"/>
  <c r="D252" i="17"/>
  <c r="E252" i="17"/>
  <c r="F252" i="17"/>
  <c r="G252" i="17"/>
  <c r="H252" i="17"/>
  <c r="D253" i="17"/>
  <c r="E253" i="17"/>
  <c r="F253" i="17"/>
  <c r="G253" i="17"/>
  <c r="H253" i="17"/>
  <c r="D254" i="17"/>
  <c r="E254" i="17"/>
  <c r="F254" i="17"/>
  <c r="G254" i="17"/>
  <c r="H254" i="17"/>
  <c r="D255" i="17"/>
  <c r="E255" i="17"/>
  <c r="F255" i="17"/>
  <c r="G255" i="17"/>
  <c r="H255" i="17"/>
  <c r="D256" i="17"/>
  <c r="E256" i="17"/>
  <c r="F256" i="17"/>
  <c r="G256" i="17"/>
  <c r="H256" i="17"/>
  <c r="D257" i="17"/>
  <c r="E257" i="17"/>
  <c r="F257" i="17"/>
  <c r="G257" i="17"/>
  <c r="H257" i="17"/>
  <c r="D258" i="17"/>
  <c r="E258" i="17"/>
  <c r="F258" i="17"/>
  <c r="G258" i="17"/>
  <c r="H258" i="17"/>
  <c r="D259" i="17"/>
  <c r="E259" i="17"/>
  <c r="F259" i="17"/>
  <c r="G259" i="17"/>
  <c r="H259" i="17"/>
  <c r="D260" i="17"/>
  <c r="E260" i="17"/>
  <c r="F260" i="17"/>
  <c r="G260" i="17"/>
  <c r="H260" i="17"/>
  <c r="D261" i="17"/>
  <c r="E261" i="17"/>
  <c r="F261" i="17"/>
  <c r="G261" i="17"/>
  <c r="H261" i="17"/>
  <c r="D262" i="17"/>
  <c r="E262" i="17"/>
  <c r="F262" i="17"/>
  <c r="G262" i="17"/>
  <c r="H262" i="17"/>
  <c r="D263" i="17"/>
  <c r="E263" i="17"/>
  <c r="F263" i="17"/>
  <c r="G263" i="17"/>
  <c r="H263" i="17"/>
  <c r="D264" i="17"/>
  <c r="E264" i="17"/>
  <c r="F264" i="17"/>
  <c r="G264" i="17"/>
  <c r="H264" i="17"/>
  <c r="D265" i="17"/>
  <c r="E265" i="17"/>
  <c r="F265" i="17"/>
  <c r="G265" i="17"/>
  <c r="H265" i="17"/>
  <c r="D266" i="17"/>
  <c r="E266" i="17"/>
  <c r="F266" i="17"/>
  <c r="G266" i="17"/>
  <c r="H266" i="17"/>
  <c r="D267" i="17"/>
  <c r="E267" i="17"/>
  <c r="F267" i="17"/>
  <c r="G267" i="17"/>
  <c r="H267" i="17"/>
  <c r="D268" i="17"/>
  <c r="E268" i="17"/>
  <c r="F268" i="17"/>
  <c r="G268" i="17"/>
  <c r="H268" i="17"/>
  <c r="D269" i="17"/>
  <c r="E269" i="17"/>
  <c r="F269" i="17"/>
  <c r="G269" i="17"/>
  <c r="H269" i="17"/>
  <c r="D270" i="17"/>
  <c r="E270" i="17"/>
  <c r="F270" i="17"/>
  <c r="G270" i="17"/>
  <c r="H270" i="17"/>
  <c r="D271" i="17"/>
  <c r="E271" i="17"/>
  <c r="F271" i="17"/>
  <c r="G271" i="17"/>
  <c r="H271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57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42" i="17"/>
  <c r="C240" i="17"/>
  <c r="C241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27" i="17"/>
  <c r="A229" i="17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27" i="17"/>
  <c r="A228" i="17"/>
  <c r="D182" i="17"/>
  <c r="E182" i="17"/>
  <c r="F182" i="17"/>
  <c r="G182" i="17"/>
  <c r="H182" i="17"/>
  <c r="D183" i="17"/>
  <c r="E183" i="17"/>
  <c r="F183" i="17"/>
  <c r="G183" i="17"/>
  <c r="H183" i="17"/>
  <c r="D184" i="17"/>
  <c r="E184" i="17"/>
  <c r="F184" i="17"/>
  <c r="G184" i="17"/>
  <c r="H184" i="17"/>
  <c r="D185" i="17"/>
  <c r="E185" i="17"/>
  <c r="F185" i="17"/>
  <c r="G185" i="17"/>
  <c r="H185" i="17"/>
  <c r="D186" i="17"/>
  <c r="E186" i="17"/>
  <c r="F186" i="17"/>
  <c r="G186" i="17"/>
  <c r="H186" i="17"/>
  <c r="D187" i="17"/>
  <c r="E187" i="17"/>
  <c r="F187" i="17"/>
  <c r="G187" i="17"/>
  <c r="H187" i="17"/>
  <c r="D188" i="17"/>
  <c r="E188" i="17"/>
  <c r="F188" i="17"/>
  <c r="G188" i="17"/>
  <c r="H188" i="17"/>
  <c r="D189" i="17"/>
  <c r="E189" i="17"/>
  <c r="F189" i="17"/>
  <c r="G189" i="17"/>
  <c r="H189" i="17"/>
  <c r="D190" i="17"/>
  <c r="E190" i="17"/>
  <c r="F190" i="17"/>
  <c r="G190" i="17"/>
  <c r="H190" i="17"/>
  <c r="D191" i="17"/>
  <c r="E191" i="17"/>
  <c r="F191" i="17"/>
  <c r="G191" i="17"/>
  <c r="H191" i="17"/>
  <c r="D192" i="17"/>
  <c r="E192" i="17"/>
  <c r="F192" i="17"/>
  <c r="G192" i="17"/>
  <c r="H192" i="17"/>
  <c r="D193" i="17"/>
  <c r="E193" i="17"/>
  <c r="F193" i="17"/>
  <c r="G193" i="17"/>
  <c r="H193" i="17"/>
  <c r="D194" i="17"/>
  <c r="E194" i="17"/>
  <c r="F194" i="17"/>
  <c r="G194" i="17"/>
  <c r="H194" i="17"/>
  <c r="D195" i="17"/>
  <c r="E195" i="17"/>
  <c r="F195" i="17"/>
  <c r="G195" i="17"/>
  <c r="H195" i="17"/>
  <c r="D196" i="17"/>
  <c r="E196" i="17"/>
  <c r="F196" i="17"/>
  <c r="G196" i="17"/>
  <c r="H196" i="17"/>
  <c r="D197" i="17"/>
  <c r="E197" i="17"/>
  <c r="F197" i="17"/>
  <c r="G197" i="17"/>
  <c r="H197" i="17"/>
  <c r="D198" i="17"/>
  <c r="E198" i="17"/>
  <c r="F198" i="17"/>
  <c r="G198" i="17"/>
  <c r="H198" i="17"/>
  <c r="D199" i="17"/>
  <c r="E199" i="17"/>
  <c r="F199" i="17"/>
  <c r="G199" i="17"/>
  <c r="H199" i="17"/>
  <c r="D200" i="17"/>
  <c r="E200" i="17"/>
  <c r="F200" i="17"/>
  <c r="G200" i="17"/>
  <c r="H200" i="17"/>
  <c r="D201" i="17"/>
  <c r="E201" i="17"/>
  <c r="F201" i="17"/>
  <c r="G201" i="17"/>
  <c r="H201" i="17"/>
  <c r="D202" i="17"/>
  <c r="E202" i="17"/>
  <c r="F202" i="17"/>
  <c r="G202" i="17"/>
  <c r="H202" i="17"/>
  <c r="D203" i="17"/>
  <c r="E203" i="17"/>
  <c r="F203" i="17"/>
  <c r="G203" i="17"/>
  <c r="H203" i="17"/>
  <c r="D204" i="17"/>
  <c r="E204" i="17"/>
  <c r="F204" i="17"/>
  <c r="G204" i="17"/>
  <c r="H204" i="17"/>
  <c r="D205" i="17"/>
  <c r="E205" i="17"/>
  <c r="F205" i="17"/>
  <c r="G205" i="17"/>
  <c r="H205" i="17"/>
  <c r="D206" i="17"/>
  <c r="E206" i="17"/>
  <c r="F206" i="17"/>
  <c r="G206" i="17"/>
  <c r="H206" i="17"/>
  <c r="D207" i="17"/>
  <c r="E207" i="17"/>
  <c r="F207" i="17"/>
  <c r="G207" i="17"/>
  <c r="H207" i="17"/>
  <c r="D208" i="17"/>
  <c r="E208" i="17"/>
  <c r="F208" i="17"/>
  <c r="G208" i="17"/>
  <c r="H208" i="17"/>
  <c r="D209" i="17"/>
  <c r="E209" i="17"/>
  <c r="F209" i="17"/>
  <c r="G209" i="17"/>
  <c r="H209" i="17"/>
  <c r="D210" i="17"/>
  <c r="E210" i="17"/>
  <c r="F210" i="17"/>
  <c r="G210" i="17"/>
  <c r="H210" i="17"/>
  <c r="D211" i="17"/>
  <c r="E211" i="17"/>
  <c r="F211" i="17"/>
  <c r="G211" i="17"/>
  <c r="H211" i="17"/>
  <c r="D212" i="17"/>
  <c r="E212" i="17"/>
  <c r="F212" i="17"/>
  <c r="G212" i="17"/>
  <c r="H212" i="17"/>
  <c r="D213" i="17"/>
  <c r="E213" i="17"/>
  <c r="F213" i="17"/>
  <c r="G213" i="17"/>
  <c r="H213" i="17"/>
  <c r="D214" i="17"/>
  <c r="E214" i="17"/>
  <c r="F214" i="17"/>
  <c r="G214" i="17"/>
  <c r="H214" i="17"/>
  <c r="D215" i="17"/>
  <c r="E215" i="17"/>
  <c r="F215" i="17"/>
  <c r="G215" i="17"/>
  <c r="H215" i="17"/>
  <c r="D216" i="17"/>
  <c r="E216" i="17"/>
  <c r="F216" i="17"/>
  <c r="G216" i="17"/>
  <c r="H216" i="17"/>
  <c r="D217" i="17"/>
  <c r="E217" i="17"/>
  <c r="F217" i="17"/>
  <c r="G217" i="17"/>
  <c r="H217" i="17"/>
  <c r="D218" i="17"/>
  <c r="E218" i="17"/>
  <c r="F218" i="17"/>
  <c r="G218" i="17"/>
  <c r="H218" i="17"/>
  <c r="D219" i="17"/>
  <c r="E219" i="17"/>
  <c r="F219" i="17"/>
  <c r="G219" i="17"/>
  <c r="H219" i="17"/>
  <c r="D220" i="17"/>
  <c r="E220" i="17"/>
  <c r="F220" i="17"/>
  <c r="G220" i="17"/>
  <c r="H220" i="17"/>
  <c r="D221" i="17"/>
  <c r="E221" i="17"/>
  <c r="F221" i="17"/>
  <c r="G221" i="17"/>
  <c r="H221" i="17"/>
  <c r="D222" i="17"/>
  <c r="E222" i="17"/>
  <c r="F222" i="17"/>
  <c r="G222" i="17"/>
  <c r="H222" i="17"/>
  <c r="D223" i="17"/>
  <c r="E223" i="17"/>
  <c r="F223" i="17"/>
  <c r="G223" i="17"/>
  <c r="H223" i="17"/>
  <c r="D224" i="17"/>
  <c r="E224" i="17"/>
  <c r="F224" i="17"/>
  <c r="G224" i="17"/>
  <c r="H224" i="17"/>
  <c r="D225" i="17"/>
  <c r="E225" i="17"/>
  <c r="F225" i="17"/>
  <c r="G225" i="17"/>
  <c r="H225" i="17"/>
  <c r="D226" i="17"/>
  <c r="E226" i="17"/>
  <c r="F226" i="17"/>
  <c r="G226" i="17"/>
  <c r="H226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12" i="17"/>
  <c r="C197" i="17"/>
  <c r="C182" i="17"/>
  <c r="A184" i="17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B224" i="17"/>
  <c r="B225" i="17"/>
  <c r="B226" i="17"/>
  <c r="B222" i="17"/>
  <c r="B223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182" i="17"/>
  <c r="A183" i="17"/>
  <c r="D137" i="17"/>
  <c r="E137" i="17"/>
  <c r="F137" i="17"/>
  <c r="G137" i="17"/>
  <c r="H137" i="17"/>
  <c r="D138" i="17"/>
  <c r="E138" i="17"/>
  <c r="F138" i="17"/>
  <c r="G138" i="17"/>
  <c r="H138" i="17"/>
  <c r="D139" i="17"/>
  <c r="E139" i="17"/>
  <c r="F139" i="17"/>
  <c r="G139" i="17"/>
  <c r="H139" i="17"/>
  <c r="D140" i="17"/>
  <c r="E140" i="17"/>
  <c r="F140" i="17"/>
  <c r="G140" i="17"/>
  <c r="H140" i="17"/>
  <c r="D141" i="17"/>
  <c r="E141" i="17"/>
  <c r="F141" i="17"/>
  <c r="G141" i="17"/>
  <c r="H141" i="17"/>
  <c r="D142" i="17"/>
  <c r="E142" i="17"/>
  <c r="F142" i="17"/>
  <c r="G142" i="17"/>
  <c r="H142" i="17"/>
  <c r="D143" i="17"/>
  <c r="E143" i="17"/>
  <c r="F143" i="17"/>
  <c r="G143" i="17"/>
  <c r="H143" i="17"/>
  <c r="D144" i="17"/>
  <c r="E144" i="17"/>
  <c r="F144" i="17"/>
  <c r="G144" i="17"/>
  <c r="H144" i="17"/>
  <c r="D145" i="17"/>
  <c r="E145" i="17"/>
  <c r="F145" i="17"/>
  <c r="G145" i="17"/>
  <c r="H145" i="17"/>
  <c r="D146" i="17"/>
  <c r="E146" i="17"/>
  <c r="F146" i="17"/>
  <c r="G146" i="17"/>
  <c r="H146" i="17"/>
  <c r="D147" i="17"/>
  <c r="E147" i="17"/>
  <c r="F147" i="17"/>
  <c r="G147" i="17"/>
  <c r="H147" i="17"/>
  <c r="D148" i="17"/>
  <c r="E148" i="17"/>
  <c r="F148" i="17"/>
  <c r="G148" i="17"/>
  <c r="H148" i="17"/>
  <c r="D149" i="17"/>
  <c r="E149" i="17"/>
  <c r="F149" i="17"/>
  <c r="G149" i="17"/>
  <c r="H149" i="17"/>
  <c r="D150" i="17"/>
  <c r="E150" i="17"/>
  <c r="F150" i="17"/>
  <c r="G150" i="17"/>
  <c r="H150" i="17"/>
  <c r="D151" i="17"/>
  <c r="E151" i="17"/>
  <c r="F151" i="17"/>
  <c r="G151" i="17"/>
  <c r="H151" i="17"/>
  <c r="D152" i="17"/>
  <c r="E152" i="17"/>
  <c r="F152" i="17"/>
  <c r="G152" i="17"/>
  <c r="H152" i="17"/>
  <c r="D153" i="17"/>
  <c r="E153" i="17"/>
  <c r="F153" i="17"/>
  <c r="G153" i="17"/>
  <c r="H153" i="17"/>
  <c r="D154" i="17"/>
  <c r="E154" i="17"/>
  <c r="F154" i="17"/>
  <c r="G154" i="17"/>
  <c r="H154" i="17"/>
  <c r="D155" i="17"/>
  <c r="E155" i="17"/>
  <c r="F155" i="17"/>
  <c r="G155" i="17"/>
  <c r="H155" i="17"/>
  <c r="D156" i="17"/>
  <c r="E156" i="17"/>
  <c r="F156" i="17"/>
  <c r="G156" i="17"/>
  <c r="H156" i="17"/>
  <c r="D157" i="17"/>
  <c r="E157" i="17"/>
  <c r="F157" i="17"/>
  <c r="G157" i="17"/>
  <c r="H157" i="17"/>
  <c r="D158" i="17"/>
  <c r="E158" i="17"/>
  <c r="F158" i="17"/>
  <c r="G158" i="17"/>
  <c r="H158" i="17"/>
  <c r="D159" i="17"/>
  <c r="E159" i="17"/>
  <c r="F159" i="17"/>
  <c r="G159" i="17"/>
  <c r="H159" i="17"/>
  <c r="D160" i="17"/>
  <c r="E160" i="17"/>
  <c r="F160" i="17"/>
  <c r="G160" i="17"/>
  <c r="H160" i="17"/>
  <c r="D161" i="17"/>
  <c r="E161" i="17"/>
  <c r="F161" i="17"/>
  <c r="G161" i="17"/>
  <c r="H161" i="17"/>
  <c r="D162" i="17"/>
  <c r="E162" i="17"/>
  <c r="F162" i="17"/>
  <c r="G162" i="17"/>
  <c r="H162" i="17"/>
  <c r="D163" i="17"/>
  <c r="E163" i="17"/>
  <c r="F163" i="17"/>
  <c r="G163" i="17"/>
  <c r="H163" i="17"/>
  <c r="D164" i="17"/>
  <c r="E164" i="17"/>
  <c r="F164" i="17"/>
  <c r="G164" i="17"/>
  <c r="H164" i="17"/>
  <c r="D165" i="17"/>
  <c r="E165" i="17"/>
  <c r="F165" i="17"/>
  <c r="G165" i="17"/>
  <c r="H165" i="17"/>
  <c r="D166" i="17"/>
  <c r="E166" i="17"/>
  <c r="F166" i="17"/>
  <c r="G166" i="17"/>
  <c r="H166" i="17"/>
  <c r="D167" i="17"/>
  <c r="E167" i="17"/>
  <c r="F167" i="17"/>
  <c r="G167" i="17"/>
  <c r="H167" i="17"/>
  <c r="D168" i="17"/>
  <c r="E168" i="17"/>
  <c r="F168" i="17"/>
  <c r="G168" i="17"/>
  <c r="H168" i="17"/>
  <c r="D169" i="17"/>
  <c r="E169" i="17"/>
  <c r="F169" i="17"/>
  <c r="G169" i="17"/>
  <c r="H169" i="17"/>
  <c r="D170" i="17"/>
  <c r="E170" i="17"/>
  <c r="F170" i="17"/>
  <c r="G170" i="17"/>
  <c r="H170" i="17"/>
  <c r="D171" i="17"/>
  <c r="E171" i="17"/>
  <c r="F171" i="17"/>
  <c r="G171" i="17"/>
  <c r="H171" i="17"/>
  <c r="D172" i="17"/>
  <c r="E172" i="17"/>
  <c r="F172" i="17"/>
  <c r="G172" i="17"/>
  <c r="H172" i="17"/>
  <c r="D173" i="17"/>
  <c r="E173" i="17"/>
  <c r="F173" i="17"/>
  <c r="G173" i="17"/>
  <c r="H173" i="17"/>
  <c r="D174" i="17"/>
  <c r="E174" i="17"/>
  <c r="F174" i="17"/>
  <c r="G174" i="17"/>
  <c r="H174" i="17"/>
  <c r="D175" i="17"/>
  <c r="E175" i="17"/>
  <c r="F175" i="17"/>
  <c r="G175" i="17"/>
  <c r="H175" i="17"/>
  <c r="D176" i="17"/>
  <c r="E176" i="17"/>
  <c r="F176" i="17"/>
  <c r="G176" i="17"/>
  <c r="H176" i="17"/>
  <c r="D177" i="17"/>
  <c r="E177" i="17"/>
  <c r="F177" i="17"/>
  <c r="G177" i="17"/>
  <c r="H177" i="17"/>
  <c r="D178" i="17"/>
  <c r="E178" i="17"/>
  <c r="F178" i="17"/>
  <c r="G178" i="17"/>
  <c r="H178" i="17"/>
  <c r="D179" i="17"/>
  <c r="E179" i="17"/>
  <c r="F179" i="17"/>
  <c r="G179" i="17"/>
  <c r="H179" i="17"/>
  <c r="D180" i="17"/>
  <c r="E180" i="17"/>
  <c r="F180" i="17"/>
  <c r="G180" i="17"/>
  <c r="H180" i="17"/>
  <c r="D181" i="17"/>
  <c r="E181" i="17"/>
  <c r="F181" i="17"/>
  <c r="G181" i="17"/>
  <c r="H181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67" i="17"/>
  <c r="C152" i="17"/>
  <c r="C137" i="17"/>
  <c r="A139" i="17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B181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38" i="17"/>
  <c r="B137" i="17"/>
  <c r="A138" i="17"/>
  <c r="D92" i="17"/>
  <c r="E92" i="17"/>
  <c r="F92" i="17"/>
  <c r="G92" i="17"/>
  <c r="H92" i="17"/>
  <c r="D93" i="17"/>
  <c r="E93" i="17"/>
  <c r="F93" i="17"/>
  <c r="G93" i="17"/>
  <c r="H93" i="17"/>
  <c r="D94" i="17"/>
  <c r="E94" i="17"/>
  <c r="F94" i="17"/>
  <c r="G94" i="17"/>
  <c r="H94" i="17"/>
  <c r="D95" i="17"/>
  <c r="E95" i="17"/>
  <c r="F95" i="17"/>
  <c r="G95" i="17"/>
  <c r="H95" i="17"/>
  <c r="D96" i="17"/>
  <c r="E96" i="17"/>
  <c r="F96" i="17"/>
  <c r="G96" i="17"/>
  <c r="H96" i="17"/>
  <c r="D97" i="17"/>
  <c r="E97" i="17"/>
  <c r="F97" i="17"/>
  <c r="G97" i="17"/>
  <c r="H97" i="17"/>
  <c r="D98" i="17"/>
  <c r="E98" i="17"/>
  <c r="F98" i="17"/>
  <c r="G98" i="17"/>
  <c r="H98" i="17"/>
  <c r="D99" i="17"/>
  <c r="E99" i="17"/>
  <c r="F99" i="17"/>
  <c r="G99" i="17"/>
  <c r="H99" i="17"/>
  <c r="D100" i="17"/>
  <c r="E100" i="17"/>
  <c r="F100" i="17"/>
  <c r="G100" i="17"/>
  <c r="H100" i="17"/>
  <c r="D101" i="17"/>
  <c r="E101" i="17"/>
  <c r="F101" i="17"/>
  <c r="G101" i="17"/>
  <c r="H101" i="17"/>
  <c r="D102" i="17"/>
  <c r="E102" i="17"/>
  <c r="F102" i="17"/>
  <c r="G102" i="17"/>
  <c r="H102" i="17"/>
  <c r="D103" i="17"/>
  <c r="E103" i="17"/>
  <c r="F103" i="17"/>
  <c r="G103" i="17"/>
  <c r="H103" i="17"/>
  <c r="D104" i="17"/>
  <c r="E104" i="17"/>
  <c r="F104" i="17"/>
  <c r="G104" i="17"/>
  <c r="H104" i="17"/>
  <c r="D105" i="17"/>
  <c r="E105" i="17"/>
  <c r="F105" i="17"/>
  <c r="G105" i="17"/>
  <c r="H105" i="17"/>
  <c r="D106" i="17"/>
  <c r="E106" i="17"/>
  <c r="F106" i="17"/>
  <c r="G106" i="17"/>
  <c r="H106" i="17"/>
  <c r="D107" i="17"/>
  <c r="E107" i="17"/>
  <c r="F107" i="17"/>
  <c r="G107" i="17"/>
  <c r="H107" i="17"/>
  <c r="D108" i="17"/>
  <c r="E108" i="17"/>
  <c r="F108" i="17"/>
  <c r="G108" i="17"/>
  <c r="H108" i="17"/>
  <c r="D109" i="17"/>
  <c r="E109" i="17"/>
  <c r="F109" i="17"/>
  <c r="G109" i="17"/>
  <c r="H109" i="17"/>
  <c r="D110" i="17"/>
  <c r="E110" i="17"/>
  <c r="F110" i="17"/>
  <c r="G110" i="17"/>
  <c r="H110" i="17"/>
  <c r="D111" i="17"/>
  <c r="E111" i="17"/>
  <c r="F111" i="17"/>
  <c r="G111" i="17"/>
  <c r="H111" i="17"/>
  <c r="D112" i="17"/>
  <c r="E112" i="17"/>
  <c r="F112" i="17"/>
  <c r="G112" i="17"/>
  <c r="H112" i="17"/>
  <c r="D113" i="17"/>
  <c r="E113" i="17"/>
  <c r="F113" i="17"/>
  <c r="G113" i="17"/>
  <c r="H113" i="17"/>
  <c r="D114" i="17"/>
  <c r="E114" i="17"/>
  <c r="F114" i="17"/>
  <c r="G114" i="17"/>
  <c r="H114" i="17"/>
  <c r="D115" i="17"/>
  <c r="E115" i="17"/>
  <c r="F115" i="17"/>
  <c r="G115" i="17"/>
  <c r="H115" i="17"/>
  <c r="D116" i="17"/>
  <c r="E116" i="17"/>
  <c r="F116" i="17"/>
  <c r="G116" i="17"/>
  <c r="H116" i="17"/>
  <c r="D117" i="17"/>
  <c r="E117" i="17"/>
  <c r="F117" i="17"/>
  <c r="G117" i="17"/>
  <c r="H117" i="17"/>
  <c r="D118" i="17"/>
  <c r="E118" i="17"/>
  <c r="F118" i="17"/>
  <c r="G118" i="17"/>
  <c r="H118" i="17"/>
  <c r="D119" i="17"/>
  <c r="E119" i="17"/>
  <c r="F119" i="17"/>
  <c r="G119" i="17"/>
  <c r="H119" i="17"/>
  <c r="D120" i="17"/>
  <c r="E120" i="17"/>
  <c r="F120" i="17"/>
  <c r="G120" i="17"/>
  <c r="H120" i="17"/>
  <c r="D121" i="17"/>
  <c r="E121" i="17"/>
  <c r="F121" i="17"/>
  <c r="G121" i="17"/>
  <c r="H121" i="17"/>
  <c r="D122" i="17"/>
  <c r="E122" i="17"/>
  <c r="F122" i="17"/>
  <c r="G122" i="17"/>
  <c r="H122" i="17"/>
  <c r="D123" i="17"/>
  <c r="E123" i="17"/>
  <c r="F123" i="17"/>
  <c r="G123" i="17"/>
  <c r="H123" i="17"/>
  <c r="D124" i="17"/>
  <c r="E124" i="17"/>
  <c r="F124" i="17"/>
  <c r="G124" i="17"/>
  <c r="H124" i="17"/>
  <c r="D125" i="17"/>
  <c r="E125" i="17"/>
  <c r="F125" i="17"/>
  <c r="G125" i="17"/>
  <c r="H125" i="17"/>
  <c r="D126" i="17"/>
  <c r="E126" i="17"/>
  <c r="F126" i="17"/>
  <c r="G126" i="17"/>
  <c r="H126" i="17"/>
  <c r="D127" i="17"/>
  <c r="E127" i="17"/>
  <c r="F127" i="17"/>
  <c r="G127" i="17"/>
  <c r="H127" i="17"/>
  <c r="D128" i="17"/>
  <c r="E128" i="17"/>
  <c r="F128" i="17"/>
  <c r="G128" i="17"/>
  <c r="H128" i="17"/>
  <c r="D129" i="17"/>
  <c r="E129" i="17"/>
  <c r="F129" i="17"/>
  <c r="G129" i="17"/>
  <c r="H129" i="17"/>
  <c r="D130" i="17"/>
  <c r="E130" i="17"/>
  <c r="F130" i="17"/>
  <c r="G130" i="17"/>
  <c r="H130" i="17"/>
  <c r="D131" i="17"/>
  <c r="E131" i="17"/>
  <c r="F131" i="17"/>
  <c r="G131" i="17"/>
  <c r="H131" i="17"/>
  <c r="D132" i="17"/>
  <c r="E132" i="17"/>
  <c r="F132" i="17"/>
  <c r="G132" i="17"/>
  <c r="H132" i="17"/>
  <c r="D133" i="17"/>
  <c r="E133" i="17"/>
  <c r="F133" i="17"/>
  <c r="G133" i="17"/>
  <c r="H133" i="17"/>
  <c r="D134" i="17"/>
  <c r="E134" i="17"/>
  <c r="F134" i="17"/>
  <c r="G134" i="17"/>
  <c r="H134" i="17"/>
  <c r="D135" i="17"/>
  <c r="E135" i="17"/>
  <c r="F135" i="17"/>
  <c r="G135" i="17"/>
  <c r="H135" i="17"/>
  <c r="D136" i="17"/>
  <c r="E136" i="17"/>
  <c r="F136" i="17"/>
  <c r="G136" i="17"/>
  <c r="H136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22" i="17"/>
  <c r="C92" i="17"/>
  <c r="A94" i="17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B136" i="17"/>
  <c r="B125" i="17"/>
  <c r="B126" i="17"/>
  <c r="B127" i="17"/>
  <c r="B128" i="17"/>
  <c r="B129" i="17"/>
  <c r="B130" i="17"/>
  <c r="B131" i="17"/>
  <c r="B132" i="17"/>
  <c r="B133" i="17"/>
  <c r="B134" i="17"/>
  <c r="B135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92" i="17"/>
  <c r="A93" i="17"/>
  <c r="D62" i="17"/>
  <c r="E62" i="17"/>
  <c r="F62" i="17"/>
  <c r="G62" i="17"/>
  <c r="H62" i="17"/>
  <c r="D63" i="17"/>
  <c r="E63" i="17"/>
  <c r="F63" i="17"/>
  <c r="G63" i="17"/>
  <c r="H63" i="17"/>
  <c r="D64" i="17"/>
  <c r="E64" i="17"/>
  <c r="F64" i="17"/>
  <c r="G64" i="17"/>
  <c r="H64" i="17"/>
  <c r="D65" i="17"/>
  <c r="E65" i="17"/>
  <c r="F65" i="17"/>
  <c r="G65" i="17"/>
  <c r="H65" i="17"/>
  <c r="D66" i="17"/>
  <c r="E66" i="17"/>
  <c r="F66" i="17"/>
  <c r="G66" i="17"/>
  <c r="H66" i="17"/>
  <c r="D67" i="17"/>
  <c r="E67" i="17"/>
  <c r="F67" i="17"/>
  <c r="G67" i="17"/>
  <c r="H67" i="17"/>
  <c r="D68" i="17"/>
  <c r="E68" i="17"/>
  <c r="F68" i="17"/>
  <c r="G68" i="17"/>
  <c r="H68" i="17"/>
  <c r="D69" i="17"/>
  <c r="E69" i="17"/>
  <c r="F69" i="17"/>
  <c r="G69" i="17"/>
  <c r="H69" i="17"/>
  <c r="D70" i="17"/>
  <c r="E70" i="17"/>
  <c r="F70" i="17"/>
  <c r="G70" i="17"/>
  <c r="H70" i="17"/>
  <c r="D71" i="17"/>
  <c r="E71" i="17"/>
  <c r="F71" i="17"/>
  <c r="G71" i="17"/>
  <c r="H71" i="17"/>
  <c r="D72" i="17"/>
  <c r="E72" i="17"/>
  <c r="F72" i="17"/>
  <c r="G72" i="17"/>
  <c r="H72" i="17"/>
  <c r="D73" i="17"/>
  <c r="E73" i="17"/>
  <c r="F73" i="17"/>
  <c r="G73" i="17"/>
  <c r="H73" i="17"/>
  <c r="D74" i="17"/>
  <c r="E74" i="17"/>
  <c r="F74" i="17"/>
  <c r="G74" i="17"/>
  <c r="H74" i="17"/>
  <c r="D75" i="17"/>
  <c r="E75" i="17"/>
  <c r="F75" i="17"/>
  <c r="G75" i="17"/>
  <c r="H75" i="17"/>
  <c r="D76" i="17"/>
  <c r="E76" i="17"/>
  <c r="F76" i="17"/>
  <c r="G76" i="17"/>
  <c r="H76" i="17"/>
  <c r="D77" i="17"/>
  <c r="E77" i="17"/>
  <c r="F77" i="17"/>
  <c r="G77" i="17"/>
  <c r="H77" i="17"/>
  <c r="D78" i="17"/>
  <c r="E78" i="17"/>
  <c r="F78" i="17"/>
  <c r="G78" i="17"/>
  <c r="H78" i="17"/>
  <c r="D79" i="17"/>
  <c r="E79" i="17"/>
  <c r="F79" i="17"/>
  <c r="G79" i="17"/>
  <c r="H79" i="17"/>
  <c r="D80" i="17"/>
  <c r="E80" i="17"/>
  <c r="F80" i="17"/>
  <c r="G80" i="17"/>
  <c r="H80" i="17"/>
  <c r="D81" i="17"/>
  <c r="E81" i="17"/>
  <c r="F81" i="17"/>
  <c r="G81" i="17"/>
  <c r="H81" i="17"/>
  <c r="D82" i="17"/>
  <c r="E82" i="17"/>
  <c r="F82" i="17"/>
  <c r="G82" i="17"/>
  <c r="H82" i="17"/>
  <c r="D83" i="17"/>
  <c r="E83" i="17"/>
  <c r="F83" i="17"/>
  <c r="G83" i="17"/>
  <c r="H83" i="17"/>
  <c r="D84" i="17"/>
  <c r="E84" i="17"/>
  <c r="F84" i="17"/>
  <c r="G84" i="17"/>
  <c r="H84" i="17"/>
  <c r="D85" i="17"/>
  <c r="E85" i="17"/>
  <c r="F85" i="17"/>
  <c r="G85" i="17"/>
  <c r="H85" i="17"/>
  <c r="D86" i="17"/>
  <c r="E86" i="17"/>
  <c r="F86" i="17"/>
  <c r="G86" i="17"/>
  <c r="H86" i="17"/>
  <c r="D87" i="17"/>
  <c r="E87" i="17"/>
  <c r="F87" i="17"/>
  <c r="G87" i="17"/>
  <c r="H87" i="17"/>
  <c r="D88" i="17"/>
  <c r="E88" i="17"/>
  <c r="F88" i="17"/>
  <c r="G88" i="17"/>
  <c r="H88" i="17"/>
  <c r="D89" i="17"/>
  <c r="E89" i="17"/>
  <c r="F89" i="17"/>
  <c r="G89" i="17"/>
  <c r="H89" i="17"/>
  <c r="D90" i="17"/>
  <c r="E90" i="17"/>
  <c r="F90" i="17"/>
  <c r="G90" i="17"/>
  <c r="H90" i="17"/>
  <c r="D91" i="17"/>
  <c r="E91" i="17"/>
  <c r="F91" i="17"/>
  <c r="G91" i="17"/>
  <c r="H91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77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62" i="17"/>
  <c r="D47" i="17"/>
  <c r="E47" i="17"/>
  <c r="F47" i="17"/>
  <c r="G47" i="17"/>
  <c r="H47" i="17"/>
  <c r="D48" i="17"/>
  <c r="E48" i="17"/>
  <c r="F48" i="17"/>
  <c r="G48" i="17"/>
  <c r="H48" i="17"/>
  <c r="D49" i="17"/>
  <c r="E49" i="17"/>
  <c r="F49" i="17"/>
  <c r="G49" i="17"/>
  <c r="H49" i="17"/>
  <c r="D50" i="17"/>
  <c r="E50" i="17"/>
  <c r="F50" i="17"/>
  <c r="G50" i="17"/>
  <c r="H50" i="17"/>
  <c r="D51" i="17"/>
  <c r="E51" i="17"/>
  <c r="F51" i="17"/>
  <c r="G51" i="17"/>
  <c r="H51" i="17"/>
  <c r="D52" i="17"/>
  <c r="E52" i="17"/>
  <c r="F52" i="17"/>
  <c r="G52" i="17"/>
  <c r="H52" i="17"/>
  <c r="D53" i="17"/>
  <c r="E53" i="17"/>
  <c r="F53" i="17"/>
  <c r="G53" i="17"/>
  <c r="H53" i="17"/>
  <c r="D54" i="17"/>
  <c r="E54" i="17"/>
  <c r="F54" i="17"/>
  <c r="G54" i="17"/>
  <c r="H54" i="17"/>
  <c r="D55" i="17"/>
  <c r="E55" i="17"/>
  <c r="F55" i="17"/>
  <c r="G55" i="17"/>
  <c r="H55" i="17"/>
  <c r="D56" i="17"/>
  <c r="E56" i="17"/>
  <c r="F56" i="17"/>
  <c r="G56" i="17"/>
  <c r="H56" i="17"/>
  <c r="D57" i="17"/>
  <c r="E57" i="17"/>
  <c r="F57" i="17"/>
  <c r="G57" i="17"/>
  <c r="H57" i="17"/>
  <c r="D58" i="17"/>
  <c r="E58" i="17"/>
  <c r="F58" i="17"/>
  <c r="G58" i="17"/>
  <c r="H58" i="17"/>
  <c r="D59" i="17"/>
  <c r="E59" i="17"/>
  <c r="F59" i="17"/>
  <c r="G59" i="17"/>
  <c r="H59" i="17"/>
  <c r="D60" i="17"/>
  <c r="E60" i="17"/>
  <c r="F60" i="17"/>
  <c r="G60" i="17"/>
  <c r="H60" i="17"/>
  <c r="D61" i="17"/>
  <c r="E61" i="17"/>
  <c r="F61" i="17"/>
  <c r="G61" i="17"/>
  <c r="H61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47" i="17"/>
  <c r="A74" i="17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47" i="17"/>
  <c r="A49" i="17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48" i="17"/>
  <c r="C33" i="17"/>
  <c r="D33" i="17"/>
  <c r="E33" i="17"/>
  <c r="F33" i="17"/>
  <c r="G33" i="17"/>
  <c r="H33" i="17"/>
  <c r="C34" i="17"/>
  <c r="D34" i="17"/>
  <c r="E34" i="17"/>
  <c r="F34" i="17"/>
  <c r="G34" i="17"/>
  <c r="H34" i="17"/>
  <c r="C35" i="17"/>
  <c r="D35" i="17"/>
  <c r="E35" i="17"/>
  <c r="F35" i="17"/>
  <c r="G35" i="17"/>
  <c r="H35" i="17"/>
  <c r="C36" i="17"/>
  <c r="D36" i="17"/>
  <c r="E36" i="17"/>
  <c r="F36" i="17"/>
  <c r="G36" i="17"/>
  <c r="H36" i="17"/>
  <c r="C37" i="17"/>
  <c r="D37" i="17"/>
  <c r="E37" i="17"/>
  <c r="F37" i="17"/>
  <c r="G37" i="17"/>
  <c r="H37" i="17"/>
  <c r="C38" i="17"/>
  <c r="D38" i="17"/>
  <c r="E38" i="17"/>
  <c r="F38" i="17"/>
  <c r="G38" i="17"/>
  <c r="H38" i="17"/>
  <c r="C39" i="17"/>
  <c r="D39" i="17"/>
  <c r="E39" i="17"/>
  <c r="F39" i="17"/>
  <c r="G39" i="17"/>
  <c r="H39" i="17"/>
  <c r="C40" i="17"/>
  <c r="D40" i="17"/>
  <c r="E40" i="17"/>
  <c r="F40" i="17"/>
  <c r="G40" i="17"/>
  <c r="H40" i="17"/>
  <c r="C41" i="17"/>
  <c r="D41" i="17"/>
  <c r="E41" i="17"/>
  <c r="F41" i="17"/>
  <c r="G41" i="17"/>
  <c r="H41" i="17"/>
  <c r="C42" i="17"/>
  <c r="D42" i="17"/>
  <c r="E42" i="17"/>
  <c r="F42" i="17"/>
  <c r="G42" i="17"/>
  <c r="H42" i="17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C46" i="17"/>
  <c r="D46" i="17"/>
  <c r="E46" i="17"/>
  <c r="F46" i="17"/>
  <c r="G46" i="17"/>
  <c r="H46" i="17"/>
  <c r="D32" i="17"/>
  <c r="E32" i="17"/>
  <c r="F32" i="17"/>
  <c r="G32" i="17"/>
  <c r="H32" i="17"/>
  <c r="A33" i="17"/>
  <c r="A34" i="17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2" i="17"/>
  <c r="C32" i="17"/>
  <c r="B3" i="18"/>
  <c r="B4" i="18"/>
  <c r="B5" i="18"/>
  <c r="B6" i="18"/>
  <c r="B7" i="18"/>
  <c r="B8" i="18"/>
  <c r="B9" i="18"/>
  <c r="B10" i="18"/>
  <c r="B11" i="18"/>
  <c r="B12" i="18"/>
  <c r="B13" i="18"/>
  <c r="B2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C3" i="18"/>
  <c r="C4" i="18"/>
  <c r="C5" i="18"/>
  <c r="C6" i="18"/>
  <c r="C7" i="18"/>
  <c r="C8" i="18"/>
  <c r="C9" i="18"/>
  <c r="C10" i="18"/>
  <c r="C11" i="18"/>
  <c r="C12" i="18"/>
  <c r="C13" i="18"/>
  <c r="C2" i="18"/>
  <c r="C30" i="17"/>
  <c r="D30" i="17"/>
  <c r="E30" i="17"/>
  <c r="F30" i="17"/>
  <c r="G30" i="17"/>
  <c r="H30" i="17"/>
  <c r="C31" i="17"/>
  <c r="D31" i="17"/>
  <c r="E31" i="17"/>
  <c r="F31" i="17"/>
  <c r="G31" i="17"/>
  <c r="H31" i="17"/>
  <c r="C18" i="17"/>
  <c r="D18" i="17"/>
  <c r="E18" i="17"/>
  <c r="F18" i="17"/>
  <c r="G18" i="17"/>
  <c r="H18" i="17"/>
  <c r="C19" i="17"/>
  <c r="D19" i="17"/>
  <c r="E19" i="17"/>
  <c r="F19" i="17"/>
  <c r="G19" i="17"/>
  <c r="H19" i="17"/>
  <c r="C20" i="17"/>
  <c r="D20" i="17"/>
  <c r="E20" i="17"/>
  <c r="F20" i="17"/>
  <c r="G20" i="17"/>
  <c r="H20" i="17"/>
  <c r="C21" i="17"/>
  <c r="D21" i="17"/>
  <c r="E21" i="17"/>
  <c r="F21" i="17"/>
  <c r="G21" i="17"/>
  <c r="H21" i="17"/>
  <c r="C22" i="17"/>
  <c r="D22" i="17"/>
  <c r="E22" i="17"/>
  <c r="F22" i="17"/>
  <c r="G22" i="17"/>
  <c r="H22" i="17"/>
  <c r="C23" i="17"/>
  <c r="D23" i="17"/>
  <c r="E23" i="17"/>
  <c r="F23" i="17"/>
  <c r="G23" i="17"/>
  <c r="H23" i="17"/>
  <c r="C24" i="17"/>
  <c r="D24" i="17"/>
  <c r="E24" i="17"/>
  <c r="F24" i="17"/>
  <c r="G24" i="17"/>
  <c r="H24" i="17"/>
  <c r="C25" i="17"/>
  <c r="D25" i="17"/>
  <c r="E25" i="17"/>
  <c r="F25" i="17"/>
  <c r="G25" i="17"/>
  <c r="H25" i="17"/>
  <c r="C26" i="17"/>
  <c r="D26" i="17"/>
  <c r="E26" i="17"/>
  <c r="F26" i="17"/>
  <c r="G26" i="17"/>
  <c r="H26" i="17"/>
  <c r="C27" i="17"/>
  <c r="D27" i="17"/>
  <c r="E27" i="17"/>
  <c r="F27" i="17"/>
  <c r="G27" i="17"/>
  <c r="H27" i="17"/>
  <c r="C28" i="17"/>
  <c r="D28" i="17"/>
  <c r="E28" i="17"/>
  <c r="F28" i="17"/>
  <c r="G28" i="17"/>
  <c r="H28" i="17"/>
  <c r="C29" i="17"/>
  <c r="D29" i="17"/>
  <c r="E29" i="17"/>
  <c r="F29" i="17"/>
  <c r="G29" i="17"/>
  <c r="H29" i="17"/>
  <c r="D17" i="17"/>
  <c r="E17" i="17"/>
  <c r="F17" i="17"/>
  <c r="G17" i="17"/>
  <c r="H17" i="17"/>
  <c r="C17" i="17"/>
  <c r="C16" i="17"/>
  <c r="D16" i="17"/>
  <c r="E16" i="17"/>
  <c r="F16" i="17"/>
  <c r="G16" i="17"/>
  <c r="H16" i="17"/>
  <c r="C14" i="17"/>
  <c r="D14" i="17"/>
  <c r="E14" i="17"/>
  <c r="F14" i="17"/>
  <c r="G14" i="17"/>
  <c r="H14" i="17"/>
  <c r="C15" i="17"/>
  <c r="D15" i="17"/>
  <c r="E15" i="17"/>
  <c r="F15" i="17"/>
  <c r="G15" i="17"/>
  <c r="H15" i="17"/>
  <c r="C11" i="17"/>
  <c r="D11" i="17"/>
  <c r="E11" i="17"/>
  <c r="F11" i="17"/>
  <c r="G11" i="17"/>
  <c r="H11" i="17"/>
  <c r="C12" i="17"/>
  <c r="D12" i="17"/>
  <c r="E12" i="17"/>
  <c r="F12" i="17"/>
  <c r="G12" i="17"/>
  <c r="H12" i="17"/>
  <c r="C13" i="17"/>
  <c r="D13" i="17"/>
  <c r="E13" i="17"/>
  <c r="F13" i="17"/>
  <c r="G13" i="17"/>
  <c r="H13" i="17"/>
  <c r="C3" i="17"/>
  <c r="D3" i="17"/>
  <c r="E3" i="17"/>
  <c r="F3" i="17"/>
  <c r="G3" i="17"/>
  <c r="H3" i="17"/>
  <c r="C4" i="17"/>
  <c r="D4" i="17"/>
  <c r="E4" i="17"/>
  <c r="F4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C10" i="17"/>
  <c r="D10" i="17"/>
  <c r="E10" i="17"/>
  <c r="F10" i="17"/>
  <c r="G10" i="17"/>
  <c r="H10" i="17"/>
  <c r="D2" i="17"/>
  <c r="E2" i="17"/>
  <c r="F2" i="17"/>
  <c r="G2" i="17"/>
  <c r="H2" i="17"/>
  <c r="C2" i="17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F39" i="10"/>
  <c r="F40" i="10"/>
  <c r="F41" i="10"/>
  <c r="F42" i="10"/>
  <c r="F43" i="10"/>
  <c r="F44" i="10"/>
  <c r="F45" i="10"/>
  <c r="J45" i="10" s="1"/>
  <c r="F46" i="10"/>
  <c r="F47" i="10"/>
  <c r="F48" i="10"/>
  <c r="F49" i="10"/>
  <c r="F50" i="10"/>
  <c r="F51" i="10"/>
  <c r="F52" i="10"/>
  <c r="F53" i="10"/>
  <c r="F54" i="10"/>
  <c r="F55" i="10"/>
  <c r="F56" i="10"/>
  <c r="F57" i="10"/>
  <c r="J57" i="10" s="1"/>
  <c r="F58" i="10"/>
  <c r="F59" i="10"/>
  <c r="F38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E40" i="10"/>
  <c r="E41" i="10"/>
  <c r="E42" i="10"/>
  <c r="K42" i="10" s="1"/>
  <c r="E43" i="10"/>
  <c r="E44" i="10"/>
  <c r="E45" i="10"/>
  <c r="E46" i="10"/>
  <c r="K46" i="10" s="1"/>
  <c r="E47" i="10"/>
  <c r="E48" i="10"/>
  <c r="E49" i="10"/>
  <c r="E50" i="10"/>
  <c r="E51" i="10"/>
  <c r="E52" i="10"/>
  <c r="E53" i="10"/>
  <c r="E54" i="10"/>
  <c r="E55" i="10"/>
  <c r="E56" i="10"/>
  <c r="E57" i="10"/>
  <c r="E58" i="10"/>
  <c r="K58" i="10" s="1"/>
  <c r="E59" i="10"/>
  <c r="Q39" i="10"/>
  <c r="E39" i="10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W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180" i="15"/>
  <c r="D181" i="15"/>
  <c r="E181" i="15"/>
  <c r="F181" i="15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O51" i="10"/>
  <c r="C51" i="10"/>
  <c r="BS58" i="10"/>
  <c r="BU58" i="10" s="1"/>
  <c r="BU57" i="10"/>
  <c r="BS57" i="10"/>
  <c r="BT57" i="10" s="1"/>
  <c r="BU56" i="10"/>
  <c r="BT56" i="10"/>
  <c r="BS56" i="10"/>
  <c r="BS55" i="10"/>
  <c r="BU55" i="10" s="1"/>
  <c r="BS54" i="10"/>
  <c r="BU54" i="10" s="1"/>
  <c r="BU53" i="10"/>
  <c r="BS53" i="10"/>
  <c r="BT53" i="10" s="1"/>
  <c r="BU52" i="10"/>
  <c r="BT52" i="10"/>
  <c r="BS52" i="10"/>
  <c r="BS51" i="10"/>
  <c r="BU51" i="10" s="1"/>
  <c r="BS50" i="10"/>
  <c r="BU50" i="10" s="1"/>
  <c r="BU49" i="10"/>
  <c r="BS49" i="10"/>
  <c r="BT49" i="10" s="1"/>
  <c r="BU48" i="10"/>
  <c r="BT48" i="10"/>
  <c r="BS48" i="10"/>
  <c r="BS47" i="10"/>
  <c r="BU47" i="10" s="1"/>
  <c r="BS46" i="10"/>
  <c r="BU46" i="10" s="1"/>
  <c r="BU45" i="10"/>
  <c r="BS45" i="10"/>
  <c r="BT45" i="10" s="1"/>
  <c r="BU44" i="10"/>
  <c r="BT44" i="10"/>
  <c r="BS44" i="10"/>
  <c r="BS43" i="10"/>
  <c r="BU43" i="10" s="1"/>
  <c r="BS42" i="10"/>
  <c r="BU42" i="10" s="1"/>
  <c r="BU41" i="10"/>
  <c r="BS41" i="10"/>
  <c r="BT41" i="10" s="1"/>
  <c r="BU40" i="10"/>
  <c r="BT40" i="10"/>
  <c r="BS40" i="10"/>
  <c r="BS39" i="10"/>
  <c r="BU39" i="10" s="1"/>
  <c r="BS38" i="10"/>
  <c r="BU38" i="10" s="1"/>
  <c r="BU37" i="10"/>
  <c r="BS37" i="10"/>
  <c r="BT37" i="10" s="1"/>
  <c r="BS30" i="10"/>
  <c r="BU30" i="10" s="1"/>
  <c r="BU29" i="10"/>
  <c r="BS29" i="10"/>
  <c r="BT29" i="10" s="1"/>
  <c r="BU28" i="10"/>
  <c r="BT28" i="10"/>
  <c r="BS28" i="10"/>
  <c r="BS27" i="10"/>
  <c r="BU27" i="10" s="1"/>
  <c r="BS26" i="10"/>
  <c r="BU26" i="10" s="1"/>
  <c r="BU25" i="10"/>
  <c r="BS25" i="10"/>
  <c r="BT25" i="10" s="1"/>
  <c r="BU24" i="10"/>
  <c r="BT24" i="10"/>
  <c r="BS24" i="10"/>
  <c r="BS23" i="10"/>
  <c r="BU23" i="10" s="1"/>
  <c r="BS22" i="10"/>
  <c r="BU22" i="10" s="1"/>
  <c r="BU21" i="10"/>
  <c r="BS21" i="10"/>
  <c r="BT21" i="10" s="1"/>
  <c r="BU20" i="10"/>
  <c r="BT20" i="10"/>
  <c r="BS20" i="10"/>
  <c r="BS19" i="10"/>
  <c r="BU19" i="10" s="1"/>
  <c r="BS18" i="10"/>
  <c r="BU18" i="10" s="1"/>
  <c r="BU17" i="10"/>
  <c r="BS17" i="10"/>
  <c r="BT17" i="10" s="1"/>
  <c r="BU16" i="10"/>
  <c r="BT16" i="10"/>
  <c r="BS16" i="10"/>
  <c r="BS15" i="10"/>
  <c r="BU15" i="10" s="1"/>
  <c r="BS14" i="10"/>
  <c r="BU14" i="10" s="1"/>
  <c r="BU13" i="10"/>
  <c r="BS13" i="10"/>
  <c r="BT13" i="10" s="1"/>
  <c r="BU12" i="10"/>
  <c r="BT12" i="10"/>
  <c r="BS12" i="10"/>
  <c r="BS11" i="10"/>
  <c r="BU11" i="10" s="1"/>
  <c r="BS10" i="10"/>
  <c r="BU10" i="10" s="1"/>
  <c r="BU9" i="10"/>
  <c r="BS9" i="10"/>
  <c r="BT9" i="10" s="1"/>
  <c r="BG58" i="10"/>
  <c r="BI58" i="10" s="1"/>
  <c r="BI57" i="10"/>
  <c r="BG57" i="10"/>
  <c r="BH57" i="10" s="1"/>
  <c r="BI56" i="10"/>
  <c r="BH56" i="10"/>
  <c r="BG56" i="10"/>
  <c r="BG55" i="10"/>
  <c r="BI55" i="10" s="1"/>
  <c r="BG54" i="10"/>
  <c r="BI54" i="10" s="1"/>
  <c r="BI53" i="10"/>
  <c r="BG53" i="10"/>
  <c r="BH53" i="10" s="1"/>
  <c r="BI52" i="10"/>
  <c r="BH52" i="10"/>
  <c r="BG52" i="10"/>
  <c r="BG51" i="10"/>
  <c r="BI51" i="10" s="1"/>
  <c r="BG50" i="10"/>
  <c r="BI50" i="10" s="1"/>
  <c r="BI49" i="10"/>
  <c r="BG49" i="10"/>
  <c r="BH49" i="10" s="1"/>
  <c r="BI48" i="10"/>
  <c r="BH48" i="10"/>
  <c r="BG48" i="10"/>
  <c r="BG47" i="10"/>
  <c r="BI47" i="10" s="1"/>
  <c r="BG46" i="10"/>
  <c r="BI46" i="10" s="1"/>
  <c r="BI45" i="10"/>
  <c r="BG45" i="10"/>
  <c r="BH45" i="10" s="1"/>
  <c r="BI44" i="10"/>
  <c r="BH44" i="10"/>
  <c r="BG44" i="10"/>
  <c r="BG43" i="10"/>
  <c r="BI43" i="10" s="1"/>
  <c r="BG42" i="10"/>
  <c r="BI42" i="10" s="1"/>
  <c r="BI41" i="10"/>
  <c r="BG41" i="10"/>
  <c r="BH41" i="10" s="1"/>
  <c r="BI40" i="10"/>
  <c r="BH40" i="10"/>
  <c r="BG40" i="10"/>
  <c r="BG39" i="10"/>
  <c r="BI39" i="10" s="1"/>
  <c r="BG38" i="10"/>
  <c r="BI38" i="10" s="1"/>
  <c r="BI37" i="10"/>
  <c r="BH37" i="10"/>
  <c r="BG37" i="10"/>
  <c r="BG30" i="10"/>
  <c r="BI30" i="10" s="1"/>
  <c r="BI29" i="10"/>
  <c r="BG29" i="10"/>
  <c r="BH29" i="10" s="1"/>
  <c r="BI28" i="10"/>
  <c r="BH28" i="10"/>
  <c r="BG28" i="10"/>
  <c r="BG27" i="10"/>
  <c r="BH27" i="10" s="1"/>
  <c r="BG26" i="10"/>
  <c r="BI26" i="10" s="1"/>
  <c r="BI25" i="10"/>
  <c r="BG25" i="10"/>
  <c r="BH25" i="10" s="1"/>
  <c r="BI24" i="10"/>
  <c r="BH24" i="10"/>
  <c r="BG24" i="10"/>
  <c r="BG23" i="10"/>
  <c r="BH23" i="10" s="1"/>
  <c r="BG22" i="10"/>
  <c r="BI22" i="10" s="1"/>
  <c r="BI21" i="10"/>
  <c r="BH21" i="10"/>
  <c r="BG21" i="10"/>
  <c r="BI20" i="10"/>
  <c r="BH20" i="10"/>
  <c r="BG20" i="10"/>
  <c r="BG19" i="10"/>
  <c r="BI19" i="10" s="1"/>
  <c r="BG18" i="10"/>
  <c r="BI18" i="10" s="1"/>
  <c r="BI17" i="10"/>
  <c r="BH17" i="10"/>
  <c r="BG17" i="10"/>
  <c r="BI16" i="10"/>
  <c r="BH16" i="10"/>
  <c r="BG16" i="10"/>
  <c r="BG15" i="10"/>
  <c r="BH15" i="10" s="1"/>
  <c r="BG14" i="10"/>
  <c r="BI14" i="10" s="1"/>
  <c r="BI13" i="10"/>
  <c r="BH13" i="10"/>
  <c r="BG13" i="10"/>
  <c r="BI12" i="10"/>
  <c r="BH12" i="10"/>
  <c r="BG12" i="10"/>
  <c r="BG11" i="10"/>
  <c r="BI11" i="10" s="1"/>
  <c r="BG10" i="10"/>
  <c r="BI10" i="10" s="1"/>
  <c r="BI9" i="10"/>
  <c r="BH9" i="10"/>
  <c r="BG9" i="10"/>
  <c r="AW58" i="10"/>
  <c r="AU58" i="10"/>
  <c r="AV58" i="10" s="1"/>
  <c r="AW57" i="10"/>
  <c r="AV57" i="10"/>
  <c r="AU57" i="10"/>
  <c r="AV56" i="10"/>
  <c r="AU56" i="10"/>
  <c r="AW56" i="10" s="1"/>
  <c r="AU55" i="10"/>
  <c r="AW55" i="10" s="1"/>
  <c r="AW54" i="10"/>
  <c r="AU54" i="10"/>
  <c r="AV54" i="10" s="1"/>
  <c r="AW53" i="10"/>
  <c r="AV53" i="10"/>
  <c r="AU53" i="10"/>
  <c r="AV52" i="10"/>
  <c r="AU52" i="10"/>
  <c r="AW52" i="10" s="1"/>
  <c r="AU51" i="10"/>
  <c r="AW51" i="10" s="1"/>
  <c r="AW50" i="10"/>
  <c r="AU50" i="10"/>
  <c r="AV50" i="10" s="1"/>
  <c r="AW49" i="10"/>
  <c r="AV49" i="10"/>
  <c r="AU49" i="10"/>
  <c r="AV48" i="10"/>
  <c r="AU48" i="10"/>
  <c r="AW48" i="10" s="1"/>
  <c r="AU47" i="10"/>
  <c r="AW47" i="10" s="1"/>
  <c r="AW46" i="10"/>
  <c r="AU46" i="10"/>
  <c r="AV46" i="10" s="1"/>
  <c r="AW45" i="10"/>
  <c r="AV45" i="10"/>
  <c r="AU45" i="10"/>
  <c r="AV44" i="10"/>
  <c r="AU44" i="10"/>
  <c r="AW44" i="10" s="1"/>
  <c r="AU43" i="10"/>
  <c r="AW43" i="10" s="1"/>
  <c r="AW42" i="10"/>
  <c r="AU42" i="10"/>
  <c r="AV42" i="10" s="1"/>
  <c r="AW41" i="10"/>
  <c r="AV41" i="10"/>
  <c r="AU41" i="10"/>
  <c r="AV40" i="10"/>
  <c r="AU40" i="10"/>
  <c r="AW40" i="10" s="1"/>
  <c r="AU39" i="10"/>
  <c r="AW39" i="10" s="1"/>
  <c r="AW38" i="10"/>
  <c r="AU38" i="10"/>
  <c r="AV38" i="10" s="1"/>
  <c r="AW37" i="10"/>
  <c r="AV37" i="10"/>
  <c r="AU37" i="10"/>
  <c r="AU30" i="10"/>
  <c r="AW30" i="10" s="1"/>
  <c r="AW29" i="10"/>
  <c r="AU29" i="10"/>
  <c r="AV29" i="10" s="1"/>
  <c r="AW28" i="10"/>
  <c r="AV28" i="10"/>
  <c r="AU28" i="10"/>
  <c r="AU27" i="10"/>
  <c r="AW27" i="10" s="1"/>
  <c r="AU26" i="10"/>
  <c r="AW26" i="10" s="1"/>
  <c r="AW25" i="10"/>
  <c r="AU25" i="10"/>
  <c r="AV25" i="10" s="1"/>
  <c r="AW24" i="10"/>
  <c r="AV24" i="10"/>
  <c r="AU24" i="10"/>
  <c r="AU23" i="10"/>
  <c r="AW23" i="10" s="1"/>
  <c r="AU22" i="10"/>
  <c r="AW22" i="10" s="1"/>
  <c r="AW21" i="10"/>
  <c r="AU21" i="10"/>
  <c r="AV21" i="10" s="1"/>
  <c r="AW20" i="10"/>
  <c r="AV20" i="10"/>
  <c r="AU20" i="10"/>
  <c r="AU19" i="10"/>
  <c r="AW19" i="10" s="1"/>
  <c r="AU18" i="10"/>
  <c r="AW18" i="10" s="1"/>
  <c r="AW17" i="10"/>
  <c r="AU17" i="10"/>
  <c r="AV17" i="10" s="1"/>
  <c r="AW16" i="10"/>
  <c r="AV16" i="10"/>
  <c r="AU16" i="10"/>
  <c r="AU15" i="10"/>
  <c r="AW15" i="10" s="1"/>
  <c r="AU14" i="10"/>
  <c r="AW14" i="10" s="1"/>
  <c r="AW13" i="10"/>
  <c r="AU13" i="10"/>
  <c r="AV13" i="10" s="1"/>
  <c r="AW12" i="10"/>
  <c r="AV12" i="10"/>
  <c r="AU12" i="10"/>
  <c r="AU11" i="10"/>
  <c r="AW11" i="10" s="1"/>
  <c r="AU10" i="10"/>
  <c r="AW10" i="10" s="1"/>
  <c r="AW9" i="10"/>
  <c r="AV9" i="10"/>
  <c r="AU9" i="10"/>
  <c r="AG59" i="10"/>
  <c r="AG58" i="10"/>
  <c r="AG57" i="10"/>
  <c r="AG56" i="10"/>
  <c r="AG55" i="10"/>
  <c r="AG54" i="10"/>
  <c r="AG53" i="10"/>
  <c r="AG52" i="10"/>
  <c r="AG51" i="10"/>
  <c r="AG50" i="10"/>
  <c r="AG49" i="10"/>
  <c r="AG48" i="10"/>
  <c r="AG47" i="10"/>
  <c r="AG46" i="10"/>
  <c r="AG45" i="10"/>
  <c r="AG44" i="10"/>
  <c r="AG43" i="10"/>
  <c r="AG42" i="10"/>
  <c r="AG41" i="10"/>
  <c r="AG40" i="10"/>
  <c r="AG39" i="10"/>
  <c r="AI38" i="10"/>
  <c r="AG38" i="10"/>
  <c r="AG31" i="10"/>
  <c r="AI31" i="10" s="1"/>
  <c r="AI30" i="10"/>
  <c r="AG30" i="10"/>
  <c r="AH30" i="10" s="1"/>
  <c r="AI29" i="10"/>
  <c r="AH29" i="10"/>
  <c r="AG29" i="10"/>
  <c r="AG28" i="10"/>
  <c r="AI28" i="10" s="1"/>
  <c r="AG27" i="10"/>
  <c r="AI27" i="10" s="1"/>
  <c r="AI26" i="10"/>
  <c r="AG26" i="10"/>
  <c r="AH26" i="10" s="1"/>
  <c r="AI25" i="10"/>
  <c r="AH25" i="10"/>
  <c r="AG25" i="10"/>
  <c r="AG24" i="10"/>
  <c r="AI24" i="10" s="1"/>
  <c r="AG23" i="10"/>
  <c r="AI23" i="10" s="1"/>
  <c r="AI22" i="10"/>
  <c r="AG22" i="10"/>
  <c r="AH22" i="10" s="1"/>
  <c r="AI21" i="10"/>
  <c r="AH21" i="10"/>
  <c r="AG21" i="10"/>
  <c r="AG20" i="10"/>
  <c r="AI20" i="10" s="1"/>
  <c r="AG19" i="10"/>
  <c r="AI19" i="10" s="1"/>
  <c r="AI18" i="10"/>
  <c r="AG18" i="10"/>
  <c r="AH18" i="10" s="1"/>
  <c r="AI17" i="10"/>
  <c r="AH17" i="10"/>
  <c r="AG17" i="10"/>
  <c r="AG16" i="10"/>
  <c r="AI16" i="10" s="1"/>
  <c r="AG15" i="10"/>
  <c r="AI15" i="10" s="1"/>
  <c r="AI14" i="10"/>
  <c r="AG14" i="10"/>
  <c r="AH14" i="10" s="1"/>
  <c r="AI13" i="10"/>
  <c r="AH13" i="10"/>
  <c r="AG13" i="10"/>
  <c r="AG12" i="10"/>
  <c r="AI12" i="10" s="1"/>
  <c r="AG11" i="10"/>
  <c r="AI11" i="10" s="1"/>
  <c r="AI10" i="10"/>
  <c r="AG10" i="10"/>
  <c r="AH10" i="10" s="1"/>
  <c r="U31" i="10"/>
  <c r="W31" i="10" s="1"/>
  <c r="W30" i="10"/>
  <c r="U30" i="10"/>
  <c r="V30" i="10" s="1"/>
  <c r="W29" i="10"/>
  <c r="V29" i="10"/>
  <c r="U29" i="10"/>
  <c r="U28" i="10"/>
  <c r="W28" i="10" s="1"/>
  <c r="U27" i="10"/>
  <c r="W27" i="10" s="1"/>
  <c r="W26" i="10"/>
  <c r="U26" i="10"/>
  <c r="V26" i="10" s="1"/>
  <c r="W25" i="10"/>
  <c r="V25" i="10"/>
  <c r="U25" i="10"/>
  <c r="U24" i="10"/>
  <c r="W24" i="10" s="1"/>
  <c r="U23" i="10"/>
  <c r="W23" i="10" s="1"/>
  <c r="W22" i="10"/>
  <c r="U22" i="10"/>
  <c r="V22" i="10" s="1"/>
  <c r="W21" i="10"/>
  <c r="V21" i="10"/>
  <c r="U21" i="10"/>
  <c r="U20" i="10"/>
  <c r="W20" i="10" s="1"/>
  <c r="U19" i="10"/>
  <c r="W19" i="10" s="1"/>
  <c r="W18" i="10"/>
  <c r="U18" i="10"/>
  <c r="V18" i="10" s="1"/>
  <c r="W17" i="10"/>
  <c r="V17" i="10"/>
  <c r="U17" i="10"/>
  <c r="U16" i="10"/>
  <c r="W16" i="10" s="1"/>
  <c r="U15" i="10"/>
  <c r="W15" i="10" s="1"/>
  <c r="W14" i="10"/>
  <c r="U14" i="10"/>
  <c r="V14" i="10" s="1"/>
  <c r="W13" i="10"/>
  <c r="V13" i="10"/>
  <c r="U13" i="10"/>
  <c r="U12" i="10"/>
  <c r="W12" i="10" s="1"/>
  <c r="U11" i="10"/>
  <c r="W11" i="10" s="1"/>
  <c r="W10" i="10"/>
  <c r="U10" i="10"/>
  <c r="V10" i="10" s="1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W38" i="10"/>
  <c r="U38" i="10"/>
  <c r="I59" i="10"/>
  <c r="K59" i="10" s="1"/>
  <c r="I58" i="10"/>
  <c r="K57" i="10"/>
  <c r="I57" i="10"/>
  <c r="I56" i="10"/>
  <c r="K56" i="10" s="1"/>
  <c r="I55" i="10"/>
  <c r="K54" i="10"/>
  <c r="I54" i="10"/>
  <c r="K53" i="10"/>
  <c r="J53" i="10"/>
  <c r="I53" i="10"/>
  <c r="I52" i="10"/>
  <c r="K52" i="10" s="1"/>
  <c r="I51" i="10"/>
  <c r="K50" i="10"/>
  <c r="I50" i="10"/>
  <c r="K49" i="10"/>
  <c r="J49" i="10"/>
  <c r="I49" i="10"/>
  <c r="I48" i="10"/>
  <c r="K48" i="10" s="1"/>
  <c r="I47" i="10"/>
  <c r="I46" i="10"/>
  <c r="K45" i="10"/>
  <c r="I45" i="10"/>
  <c r="I44" i="10"/>
  <c r="K44" i="10" s="1"/>
  <c r="I43" i="10"/>
  <c r="K43" i="10" s="1"/>
  <c r="I42" i="10"/>
  <c r="K41" i="10"/>
  <c r="J41" i="10"/>
  <c r="I41" i="10"/>
  <c r="I40" i="10"/>
  <c r="K40" i="10" s="1"/>
  <c r="I39" i="10"/>
  <c r="K39" i="10" s="1"/>
  <c r="K38" i="10"/>
  <c r="I38" i="10"/>
  <c r="J38" i="10" s="1"/>
  <c r="I31" i="10"/>
  <c r="K31" i="10" s="1"/>
  <c r="K30" i="10"/>
  <c r="I30" i="10"/>
  <c r="J30" i="10" s="1"/>
  <c r="K29" i="10"/>
  <c r="J29" i="10"/>
  <c r="I29" i="10"/>
  <c r="I28" i="10"/>
  <c r="K28" i="10" s="1"/>
  <c r="I27" i="10"/>
  <c r="K27" i="10" s="1"/>
  <c r="K26" i="10"/>
  <c r="I26" i="10"/>
  <c r="J26" i="10" s="1"/>
  <c r="K25" i="10"/>
  <c r="J25" i="10"/>
  <c r="I25" i="10"/>
  <c r="I24" i="10"/>
  <c r="K24" i="10" s="1"/>
  <c r="I23" i="10"/>
  <c r="K23" i="10" s="1"/>
  <c r="K22" i="10"/>
  <c r="I22" i="10"/>
  <c r="J22" i="10" s="1"/>
  <c r="K21" i="10"/>
  <c r="J21" i="10"/>
  <c r="I21" i="10"/>
  <c r="I20" i="10"/>
  <c r="K20" i="10" s="1"/>
  <c r="I19" i="10"/>
  <c r="K19" i="10" s="1"/>
  <c r="K18" i="10"/>
  <c r="I18" i="10"/>
  <c r="J18" i="10" s="1"/>
  <c r="K17" i="10"/>
  <c r="J17" i="10"/>
  <c r="I17" i="10"/>
  <c r="I16" i="10"/>
  <c r="K16" i="10" s="1"/>
  <c r="I15" i="10"/>
  <c r="K15" i="10" s="1"/>
  <c r="K14" i="10"/>
  <c r="I14" i="10"/>
  <c r="J14" i="10" s="1"/>
  <c r="J13" i="10"/>
  <c r="I13" i="10"/>
  <c r="K13" i="10" s="1"/>
  <c r="I12" i="10"/>
  <c r="K12" i="10" s="1"/>
  <c r="I11" i="10"/>
  <c r="K11" i="10" s="1"/>
  <c r="K10" i="10"/>
  <c r="I10" i="10"/>
  <c r="J10" i="10" s="1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G35" i="7"/>
  <c r="H35" i="7" s="1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S58" i="10"/>
  <c r="AE58" i="10" s="1"/>
  <c r="AS57" i="10" s="1"/>
  <c r="S57" i="10"/>
  <c r="AE57" i="10" s="1"/>
  <c r="AS56" i="10" s="1"/>
  <c r="BE56" i="10" s="1"/>
  <c r="BQ56" i="10" s="1"/>
  <c r="BR56" i="10" s="1"/>
  <c r="S56" i="10"/>
  <c r="S55" i="10"/>
  <c r="AE55" i="10" s="1"/>
  <c r="AS54" i="10" s="1"/>
  <c r="AT54" i="10" s="1"/>
  <c r="S54" i="10"/>
  <c r="AE54" i="10" s="1"/>
  <c r="AS53" i="10" s="1"/>
  <c r="AT53" i="10" s="1"/>
  <c r="S53" i="10"/>
  <c r="AE53" i="10" s="1"/>
  <c r="AS52" i="10" s="1"/>
  <c r="BE52" i="10" s="1"/>
  <c r="BQ52" i="10" s="1"/>
  <c r="BR52" i="10" s="1"/>
  <c r="S52" i="10"/>
  <c r="S51" i="10"/>
  <c r="AE51" i="10" s="1"/>
  <c r="AS50" i="10" s="1"/>
  <c r="S50" i="10"/>
  <c r="AE50" i="10" s="1"/>
  <c r="AS49" i="10" s="1"/>
  <c r="S49" i="10"/>
  <c r="AE49" i="10" s="1"/>
  <c r="AS48" i="10" s="1"/>
  <c r="BE48" i="10" s="1"/>
  <c r="S48" i="10"/>
  <c r="S47" i="10"/>
  <c r="S46" i="10"/>
  <c r="AE46" i="10" s="1"/>
  <c r="AS45" i="10" s="1"/>
  <c r="AT45" i="10" s="1"/>
  <c r="S45" i="10"/>
  <c r="AE45" i="10" s="1"/>
  <c r="AS44" i="10" s="1"/>
  <c r="BE44" i="10" s="1"/>
  <c r="BQ44" i="10" s="1"/>
  <c r="BR44" i="10" s="1"/>
  <c r="S44" i="10"/>
  <c r="S43" i="10"/>
  <c r="AE43" i="10" s="1"/>
  <c r="AS42" i="10" s="1"/>
  <c r="S42" i="10"/>
  <c r="AE42" i="10" s="1"/>
  <c r="AS41" i="10" s="1"/>
  <c r="S41" i="10"/>
  <c r="AE41" i="10" s="1"/>
  <c r="AS40" i="10" s="1"/>
  <c r="BE40" i="10" s="1"/>
  <c r="BQ40" i="10" s="1"/>
  <c r="BR40" i="10" s="1"/>
  <c r="S40" i="10"/>
  <c r="S39" i="10"/>
  <c r="S38" i="10"/>
  <c r="AE38" i="10" s="1"/>
  <c r="AS37" i="10" s="1"/>
  <c r="BE37" i="10" s="1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S31" i="10"/>
  <c r="S30" i="10"/>
  <c r="AE30" i="10" s="1"/>
  <c r="AS29" i="10" s="1"/>
  <c r="S29" i="10"/>
  <c r="AE29" i="10" s="1"/>
  <c r="AS28" i="10" s="1"/>
  <c r="AT28" i="10" s="1"/>
  <c r="S28" i="10"/>
  <c r="AE28" i="10" s="1"/>
  <c r="AS27" i="10" s="1"/>
  <c r="S27" i="10"/>
  <c r="AE27" i="10" s="1"/>
  <c r="AS26" i="10" s="1"/>
  <c r="S26" i="10"/>
  <c r="AE26" i="10" s="1"/>
  <c r="AS25" i="10" s="1"/>
  <c r="S25" i="10"/>
  <c r="AE25" i="10" s="1"/>
  <c r="AS24" i="10" s="1"/>
  <c r="AT24" i="10" s="1"/>
  <c r="S24" i="10"/>
  <c r="S23" i="10"/>
  <c r="AE23" i="10" s="1"/>
  <c r="AS22" i="10" s="1"/>
  <c r="S22" i="10"/>
  <c r="AE22" i="10" s="1"/>
  <c r="AS21" i="10" s="1"/>
  <c r="S21" i="10"/>
  <c r="AE21" i="10" s="1"/>
  <c r="AS20" i="10" s="1"/>
  <c r="AT20" i="10" s="1"/>
  <c r="S20" i="10"/>
  <c r="AE20" i="10" s="1"/>
  <c r="S19" i="10"/>
  <c r="S18" i="10"/>
  <c r="AE18" i="10" s="1"/>
  <c r="AS17" i="10" s="1"/>
  <c r="S17" i="10"/>
  <c r="AE17" i="10" s="1"/>
  <c r="AS16" i="10" s="1"/>
  <c r="S16" i="10"/>
  <c r="AE16" i="10" s="1"/>
  <c r="S15" i="10"/>
  <c r="S14" i="10"/>
  <c r="AE14" i="10" s="1"/>
  <c r="AS13" i="10" s="1"/>
  <c r="S13" i="10"/>
  <c r="AE13" i="10" s="1"/>
  <c r="AS12" i="10" s="1"/>
  <c r="S12" i="10"/>
  <c r="AE12" i="10" s="1"/>
  <c r="AS11" i="10" s="1"/>
  <c r="BE11" i="10" s="1"/>
  <c r="BQ11" i="10" s="1"/>
  <c r="BR11" i="10" s="1"/>
  <c r="S11" i="10"/>
  <c r="S10" i="10"/>
  <c r="AE10" i="10" s="1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10" i="10"/>
  <c r="AE11" i="10"/>
  <c r="AS10" i="10" s="1"/>
  <c r="AE19" i="10"/>
  <c r="AS18" i="10" s="1"/>
  <c r="AE31" i="10"/>
  <c r="AS30" i="10" s="1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BQ43" i="10"/>
  <c r="BR43" i="10" s="1"/>
  <c r="AE39" i="10"/>
  <c r="AS38" i="10" s="1"/>
  <c r="AE44" i="10"/>
  <c r="AS43" i="10" s="1"/>
  <c r="BE43" i="10" s="1"/>
  <c r="BF43" i="10" s="1"/>
  <c r="AE47" i="10"/>
  <c r="AS46" i="10" s="1"/>
  <c r="AT46" i="10" s="1"/>
  <c r="AE48" i="10"/>
  <c r="AS47" i="10" s="1"/>
  <c r="BE47" i="10" s="1"/>
  <c r="BF47" i="10" s="1"/>
  <c r="AE52" i="10"/>
  <c r="AS51" i="10" s="1"/>
  <c r="BE51" i="10" s="1"/>
  <c r="BF51" i="10" s="1"/>
  <c r="AE56" i="10"/>
  <c r="AS55" i="10" s="1"/>
  <c r="BE55" i="10" s="1"/>
  <c r="BQ55" i="10" s="1"/>
  <c r="BR55" i="10" s="1"/>
  <c r="AE59" i="10"/>
  <c r="AS58" i="10" s="1"/>
  <c r="AE15" i="10"/>
  <c r="AS14" i="10" s="1"/>
  <c r="AD12" i="10"/>
  <c r="R12" i="10"/>
  <c r="AD40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10" i="10"/>
  <c r="E38" i="10" s="1"/>
  <c r="Q38" i="10" s="1"/>
  <c r="AC38" i="10" s="1"/>
  <c r="L6" i="8"/>
  <c r="L7" i="8" s="1"/>
  <c r="L8" i="8" s="1"/>
  <c r="L9" i="8" s="1"/>
  <c r="L10" i="8" s="1"/>
  <c r="L11" i="8" s="1"/>
  <c r="L12" i="8" s="1"/>
  <c r="L13" i="8" s="1"/>
  <c r="L5" i="8"/>
  <c r="D27" i="10"/>
  <c r="D55" i="10" s="1"/>
  <c r="P55" i="10" s="1"/>
  <c r="AB55" i="10" s="1"/>
  <c r="E15" i="10"/>
  <c r="AC15" i="10" s="1"/>
  <c r="E16" i="10"/>
  <c r="E17" i="10"/>
  <c r="AC17" i="10" s="1"/>
  <c r="E18" i="10"/>
  <c r="Q18" i="10" s="1"/>
  <c r="E19" i="10"/>
  <c r="AC19" i="10" s="1"/>
  <c r="E20" i="10"/>
  <c r="E21" i="10"/>
  <c r="AC21" i="10" s="1"/>
  <c r="E22" i="10"/>
  <c r="Q22" i="10" s="1"/>
  <c r="E23" i="10"/>
  <c r="AC23" i="10" s="1"/>
  <c r="E24" i="10"/>
  <c r="E25" i="10"/>
  <c r="AC25" i="10" s="1"/>
  <c r="E26" i="10"/>
  <c r="Q26" i="10" s="1"/>
  <c r="E27" i="10"/>
  <c r="AC27" i="10" s="1"/>
  <c r="E28" i="10"/>
  <c r="E29" i="10"/>
  <c r="AC29" i="10" s="1"/>
  <c r="E30" i="10"/>
  <c r="Q30" i="10" s="1"/>
  <c r="E31" i="10"/>
  <c r="AC31" i="10" s="1"/>
  <c r="F15" i="10"/>
  <c r="F16" i="10"/>
  <c r="AD44" i="10" s="1"/>
  <c r="F17" i="10"/>
  <c r="R17" i="10" s="1"/>
  <c r="F18" i="10"/>
  <c r="F19" i="10"/>
  <c r="F20" i="10"/>
  <c r="F21" i="10"/>
  <c r="R21" i="10" s="1"/>
  <c r="F22" i="10"/>
  <c r="F23" i="10"/>
  <c r="F24" i="10"/>
  <c r="AD52" i="10" s="1"/>
  <c r="F25" i="10"/>
  <c r="R25" i="10" s="1"/>
  <c r="F26" i="10"/>
  <c r="F27" i="10"/>
  <c r="F28" i="10"/>
  <c r="AD56" i="10" s="1"/>
  <c r="F29" i="10"/>
  <c r="R29" i="10" s="1"/>
  <c r="F30" i="10"/>
  <c r="F31" i="10"/>
  <c r="F14" i="10"/>
  <c r="E14" i="10"/>
  <c r="Q14" i="10" s="1"/>
  <c r="F13" i="10"/>
  <c r="R13" i="10" s="1"/>
  <c r="E13" i="10"/>
  <c r="AC13" i="10" s="1"/>
  <c r="E12" i="10"/>
  <c r="F11" i="10"/>
  <c r="E11" i="10"/>
  <c r="AC11" i="10" s="1"/>
  <c r="F10" i="10"/>
  <c r="D31" i="10"/>
  <c r="D59" i="10" s="1"/>
  <c r="P59" i="10" s="1"/>
  <c r="AB59" i="10" s="1"/>
  <c r="C31" i="10"/>
  <c r="AA31" i="10" s="1"/>
  <c r="B31" i="10"/>
  <c r="Z31" i="10" s="1"/>
  <c r="D30" i="10"/>
  <c r="AB30" i="10" s="1"/>
  <c r="C30" i="10"/>
  <c r="AA30" i="10" s="1"/>
  <c r="B30" i="10"/>
  <c r="Z30" i="10" s="1"/>
  <c r="D29" i="10"/>
  <c r="AB29" i="10" s="1"/>
  <c r="C29" i="10"/>
  <c r="AA29" i="10" s="1"/>
  <c r="B29" i="10"/>
  <c r="Z29" i="10" s="1"/>
  <c r="B28" i="10"/>
  <c r="Z28" i="10" s="1"/>
  <c r="C27" i="10"/>
  <c r="AA27" i="10" s="1"/>
  <c r="B27" i="10"/>
  <c r="Z27" i="10" s="1"/>
  <c r="D26" i="10"/>
  <c r="AB26" i="10" s="1"/>
  <c r="C26" i="10"/>
  <c r="AA26" i="10" s="1"/>
  <c r="B26" i="10"/>
  <c r="Z26" i="10" s="1"/>
  <c r="D25" i="10"/>
  <c r="AB25" i="10" s="1"/>
  <c r="C25" i="10"/>
  <c r="AA25" i="10" s="1"/>
  <c r="B25" i="10"/>
  <c r="B53" i="10" s="1"/>
  <c r="N53" i="10" s="1"/>
  <c r="Z53" i="10" s="1"/>
  <c r="D24" i="10"/>
  <c r="AB24" i="10" s="1"/>
  <c r="C24" i="10"/>
  <c r="O24" i="10" s="1"/>
  <c r="B24" i="10"/>
  <c r="Z24" i="10" s="1"/>
  <c r="D23" i="10"/>
  <c r="D51" i="10" s="1"/>
  <c r="P51" i="10" s="1"/>
  <c r="AB51" i="10" s="1"/>
  <c r="C23" i="10"/>
  <c r="AA23" i="10" s="1"/>
  <c r="B23" i="10"/>
  <c r="Z23" i="10" s="1"/>
  <c r="D22" i="10"/>
  <c r="AB22" i="10" s="1"/>
  <c r="C22" i="10"/>
  <c r="AA22" i="10" s="1"/>
  <c r="B22" i="10"/>
  <c r="Z22" i="10" s="1"/>
  <c r="D21" i="10"/>
  <c r="AB21" i="10" s="1"/>
  <c r="C21" i="10"/>
  <c r="AA21" i="10" s="1"/>
  <c r="B21" i="10"/>
  <c r="B49" i="10" s="1"/>
  <c r="N49" i="10" s="1"/>
  <c r="Z49" i="10" s="1"/>
  <c r="D20" i="10"/>
  <c r="AB20" i="10" s="1"/>
  <c r="C20" i="10"/>
  <c r="AA20" i="10" s="1"/>
  <c r="B20" i="10"/>
  <c r="Z20" i="10" s="1"/>
  <c r="D19" i="10"/>
  <c r="AB19" i="10" s="1"/>
  <c r="C19" i="10"/>
  <c r="AA19" i="10" s="1"/>
  <c r="B19" i="10"/>
  <c r="Z19" i="10" s="1"/>
  <c r="D18" i="10"/>
  <c r="AB18" i="10" s="1"/>
  <c r="C18" i="10"/>
  <c r="AA18" i="10" s="1"/>
  <c r="B18" i="10"/>
  <c r="Z18" i="10" s="1"/>
  <c r="D17" i="10"/>
  <c r="AB17" i="10" s="1"/>
  <c r="C17" i="10"/>
  <c r="AA17" i="10" s="1"/>
  <c r="B17" i="10"/>
  <c r="Z17" i="10" s="1"/>
  <c r="D16" i="10"/>
  <c r="AB16" i="10" s="1"/>
  <c r="C16" i="10"/>
  <c r="AA16" i="10" s="1"/>
  <c r="B16" i="10"/>
  <c r="D15" i="10"/>
  <c r="P15" i="10" s="1"/>
  <c r="C15" i="10"/>
  <c r="AA15" i="10" s="1"/>
  <c r="B15" i="10"/>
  <c r="Z15" i="10" s="1"/>
  <c r="D14" i="10"/>
  <c r="D42" i="10" s="1"/>
  <c r="P42" i="10" s="1"/>
  <c r="AB42" i="10" s="1"/>
  <c r="C14" i="10"/>
  <c r="AA14" i="10" s="1"/>
  <c r="B14" i="10"/>
  <c r="Z14" i="10" s="1"/>
  <c r="D13" i="10"/>
  <c r="AB13" i="10" s="1"/>
  <c r="C13" i="10"/>
  <c r="B13" i="10"/>
  <c r="N13" i="10" s="1"/>
  <c r="D12" i="10"/>
  <c r="D40" i="10" s="1"/>
  <c r="P40" i="10" s="1"/>
  <c r="AB40" i="10" s="1"/>
  <c r="C12" i="10"/>
  <c r="C40" i="10" s="1"/>
  <c r="O40" i="10" s="1"/>
  <c r="AA40" i="10" s="1"/>
  <c r="B12" i="10"/>
  <c r="D11" i="10"/>
  <c r="P11" i="10" s="1"/>
  <c r="C11" i="10"/>
  <c r="C39" i="10" s="1"/>
  <c r="O39" i="10" s="1"/>
  <c r="D28" i="10"/>
  <c r="AB28" i="10" s="1"/>
  <c r="C28" i="10"/>
  <c r="O28" i="10" s="1"/>
  <c r="B11" i="10"/>
  <c r="Z11" i="10" s="1"/>
  <c r="D10" i="10"/>
  <c r="AB10" i="10" s="1"/>
  <c r="C10" i="10"/>
  <c r="AA10" i="10" s="1"/>
  <c r="B10" i="10"/>
  <c r="Z10" i="10" s="1"/>
  <c r="J46" i="10" l="1"/>
  <c r="J58" i="10"/>
  <c r="J54" i="10"/>
  <c r="AD58" i="10"/>
  <c r="AH58" i="10" s="1"/>
  <c r="AD54" i="10"/>
  <c r="AD50" i="10"/>
  <c r="AH50" i="10" s="1"/>
  <c r="AD46" i="10"/>
  <c r="AH46" i="10" s="1"/>
  <c r="J42" i="10"/>
  <c r="J50" i="10"/>
  <c r="V50" i="10"/>
  <c r="V54" i="10"/>
  <c r="AH54" i="10"/>
  <c r="W51" i="10"/>
  <c r="K55" i="10"/>
  <c r="K51" i="10"/>
  <c r="W59" i="10"/>
  <c r="W47" i="10"/>
  <c r="W52" i="10"/>
  <c r="K47" i="10"/>
  <c r="W44" i="10"/>
  <c r="H95" i="7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BT39" i="10"/>
  <c r="BT43" i="10"/>
  <c r="BT47" i="10"/>
  <c r="BT51" i="10"/>
  <c r="BT55" i="10"/>
  <c r="BT38" i="10"/>
  <c r="BT42" i="10"/>
  <c r="BT46" i="10"/>
  <c r="BT50" i="10"/>
  <c r="BT54" i="10"/>
  <c r="BT58" i="10"/>
  <c r="BT11" i="10"/>
  <c r="BT15" i="10"/>
  <c r="BT19" i="10"/>
  <c r="BT23" i="10"/>
  <c r="BT27" i="10"/>
  <c r="BT10" i="10"/>
  <c r="BT14" i="10"/>
  <c r="BT18" i="10"/>
  <c r="BT22" i="10"/>
  <c r="BT26" i="10"/>
  <c r="BT30" i="10"/>
  <c r="BH39" i="10"/>
  <c r="BH43" i="10"/>
  <c r="BH47" i="10"/>
  <c r="BH51" i="10"/>
  <c r="BH55" i="10"/>
  <c r="BH38" i="10"/>
  <c r="BH42" i="10"/>
  <c r="BH46" i="10"/>
  <c r="BH50" i="10"/>
  <c r="BH54" i="10"/>
  <c r="BH58" i="10"/>
  <c r="BH11" i="10"/>
  <c r="BH19" i="10"/>
  <c r="BH10" i="10"/>
  <c r="BH14" i="10"/>
  <c r="BI15" i="10"/>
  <c r="BH18" i="10"/>
  <c r="BH22" i="10"/>
  <c r="BI23" i="10"/>
  <c r="BH26" i="10"/>
  <c r="BI27" i="10"/>
  <c r="BH30" i="10"/>
  <c r="AV39" i="10"/>
  <c r="AV43" i="10"/>
  <c r="AV47" i="10"/>
  <c r="AV51" i="10"/>
  <c r="AV55" i="10"/>
  <c r="AV11" i="10"/>
  <c r="AV15" i="10"/>
  <c r="AV19" i="10"/>
  <c r="AV23" i="10"/>
  <c r="AV27" i="10"/>
  <c r="AV10" i="10"/>
  <c r="AV14" i="10"/>
  <c r="AV18" i="10"/>
  <c r="AV22" i="10"/>
  <c r="AV26" i="10"/>
  <c r="AV30" i="10"/>
  <c r="AH40" i="10"/>
  <c r="AH44" i="10"/>
  <c r="AH52" i="10"/>
  <c r="AH56" i="10"/>
  <c r="AH12" i="10"/>
  <c r="AH16" i="10"/>
  <c r="AH20" i="10"/>
  <c r="AH24" i="10"/>
  <c r="AH28" i="10"/>
  <c r="AH11" i="10"/>
  <c r="AH15" i="10"/>
  <c r="AH19" i="10"/>
  <c r="AH23" i="10"/>
  <c r="AH27" i="10"/>
  <c r="AH31" i="10"/>
  <c r="V12" i="10"/>
  <c r="V16" i="10"/>
  <c r="V20" i="10"/>
  <c r="V24" i="10"/>
  <c r="V28" i="10"/>
  <c r="V11" i="10"/>
  <c r="V15" i="10"/>
  <c r="V19" i="10"/>
  <c r="V23" i="10"/>
  <c r="V27" i="10"/>
  <c r="V3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2" i="10"/>
  <c r="J16" i="10"/>
  <c r="J20" i="10"/>
  <c r="J24" i="10"/>
  <c r="J28" i="10"/>
  <c r="J11" i="10"/>
  <c r="J15" i="10"/>
  <c r="J19" i="10"/>
  <c r="J23" i="10"/>
  <c r="J27" i="10"/>
  <c r="J31" i="10"/>
  <c r="AT12" i="10"/>
  <c r="BE12" i="10"/>
  <c r="BF12" i="10" s="1"/>
  <c r="AF10" i="10"/>
  <c r="BQ48" i="10"/>
  <c r="BR48" i="10" s="1"/>
  <c r="BF48" i="10"/>
  <c r="AT58" i="10"/>
  <c r="BE58" i="10"/>
  <c r="BF58" i="10" s="1"/>
  <c r="BF37" i="10"/>
  <c r="BQ37" i="10"/>
  <c r="BR37" i="10" s="1"/>
  <c r="AT50" i="10"/>
  <c r="BE50" i="10"/>
  <c r="BF50" i="10" s="1"/>
  <c r="AT42" i="10"/>
  <c r="BE42" i="10"/>
  <c r="BF42" i="10" s="1"/>
  <c r="AT40" i="10"/>
  <c r="BF56" i="10"/>
  <c r="AT56" i="10"/>
  <c r="BQ51" i="10"/>
  <c r="BR51" i="10" s="1"/>
  <c r="AT51" i="10"/>
  <c r="AT52" i="10"/>
  <c r="BF40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AT49" i="10"/>
  <c r="BE49" i="10"/>
  <c r="AT57" i="10"/>
  <c r="BE57" i="10"/>
  <c r="AT38" i="10"/>
  <c r="BE38" i="10"/>
  <c r="AT44" i="10"/>
  <c r="BQ50" i="10"/>
  <c r="BR50" i="10" s="1"/>
  <c r="BQ42" i="10"/>
  <c r="BR42" i="10" s="1"/>
  <c r="AT37" i="10"/>
  <c r="AT43" i="10"/>
  <c r="BF55" i="10"/>
  <c r="BF44" i="10"/>
  <c r="AT48" i="10"/>
  <c r="BE54" i="10"/>
  <c r="BE46" i="10"/>
  <c r="BF52" i="10"/>
  <c r="AT55" i="10"/>
  <c r="AT47" i="10"/>
  <c r="BE53" i="10"/>
  <c r="BE45" i="10"/>
  <c r="BQ47" i="10"/>
  <c r="BR47" i="10" s="1"/>
  <c r="AT27" i="10"/>
  <c r="BE27" i="10"/>
  <c r="BQ27" i="10" s="1"/>
  <c r="BR27" i="10" s="1"/>
  <c r="AT16" i="10"/>
  <c r="BE16" i="10"/>
  <c r="BF16" i="10" s="1"/>
  <c r="BE30" i="10"/>
  <c r="BF30" i="10" s="1"/>
  <c r="AT30" i="10"/>
  <c r="BE26" i="10"/>
  <c r="AT26" i="10"/>
  <c r="AF31" i="10"/>
  <c r="BE24" i="10"/>
  <c r="BF24" i="10" s="1"/>
  <c r="BE29" i="10"/>
  <c r="AT29" i="10"/>
  <c r="BE21" i="10"/>
  <c r="AT21" i="10"/>
  <c r="BE13" i="10"/>
  <c r="AT13" i="10"/>
  <c r="BE18" i="10"/>
  <c r="AT18" i="10"/>
  <c r="BE10" i="10"/>
  <c r="AT10" i="10"/>
  <c r="BE22" i="10"/>
  <c r="AT22" i="10"/>
  <c r="BE14" i="10"/>
  <c r="AT14" i="10"/>
  <c r="BE25" i="10"/>
  <c r="AT25" i="10"/>
  <c r="BE17" i="10"/>
  <c r="AT17" i="10"/>
  <c r="AF14" i="10"/>
  <c r="AF20" i="10"/>
  <c r="AS19" i="10"/>
  <c r="AT11" i="10"/>
  <c r="BF11" i="10"/>
  <c r="BQ24" i="10"/>
  <c r="BR24" i="10" s="1"/>
  <c r="AF16" i="10"/>
  <c r="AS15" i="10"/>
  <c r="BE28" i="10"/>
  <c r="BE20" i="10"/>
  <c r="AF15" i="10"/>
  <c r="AF19" i="10"/>
  <c r="AF23" i="10"/>
  <c r="AF27" i="10"/>
  <c r="AS9" i="10"/>
  <c r="T28" i="10"/>
  <c r="AF25" i="10"/>
  <c r="AF21" i="10"/>
  <c r="AF17" i="10"/>
  <c r="AF29" i="10"/>
  <c r="T24" i="10"/>
  <c r="H13" i="10"/>
  <c r="AF30" i="10"/>
  <c r="AF26" i="10"/>
  <c r="AF22" i="10"/>
  <c r="AF18" i="10"/>
  <c r="T40" i="10"/>
  <c r="AA39" i="10"/>
  <c r="AF39" i="10" s="1"/>
  <c r="T39" i="10"/>
  <c r="AE40" i="10"/>
  <c r="AE24" i="10"/>
  <c r="AS23" i="10" s="1"/>
  <c r="P19" i="10"/>
  <c r="H30" i="10"/>
  <c r="H26" i="10"/>
  <c r="H22" i="10"/>
  <c r="H18" i="10"/>
  <c r="H14" i="10"/>
  <c r="H29" i="10"/>
  <c r="H25" i="10"/>
  <c r="H21" i="10"/>
  <c r="H17" i="10"/>
  <c r="B43" i="10"/>
  <c r="N43" i="10" s="1"/>
  <c r="Z43" i="10" s="1"/>
  <c r="AD21" i="10"/>
  <c r="H10" i="10"/>
  <c r="H28" i="10"/>
  <c r="H24" i="10"/>
  <c r="H20" i="10"/>
  <c r="H16" i="10"/>
  <c r="H12" i="10"/>
  <c r="H40" i="10"/>
  <c r="H31" i="10"/>
  <c r="H27" i="10"/>
  <c r="H23" i="10"/>
  <c r="H19" i="10"/>
  <c r="H15" i="10"/>
  <c r="H11" i="10"/>
  <c r="H39" i="10"/>
  <c r="C57" i="10"/>
  <c r="P13" i="10"/>
  <c r="Q13" i="10"/>
  <c r="B47" i="10"/>
  <c r="N47" i="10" s="1"/>
  <c r="Z47" i="10" s="1"/>
  <c r="N25" i="10"/>
  <c r="C43" i="10"/>
  <c r="AC51" i="10"/>
  <c r="AI51" i="10" s="1"/>
  <c r="AC47" i="10"/>
  <c r="AI47" i="10" s="1"/>
  <c r="AC39" i="10"/>
  <c r="AI39" i="10" s="1"/>
  <c r="P23" i="10"/>
  <c r="O18" i="10"/>
  <c r="T18" i="10" s="1"/>
  <c r="AC18" i="10"/>
  <c r="B55" i="10"/>
  <c r="N55" i="10" s="1"/>
  <c r="Z55" i="10" s="1"/>
  <c r="B39" i="10"/>
  <c r="N39" i="10" s="1"/>
  <c r="Z39" i="10" s="1"/>
  <c r="AC59" i="10"/>
  <c r="AI59" i="10" s="1"/>
  <c r="AC43" i="10"/>
  <c r="AI43" i="10" s="1"/>
  <c r="P27" i="10"/>
  <c r="O22" i="10"/>
  <c r="T22" i="10" s="1"/>
  <c r="N17" i="10"/>
  <c r="AB15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O26" i="10"/>
  <c r="T26" i="10" s="1"/>
  <c r="N21" i="10"/>
  <c r="O15" i="10"/>
  <c r="T15" i="10" s="1"/>
  <c r="Z25" i="10"/>
  <c r="AA13" i="10"/>
  <c r="AF13" i="10" s="1"/>
  <c r="O13" i="10"/>
  <c r="T13" i="10" s="1"/>
  <c r="Z16" i="10"/>
  <c r="N16" i="10"/>
  <c r="AD14" i="10"/>
  <c r="R14" i="10"/>
  <c r="AD20" i="10"/>
  <c r="R20" i="10"/>
  <c r="C41" i="10"/>
  <c r="O30" i="10"/>
  <c r="T30" i="10" s="1"/>
  <c r="AA28" i="10"/>
  <c r="AF28" i="10" s="1"/>
  <c r="AD10" i="10"/>
  <c r="R10" i="10"/>
  <c r="R31" i="10"/>
  <c r="AD31" i="10"/>
  <c r="R27" i="10"/>
  <c r="AD27" i="10"/>
  <c r="R23" i="10"/>
  <c r="AD23" i="10"/>
  <c r="R19" i="10"/>
  <c r="AD19" i="10"/>
  <c r="R15" i="10"/>
  <c r="AD15" i="10"/>
  <c r="AC28" i="10"/>
  <c r="Q28" i="10"/>
  <c r="AC24" i="10"/>
  <c r="Q24" i="10"/>
  <c r="AC20" i="10"/>
  <c r="Q20" i="10"/>
  <c r="AC16" i="10"/>
  <c r="Q16" i="10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N10" i="10"/>
  <c r="O31" i="10"/>
  <c r="T31" i="10" s="1"/>
  <c r="N30" i="10"/>
  <c r="P28" i="10"/>
  <c r="O27" i="10"/>
  <c r="T27" i="10" s="1"/>
  <c r="N26" i="10"/>
  <c r="P24" i="10"/>
  <c r="O23" i="10"/>
  <c r="T23" i="10" s="1"/>
  <c r="N22" i="10"/>
  <c r="P20" i="10"/>
  <c r="O19" i="10"/>
  <c r="T19" i="10" s="1"/>
  <c r="N18" i="10"/>
  <c r="P16" i="10"/>
  <c r="N15" i="10"/>
  <c r="O12" i="10"/>
  <c r="T12" i="10" s="1"/>
  <c r="Q27" i="10"/>
  <c r="Q19" i="10"/>
  <c r="AC30" i="10"/>
  <c r="AB27" i="10"/>
  <c r="AA24" i="10"/>
  <c r="Z21" i="10"/>
  <c r="AD17" i="10"/>
  <c r="AC14" i="10"/>
  <c r="AA12" i="10"/>
  <c r="AF12" i="10" s="1"/>
  <c r="Z12" i="10"/>
  <c r="N12" i="10"/>
  <c r="AC12" i="10"/>
  <c r="Q12" i="10"/>
  <c r="AD24" i="10"/>
  <c r="R24" i="10"/>
  <c r="C49" i="10"/>
  <c r="C45" i="10"/>
  <c r="P31" i="10"/>
  <c r="N29" i="10"/>
  <c r="Q29" i="10"/>
  <c r="Q21" i="10"/>
  <c r="AB31" i="10"/>
  <c r="O11" i="10"/>
  <c r="T11" i="10" s="1"/>
  <c r="AA11" i="10"/>
  <c r="AF11" i="10" s="1"/>
  <c r="AB12" i="10"/>
  <c r="P12" i="10"/>
  <c r="AD30" i="10"/>
  <c r="R30" i="10"/>
  <c r="AD26" i="10"/>
  <c r="R26" i="10"/>
  <c r="AD22" i="10"/>
  <c r="R22" i="10"/>
  <c r="AD18" i="10"/>
  <c r="R18" i="10"/>
  <c r="AC10" i="10"/>
  <c r="Q10" i="10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AI40" i="10" s="1"/>
  <c r="P10" i="10"/>
  <c r="N31" i="10"/>
  <c r="P29" i="10"/>
  <c r="N27" i="10"/>
  <c r="P25" i="10"/>
  <c r="N23" i="10"/>
  <c r="P21" i="10"/>
  <c r="O20" i="10"/>
  <c r="T20" i="10" s="1"/>
  <c r="N19" i="10"/>
  <c r="P17" i="10"/>
  <c r="O16" i="10"/>
  <c r="T16" i="10" s="1"/>
  <c r="O14" i="10"/>
  <c r="T14" i="10" s="1"/>
  <c r="N11" i="10"/>
  <c r="Q25" i="10"/>
  <c r="Q17" i="10"/>
  <c r="Q11" i="10"/>
  <c r="AD29" i="10"/>
  <c r="AC26" i="10"/>
  <c r="AB23" i="10"/>
  <c r="AD13" i="10"/>
  <c r="AB11" i="10"/>
  <c r="AB14" i="10"/>
  <c r="P14" i="10"/>
  <c r="AD28" i="10"/>
  <c r="R28" i="10"/>
  <c r="AD16" i="10"/>
  <c r="R16" i="10"/>
  <c r="C53" i="10"/>
  <c r="R11" i="10"/>
  <c r="AD11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O10" i="10"/>
  <c r="T10" i="10" s="1"/>
  <c r="P30" i="10"/>
  <c r="O29" i="10"/>
  <c r="T29" i="10" s="1"/>
  <c r="N28" i="10"/>
  <c r="P26" i="10"/>
  <c r="O25" i="10"/>
  <c r="T25" i="10" s="1"/>
  <c r="N24" i="10"/>
  <c r="P22" i="10"/>
  <c r="O21" i="10"/>
  <c r="T21" i="10" s="1"/>
  <c r="N20" i="10"/>
  <c r="P18" i="10"/>
  <c r="O17" i="10"/>
  <c r="T17" i="10" s="1"/>
  <c r="N14" i="10"/>
  <c r="Q31" i="10"/>
  <c r="Q23" i="10"/>
  <c r="Q15" i="10"/>
  <c r="AD25" i="10"/>
  <c r="AC22" i="10"/>
  <c r="Z13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2" i="8"/>
  <c r="C42" i="8"/>
  <c r="B42" i="8"/>
  <c r="D41" i="8"/>
  <c r="C41" i="8"/>
  <c r="B41" i="8"/>
  <c r="D40" i="8"/>
  <c r="C40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V39" i="10" l="1"/>
  <c r="V47" i="10"/>
  <c r="V46" i="10"/>
  <c r="V58" i="10"/>
  <c r="AD45" i="10"/>
  <c r="AH45" i="10" s="1"/>
  <c r="V45" i="10"/>
  <c r="V59" i="10"/>
  <c r="V43" i="10"/>
  <c r="V48" i="10"/>
  <c r="V42" i="10"/>
  <c r="AD53" i="10"/>
  <c r="AH53" i="10" s="1"/>
  <c r="V53" i="10"/>
  <c r="AD41" i="10"/>
  <c r="AH41" i="10" s="1"/>
  <c r="V41" i="10"/>
  <c r="AD49" i="10"/>
  <c r="AH49" i="10" s="1"/>
  <c r="V49" i="10"/>
  <c r="AD57" i="10"/>
  <c r="AH57" i="10" s="1"/>
  <c r="V57" i="10"/>
  <c r="V55" i="10"/>
  <c r="V38" i="10"/>
  <c r="AC46" i="10"/>
  <c r="AI46" i="10" s="1"/>
  <c r="W46" i="10"/>
  <c r="AC45" i="10"/>
  <c r="AI45" i="10" s="1"/>
  <c r="W45" i="10"/>
  <c r="W55" i="10"/>
  <c r="AC49" i="10"/>
  <c r="AI49" i="10" s="1"/>
  <c r="W49" i="10"/>
  <c r="AC53" i="10"/>
  <c r="AI53" i="10" s="1"/>
  <c r="W53" i="10"/>
  <c r="W56" i="10"/>
  <c r="AC42" i="10"/>
  <c r="AI42" i="10" s="1"/>
  <c r="W42" i="10"/>
  <c r="AC50" i="10"/>
  <c r="AI50" i="10" s="1"/>
  <c r="W50" i="10"/>
  <c r="AC58" i="10"/>
  <c r="AI58" i="10" s="1"/>
  <c r="W58" i="10"/>
  <c r="AC57" i="10"/>
  <c r="AI57" i="10" s="1"/>
  <c r="W57" i="10"/>
  <c r="W40" i="10"/>
  <c r="W48" i="10"/>
  <c r="AC54" i="10"/>
  <c r="AI54" i="10" s="1"/>
  <c r="W54" i="10"/>
  <c r="AC41" i="10"/>
  <c r="AI41" i="10" s="1"/>
  <c r="W41" i="10"/>
  <c r="W43" i="10"/>
  <c r="W39" i="10"/>
  <c r="V263" i="7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R12" i="10" s="1"/>
  <c r="BF27" i="10"/>
  <c r="BQ30" i="10"/>
  <c r="BR30" i="10" s="1"/>
  <c r="BQ58" i="10"/>
  <c r="BR58" i="10" s="1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R45" i="10" s="1"/>
  <c r="BF53" i="10"/>
  <c r="BQ53" i="10"/>
  <c r="BR53" i="10" s="1"/>
  <c r="BF46" i="10"/>
  <c r="BQ46" i="10"/>
  <c r="BR46" i="10" s="1"/>
  <c r="BF57" i="10"/>
  <c r="BQ57" i="10"/>
  <c r="BR57" i="10" s="1"/>
  <c r="BF41" i="10"/>
  <c r="BQ41" i="10"/>
  <c r="BR41" i="10" s="1"/>
  <c r="AF40" i="10"/>
  <c r="AS39" i="10"/>
  <c r="BF54" i="10"/>
  <c r="BQ54" i="10"/>
  <c r="BR54" i="10" s="1"/>
  <c r="BF38" i="10"/>
  <c r="BQ38" i="10"/>
  <c r="BR38" i="10" s="1"/>
  <c r="BF49" i="10"/>
  <c r="BQ49" i="10"/>
  <c r="BR49" i="10" s="1"/>
  <c r="BQ16" i="10"/>
  <c r="BR16" i="10" s="1"/>
  <c r="BF26" i="10"/>
  <c r="BQ26" i="10"/>
  <c r="BR26" i="10" s="1"/>
  <c r="BQ20" i="10"/>
  <c r="BR20" i="10" s="1"/>
  <c r="BF20" i="10"/>
  <c r="BF25" i="10"/>
  <c r="BQ25" i="10"/>
  <c r="BR25" i="10" s="1"/>
  <c r="BQ22" i="10"/>
  <c r="BR22" i="10" s="1"/>
  <c r="BF22" i="10"/>
  <c r="BF21" i="10"/>
  <c r="BQ21" i="10"/>
  <c r="BR21" i="10" s="1"/>
  <c r="BF28" i="10"/>
  <c r="BQ28" i="10"/>
  <c r="BR28" i="10" s="1"/>
  <c r="BE15" i="10"/>
  <c r="AT15" i="10"/>
  <c r="BF18" i="10"/>
  <c r="BQ18" i="10"/>
  <c r="BR18" i="10" s="1"/>
  <c r="AT23" i="10"/>
  <c r="BE23" i="10"/>
  <c r="BE19" i="10"/>
  <c r="AT19" i="10"/>
  <c r="BF17" i="10"/>
  <c r="BQ17" i="10"/>
  <c r="BR17" i="10" s="1"/>
  <c r="BF14" i="10"/>
  <c r="BQ14" i="10"/>
  <c r="BR14" i="10" s="1"/>
  <c r="BQ10" i="10"/>
  <c r="BR10" i="10" s="1"/>
  <c r="BF10" i="10"/>
  <c r="BF13" i="10"/>
  <c r="BQ13" i="10"/>
  <c r="BR13" i="10" s="1"/>
  <c r="BF29" i="10"/>
  <c r="BQ29" i="10"/>
  <c r="BR29" i="10" s="1"/>
  <c r="BE9" i="10"/>
  <c r="AT9" i="10"/>
  <c r="AF24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BE39" i="10" l="1"/>
  <c r="AT39" i="10"/>
  <c r="BF23" i="10"/>
  <c r="BQ23" i="10"/>
  <c r="BR23" i="10" s="1"/>
  <c r="BQ15" i="10"/>
  <c r="BR15" i="10" s="1"/>
  <c r="BF15" i="10"/>
  <c r="BQ19" i="10"/>
  <c r="BR19" i="10" s="1"/>
  <c r="BF19" i="10"/>
  <c r="BQ9" i="10"/>
  <c r="BR9" i="10" s="1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F39" i="10" l="1"/>
  <c r="BQ39" i="10"/>
  <c r="BR39" i="10" s="1"/>
  <c r="O115" i="4"/>
  <c r="O113" i="4"/>
  <c r="G115" i="4"/>
  <c r="G113" i="4"/>
  <c r="W55" i="4"/>
  <c r="W5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7" authorId="0" shapeId="0" xr:uid="{EC1DCA1D-3571-42FA-9C16-645AF32FA81E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7" authorId="0" shapeId="0" xr:uid="{65F66D69-1CC6-4AB1-B3E7-4845B5E2AFB6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5" authorId="0" shapeId="0" xr:uid="{4C4C6AEC-085E-4114-BBDD-42E218D64F9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<sst xmlns="http://schemas.openxmlformats.org/spreadsheetml/2006/main" count="10762" uniqueCount="1193">
  <si>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</si>
  <si>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</si>
  <si>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</si>
  <si>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</si>
  <si>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</si>
  <si>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</si>
  <si>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</si>
  <si>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</si>
  <si>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</si>
  <si>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</si>
  <si>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</si>
  <si>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</si>
  <si>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</si>
  <si>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</si>
  <si>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</si>
  <si>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</si>
  <si>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</si>
  <si>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</si>
  <si>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</si>
  <si>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</si>
  <si>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</si>
  <si>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</si>
  <si>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</si>
  <si>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</si>
  <si>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</si>
  <si>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</si>
  <si>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</si>
  <si>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</si>
  <si>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</si>
  <si>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</si>
  <si>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</si>
  <si>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</si>
  <si>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</si>
  <si>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</si>
  <si>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</si>
  <si>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</si>
  <si>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</si>
  <si>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</si>
  <si>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</si>
  <si>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</si>
  <si>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</si>
  <si>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</si>
  <si>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</si>
  <si>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</si>
  <si>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</si>
  <si>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</si>
  <si>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</si>
  <si>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</si>
  <si>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</si>
  <si>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</si>
  <si>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</si>
  <si>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</si>
  <si>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</si>
  <si>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</si>
  <si>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</si>
  <si>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</si>
  <si>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</si>
  <si>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</si>
  <si>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</si>
  <si>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</si>
  <si>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</si>
  <si>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</si>
  <si>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</si>
  <si>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</si>
  <si>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</si>
  <si>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</si>
  <si>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</si>
  <si>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</si>
  <si>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</si>
  <si>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</si>
  <si>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</si>
  <si>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</si>
  <si>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</si>
  <si>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</si>
  <si>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</si>
  <si>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</si>
  <si>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</si>
  <si>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</si>
  <si>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</si>
  <si>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</si>
  <si>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</si>
  <si>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</si>
  <si>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</si>
  <si>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</si>
  <si>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</si>
  <si>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</si>
  <si>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</si>
  <si>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</si>
  <si>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</si>
  <si>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</si>
  <si>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</si>
  <si>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</si>
  <si>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</si>
  <si>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</si>
  <si>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</si>
  <si>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</si>
  <si>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</si>
  <si>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</si>
  <si>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</si>
  <si>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</si>
  <si>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</si>
  <si>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</si>
  <si>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</si>
  <si>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</si>
  <si>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</si>
  <si>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</si>
  <si>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</si>
  <si>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</si>
  <si>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</si>
  <si>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</si>
  <si>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</si>
  <si>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</si>
  <si>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</si>
  <si>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</si>
  <si>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</si>
  <si>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</si>
  <si>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</si>
  <si>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</si>
  <si>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</si>
  <si>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</si>
  <si>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</si>
  <si>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</si>
  <si>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</si>
  <si>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</si>
  <si>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</si>
  <si>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</si>
  <si>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</si>
  <si>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</si>
  <si>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</si>
  <si>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</si>
  <si>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</si>
  <si>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</si>
  <si>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</si>
  <si>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</si>
  <si>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</si>
  <si>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</si>
  <si>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</si>
  <si>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</si>
  <si>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</si>
  <si>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</si>
  <si>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</si>
  <si>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</si>
  <si>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</si>
  <si>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</si>
  <si>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</si>
  <si>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</si>
  <si>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</si>
  <si>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</si>
  <si>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</si>
  <si>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</si>
  <si>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</si>
  <si>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</si>
  <si>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</si>
  <si>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</si>
  <si>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</si>
  <si>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</si>
  <si>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</si>
  <si>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</si>
  <si>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</si>
  <si>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</si>
  <si>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</si>
  <si>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</si>
  <si>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</si>
  <si>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</si>
  <si>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</si>
  <si>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</si>
  <si>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</si>
  <si>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</si>
  <si>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</si>
  <si>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</si>
  <si>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</si>
  <si>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</si>
  <si>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</si>
  <si>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</si>
  <si>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</si>
  <si>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</si>
  <si>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</si>
  <si>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</si>
  <si>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</si>
  <si>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</si>
  <si>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</si>
  <si>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</si>
  <si>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</si>
  <si>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</si>
  <si>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</si>
  <si>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</si>
  <si>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</si>
  <si>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</si>
  <si>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</si>
  <si>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</si>
  <si>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</si>
  <si>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</si>
  <si>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</si>
  <si>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</si>
  <si>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</si>
  <si>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</si>
  <si>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</si>
  <si>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</si>
  <si>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</si>
  <si>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</si>
  <si>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</si>
  <si>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</si>
  <si>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</si>
  <si>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</si>
  <si>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</si>
  <si>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</si>
  <si>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</si>
  <si>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</si>
  <si>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</si>
  <si>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</si>
  <si>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</si>
  <si>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</si>
  <si>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</si>
  <si>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</si>
  <si>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</si>
  <si>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</si>
  <si>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</si>
  <si>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</si>
  <si>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</si>
  <si>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</si>
  <si>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</si>
  <si>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</si>
  <si>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</si>
  <si>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</si>
  <si>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</si>
  <si>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</si>
  <si>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</si>
  <si>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</si>
  <si>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</si>
  <si>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</si>
  <si>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</si>
  <si>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</si>
  <si>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</si>
  <si>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</si>
  <si>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</si>
  <si>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</si>
  <si>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</si>
  <si>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</si>
  <si>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</si>
  <si>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</si>
  <si>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</si>
  <si>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</si>
  <si>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</si>
  <si>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</si>
  <si>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</si>
  <si>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</si>
  <si>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</si>
  <si>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</si>
  <si>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</si>
  <si>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</si>
  <si>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</si>
  <si>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</si>
  <si>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</si>
  <si>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</si>
  <si>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</si>
  <si>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</si>
  <si>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</si>
  <si>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</si>
  <si>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</si>
  <si>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</si>
  <si>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</si>
  <si>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</si>
  <si>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</si>
  <si>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</si>
  <si>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</si>
  <si>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</si>
  <si>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</si>
  <si>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</si>
  <si>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</si>
  <si>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</si>
  <si>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</si>
  <si>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</si>
  <si>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</si>
  <si>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</si>
  <si>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</si>
  <si>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</si>
  <si>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</si>
  <si>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</si>
  <si>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</si>
  <si>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</si>
  <si>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</si>
  <si>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</si>
  <si>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</si>
  <si>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</si>
  <si>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</si>
  <si>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</si>
  <si>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</si>
  <si>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</si>
  <si>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</si>
  <si>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</si>
  <si>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</si>
  <si>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</si>
  <si>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</si>
  <si>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</si>
  <si>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</si>
  <si>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</si>
  <si>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</si>
  <si>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</si>
  <si>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</si>
  <si>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</si>
  <si>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</si>
  <si>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</si>
  <si>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</si>
  <si>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</si>
  <si>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</si>
  <si>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</si>
  <si>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</si>
  <si>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</si>
  <si>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</si>
  <si>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</si>
  <si>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</si>
  <si>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</si>
  <si>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</si>
  <si>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</si>
  <si>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</si>
  <si>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</si>
  <si>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</si>
  <si>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</si>
  <si>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</si>
  <si>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</si>
  <si>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</si>
  <si>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</si>
  <si>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</si>
  <si>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</si>
  <si>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</si>
  <si>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</si>
  <si>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</si>
  <si>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</si>
  <si>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</si>
  <si>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</si>
  <si>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</si>
  <si>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</si>
  <si>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</si>
  <si>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</si>
  <si>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</si>
  <si>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</si>
  <si>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</si>
  <si>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</si>
  <si>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</si>
  <si>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</si>
  <si>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</si>
  <si>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</si>
  <si>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</si>
  <si>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</si>
  <si>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</si>
  <si>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</si>
  <si>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</si>
  <si>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</si>
  <si>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</si>
  <si>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</si>
  <si>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</si>
  <si>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</si>
  <si>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</si>
  <si>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</si>
  <si>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</si>
  <si>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</si>
  <si>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</si>
  <si>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</si>
  <si>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</si>
  <si>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</si>
  <si>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</si>
  <si>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</si>
  <si>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</si>
  <si>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</si>
  <si>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</si>
  <si>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</si>
  <si>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</si>
  <si>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</si>
  <si>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</si>
  <si>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</si>
  <si>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</si>
  <si>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</si>
  <si>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</si>
  <si>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</si>
  <si>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</si>
  <si>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</si>
  <si>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</si>
  <si>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</si>
  <si>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</si>
  <si>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</si>
  <si>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</si>
  <si>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</si>
  <si>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</si>
  <si>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</si>
  <si>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</si>
  <si>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</si>
  <si>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</si>
  <si>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</si>
  <si>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</si>
  <si>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</si>
  <si>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</si>
  <si>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</si>
  <si>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</si>
  <si>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</si>
  <si>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</si>
  <si>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</si>
  <si>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</si>
  <si>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</si>
  <si>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</si>
  <si>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</si>
  <si>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</si>
  <si>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</si>
  <si>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</si>
  <si>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</si>
  <si>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</si>
  <si>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</si>
  <si>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</si>
  <si>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</si>
  <si>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</si>
  <si>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</si>
  <si>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</si>
  <si>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</si>
  <si>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</si>
  <si>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</si>
  <si>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</si>
  <si>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</si>
  <si>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</si>
  <si>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</si>
  <si>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</si>
  <si>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</si>
  <si>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</si>
  <si>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</si>
  <si>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</si>
  <si>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</si>
  <si>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</si>
  <si>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</si>
  <si>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</si>
  <si>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</si>
  <si>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</si>
  <si>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</si>
  <si>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</si>
  <si>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</si>
  <si>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</si>
  <si>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</si>
  <si>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</si>
  <si>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</si>
  <si>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</si>
  <si>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</si>
  <si>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</si>
  <si>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</si>
  <si>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</si>
  <si>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</si>
  <si>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</si>
  <si>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</si>
  <si>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</si>
  <si>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</si>
  <si>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</si>
  <si>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</si>
  <si>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</si>
  <si>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</si>
  <si>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</si>
  <si>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</si>
  <si>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</si>
  <si>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</si>
  <si>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</si>
  <si>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</si>
  <si>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</si>
  <si>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</si>
  <si>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</si>
  <si>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</si>
  <si>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</si>
  <si>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</si>
  <si>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</si>
  <si>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</si>
  <si>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</si>
  <si>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</si>
  <si>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</si>
  <si>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</si>
  <si>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</si>
  <si>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</si>
  <si>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</si>
  <si>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</si>
  <si>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</si>
  <si>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</si>
  <si>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</si>
  <si>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</si>
  <si>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</si>
  <si>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</si>
  <si>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</si>
  <si>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</si>
  <si>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</si>
  <si>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</si>
  <si>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</si>
  <si>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</si>
  <si>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</si>
  <si>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</si>
  <si>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</si>
  <si>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</si>
  <si>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</si>
  <si>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</si>
  <si>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</si>
  <si>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</si>
  <si>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</si>
  <si>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</si>
  <si>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</si>
  <si>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</si>
  <si>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</si>
  <si>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</si>
  <si>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</si>
  <si>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</si>
  <si>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</si>
  <si>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</si>
  <si>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</si>
  <si>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</si>
  <si>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</si>
  <si>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</si>
  <si>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</si>
  <si>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</si>
  <si>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</si>
  <si>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</si>
  <si>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</si>
  <si>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</si>
  <si>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</si>
  <si>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</si>
  <si>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</si>
  <si>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</si>
  <si>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</si>
  <si>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</si>
  <si>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</si>
  <si>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</si>
  <si>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</si>
  <si>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</si>
  <si>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</si>
  <si>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</si>
  <si>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</si>
  <si>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</si>
  <si>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</si>
  <si>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</si>
  <si>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</si>
  <si>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</si>
  <si>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</si>
  <si>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</si>
  <si>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</si>
  <si>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</si>
  <si>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</si>
  <si>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</si>
  <si>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</si>
  <si>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</si>
  <si>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</si>
  <si>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</si>
  <si>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</si>
  <si>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</si>
  <si>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</si>
  <si>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</si>
  <si>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</si>
  <si>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</si>
  <si>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</si>
  <si>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</si>
  <si>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</si>
  <si>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</si>
  <si>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</si>
  <si>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</si>
  <si>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</si>
  <si>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</si>
  <si>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</si>
  <si>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</si>
  <si>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</si>
  <si>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</si>
  <si>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</si>
  <si>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</si>
  <si>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</si>
  <si>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</si>
  <si>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</si>
  <si>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</si>
  <si>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</si>
  <si>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</si>
  <si>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</si>
  <si>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</si>
  <si>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</si>
  <si>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</si>
  <si>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</si>
  <si>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</si>
  <si>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</si>
  <si>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</si>
  <si>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</si>
  <si>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</si>
  <si>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</si>
  <si>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</si>
  <si>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</si>
  <si>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</si>
  <si>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</si>
  <si>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</si>
  <si>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</si>
  <si>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</si>
  <si>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</si>
  <si>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</si>
  <si>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</si>
  <si>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</si>
  <si>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</si>
  <si>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</si>
  <si>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</si>
  <si>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</si>
  <si>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</si>
  <si>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</si>
  <si>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</si>
  <si>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</si>
  <si>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</si>
  <si>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</si>
  <si>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</si>
  <si>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</si>
  <si>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</si>
  <si>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</si>
  <si>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</si>
  <si>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</si>
  <si>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</si>
  <si>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</si>
  <si>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</si>
  <si>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</si>
  <si>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</si>
  <si>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</si>
  <si>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</si>
  <si>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</si>
  <si>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</si>
  <si>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</si>
  <si>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</si>
  <si>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</si>
  <si>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</si>
  <si>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</si>
  <si>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</si>
  <si>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</si>
  <si>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</si>
  <si>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</si>
  <si>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</si>
  <si>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</si>
  <si>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</si>
  <si>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</si>
  <si>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</si>
  <si>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</si>
  <si>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</si>
  <si>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</si>
  <si>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</si>
  <si>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</si>
  <si>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</si>
  <si>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</si>
  <si>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</si>
  <si>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</si>
  <si>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</si>
  <si>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</si>
  <si>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</si>
  <si>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</si>
  <si>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</si>
  <si>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</si>
  <si>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</si>
  <si>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</si>
  <si>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</si>
  <si>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</si>
  <si>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</si>
  <si>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</si>
  <si>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</si>
  <si>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</si>
  <si>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</si>
  <si>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</si>
  <si>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</si>
  <si>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</si>
  <si>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</si>
  <si>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</si>
  <si>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</si>
  <si>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</si>
  <si>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</si>
  <si>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</si>
  <si>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</si>
  <si>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</si>
  <si>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</si>
  <si>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</si>
  <si>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</si>
  <si>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</si>
  <si>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</si>
  <si>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</si>
  <si>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</si>
  <si>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</si>
  <si>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</si>
  <si>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</si>
  <si>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</si>
  <si>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</si>
  <si>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</si>
  <si>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</si>
  <si>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</si>
  <si>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</si>
  <si>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</si>
  <si>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</si>
  <si>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</si>
  <si>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</si>
  <si>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</si>
  <si>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</si>
  <si>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</si>
  <si>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</si>
  <si>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</si>
  <si>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</si>
  <si>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</si>
  <si>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</si>
  <si>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</si>
  <si>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</si>
  <si>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</si>
  <si>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</si>
  <si>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</si>
  <si>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</si>
  <si>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</si>
  <si>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</si>
  <si>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</si>
  <si>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</si>
  <si>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</si>
  <si>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</si>
  <si>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</si>
  <si>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</si>
  <si>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</si>
  <si>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</si>
  <si>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</si>
  <si>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</si>
  <si>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</si>
  <si>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</si>
  <si>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</si>
  <si>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</si>
  <si>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</si>
  <si>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</si>
  <si>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</si>
  <si>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</si>
  <si>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</si>
  <si>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</si>
  <si>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</si>
  <si>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</si>
  <si>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</si>
  <si>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</si>
  <si>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</si>
  <si>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</si>
  <si>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</si>
  <si>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</si>
  <si>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</si>
  <si>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</si>
  <si>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</si>
  <si>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</si>
  <si>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</si>
  <si>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</si>
  <si>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</si>
  <si>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</si>
  <si>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</si>
  <si>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</si>
  <si>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</si>
  <si>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</si>
  <si>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</si>
  <si>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</si>
  <si>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</si>
  <si>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</si>
  <si>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</si>
  <si>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</si>
  <si>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</si>
  <si>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</si>
  <si>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</si>
  <si>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</si>
  <si>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</si>
  <si>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</si>
  <si>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</si>
  <si>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</si>
  <si>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</si>
  <si>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</si>
  <si>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</si>
  <si>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</si>
  <si>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</si>
  <si>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</si>
  <si>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</si>
  <si>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</si>
  <si>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</si>
  <si>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</si>
  <si>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</si>
  <si>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</si>
  <si>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</si>
  <si>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</si>
  <si>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</si>
  <si>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</si>
  <si>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</si>
  <si>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</si>
  <si>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</si>
  <si>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</si>
  <si>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</si>
  <si>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</si>
  <si>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</si>
  <si>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</si>
  <si>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</si>
  <si>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</si>
  <si>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</si>
  <si>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</si>
  <si>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</si>
  <si>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</si>
  <si>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</si>
  <si>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</si>
  <si>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</si>
  <si>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</si>
  <si>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</si>
  <si>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</si>
  <si>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</si>
  <si>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</si>
  <si>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</si>
  <si>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</si>
  <si>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</si>
  <si>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</si>
  <si>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</si>
  <si>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</si>
  <si>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</si>
  <si>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</si>
  <si>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</si>
  <si>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</si>
  <si>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</si>
  <si>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</si>
  <si>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</si>
  <si>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</si>
  <si>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</si>
  <si>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</si>
  <si>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</si>
  <si>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</si>
  <si>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</si>
  <si>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</si>
  <si>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</si>
  <si>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</si>
  <si>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</si>
  <si>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</si>
  <si>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</si>
  <si>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</si>
  <si>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</si>
  <si>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</si>
  <si>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</si>
  <si>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</si>
  <si>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</si>
  <si>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</si>
  <si>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</si>
  <si>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</si>
  <si>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</si>
  <si>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</si>
  <si>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</si>
  <si>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</si>
  <si>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</si>
  <si>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</si>
  <si>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</si>
  <si>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</si>
  <si>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</si>
  <si>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</si>
  <si>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</si>
  <si>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</si>
  <si>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</si>
  <si>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</si>
  <si>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</si>
  <si>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</si>
  <si>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</si>
  <si>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</si>
  <si>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</si>
  <si>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</si>
  <si>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</si>
  <si>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</si>
  <si>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</si>
  <si>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</si>
  <si>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</si>
  <si>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</si>
  <si>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</si>
  <si>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</si>
  <si>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</si>
  <si>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</si>
  <si>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</si>
  <si>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</si>
  <si>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</si>
  <si>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</si>
  <si>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</si>
  <si>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</si>
  <si>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</si>
  <si>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</si>
  <si>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</si>
  <si>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</si>
  <si>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</si>
  <si>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</si>
  <si>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</si>
  <si>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</si>
  <si>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</si>
  <si>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</si>
  <si>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</si>
  <si>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</si>
  <si>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</si>
  <si>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</si>
  <si>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</si>
  <si>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</si>
  <si>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</si>
  <si>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</si>
  <si>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</si>
  <si>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</si>
  <si>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</si>
  <si>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</si>
  <si>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</si>
  <si>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</si>
  <si>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</si>
  <si>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</si>
  <si>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</si>
  <si>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</si>
  <si>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</si>
  <si>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</si>
  <si>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</si>
  <si>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</si>
  <si>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</si>
  <si>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</si>
  <si>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</si>
  <si>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</si>
  <si>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</si>
  <si>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</si>
  <si>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</si>
  <si>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</si>
  <si>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</si>
  <si>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</si>
  <si>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</si>
  <si>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</si>
  <si>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</si>
  <si>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</si>
  <si>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</si>
  <si>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</si>
  <si>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</si>
  <si>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</si>
  <si>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</si>
  <si>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</si>
  <si>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</si>
  <si>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</si>
  <si>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</si>
  <si>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</si>
  <si>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</si>
  <si>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</si>
  <si>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</si>
  <si>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</si>
  <si>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</si>
  <si>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</si>
  <si>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</si>
  <si>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</si>
  <si>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</si>
  <si>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</si>
  <si>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</si>
  <si>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</si>
  <si>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</si>
  <si>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</si>
  <si>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</si>
  <si>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</si>
  <si>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</si>
  <si>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</si>
  <si>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</si>
  <si>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</si>
  <si>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</si>
  <si>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</si>
  <si>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</si>
  <si>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</si>
  <si>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</si>
  <si>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</si>
  <si>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</si>
  <si>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</si>
  <si>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</si>
  <si>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</si>
  <si>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</si>
  <si>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</si>
  <si>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</si>
  <si>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</si>
  <si>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</si>
  <si>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</si>
  <si>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</si>
  <si>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</si>
  <si>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</si>
  <si>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</si>
  <si>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</si>
  <si>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</si>
  <si>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</si>
  <si>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</si>
  <si>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</si>
  <si>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</si>
  <si>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</si>
  <si>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</si>
  <si>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</si>
  <si>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</si>
  <si>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</si>
  <si>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</si>
  <si>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</si>
  <si>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</si>
  <si>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</si>
  <si>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</si>
  <si>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</si>
  <si>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</si>
  <si>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</si>
  <si>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</si>
  <si>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</si>
  <si>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</si>
  <si>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</si>
  <si>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</si>
  <si>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</si>
  <si>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</si>
  <si>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</si>
  <si>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</si>
  <si>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</si>
  <si>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</si>
  <si>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</si>
  <si>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</si>
  <si>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</si>
  <si>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</si>
  <si>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</si>
  <si>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</si>
  <si>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</si>
  <si>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</si>
  <si>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</si>
  <si>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</si>
  <si>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</si>
  <si>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</si>
  <si>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</si>
  <si>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</si>
  <si>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</si>
  <si>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</si>
  <si>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</si>
  <si>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</si>
  <si>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</si>
  <si>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</si>
  <si>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</si>
  <si>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</si>
  <si>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</si>
  <si>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</si>
  <si>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</si>
  <si>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</si>
  <si>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</si>
  <si>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</si>
  <si>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</si>
  <si>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</si>
  <si>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</si>
  <si>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</si>
  <si>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</si>
  <si>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</si>
  <si>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</si>
  <si>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</si>
  <si>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</si>
  <si>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</si>
  <si>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</si>
  <si>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</si>
  <si>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</si>
  <si>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</si>
  <si>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</si>
  <si>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</si>
  <si>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</si>
  <si>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</si>
  <si>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</si>
  <si>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</si>
  <si>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</si>
  <si>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</si>
  <si>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</si>
  <si>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</si>
  <si>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</si>
  <si>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</si>
  <si>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</si>
  <si>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</si>
  <si>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</si>
  <si>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</si>
  <si>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</si>
  <si>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</si>
  <si>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</si>
  <si>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</si>
  <si>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</si>
  <si>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</si>
  <si>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</si>
  <si>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</si>
  <si>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</si>
  <si>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</si>
  <si>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</si>
  <si>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</si>
  <si>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</si>
  <si>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</si>
  <si>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</si>
  <si>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</si>
  <si>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</si>
  <si>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</si>
  <si>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</si>
  <si>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</si>
  <si>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</si>
  <si>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</si>
  <si>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</si>
  <si>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</si>
  <si>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</si>
  <si>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</si>
  <si>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</si>
  <si>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</si>
  <si>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</si>
  <si>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</si>
  <si>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</si>
  <si>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</si>
  <si>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</si>
  <si>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</si>
  <si>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</si>
  <si>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</si>
  <si>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</si>
  <si>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</si>
  <si>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</si>
  <si>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</si>
  <si>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</si>
  <si>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</si>
  <si>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</si>
  <si>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</si>
  <si>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</si>
  <si>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</si>
  <si>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</si>
  <si>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</si>
  <si>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</si>
  <si>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</si>
  <si>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</si>
  <si>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</si>
  <si>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</si>
  <si>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</si>
  <si>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</si>
  <si>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</si>
  <si>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</si>
  <si>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</si>
  <si>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</si>
  <si>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</si>
  <si>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</si>
  <si>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</si>
  <si>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</si>
  <si>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</si>
  <si>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</si>
  <si>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</si>
  <si>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</si>
  <si>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</si>
  <si>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</si>
  <si>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</si>
  <si>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</si>
  <si>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</si>
  <si>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</si>
  <si>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</si>
  <si>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</si>
  <si>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</si>
  <si>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</si>
  <si>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</si>
  <si>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</si>
  <si>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</si>
  <si>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</si>
  <si>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</si>
  <si>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</si>
  <si>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</si>
  <si>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</si>
  <si>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</si>
  <si>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</si>
  <si>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</si>
  <si>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</si>
  <si>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</si>
  <si>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</si>
  <si>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</si>
  <si>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</si>
  <si>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</si>
  <si>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</si>
  <si>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</si>
  <si>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</si>
  <si>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</si>
  <si>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</si>
  <si>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</si>
  <si>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</si>
  <si>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</si>
  <si>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</si>
  <si>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</si>
  <si>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</si>
  <si>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</si>
  <si>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</si>
  <si>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</si>
  <si>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</si>
  <si>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</si>
  <si>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</si>
  <si>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</si>
  <si>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</si>
  <si>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</si>
  <si>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</si>
  <si>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</si>
  <si>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</si>
  <si>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</si>
  <si>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T1</t>
  </si>
  <si>
    <t>T=0s</t>
  </si>
  <si>
    <t>ID Beam</t>
  </si>
  <si>
    <t>Displacement Joint 1 [m]</t>
  </si>
  <si>
    <t>Displacement Joint 2 [m]</t>
  </si>
  <si>
    <t>Displacement Joint 3 [m]</t>
  </si>
  <si>
    <t>Rotation Support 1 [rad]</t>
  </si>
  <si>
    <t>Rotation Support 2 [rad]</t>
  </si>
  <si>
    <t>Traffic Case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</si>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</sst>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</numFmts>
  <fonts count="2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147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5" fillId="22" borderId="94" applyNumberFormat="0" applyAlignment="0" applyProtection="0"/>
    <xf numFmtId="0" fontId="16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4" fillId="26" borderId="0" applyNumberFormat="0" applyBorder="0" applyAlignment="0" applyProtection="0"/>
    <xf numFmtId="0" fontId="7" fillId="27" borderId="0" applyNumberFormat="0" applyBorder="0" applyAlignment="0" applyProtection="0"/>
    <xf numFmtId="0" fontId="22" fillId="28" borderId="0" applyNumberFormat="0" applyBorder="0" applyAlignment="0" applyProtection="0"/>
    <xf numFmtId="44" fontId="4" fillId="0" borderId="0" applyFont="0" applyFill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4" fillId="31" borderId="0" applyNumberFormat="0" applyBorder="0" applyAlignment="0" applyProtection="0"/>
  </cellStyleXfs>
  <cellXfs count="540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9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3" fillId="0" borderId="49" xfId="0" applyFont="1" applyBorder="1"/>
    <xf numFmtId="0" fontId="13" fillId="0" borderId="38" xfId="0" applyFont="1" applyBorder="1"/>
    <xf numFmtId="0" fontId="0" fillId="4" borderId="39" xfId="0" applyFill="1" applyBorder="1"/>
    <xf numFmtId="0" fontId="5" fillId="0" borderId="41" xfId="0" applyFont="1" applyBorder="1"/>
    <xf numFmtId="0" fontId="13" fillId="0" borderId="47" xfId="0" applyFont="1" applyBorder="1"/>
    <xf numFmtId="0" fontId="0" fillId="12" borderId="0" xfId="0" applyFill="1"/>
    <xf numFmtId="49" fontId="6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3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3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3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4" fillId="17" borderId="37" xfId="3" applyNumberFormat="1" applyBorder="1"/>
    <xf numFmtId="2" fontId="4" fillId="17" borderId="43" xfId="3" applyNumberFormat="1" applyBorder="1"/>
    <xf numFmtId="2" fontId="4" fillId="17" borderId="37" xfId="3" applyNumberFormat="1" applyBorder="1" applyAlignment="1">
      <alignment horizontal="center"/>
    </xf>
    <xf numFmtId="0" fontId="4" fillId="18" borderId="43" xfId="4" applyBorder="1" applyAlignment="1">
      <alignment horizontal="center"/>
    </xf>
    <xf numFmtId="0" fontId="4" fillId="18" borderId="43" xfId="4" applyBorder="1"/>
    <xf numFmtId="0" fontId="4" fillId="18" borderId="23" xfId="4" applyBorder="1"/>
    <xf numFmtId="0" fontId="4" fillId="18" borderId="23" xfId="4" applyBorder="1" applyAlignment="1">
      <alignment horizontal="center"/>
    </xf>
    <xf numFmtId="0" fontId="4" fillId="18" borderId="19" xfId="4" applyBorder="1" applyAlignment="1">
      <alignment horizontal="center"/>
    </xf>
    <xf numFmtId="0" fontId="4" fillId="18" borderId="22" xfId="4" applyBorder="1" applyAlignment="1">
      <alignment horizontal="center"/>
    </xf>
    <xf numFmtId="2" fontId="4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9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9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6" fillId="13" borderId="74" xfId="0" applyNumberFormat="1" applyFont="1" applyFill="1" applyBorder="1" applyAlignment="1">
      <alignment horizontal="center"/>
    </xf>
    <xf numFmtId="0" fontId="6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0" fillId="4" borderId="79" xfId="0" applyFont="1" applyFill="1" applyBorder="1"/>
    <xf numFmtId="0" fontId="13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3" fillId="0" borderId="76" xfId="0" applyFont="1" applyBorder="1"/>
    <xf numFmtId="2" fontId="0" fillId="16" borderId="73" xfId="0" applyNumberFormat="1" applyFill="1" applyBorder="1"/>
    <xf numFmtId="0" fontId="4" fillId="18" borderId="39" xfId="4" applyBorder="1" applyAlignment="1">
      <alignment horizontal="center"/>
    </xf>
    <xf numFmtId="0" fontId="4" fillId="18" borderId="36" xfId="4" applyBorder="1" applyAlignment="1">
      <alignment horizontal="center" vertical="center"/>
    </xf>
    <xf numFmtId="0" fontId="4" fillId="18" borderId="52" xfId="4" applyBorder="1" applyAlignment="1">
      <alignment horizontal="center" vertical="center"/>
    </xf>
    <xf numFmtId="0" fontId="4" fillId="18" borderId="57" xfId="4" applyBorder="1" applyAlignment="1">
      <alignment horizontal="center"/>
    </xf>
    <xf numFmtId="0" fontId="4" fillId="18" borderId="63" xfId="4" applyBorder="1" applyAlignment="1">
      <alignment horizontal="center" vertical="center"/>
    </xf>
    <xf numFmtId="0" fontId="4" fillId="18" borderId="85" xfId="4" applyBorder="1" applyAlignment="1">
      <alignment horizontal="center" vertical="center"/>
    </xf>
    <xf numFmtId="0" fontId="4" fillId="18" borderId="79" xfId="4" applyBorder="1" applyAlignment="1">
      <alignment horizontal="center"/>
    </xf>
    <xf numFmtId="0" fontId="4" fillId="18" borderId="83" xfId="4" applyBorder="1" applyAlignment="1">
      <alignment horizontal="center" vertical="center"/>
    </xf>
    <xf numFmtId="0" fontId="4" fillId="18" borderId="77" xfId="4" applyBorder="1" applyAlignment="1">
      <alignment horizontal="center" vertical="center"/>
    </xf>
    <xf numFmtId="0" fontId="3" fillId="19" borderId="81" xfId="5" applyBorder="1" applyAlignment="1">
      <alignment horizontal="center"/>
    </xf>
    <xf numFmtId="0" fontId="3" fillId="19" borderId="82" xfId="5" applyBorder="1" applyAlignment="1">
      <alignment horizontal="center"/>
    </xf>
    <xf numFmtId="0" fontId="3" fillId="19" borderId="19" xfId="5" applyBorder="1" applyAlignment="1">
      <alignment horizontal="center"/>
    </xf>
    <xf numFmtId="0" fontId="3" fillId="19" borderId="44" xfId="5" applyBorder="1" applyAlignment="1">
      <alignment horizontal="center"/>
    </xf>
    <xf numFmtId="2" fontId="4" fillId="18" borderId="51" xfId="4" applyNumberFormat="1" applyBorder="1" applyAlignment="1">
      <alignment horizontal="center" vertical="center"/>
    </xf>
    <xf numFmtId="2" fontId="4" fillId="18" borderId="77" xfId="4" applyNumberFormat="1" applyBorder="1" applyAlignment="1">
      <alignment horizontal="center" vertical="center"/>
    </xf>
    <xf numFmtId="0" fontId="3" fillId="19" borderId="43" xfId="5" applyBorder="1" applyAlignment="1">
      <alignment horizontal="center"/>
    </xf>
    <xf numFmtId="0" fontId="4" fillId="20" borderId="76" xfId="6" applyBorder="1" applyAlignment="1">
      <alignment horizontal="center" vertical="center"/>
    </xf>
    <xf numFmtId="0" fontId="4" fillId="20" borderId="92" xfId="6" applyBorder="1" applyAlignment="1">
      <alignment horizontal="center" vertical="center"/>
    </xf>
    <xf numFmtId="0" fontId="4" fillId="20" borderId="53" xfId="6" applyBorder="1" applyAlignment="1">
      <alignment horizontal="center" vertical="center"/>
    </xf>
    <xf numFmtId="0" fontId="3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4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4" fillId="18" borderId="92" xfId="4" applyNumberFormat="1" applyBorder="1" applyAlignment="1">
      <alignment horizontal="center" vertical="center"/>
    </xf>
    <xf numFmtId="1" fontId="4" fillId="18" borderId="10" xfId="4" applyNumberFormat="1" applyBorder="1" applyAlignment="1">
      <alignment horizontal="center" vertical="center"/>
    </xf>
    <xf numFmtId="1" fontId="4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6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6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4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4" fillId="20" borderId="52" xfId="6" applyBorder="1" applyAlignment="1">
      <alignment horizontal="center" vertical="center"/>
    </xf>
    <xf numFmtId="0" fontId="4" fillId="20" borderId="104" xfId="6" applyBorder="1" applyAlignment="1">
      <alignment horizontal="center" vertical="center"/>
    </xf>
    <xf numFmtId="0" fontId="4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4" fillId="21" borderId="37" xfId="7" applyBorder="1" applyAlignment="1">
      <alignment horizontal="center" vertical="center"/>
    </xf>
    <xf numFmtId="0" fontId="4" fillId="20" borderId="10" xfId="6" applyBorder="1" applyAlignment="1">
      <alignment horizontal="center" vertical="center"/>
    </xf>
    <xf numFmtId="0" fontId="4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23" borderId="27" xfId="9" applyBorder="1" applyAlignment="1">
      <alignment horizontal="center"/>
    </xf>
    <xf numFmtId="0" fontId="16" fillId="23" borderId="103" xfId="9" applyBorder="1" applyAlignment="1">
      <alignment horizontal="center"/>
    </xf>
    <xf numFmtId="0" fontId="16" fillId="23" borderId="89" xfId="9" applyBorder="1" applyAlignment="1">
      <alignment horizontal="center"/>
    </xf>
    <xf numFmtId="0" fontId="16" fillId="23" borderId="27" xfId="9" applyBorder="1" applyAlignment="1">
      <alignment horizontal="center" vertical="center"/>
    </xf>
    <xf numFmtId="0" fontId="16" fillId="23" borderId="103" xfId="9" applyBorder="1" applyAlignment="1">
      <alignment horizontal="center" vertical="center"/>
    </xf>
    <xf numFmtId="0" fontId="16" fillId="23" borderId="89" xfId="9" applyBorder="1" applyAlignment="1">
      <alignment horizontal="center" vertical="center"/>
    </xf>
    <xf numFmtId="0" fontId="2" fillId="24" borderId="24" xfId="10" applyBorder="1" applyAlignment="1">
      <alignment horizontal="center"/>
    </xf>
    <xf numFmtId="0" fontId="2" fillId="24" borderId="99" xfId="10" applyBorder="1" applyAlignment="1">
      <alignment horizontal="center"/>
    </xf>
    <xf numFmtId="0" fontId="2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4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6" fillId="23" borderId="10" xfId="9" applyBorder="1" applyAlignment="1">
      <alignment horizontal="center"/>
    </xf>
    <xf numFmtId="0" fontId="16" fillId="23" borderId="110" xfId="9" applyBorder="1" applyAlignment="1">
      <alignment horizontal="center"/>
    </xf>
    <xf numFmtId="0" fontId="16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6" fillId="23" borderId="10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6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6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4" fillId="20" borderId="124" xfId="6" applyBorder="1" applyAlignment="1">
      <alignment horizontal="center" vertical="center"/>
    </xf>
    <xf numFmtId="0" fontId="4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6" fillId="23" borderId="105" xfId="9" applyBorder="1" applyAlignment="1">
      <alignment horizontal="center"/>
    </xf>
    <xf numFmtId="0" fontId="16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6" fillId="23" borderId="10" xfId="9" applyNumberFormat="1" applyBorder="1" applyAlignment="1">
      <alignment horizontal="center"/>
    </xf>
    <xf numFmtId="165" fontId="16" fillId="23" borderId="105" xfId="9" applyNumberFormat="1" applyBorder="1" applyAlignment="1">
      <alignment horizontal="center"/>
    </xf>
    <xf numFmtId="165" fontId="16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6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6" fillId="23" borderId="132" xfId="9" applyBorder="1" applyAlignment="1">
      <alignment horizontal="center" vertical="center"/>
    </xf>
    <xf numFmtId="0" fontId="16" fillId="23" borderId="76" xfId="9" applyBorder="1" applyAlignment="1">
      <alignment horizontal="center" vertical="center"/>
    </xf>
    <xf numFmtId="0" fontId="16" fillId="23" borderId="132" xfId="9" applyBorder="1"/>
    <xf numFmtId="0" fontId="16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4" fillId="21" borderId="76" xfId="7" applyBorder="1" applyAlignment="1">
      <alignment horizontal="center" vertical="center"/>
    </xf>
    <xf numFmtId="0" fontId="4" fillId="20" borderId="134" xfId="6" applyBorder="1" applyAlignment="1">
      <alignment horizontal="center" vertical="center"/>
    </xf>
    <xf numFmtId="0" fontId="16" fillId="23" borderId="134" xfId="9" applyBorder="1"/>
    <xf numFmtId="0" fontId="0" fillId="3" borderId="0" xfId="0" applyFill="1" applyAlignment="1">
      <alignment horizontal="center"/>
    </xf>
    <xf numFmtId="0" fontId="16" fillId="23" borderId="80" xfId="9" applyBorder="1" applyAlignment="1">
      <alignment horizontal="center"/>
    </xf>
    <xf numFmtId="0" fontId="16" fillId="23" borderId="129" xfId="9" applyBorder="1" applyAlignment="1">
      <alignment horizontal="center"/>
    </xf>
    <xf numFmtId="0" fontId="16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6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2" fillId="28" borderId="106" xfId="14" applyBorder="1"/>
    <xf numFmtId="0" fontId="16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2" fillId="28" borderId="80" xfId="14" applyBorder="1"/>
    <xf numFmtId="0" fontId="22" fillId="28" borderId="129" xfId="14" applyBorder="1"/>
    <xf numFmtId="0" fontId="22" fillId="28" borderId="130" xfId="14" applyBorder="1"/>
    <xf numFmtId="0" fontId="22" fillId="28" borderId="10" xfId="14" applyBorder="1"/>
    <xf numFmtId="0" fontId="22" fillId="28" borderId="134" xfId="14" applyBorder="1"/>
    <xf numFmtId="0" fontId="22" fillId="28" borderId="76" xfId="14" applyBorder="1"/>
    <xf numFmtId="0" fontId="22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6" fillId="23" borderId="134" xfId="9" applyBorder="1" applyAlignment="1">
      <alignment horizontal="center"/>
    </xf>
    <xf numFmtId="0" fontId="16" fillId="23" borderId="110" xfId="9" applyBorder="1"/>
    <xf numFmtId="0" fontId="16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4" fillId="26" borderId="10" xfId="12" applyBorder="1" applyAlignment="1">
      <alignment horizontal="center" vertical="center"/>
    </xf>
    <xf numFmtId="0" fontId="4" fillId="26" borderId="134" xfId="12" applyBorder="1" applyAlignment="1">
      <alignment horizontal="center" vertical="center"/>
    </xf>
    <xf numFmtId="0" fontId="4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4" fillId="26" borderId="51" xfId="12" applyBorder="1" applyAlignment="1">
      <alignment horizontal="center" vertical="center"/>
    </xf>
    <xf numFmtId="0" fontId="4" fillId="26" borderId="131" xfId="12" applyBorder="1" applyAlignment="1">
      <alignment horizontal="center" vertical="center"/>
    </xf>
    <xf numFmtId="0" fontId="4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5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45" xfId="0" applyFill="1" applyBorder="1" applyAlignment="1">
      <alignment horizontal="center" vertical="center"/>
    </xf>
    <xf numFmtId="0" fontId="16" fillId="23" borderId="37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4" fillId="20" borderId="37" xfId="6" applyBorder="1" applyAlignment="1">
      <alignment horizontal="center" vertical="center"/>
    </xf>
    <xf numFmtId="0" fontId="4" fillId="20" borderId="38" xfId="6" applyBorder="1" applyAlignment="1">
      <alignment horizontal="center" vertical="center"/>
    </xf>
    <xf numFmtId="0" fontId="4" fillId="18" borderId="53" xfId="4" applyBorder="1" applyAlignment="1">
      <alignment horizontal="center" vertical="center"/>
    </xf>
    <xf numFmtId="0" fontId="4" fillId="18" borderId="84" xfId="4" applyBorder="1" applyAlignment="1">
      <alignment horizontal="center" vertical="center"/>
    </xf>
    <xf numFmtId="0" fontId="4" fillId="18" borderId="76" xfId="4" applyBorder="1" applyAlignment="1">
      <alignment horizontal="center" vertical="center"/>
    </xf>
    <xf numFmtId="0" fontId="4" fillId="18" borderId="37" xfId="4" applyBorder="1" applyAlignment="1">
      <alignment horizontal="center" vertical="center"/>
    </xf>
    <xf numFmtId="0" fontId="4" fillId="18" borderId="49" xfId="4" applyBorder="1" applyAlignment="1">
      <alignment horizontal="center" vertical="center"/>
    </xf>
    <xf numFmtId="0" fontId="4" fillId="18" borderId="38" xfId="4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16" fillId="23" borderId="49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4" fillId="20" borderId="49" xfId="6" applyBorder="1" applyAlignment="1">
      <alignment horizontal="center" vertical="center"/>
    </xf>
    <xf numFmtId="0" fontId="4" fillId="20" borderId="110" xfId="6" applyBorder="1" applyAlignment="1">
      <alignment horizontal="center" vertic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24" fillId="29" borderId="44" xfId="16" applyFont="1" applyBorder="1" applyAlignment="1">
      <alignment horizontal="center" vertical="center"/>
    </xf>
    <xf numFmtId="0" fontId="24" fillId="29" borderId="42" xfId="16" applyFont="1" applyBorder="1" applyAlignment="1">
      <alignment horizontal="center" vertical="center"/>
    </xf>
    <xf numFmtId="0" fontId="24" fillId="29" borderId="45" xfId="16" applyFont="1" applyBorder="1" applyAlignment="1">
      <alignment horizontal="center" vertical="center"/>
    </xf>
    <xf numFmtId="0" fontId="24" fillId="29" borderId="47" xfId="16" applyFont="1" applyBorder="1" applyAlignment="1">
      <alignment horizontal="center" vertical="center"/>
    </xf>
    <xf numFmtId="0" fontId="24" fillId="29" borderId="107" xfId="16" applyFont="1" applyBorder="1" applyAlignment="1">
      <alignment horizontal="center" vertical="center"/>
    </xf>
    <xf numFmtId="0" fontId="24" fillId="29" borderId="48" xfId="16" applyFont="1" applyBorder="1" applyAlignment="1">
      <alignment horizontal="center" vertical="center"/>
    </xf>
    <xf numFmtId="0" fontId="7" fillId="30" borderId="19" xfId="17" applyBorder="1" applyAlignment="1">
      <alignment horizontal="center"/>
    </xf>
    <xf numFmtId="0" fontId="7" fillId="30" borderId="23" xfId="17" applyBorder="1" applyAlignment="1">
      <alignment horizontal="center"/>
    </xf>
    <xf numFmtId="0" fontId="7" fillId="30" borderId="22" xfId="17" applyBorder="1" applyAlignment="1">
      <alignment horizontal="center"/>
    </xf>
    <xf numFmtId="0" fontId="4" fillId="31" borderId="44" xfId="18" applyBorder="1" applyAlignment="1">
      <alignment horizontal="center" vertical="center"/>
    </xf>
    <xf numFmtId="0" fontId="4" fillId="31" borderId="47" xfId="18" applyBorder="1" applyAlignment="1">
      <alignment horizontal="center" vertical="center"/>
    </xf>
    <xf numFmtId="0" fontId="4" fillId="31" borderId="37" xfId="18" applyBorder="1" applyAlignment="1">
      <alignment horizontal="center" vertical="center"/>
    </xf>
    <xf numFmtId="0" fontId="4" fillId="31" borderId="49" xfId="18" applyBorder="1" applyAlignment="1">
      <alignment horizontal="center" vertical="center"/>
    </xf>
    <xf numFmtId="0" fontId="4" fillId="26" borderId="136" xfId="12" applyBorder="1" applyAlignment="1">
      <alignment horizontal="center"/>
    </xf>
    <xf numFmtId="0" fontId="4" fillId="26" borderId="137" xfId="12" applyBorder="1" applyAlignment="1">
      <alignment horizontal="center"/>
    </xf>
    <xf numFmtId="0" fontId="4" fillId="26" borderId="138" xfId="12" applyBorder="1" applyAlignment="1">
      <alignment horizontal="center"/>
    </xf>
    <xf numFmtId="0" fontId="4" fillId="26" borderId="47" xfId="12" applyBorder="1" applyAlignment="1">
      <alignment horizontal="center"/>
    </xf>
    <xf numFmtId="0" fontId="4" fillId="26" borderId="48" xfId="12" applyBorder="1" applyAlignment="1">
      <alignment horizontal="center"/>
    </xf>
    <xf numFmtId="0" fontId="4" fillId="26" borderId="37" xfId="12" applyBorder="1" applyAlignment="1">
      <alignment horizontal="center" vertical="center"/>
    </xf>
    <xf numFmtId="0" fontId="4" fillId="26" borderId="49" xfId="12" applyBorder="1" applyAlignment="1">
      <alignment horizontal="center" vertical="center"/>
    </xf>
    <xf numFmtId="0" fontId="4" fillId="26" borderId="38" xfId="12" applyBorder="1" applyAlignment="1">
      <alignment horizontal="center" vertical="center"/>
    </xf>
    <xf numFmtId="0" fontId="4" fillId="26" borderId="44" xfId="12" applyBorder="1" applyAlignment="1">
      <alignment horizontal="center" vertical="center"/>
    </xf>
    <xf numFmtId="0" fontId="4" fillId="26" borderId="50" xfId="12" applyBorder="1" applyAlignment="1">
      <alignment horizontal="center" vertical="center"/>
    </xf>
    <xf numFmtId="0" fontId="4" fillId="26" borderId="47" xfId="12" applyBorder="1" applyAlignment="1">
      <alignment horizontal="center" vertical="center"/>
    </xf>
    <xf numFmtId="0" fontId="7" fillId="27" borderId="0" xfId="13" applyAlignment="1">
      <alignment horizontal="center"/>
    </xf>
    <xf numFmtId="49" fontId="6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5" fillId="22" borderId="19" xfId="8" applyBorder="1" applyAlignment="1">
      <alignment horizontal="center"/>
    </xf>
    <xf numFmtId="0" fontId="15" fillId="22" borderId="23" xfId="8" applyBorder="1" applyAlignment="1">
      <alignment horizontal="center"/>
    </xf>
    <xf numFmtId="0" fontId="15" fillId="22" borderId="48" xfId="8" applyBorder="1" applyAlignment="1">
      <alignment horizontal="center"/>
    </xf>
    <xf numFmtId="0" fontId="15" fillId="22" borderId="47" xfId="8" applyBorder="1" applyAlignment="1">
      <alignment horizontal="center"/>
    </xf>
    <xf numFmtId="0" fontId="15" fillId="22" borderId="107" xfId="8" applyBorder="1" applyAlignment="1">
      <alignment horizontal="center"/>
    </xf>
    <xf numFmtId="0" fontId="15" fillId="22" borderId="22" xfId="8" applyBorder="1" applyAlignment="1">
      <alignment horizontal="center"/>
    </xf>
    <xf numFmtId="0" fontId="4" fillId="26" borderId="24" xfId="12" applyBorder="1" applyAlignment="1">
      <alignment horizontal="center"/>
    </xf>
    <xf numFmtId="0" fontId="4" fillId="26" borderId="99" xfId="12" applyBorder="1" applyAlignment="1">
      <alignment horizontal="center"/>
    </xf>
    <xf numFmtId="0" fontId="4" fillId="26" borderId="25" xfId="12" applyBorder="1" applyAlignment="1">
      <alignment horizontal="center"/>
    </xf>
    <xf numFmtId="0" fontId="2" fillId="25" borderId="19" xfId="11" applyBorder="1" applyAlignment="1">
      <alignment horizontal="center"/>
    </xf>
    <xf numFmtId="0" fontId="2" fillId="25" borderId="23" xfId="11" applyBorder="1" applyAlignment="1">
      <alignment horizontal="center"/>
    </xf>
    <xf numFmtId="0" fontId="2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5" fillId="22" borderId="42" xfId="8" applyBorder="1" applyAlignment="1">
      <alignment horizontal="center"/>
    </xf>
    <xf numFmtId="0" fontId="15" fillId="22" borderId="45" xfId="8" applyBorder="1" applyAlignment="1">
      <alignment horizontal="center"/>
    </xf>
    <xf numFmtId="0" fontId="15" fillId="22" borderId="46" xfId="8" applyBorder="1" applyAlignment="1">
      <alignment horizontal="center"/>
    </xf>
    <xf numFmtId="0" fontId="4" fillId="20" borderId="40" xfId="6" applyBorder="1" applyAlignment="1">
      <alignment horizontal="center"/>
    </xf>
    <xf numFmtId="0" fontId="4" fillId="20" borderId="41" xfId="6" applyBorder="1" applyAlignment="1">
      <alignment horizontal="center"/>
    </xf>
    <xf numFmtId="0" fontId="2" fillId="24" borderId="19" xfId="10" applyBorder="1" applyAlignment="1">
      <alignment horizontal="center"/>
    </xf>
    <xf numFmtId="0" fontId="2" fillId="24" borderId="23" xfId="10" applyBorder="1" applyAlignment="1">
      <alignment horizontal="center"/>
    </xf>
    <xf numFmtId="0" fontId="2" fillId="24" borderId="22" xfId="10" applyBorder="1" applyAlignment="1">
      <alignment horizontal="center"/>
    </xf>
    <xf numFmtId="0" fontId="7" fillId="27" borderId="19" xfId="13" applyBorder="1" applyAlignment="1">
      <alignment horizontal="center"/>
    </xf>
    <xf numFmtId="0" fontId="7" fillId="27" borderId="23" xfId="13" applyBorder="1" applyAlignment="1">
      <alignment horizontal="center"/>
    </xf>
    <xf numFmtId="0" fontId="7" fillId="27" borderId="22" xfId="13" applyBorder="1" applyAlignment="1">
      <alignment horizontal="center"/>
    </xf>
    <xf numFmtId="0" fontId="4" fillId="21" borderId="19" xfId="7" applyBorder="1" applyAlignment="1">
      <alignment horizontal="center"/>
    </xf>
    <xf numFmtId="0" fontId="4" fillId="21" borderId="23" xfId="7" applyBorder="1" applyAlignment="1">
      <alignment horizontal="center"/>
    </xf>
    <xf numFmtId="0" fontId="4" fillId="21" borderId="22" xfId="7" applyBorder="1" applyAlignment="1">
      <alignment horizontal="center"/>
    </xf>
    <xf numFmtId="0" fontId="4" fillId="20" borderId="44" xfId="6" applyBorder="1" applyAlignment="1">
      <alignment horizontal="center" vertical="center"/>
    </xf>
    <xf numFmtId="0" fontId="4" fillId="20" borderId="50" xfId="6" applyBorder="1" applyAlignment="1">
      <alignment horizontal="center" vertical="center"/>
    </xf>
    <xf numFmtId="0" fontId="4" fillId="20" borderId="19" xfId="6" applyBorder="1" applyAlignment="1">
      <alignment horizontal="center"/>
    </xf>
    <xf numFmtId="0" fontId="4" fillId="20" borderId="22" xfId="6" applyBorder="1" applyAlignment="1">
      <alignment horizontal="center"/>
    </xf>
    <xf numFmtId="0" fontId="4" fillId="20" borderId="23" xfId="6" applyBorder="1" applyAlignment="1">
      <alignment horizontal="center"/>
    </xf>
    <xf numFmtId="0" fontId="4" fillId="21" borderId="42" xfId="7" applyBorder="1" applyAlignment="1">
      <alignment horizontal="center"/>
    </xf>
    <xf numFmtId="0" fontId="4" fillId="21" borderId="45" xfId="7" applyBorder="1" applyAlignment="1">
      <alignment horizontal="center"/>
    </xf>
    <xf numFmtId="0" fontId="4" fillId="20" borderId="51" xfId="6" applyBorder="1" applyAlignment="1">
      <alignment horizontal="center" vertical="center"/>
    </xf>
    <xf numFmtId="0" fontId="4" fillId="20" borderId="131" xfId="6" applyBorder="1" applyAlignment="1">
      <alignment horizontal="center" vertical="center"/>
    </xf>
    <xf numFmtId="0" fontId="7" fillId="27" borderId="0" xfId="13" applyBorder="1" applyAlignment="1">
      <alignment horizontal="center"/>
    </xf>
    <xf numFmtId="0" fontId="16" fillId="23" borderId="45" xfId="9" applyBorder="1" applyAlignment="1">
      <alignment horizontal="center" vertical="center"/>
    </xf>
    <xf numFmtId="0" fontId="16" fillId="23" borderId="46" xfId="9" applyBorder="1" applyAlignment="1">
      <alignment horizontal="center" vertical="center"/>
    </xf>
    <xf numFmtId="0" fontId="22" fillId="28" borderId="37" xfId="14" applyBorder="1" applyAlignment="1">
      <alignment horizontal="center" vertical="center"/>
    </xf>
    <xf numFmtId="0" fontId="22" fillId="28" borderId="49" xfId="14" applyBorder="1" applyAlignment="1">
      <alignment horizontal="center" vertical="center"/>
    </xf>
    <xf numFmtId="0" fontId="22" fillId="28" borderId="38" xfId="14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" fontId="0" fillId="0" borderId="143" xfId="0" applyNumberFormat="1" applyBorder="1" applyAlignment="1">
      <alignment horizontal="center" vertical="center"/>
    </xf>
    <xf numFmtId="2" fontId="0" fillId="0" borderId="129" xfId="0" applyNumberFormat="1" applyBorder="1" applyAlignment="1">
      <alignment horizontal="center" vertical="center"/>
    </xf>
    <xf numFmtId="2" fontId="0" fillId="0" borderId="142" xfId="0" applyNumberFormat="1" applyBorder="1" applyAlignment="1">
      <alignment horizontal="center" vertical="center"/>
    </xf>
    <xf numFmtId="2" fontId="0" fillId="0" borderId="110" xfId="0" applyNumberFormat="1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2" fillId="24" borderId="19" xfId="10" applyBorder="1" applyAlignment="1">
      <alignment horizontal="center" vertical="center"/>
    </xf>
    <xf numFmtId="0" fontId="2" fillId="24" borderId="43" xfId="10" applyBorder="1" applyAlignment="1">
      <alignment horizontal="center" vertical="center"/>
    </xf>
    <xf numFmtId="0" fontId="2" fillId="24" borderId="22" xfId="1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5" xfId="0" applyBorder="1" applyAlignment="1">
      <alignment horizontal="center" vertical="center"/>
    </xf>
    <xf numFmtId="0" fontId="0" fillId="0" borderId="144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2" fillId="24" borderId="45" xfId="10" applyBorder="1" applyAlignment="1">
      <alignment horizontal="center" vertical="center"/>
    </xf>
    <xf numFmtId="0" fontId="2" fillId="24" borderId="42" xfId="10" applyBorder="1" applyAlignment="1">
      <alignment horizontal="center" vertical="center"/>
    </xf>
  </cellXfs>
  <cellStyles count="19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2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Appoggio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7.9000000000000001E-2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sensori'!$C$3:$C$5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1.001E-2</c:v>
                </c:pt>
                <c:pt idx="1">
                  <c:v>-2.6429999999999999E-2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-5.6599999999999998E-2</c:v>
                </c:pt>
                <c:pt idx="1">
                  <c:v>-8.0049999999999996E-2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STATICI'!$O$10,'CONFRONTO DATI STATICI'!$AA$10)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STATICI'!$O$17,'CONFRONTO DATI STATICI'!$AA$17)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STATICI'!$C$31,'CONFRONTO DATI STATICI'!$O$31,'CONFRONTO DATI STATICI'!$AA$31)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STATICI'!$Q$10,'CONFRONTO DATI STATICI'!$AC$10)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STATICI'!$Q$17,'CONFRONTO DATI STATICI'!$AC$17)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STATICI'!$E$31,'CONFRONTO DATI STATICI'!$Q$31,'CONFRONTO DATI STATICI'!$AC$31)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STATICI'!$R$10,'CONFRONTO DATI STATICI'!$AD$10)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STATICI'!$R$17,'CONFRONTO DATI STATICI'!$AD$17)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STATICI'!$F$31,'CONFRONTO DATI STATICI'!$R$31,'CONFRONTO DATI STATICI'!$AD$31)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STATICI'!$O$23,'CONFRONTO DATI STATICI'!$AA$23)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STATICI'!$Q$23,'CONFRONTO DATI STATICI'!$AC$23)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STATICI'!$R$23,'CONFRONTO DATI STATICI'!$AD$23)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STATICI'!$O$11,'CONFRONTO DATI STATICI'!$AA$11)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STATICI'!$O$12,'CONFRONTO DATI STATICI'!$AA$12)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STATICI'!$O$13,'CONFRONTO DATI STATICI'!$AA$13)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STATICI'!$O$14,'CONFRONTO DATI STATICI'!$AA$14)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STATICI'!$O$15,'CONFRONTO DATI STATICI'!$AA$15)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STATICI'!$O$16,'CONFRONTO DATI STATICI'!$AA$16)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STATICI'!$O$18,'CONFRONTO DATI STATICI'!$AA$18)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STATICI'!$O$19,'CONFRONTO DATI STATICI'!$AA$19)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STATICI'!$O$20,'CONFRONTO DATI STATICI'!$AA$20)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STATICI'!$O$21,'CONFRONTO DATI STATICI'!$AA$21)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STATICI'!$O$22,'CONFRONTO DATI STATICI'!$AA$22)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STATICI'!$O$24,'CONFRONTO DATI STATICI'!$AA$24)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STATICI'!$O$25,'CONFRONTO DATI STATICI'!$AA$25)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STATICI'!$O$26,'CONFRONTO DATI STATICI'!$AA$26)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STATICI'!$O$27,'CONFRONTO DATI STATICI'!$AA$27)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STATICI'!$O$28,'CONFRONTO DATI STATICI'!$AA$28)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STATICI'!$O$29,'CONFRONTO DATI STATICI'!$AA$29)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STATICI'!$O$30,'CONFRONTO DATI STATICI'!$AA$30)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STATICI'!$Q$11,'CONFRONTO DATI STATICI'!$AC$11)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STATICI'!$Q$12,'CONFRONTO DATI STATICI'!$AC$12)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STATICI'!$Q$13,'CONFRONTO DATI STATICI'!$AC$13)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STATICI'!$Q$14,'CONFRONTO DATI STATICI'!$AC$14)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STATICI'!$Q$15,'CONFRONTO DATI STATICI'!$AC$15)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STATICI'!$Q$16,'CONFRONTO DATI STATICI'!$AC$16)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STATICI'!$Q$18,'CONFRONTO DATI STATICI'!$AC$18)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STATICI'!$Q$19,'CONFRONTO DATI STATICI'!$AC$19)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STATICI'!$Q$20,'CONFRONTO DATI STATICI'!$AC$20)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STATICI'!$Q$21,'CONFRONTO DATI STATICI'!$AC$21)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STATICI'!$Q$22,'CONFRONTO DATI STATICI'!$AC$22)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STATICI'!$Q$24,'CONFRONTO DATI STATICI'!$AC$24)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STATICI'!$Q$25,'CONFRONTO DATI STATICI'!$AC$25)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STATICI'!$Q$26,'CONFRONTO DATI STATICI'!$AC$26)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STATICI'!$Q$27,'CONFRONTO DATI STATICI'!$AC$27)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STATICI'!$Q$28,'CONFRONTO DATI STATICI'!$AC$28)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STATICI'!$Q$29,'CONFRONTO DATI STATICI'!$AC$29)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STATICI'!$Q$30,'CONFRONTO DATI STATICI'!$AC$30)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STATICI'!$R$11,'CONFRONTO DATI STATICI'!$AD$11)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STATICI'!$R$12,'CONFRONTO DATI STATICI'!$AD$12)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STATICI'!$R$13,'CONFRONTO DATI STATICI'!$AD$13)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STATICI'!$R$14,'CONFRONTO DATI STATICI'!$AD$14)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STATICI'!$R$15,'CONFRONTO DATI STATICI'!$AD$15)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STATICI'!$R$16,'CONFRONTO DATI STATICI'!$AD$16)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STATICI'!$R$18,'CONFRONTO DATI STATICI'!$AD$18)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STATICI'!$R$19,'CONFRONTO DATI STATICI'!$AD$19)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STATICI'!$R$20,'CONFRONTO DATI STATICI'!$AD$20)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STATICI'!$R$21,'CONFRONTO DATI STATICI'!$AD$21)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STATICI'!$R$22,'CONFRONTO DATI STATICI'!$AD$22)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STATICI'!$R$24,'CONFRONTO DATI STATICI'!$AD$24)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STATICI'!$R$25,'CONFRONTO DATI STATICI'!$AD$25)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STATICI'!$R$26,'CONFRONTO DATI STATICI'!$AD$26)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STATICI'!$R$27,'CONFRONTO DATI STATICI'!$AD$27)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STATICI'!$R$28,'CONFRONTO DATI STATICI'!$AD$28)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STATICI'!$R$29,'CONFRONTO DATI STATICI'!$AD$29)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STATICI'!$R$30,'CONFRONTO DATI STATICI'!$AD$30)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1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0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7.xml"/><Relationship Id="rId21" Type="http://schemas.openxmlformats.org/officeDocument/2006/relationships/chart" Target="../charts/chart411.xml"/><Relationship Id="rId63" Type="http://schemas.openxmlformats.org/officeDocument/2006/relationships/chart" Target="../charts/chart453.xml"/><Relationship Id="rId159" Type="http://schemas.openxmlformats.org/officeDocument/2006/relationships/chart" Target="../charts/chart549.xml"/><Relationship Id="rId170" Type="http://schemas.openxmlformats.org/officeDocument/2006/relationships/chart" Target="../charts/chart560.xml"/><Relationship Id="rId226" Type="http://schemas.openxmlformats.org/officeDocument/2006/relationships/chart" Target="../charts/chart616.xml"/><Relationship Id="rId107" Type="http://schemas.openxmlformats.org/officeDocument/2006/relationships/chart" Target="../charts/chart497.xml"/><Relationship Id="rId11" Type="http://schemas.openxmlformats.org/officeDocument/2006/relationships/chart" Target="../charts/chart401.xml"/><Relationship Id="rId32" Type="http://schemas.openxmlformats.org/officeDocument/2006/relationships/chart" Target="../charts/chart422.xml"/><Relationship Id="rId53" Type="http://schemas.openxmlformats.org/officeDocument/2006/relationships/chart" Target="../charts/chart443.xml"/><Relationship Id="rId74" Type="http://schemas.openxmlformats.org/officeDocument/2006/relationships/chart" Target="../charts/chart464.xml"/><Relationship Id="rId128" Type="http://schemas.openxmlformats.org/officeDocument/2006/relationships/chart" Target="../charts/chart518.xml"/><Relationship Id="rId149" Type="http://schemas.openxmlformats.org/officeDocument/2006/relationships/chart" Target="../charts/chart539.xml"/><Relationship Id="rId5" Type="http://schemas.openxmlformats.org/officeDocument/2006/relationships/chart" Target="../charts/chart395.xml"/><Relationship Id="rId95" Type="http://schemas.openxmlformats.org/officeDocument/2006/relationships/chart" Target="../charts/chart485.xml"/><Relationship Id="rId160" Type="http://schemas.openxmlformats.org/officeDocument/2006/relationships/chart" Target="../charts/chart550.xml"/><Relationship Id="rId181" Type="http://schemas.openxmlformats.org/officeDocument/2006/relationships/chart" Target="../charts/chart571.xml"/><Relationship Id="rId216" Type="http://schemas.openxmlformats.org/officeDocument/2006/relationships/chart" Target="../charts/chart606.xml"/><Relationship Id="rId237" Type="http://schemas.openxmlformats.org/officeDocument/2006/relationships/chart" Target="../charts/chart627.xml"/><Relationship Id="rId258" Type="http://schemas.openxmlformats.org/officeDocument/2006/relationships/chart" Target="../charts/chart648.xml"/><Relationship Id="rId22" Type="http://schemas.openxmlformats.org/officeDocument/2006/relationships/chart" Target="../charts/chart412.xml"/><Relationship Id="rId43" Type="http://schemas.openxmlformats.org/officeDocument/2006/relationships/chart" Target="../charts/chart433.xml"/><Relationship Id="rId64" Type="http://schemas.openxmlformats.org/officeDocument/2006/relationships/chart" Target="../charts/chart454.xml"/><Relationship Id="rId118" Type="http://schemas.openxmlformats.org/officeDocument/2006/relationships/chart" Target="../charts/chart508.xml"/><Relationship Id="rId139" Type="http://schemas.openxmlformats.org/officeDocument/2006/relationships/chart" Target="../charts/chart529.xml"/><Relationship Id="rId85" Type="http://schemas.openxmlformats.org/officeDocument/2006/relationships/chart" Target="../charts/chart475.xml"/><Relationship Id="rId150" Type="http://schemas.openxmlformats.org/officeDocument/2006/relationships/chart" Target="../charts/chart540.xml"/><Relationship Id="rId171" Type="http://schemas.openxmlformats.org/officeDocument/2006/relationships/chart" Target="../charts/chart561.xml"/><Relationship Id="rId192" Type="http://schemas.openxmlformats.org/officeDocument/2006/relationships/chart" Target="../charts/chart582.xml"/><Relationship Id="rId206" Type="http://schemas.openxmlformats.org/officeDocument/2006/relationships/chart" Target="../charts/chart596.xml"/><Relationship Id="rId227" Type="http://schemas.openxmlformats.org/officeDocument/2006/relationships/chart" Target="../charts/chart617.xml"/><Relationship Id="rId248" Type="http://schemas.openxmlformats.org/officeDocument/2006/relationships/chart" Target="../charts/chart638.xml"/><Relationship Id="rId12" Type="http://schemas.openxmlformats.org/officeDocument/2006/relationships/chart" Target="../charts/chart402.xml"/><Relationship Id="rId33" Type="http://schemas.openxmlformats.org/officeDocument/2006/relationships/chart" Target="../charts/chart423.xml"/><Relationship Id="rId108" Type="http://schemas.openxmlformats.org/officeDocument/2006/relationships/chart" Target="../charts/chart498.xml"/><Relationship Id="rId129" Type="http://schemas.openxmlformats.org/officeDocument/2006/relationships/chart" Target="../charts/chart519.xml"/><Relationship Id="rId54" Type="http://schemas.openxmlformats.org/officeDocument/2006/relationships/chart" Target="../charts/chart444.xml"/><Relationship Id="rId75" Type="http://schemas.openxmlformats.org/officeDocument/2006/relationships/chart" Target="../charts/chart465.xml"/><Relationship Id="rId96" Type="http://schemas.openxmlformats.org/officeDocument/2006/relationships/chart" Target="../charts/chart486.xml"/><Relationship Id="rId140" Type="http://schemas.openxmlformats.org/officeDocument/2006/relationships/chart" Target="../charts/chart530.xml"/><Relationship Id="rId161" Type="http://schemas.openxmlformats.org/officeDocument/2006/relationships/chart" Target="../charts/chart551.xml"/><Relationship Id="rId182" Type="http://schemas.openxmlformats.org/officeDocument/2006/relationships/chart" Target="../charts/chart572.xml"/><Relationship Id="rId217" Type="http://schemas.openxmlformats.org/officeDocument/2006/relationships/chart" Target="../charts/chart607.xml"/><Relationship Id="rId6" Type="http://schemas.openxmlformats.org/officeDocument/2006/relationships/chart" Target="../charts/chart396.xml"/><Relationship Id="rId238" Type="http://schemas.openxmlformats.org/officeDocument/2006/relationships/chart" Target="../charts/chart628.xml"/><Relationship Id="rId259" Type="http://schemas.openxmlformats.org/officeDocument/2006/relationships/chart" Target="../charts/chart649.xml"/><Relationship Id="rId23" Type="http://schemas.openxmlformats.org/officeDocument/2006/relationships/chart" Target="../charts/chart413.xml"/><Relationship Id="rId119" Type="http://schemas.openxmlformats.org/officeDocument/2006/relationships/chart" Target="../charts/chart509.xml"/><Relationship Id="rId44" Type="http://schemas.openxmlformats.org/officeDocument/2006/relationships/chart" Target="../charts/chart434.xml"/><Relationship Id="rId65" Type="http://schemas.openxmlformats.org/officeDocument/2006/relationships/chart" Target="../charts/chart455.xml"/><Relationship Id="rId86" Type="http://schemas.openxmlformats.org/officeDocument/2006/relationships/chart" Target="../charts/chart476.xml"/><Relationship Id="rId130" Type="http://schemas.openxmlformats.org/officeDocument/2006/relationships/chart" Target="../charts/chart520.xml"/><Relationship Id="rId151" Type="http://schemas.openxmlformats.org/officeDocument/2006/relationships/chart" Target="../charts/chart541.xml"/><Relationship Id="rId172" Type="http://schemas.openxmlformats.org/officeDocument/2006/relationships/chart" Target="../charts/chart562.xml"/><Relationship Id="rId193" Type="http://schemas.openxmlformats.org/officeDocument/2006/relationships/chart" Target="../charts/chart583.xml"/><Relationship Id="rId207" Type="http://schemas.openxmlformats.org/officeDocument/2006/relationships/chart" Target="../charts/chart597.xml"/><Relationship Id="rId228" Type="http://schemas.openxmlformats.org/officeDocument/2006/relationships/chart" Target="../charts/chart618.xml"/><Relationship Id="rId249" Type="http://schemas.openxmlformats.org/officeDocument/2006/relationships/chart" Target="../charts/chart639.xml"/><Relationship Id="rId13" Type="http://schemas.openxmlformats.org/officeDocument/2006/relationships/chart" Target="../charts/chart403.xml"/><Relationship Id="rId109" Type="http://schemas.openxmlformats.org/officeDocument/2006/relationships/chart" Target="../charts/chart499.xml"/><Relationship Id="rId260" Type="http://schemas.openxmlformats.org/officeDocument/2006/relationships/chart" Target="../charts/chart650.xml"/><Relationship Id="rId34" Type="http://schemas.openxmlformats.org/officeDocument/2006/relationships/chart" Target="../charts/chart424.xml"/><Relationship Id="rId55" Type="http://schemas.openxmlformats.org/officeDocument/2006/relationships/chart" Target="../charts/chart445.xml"/><Relationship Id="rId76" Type="http://schemas.openxmlformats.org/officeDocument/2006/relationships/chart" Target="../charts/chart466.xml"/><Relationship Id="rId97" Type="http://schemas.openxmlformats.org/officeDocument/2006/relationships/chart" Target="../charts/chart487.xml"/><Relationship Id="rId120" Type="http://schemas.openxmlformats.org/officeDocument/2006/relationships/chart" Target="../charts/chart510.xml"/><Relationship Id="rId141" Type="http://schemas.openxmlformats.org/officeDocument/2006/relationships/chart" Target="../charts/chart531.xml"/><Relationship Id="rId7" Type="http://schemas.openxmlformats.org/officeDocument/2006/relationships/chart" Target="../charts/chart397.xml"/><Relationship Id="rId162" Type="http://schemas.openxmlformats.org/officeDocument/2006/relationships/chart" Target="../charts/chart552.xml"/><Relationship Id="rId183" Type="http://schemas.openxmlformats.org/officeDocument/2006/relationships/chart" Target="../charts/chart573.xml"/><Relationship Id="rId218" Type="http://schemas.openxmlformats.org/officeDocument/2006/relationships/chart" Target="../charts/chart608.xml"/><Relationship Id="rId239" Type="http://schemas.openxmlformats.org/officeDocument/2006/relationships/chart" Target="../charts/chart629.xml"/><Relationship Id="rId250" Type="http://schemas.openxmlformats.org/officeDocument/2006/relationships/chart" Target="../charts/chart640.xml"/><Relationship Id="rId24" Type="http://schemas.openxmlformats.org/officeDocument/2006/relationships/chart" Target="../charts/chart414.xml"/><Relationship Id="rId45" Type="http://schemas.openxmlformats.org/officeDocument/2006/relationships/chart" Target="../charts/chart435.xml"/><Relationship Id="rId66" Type="http://schemas.openxmlformats.org/officeDocument/2006/relationships/chart" Target="../charts/chart456.xml"/><Relationship Id="rId87" Type="http://schemas.openxmlformats.org/officeDocument/2006/relationships/chart" Target="../charts/chart477.xml"/><Relationship Id="rId110" Type="http://schemas.openxmlformats.org/officeDocument/2006/relationships/chart" Target="../charts/chart500.xml"/><Relationship Id="rId131" Type="http://schemas.openxmlformats.org/officeDocument/2006/relationships/chart" Target="../charts/chart521.xml"/><Relationship Id="rId152" Type="http://schemas.openxmlformats.org/officeDocument/2006/relationships/chart" Target="../charts/chart542.xml"/><Relationship Id="rId173" Type="http://schemas.openxmlformats.org/officeDocument/2006/relationships/chart" Target="../charts/chart563.xml"/><Relationship Id="rId194" Type="http://schemas.openxmlformats.org/officeDocument/2006/relationships/chart" Target="../charts/chart584.xml"/><Relationship Id="rId208" Type="http://schemas.openxmlformats.org/officeDocument/2006/relationships/chart" Target="../charts/chart598.xml"/><Relationship Id="rId229" Type="http://schemas.openxmlformats.org/officeDocument/2006/relationships/chart" Target="../charts/chart619.xml"/><Relationship Id="rId240" Type="http://schemas.openxmlformats.org/officeDocument/2006/relationships/chart" Target="../charts/chart630.xml"/><Relationship Id="rId261" Type="http://schemas.openxmlformats.org/officeDocument/2006/relationships/chart" Target="../charts/chart651.xml"/><Relationship Id="rId14" Type="http://schemas.openxmlformats.org/officeDocument/2006/relationships/chart" Target="../charts/chart404.xml"/><Relationship Id="rId35" Type="http://schemas.openxmlformats.org/officeDocument/2006/relationships/chart" Target="../charts/chart425.xml"/><Relationship Id="rId56" Type="http://schemas.openxmlformats.org/officeDocument/2006/relationships/chart" Target="../charts/chart446.xml"/><Relationship Id="rId77" Type="http://schemas.openxmlformats.org/officeDocument/2006/relationships/chart" Target="../charts/chart467.xml"/><Relationship Id="rId100" Type="http://schemas.openxmlformats.org/officeDocument/2006/relationships/chart" Target="../charts/chart490.xml"/><Relationship Id="rId8" Type="http://schemas.openxmlformats.org/officeDocument/2006/relationships/chart" Target="../charts/chart398.xml"/><Relationship Id="rId98" Type="http://schemas.openxmlformats.org/officeDocument/2006/relationships/chart" Target="../charts/chart488.xml"/><Relationship Id="rId121" Type="http://schemas.openxmlformats.org/officeDocument/2006/relationships/chart" Target="../charts/chart511.xml"/><Relationship Id="rId142" Type="http://schemas.openxmlformats.org/officeDocument/2006/relationships/chart" Target="../charts/chart532.xml"/><Relationship Id="rId163" Type="http://schemas.openxmlformats.org/officeDocument/2006/relationships/chart" Target="../charts/chart553.xml"/><Relationship Id="rId184" Type="http://schemas.openxmlformats.org/officeDocument/2006/relationships/chart" Target="../charts/chart574.xml"/><Relationship Id="rId219" Type="http://schemas.openxmlformats.org/officeDocument/2006/relationships/chart" Target="../charts/chart609.xml"/><Relationship Id="rId230" Type="http://schemas.openxmlformats.org/officeDocument/2006/relationships/chart" Target="../charts/chart620.xml"/><Relationship Id="rId251" Type="http://schemas.openxmlformats.org/officeDocument/2006/relationships/chart" Target="../charts/chart641.xml"/><Relationship Id="rId25" Type="http://schemas.openxmlformats.org/officeDocument/2006/relationships/chart" Target="../charts/chart415.xml"/><Relationship Id="rId46" Type="http://schemas.openxmlformats.org/officeDocument/2006/relationships/chart" Target="../charts/chart436.xml"/><Relationship Id="rId67" Type="http://schemas.openxmlformats.org/officeDocument/2006/relationships/chart" Target="../charts/chart457.xml"/><Relationship Id="rId88" Type="http://schemas.openxmlformats.org/officeDocument/2006/relationships/chart" Target="../charts/chart478.xml"/><Relationship Id="rId111" Type="http://schemas.openxmlformats.org/officeDocument/2006/relationships/chart" Target="../charts/chart501.xml"/><Relationship Id="rId132" Type="http://schemas.openxmlformats.org/officeDocument/2006/relationships/chart" Target="../charts/chart522.xml"/><Relationship Id="rId153" Type="http://schemas.openxmlformats.org/officeDocument/2006/relationships/chart" Target="../charts/chart543.xml"/><Relationship Id="rId174" Type="http://schemas.openxmlformats.org/officeDocument/2006/relationships/chart" Target="../charts/chart564.xml"/><Relationship Id="rId195" Type="http://schemas.openxmlformats.org/officeDocument/2006/relationships/chart" Target="../charts/chart585.xml"/><Relationship Id="rId209" Type="http://schemas.openxmlformats.org/officeDocument/2006/relationships/chart" Target="../charts/chart599.xml"/><Relationship Id="rId220" Type="http://schemas.openxmlformats.org/officeDocument/2006/relationships/chart" Target="../charts/chart610.xml"/><Relationship Id="rId241" Type="http://schemas.openxmlformats.org/officeDocument/2006/relationships/chart" Target="../charts/chart631.xml"/><Relationship Id="rId15" Type="http://schemas.openxmlformats.org/officeDocument/2006/relationships/chart" Target="../charts/chart405.xml"/><Relationship Id="rId36" Type="http://schemas.openxmlformats.org/officeDocument/2006/relationships/chart" Target="../charts/chart426.xml"/><Relationship Id="rId57" Type="http://schemas.openxmlformats.org/officeDocument/2006/relationships/chart" Target="../charts/chart447.xml"/><Relationship Id="rId262" Type="http://schemas.openxmlformats.org/officeDocument/2006/relationships/chart" Target="../charts/chart652.xml"/><Relationship Id="rId78" Type="http://schemas.openxmlformats.org/officeDocument/2006/relationships/chart" Target="../charts/chart468.xml"/><Relationship Id="rId99" Type="http://schemas.openxmlformats.org/officeDocument/2006/relationships/chart" Target="../charts/chart489.xml"/><Relationship Id="rId101" Type="http://schemas.openxmlformats.org/officeDocument/2006/relationships/chart" Target="../charts/chart491.xml"/><Relationship Id="rId122" Type="http://schemas.openxmlformats.org/officeDocument/2006/relationships/chart" Target="../charts/chart512.xml"/><Relationship Id="rId143" Type="http://schemas.openxmlformats.org/officeDocument/2006/relationships/chart" Target="../charts/chart533.xml"/><Relationship Id="rId164" Type="http://schemas.openxmlformats.org/officeDocument/2006/relationships/chart" Target="../charts/chart554.xml"/><Relationship Id="rId185" Type="http://schemas.openxmlformats.org/officeDocument/2006/relationships/chart" Target="../charts/chart575.xml"/><Relationship Id="rId9" Type="http://schemas.openxmlformats.org/officeDocument/2006/relationships/chart" Target="../charts/chart399.xml"/><Relationship Id="rId210" Type="http://schemas.openxmlformats.org/officeDocument/2006/relationships/chart" Target="../charts/chart600.xml"/><Relationship Id="rId26" Type="http://schemas.openxmlformats.org/officeDocument/2006/relationships/chart" Target="../charts/chart416.xml"/><Relationship Id="rId231" Type="http://schemas.openxmlformats.org/officeDocument/2006/relationships/chart" Target="../charts/chart621.xml"/><Relationship Id="rId252" Type="http://schemas.openxmlformats.org/officeDocument/2006/relationships/chart" Target="../charts/chart642.xml"/><Relationship Id="rId47" Type="http://schemas.openxmlformats.org/officeDocument/2006/relationships/chart" Target="../charts/chart437.xml"/><Relationship Id="rId68" Type="http://schemas.openxmlformats.org/officeDocument/2006/relationships/chart" Target="../charts/chart458.xml"/><Relationship Id="rId89" Type="http://schemas.openxmlformats.org/officeDocument/2006/relationships/chart" Target="../charts/chart479.xml"/><Relationship Id="rId112" Type="http://schemas.openxmlformats.org/officeDocument/2006/relationships/chart" Target="../charts/chart502.xml"/><Relationship Id="rId133" Type="http://schemas.openxmlformats.org/officeDocument/2006/relationships/chart" Target="../charts/chart523.xml"/><Relationship Id="rId154" Type="http://schemas.openxmlformats.org/officeDocument/2006/relationships/chart" Target="../charts/chart544.xml"/><Relationship Id="rId175" Type="http://schemas.openxmlformats.org/officeDocument/2006/relationships/chart" Target="../charts/chart565.xml"/><Relationship Id="rId196" Type="http://schemas.openxmlformats.org/officeDocument/2006/relationships/chart" Target="../charts/chart586.xml"/><Relationship Id="rId200" Type="http://schemas.openxmlformats.org/officeDocument/2006/relationships/chart" Target="../charts/chart590.xml"/><Relationship Id="rId16" Type="http://schemas.openxmlformats.org/officeDocument/2006/relationships/chart" Target="../charts/chart406.xml"/><Relationship Id="rId221" Type="http://schemas.openxmlformats.org/officeDocument/2006/relationships/chart" Target="../charts/chart611.xml"/><Relationship Id="rId242" Type="http://schemas.openxmlformats.org/officeDocument/2006/relationships/chart" Target="../charts/chart632.xml"/><Relationship Id="rId263" Type="http://schemas.openxmlformats.org/officeDocument/2006/relationships/chart" Target="../charts/chart653.xml"/><Relationship Id="rId37" Type="http://schemas.openxmlformats.org/officeDocument/2006/relationships/chart" Target="../charts/chart427.xml"/><Relationship Id="rId58" Type="http://schemas.openxmlformats.org/officeDocument/2006/relationships/chart" Target="../charts/chart448.xml"/><Relationship Id="rId79" Type="http://schemas.openxmlformats.org/officeDocument/2006/relationships/chart" Target="../charts/chart469.xml"/><Relationship Id="rId102" Type="http://schemas.openxmlformats.org/officeDocument/2006/relationships/chart" Target="../charts/chart492.xml"/><Relationship Id="rId123" Type="http://schemas.openxmlformats.org/officeDocument/2006/relationships/chart" Target="../charts/chart513.xml"/><Relationship Id="rId144" Type="http://schemas.openxmlformats.org/officeDocument/2006/relationships/chart" Target="../charts/chart534.xml"/><Relationship Id="rId90" Type="http://schemas.openxmlformats.org/officeDocument/2006/relationships/chart" Target="../charts/chart480.xml"/><Relationship Id="rId165" Type="http://schemas.openxmlformats.org/officeDocument/2006/relationships/chart" Target="../charts/chart555.xml"/><Relationship Id="rId186" Type="http://schemas.openxmlformats.org/officeDocument/2006/relationships/chart" Target="../charts/chart576.xml"/><Relationship Id="rId211" Type="http://schemas.openxmlformats.org/officeDocument/2006/relationships/chart" Target="../charts/chart601.xml"/><Relationship Id="rId232" Type="http://schemas.openxmlformats.org/officeDocument/2006/relationships/chart" Target="../charts/chart622.xml"/><Relationship Id="rId253" Type="http://schemas.openxmlformats.org/officeDocument/2006/relationships/chart" Target="../charts/chart643.xml"/><Relationship Id="rId27" Type="http://schemas.openxmlformats.org/officeDocument/2006/relationships/chart" Target="../charts/chart417.xml"/><Relationship Id="rId48" Type="http://schemas.openxmlformats.org/officeDocument/2006/relationships/chart" Target="../charts/chart438.xml"/><Relationship Id="rId69" Type="http://schemas.openxmlformats.org/officeDocument/2006/relationships/chart" Target="../charts/chart459.xml"/><Relationship Id="rId113" Type="http://schemas.openxmlformats.org/officeDocument/2006/relationships/chart" Target="../charts/chart503.xml"/><Relationship Id="rId134" Type="http://schemas.openxmlformats.org/officeDocument/2006/relationships/chart" Target="../charts/chart524.xml"/><Relationship Id="rId80" Type="http://schemas.openxmlformats.org/officeDocument/2006/relationships/chart" Target="../charts/chart470.xml"/><Relationship Id="rId155" Type="http://schemas.openxmlformats.org/officeDocument/2006/relationships/chart" Target="../charts/chart545.xml"/><Relationship Id="rId176" Type="http://schemas.openxmlformats.org/officeDocument/2006/relationships/chart" Target="../charts/chart566.xml"/><Relationship Id="rId197" Type="http://schemas.openxmlformats.org/officeDocument/2006/relationships/chart" Target="../charts/chart587.xml"/><Relationship Id="rId201" Type="http://schemas.openxmlformats.org/officeDocument/2006/relationships/chart" Target="../charts/chart591.xml"/><Relationship Id="rId222" Type="http://schemas.openxmlformats.org/officeDocument/2006/relationships/chart" Target="../charts/chart612.xml"/><Relationship Id="rId243" Type="http://schemas.openxmlformats.org/officeDocument/2006/relationships/chart" Target="../charts/chart633.xml"/><Relationship Id="rId264" Type="http://schemas.openxmlformats.org/officeDocument/2006/relationships/chart" Target="../charts/chart654.xml"/><Relationship Id="rId17" Type="http://schemas.openxmlformats.org/officeDocument/2006/relationships/chart" Target="../charts/chart407.xml"/><Relationship Id="rId38" Type="http://schemas.openxmlformats.org/officeDocument/2006/relationships/chart" Target="../charts/chart428.xml"/><Relationship Id="rId59" Type="http://schemas.openxmlformats.org/officeDocument/2006/relationships/chart" Target="../charts/chart449.xml"/><Relationship Id="rId103" Type="http://schemas.openxmlformats.org/officeDocument/2006/relationships/chart" Target="../charts/chart493.xml"/><Relationship Id="rId124" Type="http://schemas.openxmlformats.org/officeDocument/2006/relationships/chart" Target="../charts/chart514.xml"/><Relationship Id="rId70" Type="http://schemas.openxmlformats.org/officeDocument/2006/relationships/chart" Target="../charts/chart460.xml"/><Relationship Id="rId91" Type="http://schemas.openxmlformats.org/officeDocument/2006/relationships/chart" Target="../charts/chart481.xml"/><Relationship Id="rId145" Type="http://schemas.openxmlformats.org/officeDocument/2006/relationships/chart" Target="../charts/chart535.xml"/><Relationship Id="rId166" Type="http://schemas.openxmlformats.org/officeDocument/2006/relationships/chart" Target="../charts/chart556.xml"/><Relationship Id="rId187" Type="http://schemas.openxmlformats.org/officeDocument/2006/relationships/chart" Target="../charts/chart577.xml"/><Relationship Id="rId1" Type="http://schemas.openxmlformats.org/officeDocument/2006/relationships/chart" Target="../charts/chart391.xml"/><Relationship Id="rId212" Type="http://schemas.openxmlformats.org/officeDocument/2006/relationships/chart" Target="../charts/chart602.xml"/><Relationship Id="rId233" Type="http://schemas.openxmlformats.org/officeDocument/2006/relationships/chart" Target="../charts/chart623.xml"/><Relationship Id="rId254" Type="http://schemas.openxmlformats.org/officeDocument/2006/relationships/chart" Target="../charts/chart644.xml"/><Relationship Id="rId28" Type="http://schemas.openxmlformats.org/officeDocument/2006/relationships/chart" Target="../charts/chart418.xml"/><Relationship Id="rId49" Type="http://schemas.openxmlformats.org/officeDocument/2006/relationships/chart" Target="../charts/chart439.xml"/><Relationship Id="rId114" Type="http://schemas.openxmlformats.org/officeDocument/2006/relationships/chart" Target="../charts/chart504.xml"/><Relationship Id="rId60" Type="http://schemas.openxmlformats.org/officeDocument/2006/relationships/chart" Target="../charts/chart450.xml"/><Relationship Id="rId81" Type="http://schemas.openxmlformats.org/officeDocument/2006/relationships/chart" Target="../charts/chart471.xml"/><Relationship Id="rId135" Type="http://schemas.openxmlformats.org/officeDocument/2006/relationships/chart" Target="../charts/chart525.xml"/><Relationship Id="rId156" Type="http://schemas.openxmlformats.org/officeDocument/2006/relationships/chart" Target="../charts/chart546.xml"/><Relationship Id="rId177" Type="http://schemas.openxmlformats.org/officeDocument/2006/relationships/chart" Target="../charts/chart567.xml"/><Relationship Id="rId198" Type="http://schemas.openxmlformats.org/officeDocument/2006/relationships/chart" Target="../charts/chart588.xml"/><Relationship Id="rId202" Type="http://schemas.openxmlformats.org/officeDocument/2006/relationships/chart" Target="../charts/chart592.xml"/><Relationship Id="rId223" Type="http://schemas.openxmlformats.org/officeDocument/2006/relationships/chart" Target="../charts/chart613.xml"/><Relationship Id="rId244" Type="http://schemas.openxmlformats.org/officeDocument/2006/relationships/chart" Target="../charts/chart634.xml"/><Relationship Id="rId18" Type="http://schemas.openxmlformats.org/officeDocument/2006/relationships/chart" Target="../charts/chart408.xml"/><Relationship Id="rId39" Type="http://schemas.openxmlformats.org/officeDocument/2006/relationships/chart" Target="../charts/chart429.xml"/><Relationship Id="rId265" Type="http://schemas.openxmlformats.org/officeDocument/2006/relationships/chart" Target="../charts/chart655.xml"/><Relationship Id="rId50" Type="http://schemas.openxmlformats.org/officeDocument/2006/relationships/chart" Target="../charts/chart440.xml"/><Relationship Id="rId104" Type="http://schemas.openxmlformats.org/officeDocument/2006/relationships/chart" Target="../charts/chart494.xml"/><Relationship Id="rId125" Type="http://schemas.openxmlformats.org/officeDocument/2006/relationships/chart" Target="../charts/chart515.xml"/><Relationship Id="rId146" Type="http://schemas.openxmlformats.org/officeDocument/2006/relationships/chart" Target="../charts/chart536.xml"/><Relationship Id="rId167" Type="http://schemas.openxmlformats.org/officeDocument/2006/relationships/chart" Target="../charts/chart557.xml"/><Relationship Id="rId188" Type="http://schemas.openxmlformats.org/officeDocument/2006/relationships/chart" Target="../charts/chart578.xml"/><Relationship Id="rId71" Type="http://schemas.openxmlformats.org/officeDocument/2006/relationships/chart" Target="../charts/chart461.xml"/><Relationship Id="rId92" Type="http://schemas.openxmlformats.org/officeDocument/2006/relationships/chart" Target="../charts/chart482.xml"/><Relationship Id="rId213" Type="http://schemas.openxmlformats.org/officeDocument/2006/relationships/chart" Target="../charts/chart603.xml"/><Relationship Id="rId234" Type="http://schemas.openxmlformats.org/officeDocument/2006/relationships/chart" Target="../charts/chart624.xml"/><Relationship Id="rId2" Type="http://schemas.openxmlformats.org/officeDocument/2006/relationships/chart" Target="../charts/chart392.xml"/><Relationship Id="rId29" Type="http://schemas.openxmlformats.org/officeDocument/2006/relationships/chart" Target="../charts/chart419.xml"/><Relationship Id="rId255" Type="http://schemas.openxmlformats.org/officeDocument/2006/relationships/chart" Target="../charts/chart645.xml"/><Relationship Id="rId40" Type="http://schemas.openxmlformats.org/officeDocument/2006/relationships/chart" Target="../charts/chart430.xml"/><Relationship Id="rId115" Type="http://schemas.openxmlformats.org/officeDocument/2006/relationships/chart" Target="../charts/chart505.xml"/><Relationship Id="rId136" Type="http://schemas.openxmlformats.org/officeDocument/2006/relationships/chart" Target="../charts/chart526.xml"/><Relationship Id="rId157" Type="http://schemas.openxmlformats.org/officeDocument/2006/relationships/chart" Target="../charts/chart547.xml"/><Relationship Id="rId178" Type="http://schemas.openxmlformats.org/officeDocument/2006/relationships/chart" Target="../charts/chart568.xml"/><Relationship Id="rId61" Type="http://schemas.openxmlformats.org/officeDocument/2006/relationships/chart" Target="../charts/chart451.xml"/><Relationship Id="rId82" Type="http://schemas.openxmlformats.org/officeDocument/2006/relationships/chart" Target="../charts/chart472.xml"/><Relationship Id="rId199" Type="http://schemas.openxmlformats.org/officeDocument/2006/relationships/chart" Target="../charts/chart589.xml"/><Relationship Id="rId203" Type="http://schemas.openxmlformats.org/officeDocument/2006/relationships/chart" Target="../charts/chart593.xml"/><Relationship Id="rId19" Type="http://schemas.openxmlformats.org/officeDocument/2006/relationships/chart" Target="../charts/chart409.xml"/><Relationship Id="rId224" Type="http://schemas.openxmlformats.org/officeDocument/2006/relationships/chart" Target="../charts/chart614.xml"/><Relationship Id="rId245" Type="http://schemas.openxmlformats.org/officeDocument/2006/relationships/chart" Target="../charts/chart635.xml"/><Relationship Id="rId30" Type="http://schemas.openxmlformats.org/officeDocument/2006/relationships/chart" Target="../charts/chart420.xml"/><Relationship Id="rId105" Type="http://schemas.openxmlformats.org/officeDocument/2006/relationships/chart" Target="../charts/chart495.xml"/><Relationship Id="rId126" Type="http://schemas.openxmlformats.org/officeDocument/2006/relationships/chart" Target="../charts/chart516.xml"/><Relationship Id="rId147" Type="http://schemas.openxmlformats.org/officeDocument/2006/relationships/chart" Target="../charts/chart537.xml"/><Relationship Id="rId168" Type="http://schemas.openxmlformats.org/officeDocument/2006/relationships/chart" Target="../charts/chart558.xml"/><Relationship Id="rId51" Type="http://schemas.openxmlformats.org/officeDocument/2006/relationships/chart" Target="../charts/chart441.xml"/><Relationship Id="rId72" Type="http://schemas.openxmlformats.org/officeDocument/2006/relationships/chart" Target="../charts/chart462.xml"/><Relationship Id="rId93" Type="http://schemas.openxmlformats.org/officeDocument/2006/relationships/chart" Target="../charts/chart483.xml"/><Relationship Id="rId189" Type="http://schemas.openxmlformats.org/officeDocument/2006/relationships/chart" Target="../charts/chart579.xml"/><Relationship Id="rId3" Type="http://schemas.openxmlformats.org/officeDocument/2006/relationships/chart" Target="../charts/chart393.xml"/><Relationship Id="rId214" Type="http://schemas.openxmlformats.org/officeDocument/2006/relationships/chart" Target="../charts/chart604.xml"/><Relationship Id="rId235" Type="http://schemas.openxmlformats.org/officeDocument/2006/relationships/chart" Target="../charts/chart625.xml"/><Relationship Id="rId256" Type="http://schemas.openxmlformats.org/officeDocument/2006/relationships/chart" Target="../charts/chart646.xml"/><Relationship Id="rId116" Type="http://schemas.openxmlformats.org/officeDocument/2006/relationships/chart" Target="../charts/chart506.xml"/><Relationship Id="rId137" Type="http://schemas.openxmlformats.org/officeDocument/2006/relationships/chart" Target="../charts/chart527.xml"/><Relationship Id="rId158" Type="http://schemas.openxmlformats.org/officeDocument/2006/relationships/chart" Target="../charts/chart548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Relationship Id="rId62" Type="http://schemas.openxmlformats.org/officeDocument/2006/relationships/chart" Target="../charts/chart452.xml"/><Relationship Id="rId83" Type="http://schemas.openxmlformats.org/officeDocument/2006/relationships/chart" Target="../charts/chart473.xml"/><Relationship Id="rId179" Type="http://schemas.openxmlformats.org/officeDocument/2006/relationships/chart" Target="../charts/chart569.xml"/><Relationship Id="rId190" Type="http://schemas.openxmlformats.org/officeDocument/2006/relationships/chart" Target="../charts/chart580.xml"/><Relationship Id="rId204" Type="http://schemas.openxmlformats.org/officeDocument/2006/relationships/chart" Target="../charts/chart594.xml"/><Relationship Id="rId225" Type="http://schemas.openxmlformats.org/officeDocument/2006/relationships/chart" Target="../charts/chart615.xml"/><Relationship Id="rId246" Type="http://schemas.openxmlformats.org/officeDocument/2006/relationships/chart" Target="../charts/chart636.xml"/><Relationship Id="rId106" Type="http://schemas.openxmlformats.org/officeDocument/2006/relationships/chart" Target="../charts/chart496.xml"/><Relationship Id="rId127" Type="http://schemas.openxmlformats.org/officeDocument/2006/relationships/chart" Target="../charts/chart517.xml"/><Relationship Id="rId10" Type="http://schemas.openxmlformats.org/officeDocument/2006/relationships/chart" Target="../charts/chart400.xml"/><Relationship Id="rId31" Type="http://schemas.openxmlformats.org/officeDocument/2006/relationships/chart" Target="../charts/chart421.xml"/><Relationship Id="rId52" Type="http://schemas.openxmlformats.org/officeDocument/2006/relationships/chart" Target="../charts/chart442.xml"/><Relationship Id="rId73" Type="http://schemas.openxmlformats.org/officeDocument/2006/relationships/chart" Target="../charts/chart463.xml"/><Relationship Id="rId94" Type="http://schemas.openxmlformats.org/officeDocument/2006/relationships/chart" Target="../charts/chart484.xml"/><Relationship Id="rId148" Type="http://schemas.openxmlformats.org/officeDocument/2006/relationships/chart" Target="../charts/chart538.xml"/><Relationship Id="rId169" Type="http://schemas.openxmlformats.org/officeDocument/2006/relationships/chart" Target="../charts/chart559.xml"/><Relationship Id="rId4" Type="http://schemas.openxmlformats.org/officeDocument/2006/relationships/chart" Target="../charts/chart394.xml"/><Relationship Id="rId180" Type="http://schemas.openxmlformats.org/officeDocument/2006/relationships/chart" Target="../charts/chart570.xml"/><Relationship Id="rId215" Type="http://schemas.openxmlformats.org/officeDocument/2006/relationships/chart" Target="../charts/chart605.xml"/><Relationship Id="rId236" Type="http://schemas.openxmlformats.org/officeDocument/2006/relationships/chart" Target="../charts/chart626.xml"/><Relationship Id="rId257" Type="http://schemas.openxmlformats.org/officeDocument/2006/relationships/chart" Target="../charts/chart647.xml"/><Relationship Id="rId42" Type="http://schemas.openxmlformats.org/officeDocument/2006/relationships/chart" Target="../charts/chart432.xml"/><Relationship Id="rId84" Type="http://schemas.openxmlformats.org/officeDocument/2006/relationships/chart" Target="../charts/chart474.xml"/><Relationship Id="rId138" Type="http://schemas.openxmlformats.org/officeDocument/2006/relationships/chart" Target="../charts/chart528.xml"/><Relationship Id="rId191" Type="http://schemas.openxmlformats.org/officeDocument/2006/relationships/chart" Target="../charts/chart581.xml"/><Relationship Id="rId205" Type="http://schemas.openxmlformats.org/officeDocument/2006/relationships/chart" Target="../charts/chart595.xml"/><Relationship Id="rId247" Type="http://schemas.openxmlformats.org/officeDocument/2006/relationships/chart" Target="../charts/chart6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91861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carlo/Downloads/Telegram%20Desktop/Progetto%20Scocca-De%20Vivo_.xlsx" TargetMode="External"/><Relationship Id="rId1" Type="http://schemas.openxmlformats.org/officeDocument/2006/relationships/externalLinkPath" Target="file:///C: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1 106,'613'0,"-583"2,53 8,-52-6,42 3,315-6,-181-3,-183 2,2-2,-1-1,1-1,0 0,36-13,-9-9,-42 21,0 0,-2 0,-1 1,20-5,-2 3,1 0,-2 2,1 1,2 1,27 0,-27 1,53-8,15-1,358 10,-426 2,56 7,-50-4,36 1,-66-6,31 0,-3 2,55 8,-43-4,-3-2,2-2,70-4,-30 1,2641 0,-2540 12,-22 0,1000-10,-567-3,488 2,-1054-1,48-9,-47 6,46-3,922 8,-978-1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1075 71 24575,'0'0'0,"-6"0"0,-4 0 0,-6 0 0,-8 0 0,-8 0 0,-4 0 0,1 0 0,-5 0 0,4 0 0,-9 0 0,3 0 0,-5 0 0,1 0 0,3-4 0,-2-1 0,6-4 0,4-1 0,2 4 0,4-1 0,-2-1 0,-2 0 0,3 3 0,1 1 0,1 1 0,1 2 0,1 0 0,-2 1 0,5 0 0,-2 1 0,0-1 0,0 0 0,-1 0 0,1 0 0,3 6 0,7 3 0,5 10 0,5 5 0,3 0 0,2 5 0,0-2 0,1 0 0,0-2 0,-1 0 0,3-1 0,-3 2 0,0-3 0,0 0 0,0 0 0,0 1 0,0 0 0,0-1 0,0 0 0,0 2 0,0-1 0,0 1 0,0-2 0,0 1 0,0-2 0,0 2 0,0 0 0,0 0 0,0 5 0,0 4 0,0 1 0,0 2 0,0 9 0,5-1 0,-1 2 0,7 3 0,-1-3 0,5 0 0,-5 2 0,0-4 0,-4 5 0,4-3 0,-2-5 0,-3 3 0,0-7 0,1-3 0,3 1 0,-4-2 0,2-3 0,3-4 0,-3 2 0,3-3 0,-2-2 0,-1 1 0,-2-1 0,5-3 0,2-7 0,3-4 0,5-3 0,5-4 0,-2-2 0,2 0 0,1-1 0,1 0 0,-2-1 0,2 2 0,-2-1 0,1 1 0,-1 0 0,8 0 0,-3 0 0,1 0 0,-1 0 0,-3 0 0,1 0 0,-3 0 0,4 0 0,-5 0 0,0 0 0,2 0 0,0 0 0,0-4 0,-2-2 0,1 1 0,3 2 0,-5 0 0,4 1 0,-3 1 0,1 0 0,-5-5 0,2 3 0,-10-6 0,1-4 0,-1-6 0,-2 1 0,-5-5 0,0-1 0,-2 0 0,-2-1 0,-1 1 0,0 0 0,0 0 0,-1-1 0,1 1 0,0 0 0,0 0 0,-3 0 0,3 0 0,0 0 0,0 0 0,0 2 0,0-2 0,0 0 0,0 2 0,0-3 0,3 0 0,-3 1 0,0 2 0,0-3 0,0 2 0,0 0 0,0-2 0,0 2 0,0 0 0,0-1 0,0 0 0,0-1 0,0 2 0,0-2 0,0 3 0,0-2 0,0 1 0,0-1 0,0 0 0,0 1 0,0-3 0,0 3 0,0-1 0,0 1 0,0-2 0,0 2 0,0 1 0,0-2 0,0 0 0,0 1 0,0-2 0,0 1 0,0 0 0,0 1 0,0-2 0,0 2 0,0-1 0,0 1 0,0-1 0,0 1 0,0-1 0,0-1 0,0 1 0,0 1 0,0-2 0,0 8 0</inkml:trace>
</inkml: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baseColWidth="10" defaultColWidth="8.83203125" defaultRowHeight="15" x14ac:dyDescent="0.2"/>
  <cols>
    <col min="1" max="1" width="20.83203125" customWidth="1"/>
    <col min="2" max="3" width="9.1640625" customWidth="1"/>
    <col min="4" max="4" width="16" customWidth="1"/>
    <col min="5" max="5" width="14.1640625" customWidth="1"/>
    <col min="6" max="6" width="17.5" customWidth="1"/>
    <col min="7" max="7" width="9" customWidth="1"/>
    <col min="8" max="8" width="13.1640625" customWidth="1"/>
    <col min="9" max="9" width="11.5" customWidth="1"/>
    <col min="10" max="10" width="14.5" customWidth="1"/>
    <col min="11" max="11" width="16.16406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5" customWidth="1"/>
    <col min="18" max="18" width="19.83203125" customWidth="1"/>
    <col min="19" max="19" width="9" customWidth="1"/>
    <col min="20" max="20" width="16.83203125" customWidth="1"/>
    <col min="21" max="21" width="14.1640625" customWidth="1"/>
    <col min="22" max="22" width="21.5" customWidth="1"/>
    <col min="23" max="23" width="35.83203125" customWidth="1"/>
    <col min="24" max="24" width="16.83203125" customWidth="1"/>
    <col min="25" max="25" width="19.1640625" customWidth="1"/>
    <col min="26" max="26" width="22.1640625" customWidth="1"/>
    <col min="27" max="27" width="18.1640625" customWidth="1"/>
    <col min="28" max="28" width="14" customWidth="1"/>
    <col min="29" max="29" width="7.83203125" customWidth="1"/>
    <col min="30" max="30" width="17.33203125" customWidth="1"/>
    <col min="31" max="31" width="39.1640625" hidden="1" customWidth="1"/>
    <col min="32" max="32" width="21.1640625" hidden="1" customWidth="1"/>
    <col min="33" max="33" width="24.5" hidden="1" customWidth="1"/>
    <col min="34" max="34" width="31.83203125" hidden="1" customWidth="1"/>
    <col min="35" max="35" width="25.6640625" hidden="1" customWidth="1"/>
    <col min="36" max="36" width="33.6640625" hidden="1" customWidth="1"/>
    <col min="37" max="38" width="22.83203125" hidden="1" customWidth="1"/>
    <col min="39" max="39" width="20" hidden="1" customWidth="1"/>
    <col min="40" max="40" width="17.6640625" hidden="1" customWidth="1"/>
    <col min="41" max="41" width="7.83203125" hidden="1" customWidth="1"/>
    <col min="42" max="42" width="57.33203125" hidden="1" customWidth="1"/>
    <col min="43" max="43" width="35.83203125" hidden="1" customWidth="1"/>
    <col min="44" max="44" width="11.6640625" customWidth="1"/>
    <col min="45" max="45" width="6.5" customWidth="1"/>
    <col min="46" max="46" width="22.83203125" customWidth="1"/>
    <col min="47" max="47" width="11.16406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83203125" hidden="1" customWidth="1"/>
    <col min="55" max="55" width="8.1640625" hidden="1" customWidth="1"/>
    <col min="56" max="56" width="7.6640625" hidden="1" customWidth="1"/>
    <col min="57" max="57" width="7.33203125" hidden="1" customWidth="1"/>
    <col min="58" max="58" width="9.83203125" hidden="1" customWidth="1"/>
    <col min="59" max="59" width="8.5" hidden="1" customWidth="1"/>
    <col min="60" max="60" width="9.83203125" customWidth="1"/>
    <col min="61" max="61" width="17.83203125" customWidth="1"/>
    <col min="62" max="62" width="7.6640625" hidden="1" customWidth="1"/>
    <col min="63" max="63" width="6.83203125" hidden="1" customWidth="1"/>
    <col min="64" max="64" width="10.5" hidden="1" customWidth="1"/>
    <col min="65" max="65" width="11.83203125" hidden="1" customWidth="1"/>
    <col min="66" max="66" width="18.83203125" hidden="1" customWidth="1"/>
    <col min="67" max="67" width="7" hidden="1" customWidth="1"/>
    <col min="68" max="68" width="11.5" hidden="1" customWidth="1"/>
    <col min="69" max="69" width="8.1640625" hidden="1" customWidth="1"/>
    <col min="70" max="70" width="6.83203125" hidden="1" customWidth="1"/>
    <col min="71" max="71" width="23" hidden="1" customWidth="1"/>
    <col min="72" max="72" width="21.83203125" hidden="1" customWidth="1"/>
    <col min="73" max="73" width="7" hidden="1" customWidth="1"/>
    <col min="74" max="74" width="7.83203125" hidden="1" customWidth="1"/>
    <col min="75" max="75" width="11.6640625" customWidth="1"/>
    <col min="76" max="76" width="12.83203125" customWidth="1"/>
    <col min="77" max="77" width="10.1640625" customWidth="1"/>
    <col min="78" max="78" width="10" customWidth="1"/>
    <col min="79" max="81" width="8.83203125" customWidth="1"/>
    <col min="86" max="86" width="8.83203125" customWidth="1"/>
    <col min="87" max="87" width="11.83203125" bestFit="1" customWidth="1"/>
    <col min="91" max="91" width="11.83203125" bestFit="1" customWidth="1"/>
  </cols>
  <sheetData>
    <row r="1" spans="1:23" ht="17" thickTop="1" thickBot="1" x14ac:dyDescent="0.25">
      <c r="A1" s="383" t="s">
        <v>0</v>
      </c>
      <c r="B1" s="384"/>
      <c r="D1" s="385" t="s">
        <v>1</v>
      </c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7"/>
    </row>
    <row r="2" spans="1:23" ht="17" thickTop="1" thickBot="1" x14ac:dyDescent="0.25">
      <c r="A2" s="7" t="s">
        <v>2</v>
      </c>
      <c r="B2" s="5">
        <v>0.25</v>
      </c>
      <c r="D2" s="388" t="s">
        <v>3</v>
      </c>
      <c r="E2" s="390"/>
      <c r="F2" s="390"/>
      <c r="G2" s="390"/>
      <c r="H2" s="390"/>
      <c r="I2" s="390"/>
      <c r="J2" s="390"/>
      <c r="K2" s="389"/>
      <c r="L2" s="388" t="s">
        <v>4</v>
      </c>
      <c r="M2" s="389"/>
      <c r="N2" s="388" t="s">
        <v>5</v>
      </c>
      <c r="O2" s="389"/>
      <c r="P2" s="388" t="s">
        <v>6</v>
      </c>
      <c r="Q2" s="389"/>
      <c r="R2" s="388" t="s">
        <v>7</v>
      </c>
      <c r="S2" s="389"/>
      <c r="T2" s="388" t="s">
        <v>8</v>
      </c>
      <c r="U2" s="389"/>
      <c r="V2" s="388" t="s">
        <v>8</v>
      </c>
      <c r="W2" s="389"/>
    </row>
    <row r="3" spans="1:23" ht="17" thickTop="1" thickBot="1" x14ac:dyDescent="0.25">
      <c r="A3" s="7" t="s">
        <v>9</v>
      </c>
      <c r="B3" s="5">
        <v>0.1</v>
      </c>
      <c r="D3" s="381" t="s">
        <v>10</v>
      </c>
      <c r="E3" s="382"/>
      <c r="F3" s="381" t="s">
        <v>11</v>
      </c>
      <c r="G3" s="382"/>
      <c r="H3" s="381" t="s">
        <v>12</v>
      </c>
      <c r="I3" s="382"/>
      <c r="J3" s="381" t="s">
        <v>13</v>
      </c>
      <c r="K3" s="382"/>
      <c r="L3" s="381" t="s">
        <v>10</v>
      </c>
      <c r="M3" s="382"/>
      <c r="N3" s="381" t="s">
        <v>10</v>
      </c>
      <c r="O3" s="382"/>
      <c r="P3" s="381" t="s">
        <v>10</v>
      </c>
      <c r="Q3" s="382"/>
      <c r="R3" s="381" t="s">
        <v>10</v>
      </c>
      <c r="S3" s="382"/>
      <c r="T3" s="395" t="s">
        <v>14</v>
      </c>
      <c r="U3" s="396"/>
      <c r="V3" s="395" t="s">
        <v>15</v>
      </c>
      <c r="W3" s="396"/>
    </row>
    <row r="4" spans="1:23" ht="18" thickBot="1" x14ac:dyDescent="0.3">
      <c r="A4" s="7" t="s">
        <v>16</v>
      </c>
      <c r="B4" s="5">
        <v>0.05</v>
      </c>
      <c r="D4" s="397" t="s">
        <v>17</v>
      </c>
      <c r="E4" s="398"/>
      <c r="F4" s="397" t="s">
        <v>17</v>
      </c>
      <c r="G4" s="398"/>
      <c r="H4" s="397" t="s">
        <v>17</v>
      </c>
      <c r="I4" s="399"/>
      <c r="J4" s="18"/>
      <c r="K4" s="18"/>
      <c r="L4" s="400" t="s">
        <v>17</v>
      </c>
      <c r="M4" s="401"/>
      <c r="N4" s="391" t="s">
        <v>17</v>
      </c>
      <c r="O4" s="401"/>
      <c r="P4" s="391" t="s">
        <v>17</v>
      </c>
      <c r="Q4" s="401"/>
      <c r="R4" s="391" t="s">
        <v>17</v>
      </c>
      <c r="S4" s="392"/>
      <c r="T4" s="105" t="s">
        <v>18</v>
      </c>
      <c r="U4" s="5">
        <v>1.5</v>
      </c>
      <c r="V4" s="3" t="s">
        <v>19</v>
      </c>
      <c r="W4" s="5">
        <v>100</v>
      </c>
    </row>
    <row r="5" spans="1:23" ht="17" x14ac:dyDescent="0.2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9" thickBot="1" x14ac:dyDescent="0.3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9" thickBot="1" x14ac:dyDescent="0.3">
      <c r="A7" s="106" t="s">
        <v>25</v>
      </c>
      <c r="B7" s="107">
        <v>17</v>
      </c>
      <c r="D7" s="400" t="s">
        <v>26</v>
      </c>
      <c r="E7" s="401"/>
      <c r="F7" s="391" t="s">
        <v>26</v>
      </c>
      <c r="G7" s="402"/>
      <c r="H7" s="400" t="s">
        <v>26</v>
      </c>
      <c r="I7" s="392"/>
      <c r="J7" s="400" t="s">
        <v>26</v>
      </c>
      <c r="K7" s="392"/>
      <c r="L7" s="400" t="s">
        <v>26</v>
      </c>
      <c r="M7" s="401"/>
      <c r="N7" s="391" t="s">
        <v>26</v>
      </c>
      <c r="O7" s="401"/>
      <c r="P7" s="391" t="s">
        <v>26</v>
      </c>
      <c r="Q7" s="401"/>
      <c r="R7" s="391" t="s">
        <v>26</v>
      </c>
      <c r="S7" s="392"/>
      <c r="T7" s="77"/>
      <c r="U7" s="5"/>
      <c r="V7" s="9"/>
      <c r="W7" s="5"/>
    </row>
    <row r="8" spans="1:23" ht="17" thickTop="1" thickBot="1" x14ac:dyDescent="0.25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8" thickBot="1" x14ac:dyDescent="0.3">
      <c r="A9" s="393" t="s">
        <v>28</v>
      </c>
      <c r="B9" s="394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7" x14ac:dyDescent="0.2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7" x14ac:dyDescent="0.2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7" x14ac:dyDescent="0.2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8" thickBot="1" x14ac:dyDescent="0.3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8" thickBot="1" x14ac:dyDescent="0.3">
      <c r="A14" s="78" t="s">
        <v>38</v>
      </c>
      <c r="B14" s="79">
        <f>13*0.05</f>
        <v>0.65</v>
      </c>
      <c r="D14" s="400" t="s">
        <v>39</v>
      </c>
      <c r="E14" s="401"/>
      <c r="F14" s="391" t="s">
        <v>39</v>
      </c>
      <c r="G14" s="401"/>
      <c r="H14" s="391" t="s">
        <v>39</v>
      </c>
      <c r="I14" s="392"/>
      <c r="J14" s="391" t="s">
        <v>39</v>
      </c>
      <c r="K14" s="392"/>
      <c r="L14" s="400" t="s">
        <v>39</v>
      </c>
      <c r="M14" s="401"/>
      <c r="N14" s="391" t="s">
        <v>39</v>
      </c>
      <c r="O14" s="401"/>
      <c r="P14" s="391" t="s">
        <v>39</v>
      </c>
      <c r="Q14" s="401"/>
      <c r="R14" s="391" t="s">
        <v>39</v>
      </c>
      <c r="S14" s="392"/>
      <c r="T14" s="399" t="s">
        <v>39</v>
      </c>
      <c r="U14" s="398"/>
    </row>
    <row r="15" spans="1:23" ht="17" x14ac:dyDescent="0.2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403" t="s">
        <v>42</v>
      </c>
      <c r="S15" s="405">
        <v>1.5</v>
      </c>
      <c r="T15" s="6" t="s">
        <v>43</v>
      </c>
      <c r="U15" s="5">
        <v>1.1000000000000001</v>
      </c>
    </row>
    <row r="16" spans="1:23" ht="18" thickBot="1" x14ac:dyDescent="0.3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404"/>
      <c r="S16" s="406"/>
      <c r="T16" s="6" t="s">
        <v>46</v>
      </c>
      <c r="U16" s="15">
        <v>0.2</v>
      </c>
    </row>
    <row r="17" spans="1:21" ht="18" thickBot="1" x14ac:dyDescent="0.3">
      <c r="A17" s="78" t="s">
        <v>47</v>
      </c>
      <c r="B17" s="79">
        <v>1</v>
      </c>
      <c r="D17" s="400" t="s">
        <v>48</v>
      </c>
      <c r="E17" s="401"/>
      <c r="F17" s="391" t="s">
        <v>48</v>
      </c>
      <c r="G17" s="401"/>
      <c r="H17" s="391" t="s">
        <v>48</v>
      </c>
      <c r="I17" s="392"/>
      <c r="J17" s="391" t="s">
        <v>48</v>
      </c>
      <c r="K17" s="392"/>
      <c r="L17" s="400" t="s">
        <v>48</v>
      </c>
      <c r="M17" s="401"/>
      <c r="N17" s="391" t="s">
        <v>48</v>
      </c>
      <c r="O17" s="401"/>
      <c r="P17" s="391" t="s">
        <v>48</v>
      </c>
      <c r="Q17" s="401"/>
      <c r="R17" s="391" t="s">
        <v>48</v>
      </c>
      <c r="S17" s="392"/>
      <c r="T17" s="399" t="s">
        <v>48</v>
      </c>
      <c r="U17" s="398"/>
    </row>
    <row r="18" spans="1:21" ht="17" x14ac:dyDescent="0.2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8" thickBot="1" x14ac:dyDescent="0.3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 x14ac:dyDescent="0.2"/>
    <row r="34" ht="14.75" customHeight="1" x14ac:dyDescent="0.2"/>
    <row r="74" ht="17" customHeight="1" x14ac:dyDescent="0.2"/>
  </sheetData>
  <mergeCells count="55"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</mergeCells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I232" sqref="I232"/>
    </sheetView>
  </sheetViews>
  <sheetFormatPr baseColWidth="10" defaultColWidth="8.83203125" defaultRowHeight="15" x14ac:dyDescent="0.2"/>
  <cols>
    <col min="2" max="2" width="22.5" bestFit="1" customWidth="1"/>
    <col min="3" max="3" width="19.5" customWidth="1"/>
    <col min="4" max="4" width="10.33203125" bestFit="1" customWidth="1"/>
  </cols>
  <sheetData>
    <row r="1" spans="1:4" x14ac:dyDescent="0.2">
      <c r="A1" s="26" t="s">
        <v>55</v>
      </c>
      <c r="B1" s="28"/>
      <c r="C1" s="28"/>
      <c r="D1" s="25"/>
    </row>
    <row r="2" spans="1:4" x14ac:dyDescent="0.2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 x14ac:dyDescent="0.2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 x14ac:dyDescent="0.2">
      <c r="A5" s="27" t="s">
        <v>65</v>
      </c>
      <c r="B5" s="27" t="s">
        <v>66</v>
      </c>
      <c r="C5" s="27" t="s">
        <v>64</v>
      </c>
      <c r="D5">
        <v>2758.7687999999998</v>
      </c>
    </row>
    <row r="6" spans="1:4" x14ac:dyDescent="0.2">
      <c r="A6" s="27" t="s">
        <v>67</v>
      </c>
      <c r="B6" s="27" t="s">
        <v>68</v>
      </c>
      <c r="C6" s="27" t="s">
        <v>64</v>
      </c>
      <c r="D6">
        <v>4990.9177</v>
      </c>
    </row>
    <row r="7" spans="1:4" x14ac:dyDescent="0.2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 x14ac:dyDescent="0.2">
      <c r="A8" s="27" t="s">
        <v>70</v>
      </c>
      <c r="B8" s="27" t="s">
        <v>71</v>
      </c>
      <c r="C8" s="27" t="s">
        <v>64</v>
      </c>
      <c r="D8">
        <v>6572.7624999999998</v>
      </c>
    </row>
    <row r="9" spans="1:4" x14ac:dyDescent="0.2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 x14ac:dyDescent="0.2">
      <c r="A10" s="27" t="s">
        <v>74</v>
      </c>
      <c r="B10" s="27" t="s">
        <v>73</v>
      </c>
      <c r="C10" s="27" t="s">
        <v>64</v>
      </c>
      <c r="D10">
        <v>-7804.0931</v>
      </c>
    </row>
    <row r="11" spans="1:4" x14ac:dyDescent="0.2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 x14ac:dyDescent="0.2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 x14ac:dyDescent="0.2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 x14ac:dyDescent="0.2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 x14ac:dyDescent="0.2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 x14ac:dyDescent="0.2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 x14ac:dyDescent="0.2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 x14ac:dyDescent="0.2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 x14ac:dyDescent="0.2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 x14ac:dyDescent="0.2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 x14ac:dyDescent="0.2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 x14ac:dyDescent="0.2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 x14ac:dyDescent="0.2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 x14ac:dyDescent="0.2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 x14ac:dyDescent="0.2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 x14ac:dyDescent="0.2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 x14ac:dyDescent="0.2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 x14ac:dyDescent="0.2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 x14ac:dyDescent="0.2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 x14ac:dyDescent="0.2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 x14ac:dyDescent="0.2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 x14ac:dyDescent="0.2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 x14ac:dyDescent="0.2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 x14ac:dyDescent="0.2">
      <c r="A34" s="27" t="s">
        <v>116</v>
      </c>
      <c r="B34" s="27" t="s">
        <v>115</v>
      </c>
      <c r="C34" s="27" t="s">
        <v>64</v>
      </c>
      <c r="D34">
        <v>-7428.5562</v>
      </c>
    </row>
    <row r="35" spans="1:4" x14ac:dyDescent="0.2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 x14ac:dyDescent="0.2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 x14ac:dyDescent="0.2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 x14ac:dyDescent="0.2">
      <c r="A38" s="27" t="s">
        <v>122</v>
      </c>
      <c r="B38" s="27" t="s">
        <v>123</v>
      </c>
      <c r="C38" s="27" t="s">
        <v>64</v>
      </c>
      <c r="D38">
        <v>2875.1511</v>
      </c>
    </row>
    <row r="39" spans="1:4" x14ac:dyDescent="0.2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 x14ac:dyDescent="0.2">
      <c r="A40" s="27" t="s">
        <v>126</v>
      </c>
      <c r="B40" s="27" t="s">
        <v>127</v>
      </c>
      <c r="C40" s="27" t="s">
        <v>64</v>
      </c>
      <c r="D40">
        <v>-45.0869</v>
      </c>
    </row>
    <row r="41" spans="1:4" x14ac:dyDescent="0.2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 x14ac:dyDescent="0.2">
      <c r="A42" s="27" t="s">
        <v>130</v>
      </c>
      <c r="B42" s="27" t="s">
        <v>131</v>
      </c>
      <c r="C42" s="27" t="s">
        <v>64</v>
      </c>
      <c r="D42">
        <v>5005.6668</v>
      </c>
    </row>
    <row r="43" spans="1:4" x14ac:dyDescent="0.2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 x14ac:dyDescent="0.2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 x14ac:dyDescent="0.2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 x14ac:dyDescent="0.2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 x14ac:dyDescent="0.2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 x14ac:dyDescent="0.2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 x14ac:dyDescent="0.2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 x14ac:dyDescent="0.2">
      <c r="A50" s="27" t="s">
        <v>143</v>
      </c>
      <c r="B50" s="27" t="s">
        <v>144</v>
      </c>
      <c r="C50" s="27" t="s">
        <v>64</v>
      </c>
      <c r="D50">
        <v>2873.9838</v>
      </c>
    </row>
    <row r="51" spans="1:4" x14ac:dyDescent="0.2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 x14ac:dyDescent="0.2">
      <c r="A52" s="27" t="s">
        <v>147</v>
      </c>
      <c r="B52" s="27" t="s">
        <v>148</v>
      </c>
      <c r="C52" s="27" t="s">
        <v>64</v>
      </c>
      <c r="D52">
        <v>-45.3127</v>
      </c>
    </row>
    <row r="53" spans="1:4" x14ac:dyDescent="0.2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 x14ac:dyDescent="0.2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 x14ac:dyDescent="0.2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 x14ac:dyDescent="0.2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 x14ac:dyDescent="0.2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 x14ac:dyDescent="0.2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 x14ac:dyDescent="0.2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 x14ac:dyDescent="0.2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 x14ac:dyDescent="0.2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 x14ac:dyDescent="0.2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 x14ac:dyDescent="0.2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 x14ac:dyDescent="0.2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 x14ac:dyDescent="0.2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 x14ac:dyDescent="0.2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 x14ac:dyDescent="0.2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 x14ac:dyDescent="0.2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 x14ac:dyDescent="0.2">
      <c r="A69" s="27" t="s">
        <v>177</v>
      </c>
      <c r="B69" s="27" t="s">
        <v>178</v>
      </c>
      <c r="C69" s="27" t="s">
        <v>64</v>
      </c>
      <c r="D69">
        <v>7392.8975</v>
      </c>
    </row>
    <row r="70" spans="1:4" x14ac:dyDescent="0.2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 x14ac:dyDescent="0.2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 x14ac:dyDescent="0.2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 x14ac:dyDescent="0.2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 x14ac:dyDescent="0.2">
      <c r="A74" s="27" t="s">
        <v>185</v>
      </c>
      <c r="B74" s="27" t="s">
        <v>186</v>
      </c>
      <c r="C74" s="27" t="s">
        <v>64</v>
      </c>
      <c r="D74">
        <v>2864.951</v>
      </c>
    </row>
    <row r="75" spans="1:4" x14ac:dyDescent="0.2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 x14ac:dyDescent="0.2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 x14ac:dyDescent="0.2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 x14ac:dyDescent="0.2">
      <c r="A78" s="27" t="s">
        <v>193</v>
      </c>
      <c r="B78" s="27" t="s">
        <v>194</v>
      </c>
      <c r="C78" s="27" t="s">
        <v>64</v>
      </c>
      <c r="D78">
        <v>4985.3296</v>
      </c>
    </row>
    <row r="79" spans="1:4" x14ac:dyDescent="0.2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 x14ac:dyDescent="0.2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 x14ac:dyDescent="0.2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 x14ac:dyDescent="0.2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 x14ac:dyDescent="0.2">
      <c r="A83" s="27" t="s">
        <v>201</v>
      </c>
      <c r="B83" s="27" t="s">
        <v>202</v>
      </c>
      <c r="C83" s="27" t="s">
        <v>64</v>
      </c>
      <c r="D83">
        <v>6533.2356</v>
      </c>
    </row>
    <row r="84" spans="1:4" x14ac:dyDescent="0.2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 x14ac:dyDescent="0.2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 x14ac:dyDescent="0.2">
      <c r="A86" s="27" t="s">
        <v>206</v>
      </c>
      <c r="B86" s="27" t="s">
        <v>207</v>
      </c>
      <c r="C86" s="27" t="s">
        <v>64</v>
      </c>
      <c r="D86">
        <v>2862.6385</v>
      </c>
    </row>
    <row r="87" spans="1:4" x14ac:dyDescent="0.2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 x14ac:dyDescent="0.2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 x14ac:dyDescent="0.2">
      <c r="A89" s="27" t="s">
        <v>212</v>
      </c>
      <c r="B89" s="27" t="s">
        <v>213</v>
      </c>
      <c r="C89" s="27" t="s">
        <v>64</v>
      </c>
      <c r="D89">
        <v>2788.6621</v>
      </c>
    </row>
    <row r="90" spans="1:4" x14ac:dyDescent="0.2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 x14ac:dyDescent="0.2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 x14ac:dyDescent="0.2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 x14ac:dyDescent="0.2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 x14ac:dyDescent="0.2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 x14ac:dyDescent="0.2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 x14ac:dyDescent="0.2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 x14ac:dyDescent="0.2">
      <c r="A97" s="27" t="s">
        <v>226</v>
      </c>
      <c r="B97" s="27" t="s">
        <v>225</v>
      </c>
      <c r="C97" s="27" t="s">
        <v>64</v>
      </c>
      <c r="D97">
        <v>-4993.4609</v>
      </c>
    </row>
    <row r="98" spans="1:4" x14ac:dyDescent="0.2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 x14ac:dyDescent="0.2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 x14ac:dyDescent="0.2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 x14ac:dyDescent="0.2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 x14ac:dyDescent="0.2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 x14ac:dyDescent="0.2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 x14ac:dyDescent="0.2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 x14ac:dyDescent="0.2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 x14ac:dyDescent="0.2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 x14ac:dyDescent="0.2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 x14ac:dyDescent="0.2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 x14ac:dyDescent="0.2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 x14ac:dyDescent="0.2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 x14ac:dyDescent="0.2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 x14ac:dyDescent="0.2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 x14ac:dyDescent="0.2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 x14ac:dyDescent="0.2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 x14ac:dyDescent="0.2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 x14ac:dyDescent="0.2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 x14ac:dyDescent="0.2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 x14ac:dyDescent="0.2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 x14ac:dyDescent="0.2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 x14ac:dyDescent="0.2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 x14ac:dyDescent="0.2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 x14ac:dyDescent="0.2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 x14ac:dyDescent="0.2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 x14ac:dyDescent="0.2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 x14ac:dyDescent="0.2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 x14ac:dyDescent="0.2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 x14ac:dyDescent="0.2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 x14ac:dyDescent="0.2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 x14ac:dyDescent="0.2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 x14ac:dyDescent="0.2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 x14ac:dyDescent="0.2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 x14ac:dyDescent="0.2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 x14ac:dyDescent="0.2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 x14ac:dyDescent="0.2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 x14ac:dyDescent="0.2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 x14ac:dyDescent="0.2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 x14ac:dyDescent="0.2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 x14ac:dyDescent="0.2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 x14ac:dyDescent="0.2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 x14ac:dyDescent="0.2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 x14ac:dyDescent="0.2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 x14ac:dyDescent="0.2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 x14ac:dyDescent="0.2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 x14ac:dyDescent="0.2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 x14ac:dyDescent="0.2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 x14ac:dyDescent="0.2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 x14ac:dyDescent="0.2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 x14ac:dyDescent="0.2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 x14ac:dyDescent="0.2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 x14ac:dyDescent="0.2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 x14ac:dyDescent="0.2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 x14ac:dyDescent="0.2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 x14ac:dyDescent="0.2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 x14ac:dyDescent="0.2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 x14ac:dyDescent="0.2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 x14ac:dyDescent="0.2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 x14ac:dyDescent="0.2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 x14ac:dyDescent="0.2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 x14ac:dyDescent="0.2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 x14ac:dyDescent="0.2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 x14ac:dyDescent="0.2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 x14ac:dyDescent="0.2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 x14ac:dyDescent="0.2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 x14ac:dyDescent="0.2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 x14ac:dyDescent="0.2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 x14ac:dyDescent="0.2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 x14ac:dyDescent="0.2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 x14ac:dyDescent="0.2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 x14ac:dyDescent="0.2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 x14ac:dyDescent="0.2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 x14ac:dyDescent="0.2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 x14ac:dyDescent="0.2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 x14ac:dyDescent="0.2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 x14ac:dyDescent="0.2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 x14ac:dyDescent="0.2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 x14ac:dyDescent="0.2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 x14ac:dyDescent="0.2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 x14ac:dyDescent="0.2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 x14ac:dyDescent="0.2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 x14ac:dyDescent="0.2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 x14ac:dyDescent="0.2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 x14ac:dyDescent="0.2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 x14ac:dyDescent="0.2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 x14ac:dyDescent="0.2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 x14ac:dyDescent="0.2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 x14ac:dyDescent="0.2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 x14ac:dyDescent="0.2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 x14ac:dyDescent="0.2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 x14ac:dyDescent="0.2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 x14ac:dyDescent="0.2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 x14ac:dyDescent="0.2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 x14ac:dyDescent="0.2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 x14ac:dyDescent="0.2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 x14ac:dyDescent="0.2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 x14ac:dyDescent="0.2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 x14ac:dyDescent="0.2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 x14ac:dyDescent="0.2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 x14ac:dyDescent="0.2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 x14ac:dyDescent="0.2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 x14ac:dyDescent="0.2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 x14ac:dyDescent="0.2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 x14ac:dyDescent="0.2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 x14ac:dyDescent="0.2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 x14ac:dyDescent="0.2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 x14ac:dyDescent="0.2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 x14ac:dyDescent="0.2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 x14ac:dyDescent="0.2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 x14ac:dyDescent="0.2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 x14ac:dyDescent="0.2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 x14ac:dyDescent="0.2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 x14ac:dyDescent="0.2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 x14ac:dyDescent="0.2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 x14ac:dyDescent="0.2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 x14ac:dyDescent="0.2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 x14ac:dyDescent="0.2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 x14ac:dyDescent="0.2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 x14ac:dyDescent="0.2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 x14ac:dyDescent="0.2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 x14ac:dyDescent="0.2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 x14ac:dyDescent="0.2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 x14ac:dyDescent="0.2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 x14ac:dyDescent="0.2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 x14ac:dyDescent="0.2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 x14ac:dyDescent="0.2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 x14ac:dyDescent="0.2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 x14ac:dyDescent="0.2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 x14ac:dyDescent="0.2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 x14ac:dyDescent="0.2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 x14ac:dyDescent="0.2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 x14ac:dyDescent="0.2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 x14ac:dyDescent="0.2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 x14ac:dyDescent="0.2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 x14ac:dyDescent="0.2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 x14ac:dyDescent="0.2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 x14ac:dyDescent="0.2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 x14ac:dyDescent="0.2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 x14ac:dyDescent="0.2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 x14ac:dyDescent="0.2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 x14ac:dyDescent="0.2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 x14ac:dyDescent="0.2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 x14ac:dyDescent="0.2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 x14ac:dyDescent="0.2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 x14ac:dyDescent="0.2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 x14ac:dyDescent="0.2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 x14ac:dyDescent="0.2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 x14ac:dyDescent="0.2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 x14ac:dyDescent="0.2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 x14ac:dyDescent="0.2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 x14ac:dyDescent="0.2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 x14ac:dyDescent="0.2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 x14ac:dyDescent="0.2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 x14ac:dyDescent="0.2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 x14ac:dyDescent="0.2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 x14ac:dyDescent="0.2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 x14ac:dyDescent="0.2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 x14ac:dyDescent="0.2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 x14ac:dyDescent="0.2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 x14ac:dyDescent="0.2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 x14ac:dyDescent="0.2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 x14ac:dyDescent="0.2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 x14ac:dyDescent="0.2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 x14ac:dyDescent="0.2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 x14ac:dyDescent="0.2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 x14ac:dyDescent="0.2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 x14ac:dyDescent="0.2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 x14ac:dyDescent="0.2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 x14ac:dyDescent="0.2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baseColWidth="10" defaultColWidth="8.83203125" defaultRowHeight="15" x14ac:dyDescent="0.2"/>
  <cols>
    <col min="1" max="1" width="9" style="27" customWidth="1"/>
    <col min="2" max="2" width="20.83203125" style="27" bestFit="1" customWidth="1"/>
    <col min="3" max="3" width="20.1640625" style="27" customWidth="1"/>
    <col min="4" max="4" width="9" customWidth="1"/>
  </cols>
  <sheetData>
    <row r="1" spans="1:4" x14ac:dyDescent="0.2">
      <c r="A1" s="28"/>
      <c r="B1" s="28"/>
      <c r="C1" s="28"/>
      <c r="D1" s="25"/>
    </row>
    <row r="2" spans="1:4" x14ac:dyDescent="0.2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6" thickBot="1" x14ac:dyDescent="0.25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526</v>
      </c>
      <c r="B4" s="27" t="s">
        <v>63</v>
      </c>
      <c r="C4" s="27" t="s">
        <v>64</v>
      </c>
      <c r="D4" s="62">
        <v>-37.9</v>
      </c>
    </row>
    <row r="5" spans="1:4" x14ac:dyDescent="0.2">
      <c r="A5" s="27" t="s">
        <v>527</v>
      </c>
      <c r="B5" s="27" t="s">
        <v>66</v>
      </c>
      <c r="C5" s="27" t="s">
        <v>64</v>
      </c>
      <c r="D5" s="80">
        <v>31.6</v>
      </c>
    </row>
    <row r="6" spans="1:4" ht="16" thickBot="1" x14ac:dyDescent="0.25">
      <c r="A6" s="27" t="s">
        <v>528</v>
      </c>
      <c r="B6" s="27" t="s">
        <v>68</v>
      </c>
      <c r="C6" s="27" t="s">
        <v>64</v>
      </c>
      <c r="D6" s="122">
        <v>57.6</v>
      </c>
    </row>
    <row r="7" spans="1:4" x14ac:dyDescent="0.2">
      <c r="A7" s="27" t="s">
        <v>529</v>
      </c>
      <c r="B7" s="27" t="s">
        <v>68</v>
      </c>
      <c r="C7" s="27" t="s">
        <v>64</v>
      </c>
      <c r="D7" s="62">
        <v>-58.8</v>
      </c>
    </row>
    <row r="8" spans="1:4" x14ac:dyDescent="0.2">
      <c r="A8" s="27" t="s">
        <v>530</v>
      </c>
      <c r="B8" s="27" t="s">
        <v>71</v>
      </c>
      <c r="C8" s="27" t="s">
        <v>64</v>
      </c>
      <c r="D8" s="80">
        <v>82.2</v>
      </c>
    </row>
    <row r="9" spans="1:4" ht="16" thickBot="1" x14ac:dyDescent="0.25">
      <c r="A9" s="27" t="s">
        <v>531</v>
      </c>
      <c r="B9" s="27" t="s">
        <v>73</v>
      </c>
      <c r="C9" s="27" t="s">
        <v>64</v>
      </c>
      <c r="D9" s="122">
        <v>109.5</v>
      </c>
    </row>
    <row r="10" spans="1:4" x14ac:dyDescent="0.2">
      <c r="A10" s="27" t="s">
        <v>532</v>
      </c>
      <c r="B10" s="27" t="s">
        <v>73</v>
      </c>
      <c r="C10" s="27" t="s">
        <v>64</v>
      </c>
      <c r="D10" s="62">
        <v>-93.1</v>
      </c>
    </row>
    <row r="11" spans="1:4" x14ac:dyDescent="0.2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6" thickBot="1" x14ac:dyDescent="0.25">
      <c r="A12" s="27" t="s">
        <v>534</v>
      </c>
      <c r="B12" s="27" t="s">
        <v>78</v>
      </c>
      <c r="C12" s="27" t="s">
        <v>64</v>
      </c>
      <c r="D12" s="122">
        <v>57</v>
      </c>
    </row>
    <row r="13" spans="1:4" x14ac:dyDescent="0.2">
      <c r="A13" s="27" t="s">
        <v>535</v>
      </c>
      <c r="B13" s="27" t="s">
        <v>78</v>
      </c>
      <c r="C13" s="27" t="s">
        <v>64</v>
      </c>
      <c r="D13" s="62">
        <v>-56.6</v>
      </c>
    </row>
    <row r="14" spans="1:4" x14ac:dyDescent="0.2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6" thickBot="1" x14ac:dyDescent="0.25">
      <c r="A15" s="27" t="s">
        <v>537</v>
      </c>
      <c r="B15" s="27" t="s">
        <v>83</v>
      </c>
      <c r="C15" s="27" t="s">
        <v>64</v>
      </c>
      <c r="D15" s="122">
        <v>37.6</v>
      </c>
    </row>
    <row r="16" spans="1:4" x14ac:dyDescent="0.2">
      <c r="A16" s="27" t="s">
        <v>538</v>
      </c>
      <c r="B16" s="27" t="s">
        <v>85</v>
      </c>
      <c r="C16" s="27" t="s">
        <v>64</v>
      </c>
      <c r="D16" s="62">
        <v>-36.6</v>
      </c>
    </row>
    <row r="17" spans="1:4" x14ac:dyDescent="0.2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6" thickBot="1" x14ac:dyDescent="0.25">
      <c r="A18" s="27" t="s">
        <v>540</v>
      </c>
      <c r="B18" s="27" t="s">
        <v>89</v>
      </c>
      <c r="C18" s="27" t="s">
        <v>64</v>
      </c>
      <c r="D18" s="122">
        <v>58.2</v>
      </c>
    </row>
    <row r="19" spans="1:4" x14ac:dyDescent="0.2">
      <c r="A19" s="27" t="s">
        <v>541</v>
      </c>
      <c r="B19" s="27" t="s">
        <v>89</v>
      </c>
      <c r="C19" s="27" t="s">
        <v>64</v>
      </c>
      <c r="D19" s="62">
        <v>-59.3</v>
      </c>
    </row>
    <row r="20" spans="1:4" x14ac:dyDescent="0.2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6" thickBot="1" x14ac:dyDescent="0.25">
      <c r="A21" s="27" t="s">
        <v>543</v>
      </c>
      <c r="B21" s="27" t="s">
        <v>94</v>
      </c>
      <c r="C21" s="27" t="s">
        <v>64</v>
      </c>
      <c r="D21" s="122">
        <v>84.6</v>
      </c>
    </row>
    <row r="22" spans="1:4" x14ac:dyDescent="0.2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 x14ac:dyDescent="0.2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6" thickBot="1" x14ac:dyDescent="0.25">
      <c r="A24" s="27" t="s">
        <v>546</v>
      </c>
      <c r="B24" s="27" t="s">
        <v>99</v>
      </c>
      <c r="C24" s="27" t="s">
        <v>64</v>
      </c>
      <c r="D24" s="122">
        <v>46.9</v>
      </c>
    </row>
    <row r="25" spans="1:4" x14ac:dyDescent="0.2">
      <c r="A25" s="27" t="s">
        <v>547</v>
      </c>
      <c r="B25" s="27" t="s">
        <v>99</v>
      </c>
      <c r="C25" s="27" t="s">
        <v>64</v>
      </c>
      <c r="D25" s="62">
        <v>-45</v>
      </c>
    </row>
    <row r="26" spans="1:4" x14ac:dyDescent="0.2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6" thickBot="1" x14ac:dyDescent="0.25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 x14ac:dyDescent="0.2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 x14ac:dyDescent="0.2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6" thickBot="1" x14ac:dyDescent="0.25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 x14ac:dyDescent="0.2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 x14ac:dyDescent="0.2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6" thickBot="1" x14ac:dyDescent="0.25">
      <c r="A33" s="27" t="s">
        <v>555</v>
      </c>
      <c r="B33" s="27" t="s">
        <v>115</v>
      </c>
      <c r="C33" s="27" t="s">
        <v>64</v>
      </c>
      <c r="D33" s="81">
        <v>91.6</v>
      </c>
    </row>
    <row r="34" spans="1:4" x14ac:dyDescent="0.2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 x14ac:dyDescent="0.2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6" thickBot="1" x14ac:dyDescent="0.25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 x14ac:dyDescent="0.2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 x14ac:dyDescent="0.2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6" thickBot="1" x14ac:dyDescent="0.25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 x14ac:dyDescent="0.2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 x14ac:dyDescent="0.2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6" thickBot="1" x14ac:dyDescent="0.25">
      <c r="A42" s="27" t="s">
        <v>564</v>
      </c>
      <c r="B42" s="27" t="s">
        <v>131</v>
      </c>
      <c r="C42" s="27" t="s">
        <v>64</v>
      </c>
      <c r="D42" s="81">
        <v>52.9</v>
      </c>
    </row>
    <row r="43" spans="1:4" x14ac:dyDescent="0.2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 x14ac:dyDescent="0.2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6" thickBot="1" x14ac:dyDescent="0.25">
      <c r="A45" s="27" t="s">
        <v>567</v>
      </c>
      <c r="B45" s="27" t="s">
        <v>136</v>
      </c>
      <c r="C45" s="27" t="s">
        <v>64</v>
      </c>
      <c r="D45" s="122">
        <v>84</v>
      </c>
    </row>
    <row r="46" spans="1:4" x14ac:dyDescent="0.2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 x14ac:dyDescent="0.2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6" thickBot="1" x14ac:dyDescent="0.25">
      <c r="A48" s="27" t="s">
        <v>570</v>
      </c>
      <c r="B48" s="27" t="s">
        <v>141</v>
      </c>
      <c r="C48" s="27" t="s">
        <v>64</v>
      </c>
      <c r="D48" s="81">
        <v>68</v>
      </c>
    </row>
    <row r="49" spans="1:4" x14ac:dyDescent="0.2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 x14ac:dyDescent="0.2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6" thickBot="1" x14ac:dyDescent="0.25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 x14ac:dyDescent="0.2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 x14ac:dyDescent="0.2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6" thickBot="1" x14ac:dyDescent="0.25">
      <c r="A54" s="27" t="s">
        <v>576</v>
      </c>
      <c r="B54" s="27" t="s">
        <v>152</v>
      </c>
      <c r="C54" s="27" t="s">
        <v>64</v>
      </c>
      <c r="D54" s="81">
        <v>58.9</v>
      </c>
    </row>
    <row r="55" spans="1:4" x14ac:dyDescent="0.2">
      <c r="A55" s="27" t="s">
        <v>577</v>
      </c>
      <c r="B55" s="27" t="s">
        <v>152</v>
      </c>
      <c r="C55" s="27" t="s">
        <v>64</v>
      </c>
      <c r="D55" s="62">
        <v>-60</v>
      </c>
    </row>
    <row r="56" spans="1:4" x14ac:dyDescent="0.2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6" thickBot="1" x14ac:dyDescent="0.25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 x14ac:dyDescent="0.2">
      <c r="A58" s="27" t="s">
        <v>580</v>
      </c>
      <c r="B58" s="27" t="s">
        <v>157</v>
      </c>
      <c r="C58" s="27" t="s">
        <v>64</v>
      </c>
      <c r="D58" s="63">
        <v>-92</v>
      </c>
    </row>
    <row r="59" spans="1:4" x14ac:dyDescent="0.2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6" thickBot="1" x14ac:dyDescent="0.25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 x14ac:dyDescent="0.2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 x14ac:dyDescent="0.2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6" thickBot="1" x14ac:dyDescent="0.25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 x14ac:dyDescent="0.2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 x14ac:dyDescent="0.2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6" thickBot="1" x14ac:dyDescent="0.25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 x14ac:dyDescent="0.2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 x14ac:dyDescent="0.2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6" thickBot="1" x14ac:dyDescent="0.25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 x14ac:dyDescent="0.2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 x14ac:dyDescent="0.2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6" thickBot="1" x14ac:dyDescent="0.25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 x14ac:dyDescent="0.2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 x14ac:dyDescent="0.2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6" thickBot="1" x14ac:dyDescent="0.25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 x14ac:dyDescent="0.2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 x14ac:dyDescent="0.2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6" thickBot="1" x14ac:dyDescent="0.25">
      <c r="A78" s="27" t="s">
        <v>600</v>
      </c>
      <c r="B78" s="27" t="s">
        <v>194</v>
      </c>
      <c r="C78" s="27" t="s">
        <v>64</v>
      </c>
      <c r="D78" s="81">
        <v>58.4</v>
      </c>
    </row>
    <row r="79" spans="1:4" x14ac:dyDescent="0.2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 x14ac:dyDescent="0.2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6" thickBot="1" x14ac:dyDescent="0.25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 x14ac:dyDescent="0.2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 x14ac:dyDescent="0.2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6" thickBot="1" x14ac:dyDescent="0.25">
      <c r="A84" s="27" t="s">
        <v>606</v>
      </c>
      <c r="B84" s="27" t="s">
        <v>204</v>
      </c>
      <c r="C84" s="27" t="s">
        <v>64</v>
      </c>
      <c r="D84" s="81">
        <v>58.7</v>
      </c>
    </row>
    <row r="85" spans="1:4" x14ac:dyDescent="0.2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 x14ac:dyDescent="0.2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6" thickBot="1" x14ac:dyDescent="0.25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 x14ac:dyDescent="0.2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 x14ac:dyDescent="0.2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6" thickBot="1" x14ac:dyDescent="0.25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 x14ac:dyDescent="0.2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 x14ac:dyDescent="0.2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6" thickBot="1" x14ac:dyDescent="0.25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 x14ac:dyDescent="0.2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 x14ac:dyDescent="0.2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6" thickBot="1" x14ac:dyDescent="0.25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 x14ac:dyDescent="0.2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 x14ac:dyDescent="0.2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6" thickBot="1" x14ac:dyDescent="0.25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 x14ac:dyDescent="0.2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 x14ac:dyDescent="0.2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6" thickBot="1" x14ac:dyDescent="0.25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 x14ac:dyDescent="0.2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 x14ac:dyDescent="0.2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6" thickBot="1" x14ac:dyDescent="0.25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 x14ac:dyDescent="0.2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 x14ac:dyDescent="0.2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6" thickBot="1" x14ac:dyDescent="0.25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 x14ac:dyDescent="0.2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 x14ac:dyDescent="0.2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6" thickBot="1" x14ac:dyDescent="0.25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 x14ac:dyDescent="0.2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 x14ac:dyDescent="0.2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6" thickBot="1" x14ac:dyDescent="0.25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 x14ac:dyDescent="0.2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 x14ac:dyDescent="0.2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6" thickBot="1" x14ac:dyDescent="0.25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 x14ac:dyDescent="0.2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 x14ac:dyDescent="0.2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6" thickBot="1" x14ac:dyDescent="0.25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 x14ac:dyDescent="0.2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 x14ac:dyDescent="0.2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6" thickBot="1" x14ac:dyDescent="0.25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 x14ac:dyDescent="0.2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 x14ac:dyDescent="0.2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6" thickBot="1" x14ac:dyDescent="0.25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 x14ac:dyDescent="0.2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 x14ac:dyDescent="0.2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6" thickBot="1" x14ac:dyDescent="0.25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 x14ac:dyDescent="0.2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 x14ac:dyDescent="0.2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6" thickBot="1" x14ac:dyDescent="0.25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 x14ac:dyDescent="0.2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 x14ac:dyDescent="0.2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6" thickBot="1" x14ac:dyDescent="0.25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 x14ac:dyDescent="0.2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 x14ac:dyDescent="0.2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6" thickBot="1" x14ac:dyDescent="0.25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 x14ac:dyDescent="0.2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 x14ac:dyDescent="0.2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6" thickBot="1" x14ac:dyDescent="0.25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 x14ac:dyDescent="0.2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 x14ac:dyDescent="0.2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6" thickBot="1" x14ac:dyDescent="0.25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 x14ac:dyDescent="0.2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 x14ac:dyDescent="0.2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6" thickBot="1" x14ac:dyDescent="0.25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 x14ac:dyDescent="0.2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 x14ac:dyDescent="0.2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6" thickBot="1" x14ac:dyDescent="0.25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 x14ac:dyDescent="0.2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 x14ac:dyDescent="0.2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6" thickBot="1" x14ac:dyDescent="0.25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 x14ac:dyDescent="0.2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 x14ac:dyDescent="0.2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6" thickBot="1" x14ac:dyDescent="0.25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 x14ac:dyDescent="0.2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 x14ac:dyDescent="0.2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6" thickBot="1" x14ac:dyDescent="0.25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 x14ac:dyDescent="0.2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 x14ac:dyDescent="0.2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6" thickBot="1" x14ac:dyDescent="0.25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 x14ac:dyDescent="0.2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 x14ac:dyDescent="0.2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6" thickBot="1" x14ac:dyDescent="0.25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 x14ac:dyDescent="0.2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 x14ac:dyDescent="0.2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6" thickBot="1" x14ac:dyDescent="0.25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 x14ac:dyDescent="0.2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 x14ac:dyDescent="0.2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6" thickBot="1" x14ac:dyDescent="0.25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 x14ac:dyDescent="0.2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 x14ac:dyDescent="0.2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6" thickBot="1" x14ac:dyDescent="0.25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 x14ac:dyDescent="0.2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 x14ac:dyDescent="0.2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6" thickBot="1" x14ac:dyDescent="0.25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 x14ac:dyDescent="0.2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 x14ac:dyDescent="0.2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6" thickBot="1" x14ac:dyDescent="0.25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 x14ac:dyDescent="0.2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 x14ac:dyDescent="0.2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6" thickBot="1" x14ac:dyDescent="0.25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 x14ac:dyDescent="0.2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 x14ac:dyDescent="0.2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6" thickBot="1" x14ac:dyDescent="0.25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 x14ac:dyDescent="0.2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 x14ac:dyDescent="0.2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6" thickBot="1" x14ac:dyDescent="0.25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 x14ac:dyDescent="0.2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 x14ac:dyDescent="0.2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6" thickBot="1" x14ac:dyDescent="0.25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 x14ac:dyDescent="0.2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 x14ac:dyDescent="0.2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6" thickBot="1" x14ac:dyDescent="0.25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 x14ac:dyDescent="0.2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 x14ac:dyDescent="0.2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6" thickBot="1" x14ac:dyDescent="0.25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 x14ac:dyDescent="0.2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 x14ac:dyDescent="0.2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6" thickBot="1" x14ac:dyDescent="0.25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 x14ac:dyDescent="0.2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 x14ac:dyDescent="0.2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6" thickBot="1" x14ac:dyDescent="0.25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 x14ac:dyDescent="0.2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 x14ac:dyDescent="0.2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6" thickBot="1" x14ac:dyDescent="0.25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 x14ac:dyDescent="0.2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 x14ac:dyDescent="0.2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6" thickBot="1" x14ac:dyDescent="0.25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 x14ac:dyDescent="0.2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 x14ac:dyDescent="0.2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6" thickBot="1" x14ac:dyDescent="0.25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 x14ac:dyDescent="0.2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 x14ac:dyDescent="0.2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6" thickBot="1" x14ac:dyDescent="0.25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 x14ac:dyDescent="0.2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 x14ac:dyDescent="0.2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6" thickBot="1" x14ac:dyDescent="0.25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 x14ac:dyDescent="0.2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 x14ac:dyDescent="0.2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6" thickBot="1" x14ac:dyDescent="0.25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 x14ac:dyDescent="0.2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 x14ac:dyDescent="0.2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6" thickBot="1" x14ac:dyDescent="0.25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 x14ac:dyDescent="0.2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 x14ac:dyDescent="0.2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6" thickBot="1" x14ac:dyDescent="0.25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 x14ac:dyDescent="0.2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 x14ac:dyDescent="0.2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6" thickBot="1" x14ac:dyDescent="0.25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 x14ac:dyDescent="0.2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 x14ac:dyDescent="0.2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6" thickBot="1" x14ac:dyDescent="0.25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 x14ac:dyDescent="0.2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 x14ac:dyDescent="0.2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6" thickBot="1" x14ac:dyDescent="0.25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 x14ac:dyDescent="0.2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 x14ac:dyDescent="0.2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6" thickBot="1" x14ac:dyDescent="0.25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 x14ac:dyDescent="0.2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 x14ac:dyDescent="0.2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6" thickBot="1" x14ac:dyDescent="0.25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 x14ac:dyDescent="0.2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 x14ac:dyDescent="0.2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6" thickBot="1" x14ac:dyDescent="0.25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 x14ac:dyDescent="0.2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 x14ac:dyDescent="0.2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6" thickBot="1" x14ac:dyDescent="0.25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 x14ac:dyDescent="0.2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 x14ac:dyDescent="0.2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6" thickBot="1" x14ac:dyDescent="0.25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 x14ac:dyDescent="0.2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 x14ac:dyDescent="0.2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6" thickBot="1" x14ac:dyDescent="0.25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 x14ac:dyDescent="0.2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 x14ac:dyDescent="0.2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6" thickBot="1" x14ac:dyDescent="0.25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 x14ac:dyDescent="0.2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 x14ac:dyDescent="0.2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6" thickBot="1" x14ac:dyDescent="0.25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 x14ac:dyDescent="0.2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 x14ac:dyDescent="0.2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6" thickBot="1" x14ac:dyDescent="0.25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 x14ac:dyDescent="0.2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 x14ac:dyDescent="0.2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6" thickBot="1" x14ac:dyDescent="0.25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 x14ac:dyDescent="0.2">
      <c r="A268"/>
      <c r="B268"/>
      <c r="C268"/>
    </row>
    <row r="269" spans="1:4" x14ac:dyDescent="0.2">
      <c r="A269"/>
      <c r="B269"/>
      <c r="C269"/>
    </row>
    <row r="270" spans="1:4" x14ac:dyDescent="0.2">
      <c r="A270"/>
      <c r="B270"/>
      <c r="C270"/>
    </row>
    <row r="271" spans="1:4" x14ac:dyDescent="0.2">
      <c r="A271"/>
      <c r="B271"/>
      <c r="C271"/>
    </row>
    <row r="272" spans="1:4" x14ac:dyDescent="0.2">
      <c r="A272"/>
      <c r="B272"/>
      <c r="C272"/>
    </row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zoomScale="60" zoomScaleNormal="60" workbookViewId="0">
      <selection activeCell="O111" sqref="O111"/>
    </sheetView>
  </sheetViews>
  <sheetFormatPr baseColWidth="10" defaultColWidth="8.83203125" defaultRowHeight="15" x14ac:dyDescent="0.2"/>
  <cols>
    <col min="3" max="3" width="11.1640625" customWidth="1"/>
    <col min="4" max="5" width="17.83203125" customWidth="1"/>
    <col min="6" max="6" width="13.83203125" customWidth="1"/>
    <col min="11" max="11" width="13.1640625" style="1" customWidth="1"/>
    <col min="12" max="13" width="17.1640625" customWidth="1"/>
    <col min="14" max="14" width="13.5" style="1" customWidth="1"/>
    <col min="18" max="18" width="9.1640625" style="1"/>
    <col min="19" max="19" width="11.6640625" style="1" customWidth="1"/>
    <col min="20" max="21" width="17.1640625" customWidth="1"/>
    <col min="22" max="22" width="14.5" style="1" customWidth="1"/>
    <col min="26" max="26" width="0.33203125" customWidth="1"/>
    <col min="28" max="28" width="12.6640625" customWidth="1"/>
  </cols>
  <sheetData>
    <row r="2" spans="1:32" ht="16" thickBot="1" x14ac:dyDescent="0.25"/>
    <row r="3" spans="1:32" ht="16" thickBot="1" x14ac:dyDescent="0.25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6" thickBot="1" x14ac:dyDescent="0.25">
      <c r="A4" s="408" t="s">
        <v>796</v>
      </c>
      <c r="B4" s="29" t="s">
        <v>1161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417">
        <v>10140</v>
      </c>
      <c r="G4" s="65">
        <f>ABS(E4/$F$4)</f>
        <v>6.1802465483234712E-3</v>
      </c>
      <c r="H4" s="30"/>
      <c r="I4" s="407" t="s">
        <v>797</v>
      </c>
      <c r="J4" s="29" t="s">
        <v>1161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419">
        <f>$F$4</f>
        <v>10140</v>
      </c>
      <c r="O4" s="67">
        <f>ABS(M4/$N$4)</f>
        <v>8.1358382642998019E-3</v>
      </c>
      <c r="P4" s="31"/>
      <c r="Q4" s="407" t="s">
        <v>798</v>
      </c>
      <c r="R4" s="29" t="s">
        <v>1161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410">
        <f>$N$4</f>
        <v>10140</v>
      </c>
      <c r="W4" s="67">
        <f>ABS(U4/$V$4)</f>
        <v>7.9216272189349107E-3</v>
      </c>
      <c r="AA4" s="413" t="s">
        <v>799</v>
      </c>
      <c r="AB4" s="414"/>
      <c r="AD4" s="413" t="s">
        <v>810</v>
      </c>
      <c r="AE4" s="414"/>
    </row>
    <row r="5" spans="1:32" ht="16" thickBot="1" x14ac:dyDescent="0.25">
      <c r="A5" s="408"/>
      <c r="B5" s="29" t="s">
        <v>1160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417"/>
      <c r="G5" s="65">
        <f t="shared" ref="G5:G68" si="1">ABS(E5/$F$4)</f>
        <v>0.27518429980276132</v>
      </c>
      <c r="H5" s="48"/>
      <c r="I5" s="408"/>
      <c r="J5" s="29" t="s">
        <v>1160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417"/>
      <c r="O5" s="67">
        <f t="shared" ref="O5:O68" si="3">ABS(M5/$N$4)</f>
        <v>0.28706076923076923</v>
      </c>
      <c r="P5" s="49"/>
      <c r="Q5" s="408"/>
      <c r="R5" s="29" t="s">
        <v>1160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411"/>
      <c r="W5" s="67">
        <f t="shared" ref="W5:W51" si="5">ABS(U5/$V$4)</f>
        <v>0.27707823471400395</v>
      </c>
      <c r="AA5" s="84" t="s">
        <v>801</v>
      </c>
      <c r="AB5" s="84">
        <v>1.3</v>
      </c>
      <c r="AD5" s="84" t="s">
        <v>801</v>
      </c>
      <c r="AE5" s="84">
        <v>1.1000000000000001</v>
      </c>
    </row>
    <row r="6" spans="1:32" ht="16" thickBot="1" x14ac:dyDescent="0.25">
      <c r="A6" s="409"/>
      <c r="B6" s="24" t="s">
        <v>1161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418"/>
      <c r="G6" s="65">
        <f t="shared" si="1"/>
        <v>0.49788142998027618</v>
      </c>
      <c r="H6" s="48"/>
      <c r="I6" s="409"/>
      <c r="J6" s="24" t="s">
        <v>1161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418"/>
      <c r="O6" s="67">
        <f t="shared" si="3"/>
        <v>0.50378182445759367</v>
      </c>
      <c r="P6" s="49"/>
      <c r="Q6" s="409"/>
      <c r="R6" s="24" t="s">
        <v>1161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412"/>
      <c r="W6" s="67">
        <f t="shared" si="5"/>
        <v>0.49737555226824459</v>
      </c>
      <c r="AA6" s="84" t="s">
        <v>802</v>
      </c>
      <c r="AB6" s="84">
        <v>0.7</v>
      </c>
      <c r="AD6" s="84" t="s">
        <v>811</v>
      </c>
      <c r="AE6" s="84">
        <v>0.3</v>
      </c>
    </row>
    <row r="7" spans="1:32" ht="16" thickBot="1" x14ac:dyDescent="0.25">
      <c r="A7" s="407" t="s">
        <v>803</v>
      </c>
      <c r="B7" s="29" t="s">
        <v>1161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419">
        <v>10140</v>
      </c>
      <c r="G7" s="65">
        <f>ABS(E7/$F$4)</f>
        <v>0.5019302958579881</v>
      </c>
      <c r="H7" s="48"/>
      <c r="I7" s="408" t="s">
        <v>804</v>
      </c>
      <c r="J7" s="29" t="s">
        <v>1161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419">
        <f>$F$4</f>
        <v>10140</v>
      </c>
      <c r="O7" s="67">
        <f t="shared" si="3"/>
        <v>0.50778005917159763</v>
      </c>
      <c r="P7" s="49"/>
      <c r="Q7" s="408" t="s">
        <v>805</v>
      </c>
      <c r="R7" s="29" t="s">
        <v>1161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410">
        <f>$N$4</f>
        <v>10140</v>
      </c>
      <c r="W7" s="67">
        <f t="shared" si="5"/>
        <v>0.50333225838264295</v>
      </c>
      <c r="AA7" s="84" t="s">
        <v>806</v>
      </c>
      <c r="AB7" s="84">
        <v>35</v>
      </c>
      <c r="AD7" s="84" t="s">
        <v>806</v>
      </c>
      <c r="AE7" s="84">
        <v>30</v>
      </c>
    </row>
    <row r="8" spans="1:32" ht="16" thickBot="1" x14ac:dyDescent="0.25">
      <c r="A8" s="408"/>
      <c r="B8" s="29" t="s">
        <v>1160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417"/>
      <c r="G8" s="65">
        <f t="shared" si="1"/>
        <v>0.65630793885601579</v>
      </c>
      <c r="H8" s="48"/>
      <c r="I8" s="408"/>
      <c r="J8" s="29" t="s">
        <v>1160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417"/>
      <c r="O8" s="67">
        <f t="shared" si="3"/>
        <v>0.64472593688362911</v>
      </c>
      <c r="P8" s="49"/>
      <c r="Q8" s="408"/>
      <c r="R8" s="29" t="s">
        <v>1160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411"/>
      <c r="W8" s="67">
        <f t="shared" si="5"/>
        <v>0.64952698224852079</v>
      </c>
    </row>
    <row r="9" spans="1:32" ht="16" thickBot="1" x14ac:dyDescent="0.25">
      <c r="A9" s="409"/>
      <c r="B9" s="24" t="s">
        <v>1161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418"/>
      <c r="G9" s="65">
        <f t="shared" si="1"/>
        <v>0.78052909270216964</v>
      </c>
      <c r="H9" s="48"/>
      <c r="I9" s="408"/>
      <c r="J9" s="24" t="s">
        <v>1161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418"/>
      <c r="O9" s="67">
        <f t="shared" si="3"/>
        <v>0.71519806706114397</v>
      </c>
      <c r="P9" s="49"/>
      <c r="Q9" s="408"/>
      <c r="R9" s="24" t="s">
        <v>1161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412"/>
      <c r="W9" s="67">
        <f t="shared" si="5"/>
        <v>0.73698537475345172</v>
      </c>
    </row>
    <row r="10" spans="1:32" ht="16" thickBot="1" x14ac:dyDescent="0.25">
      <c r="A10" s="407" t="s">
        <v>807</v>
      </c>
      <c r="B10" s="29" t="s">
        <v>1161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419">
        <v>10140</v>
      </c>
      <c r="G10" s="65">
        <f t="shared" si="1"/>
        <v>0.77881588757396458</v>
      </c>
      <c r="H10" s="30"/>
      <c r="I10" s="407" t="s">
        <v>808</v>
      </c>
      <c r="J10" s="29" t="s">
        <v>1161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419">
        <f>$F$4</f>
        <v>10140</v>
      </c>
      <c r="O10" s="67">
        <f t="shared" si="3"/>
        <v>0.71503343195266278</v>
      </c>
      <c r="P10" s="31"/>
      <c r="Q10" s="407" t="s">
        <v>809</v>
      </c>
      <c r="R10" s="29" t="s">
        <v>1161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410">
        <f>$N$4</f>
        <v>10140</v>
      </c>
      <c r="W10" s="67">
        <f t="shared" si="5"/>
        <v>0.73675361932938854</v>
      </c>
      <c r="AA10" s="400" t="s">
        <v>818</v>
      </c>
      <c r="AB10" s="392"/>
      <c r="AE10" s="400" t="s">
        <v>917</v>
      </c>
      <c r="AF10" s="392"/>
    </row>
    <row r="11" spans="1:32" ht="16" thickBot="1" x14ac:dyDescent="0.25">
      <c r="A11" s="408"/>
      <c r="B11" s="29" t="s">
        <v>1160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417"/>
      <c r="G11" s="65">
        <f t="shared" si="1"/>
        <v>0.65895257396449702</v>
      </c>
      <c r="H11" s="48"/>
      <c r="I11" s="408"/>
      <c r="J11" s="29" t="s">
        <v>1160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417"/>
      <c r="O11" s="67">
        <f t="shared" si="3"/>
        <v>0.64603702169625254</v>
      </c>
      <c r="P11" s="49"/>
      <c r="Q11" s="408"/>
      <c r="R11" s="29" t="s">
        <v>1160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411"/>
      <c r="W11" s="67">
        <f t="shared" si="5"/>
        <v>0.65206597633136099</v>
      </c>
      <c r="AA11" s="22" t="s">
        <v>819</v>
      </c>
      <c r="AB11" s="23" t="s">
        <v>820</v>
      </c>
      <c r="AE11" s="22" t="s">
        <v>819</v>
      </c>
      <c r="AF11" s="23" t="s">
        <v>821</v>
      </c>
    </row>
    <row r="12" spans="1:32" ht="18" thickBot="1" x14ac:dyDescent="0.3">
      <c r="A12" s="409"/>
      <c r="B12" s="24" t="s">
        <v>1161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418"/>
      <c r="G12" s="65">
        <f t="shared" si="1"/>
        <v>0.50254908284023669</v>
      </c>
      <c r="H12" s="48"/>
      <c r="I12" s="409"/>
      <c r="J12" s="24" t="s">
        <v>1161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418"/>
      <c r="O12" s="67">
        <f t="shared" si="3"/>
        <v>0.50665876725838255</v>
      </c>
      <c r="P12" s="49"/>
      <c r="Q12" s="409"/>
      <c r="R12" s="24" t="s">
        <v>1161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412"/>
      <c r="W12" s="67">
        <f t="shared" si="5"/>
        <v>0.50352390532544378</v>
      </c>
      <c r="AA12" s="86" t="s">
        <v>822</v>
      </c>
      <c r="AB12" s="79">
        <v>1.5</v>
      </c>
      <c r="AE12" s="86" t="s">
        <v>822</v>
      </c>
      <c r="AF12" s="79">
        <v>1.5</v>
      </c>
    </row>
    <row r="13" spans="1:32" ht="18" thickBot="1" x14ac:dyDescent="0.3">
      <c r="A13" s="407" t="s">
        <v>812</v>
      </c>
      <c r="B13" s="29" t="s">
        <v>1161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419">
        <v>10140</v>
      </c>
      <c r="G13" s="65">
        <f t="shared" si="1"/>
        <v>0.49855545364891524</v>
      </c>
      <c r="H13" s="48"/>
      <c r="I13" s="408" t="s">
        <v>813</v>
      </c>
      <c r="J13" s="29" t="s">
        <v>1161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419">
        <f>$F$4</f>
        <v>10140</v>
      </c>
      <c r="O13" s="67">
        <f t="shared" si="3"/>
        <v>0.50276768244575942</v>
      </c>
      <c r="P13" s="49"/>
      <c r="Q13" s="408" t="s">
        <v>814</v>
      </c>
      <c r="R13" s="29" t="s">
        <v>1161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410">
        <f>$N$4</f>
        <v>10140</v>
      </c>
      <c r="W13" s="67">
        <f t="shared" si="5"/>
        <v>0.49751620315581851</v>
      </c>
      <c r="AA13" s="87" t="s">
        <v>826</v>
      </c>
      <c r="AB13" s="79">
        <v>35</v>
      </c>
      <c r="AE13" s="87" t="s">
        <v>826</v>
      </c>
      <c r="AF13" s="79">
        <v>30</v>
      </c>
    </row>
    <row r="14" spans="1:32" ht="18" thickBot="1" x14ac:dyDescent="0.3">
      <c r="A14" s="408"/>
      <c r="B14" s="29" t="s">
        <v>1160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417"/>
      <c r="G14" s="65">
        <f t="shared" si="1"/>
        <v>0.28145695266272192</v>
      </c>
      <c r="H14" s="48"/>
      <c r="I14" s="408"/>
      <c r="J14" s="29" t="s">
        <v>1160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417"/>
      <c r="O14" s="67">
        <f t="shared" si="3"/>
        <v>0.29181957593688368</v>
      </c>
      <c r="P14" s="49"/>
      <c r="Q14" s="408"/>
      <c r="R14" s="29" t="s">
        <v>1160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411"/>
      <c r="W14" s="67">
        <f t="shared" si="5"/>
        <v>0.28558077909270219</v>
      </c>
      <c r="AA14" s="87" t="s">
        <v>827</v>
      </c>
      <c r="AB14" s="88">
        <f>AB13*0.85/AB12</f>
        <v>19.833333333333332</v>
      </c>
      <c r="AE14" s="87" t="s">
        <v>827</v>
      </c>
      <c r="AF14" s="79">
        <f>AF13*0.85/AF12</f>
        <v>17</v>
      </c>
    </row>
    <row r="15" spans="1:32" ht="18" thickBot="1" x14ac:dyDescent="0.3">
      <c r="A15" s="409"/>
      <c r="B15" s="24" t="s">
        <v>1161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418"/>
      <c r="G15" s="65">
        <f t="shared" si="1"/>
        <v>6.7191715976331369E-3</v>
      </c>
      <c r="H15" s="48"/>
      <c r="I15" s="408"/>
      <c r="J15" s="24" t="s">
        <v>1161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418"/>
      <c r="O15" s="67">
        <f t="shared" si="3"/>
        <v>7.3120611439842212E-3</v>
      </c>
      <c r="P15" s="49"/>
      <c r="Q15" s="408"/>
      <c r="R15" s="24" t="s">
        <v>1161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412"/>
      <c r="W15" s="67">
        <f t="shared" si="5"/>
        <v>8.4349704142011837E-3</v>
      </c>
      <c r="AA15" s="87" t="s">
        <v>828</v>
      </c>
      <c r="AB15" s="79">
        <f>AB13+8</f>
        <v>43</v>
      </c>
      <c r="AE15" s="87" t="s">
        <v>828</v>
      </c>
      <c r="AF15" s="79">
        <f>AF13+8</f>
        <v>38</v>
      </c>
    </row>
    <row r="16" spans="1:32" ht="18" thickBot="1" x14ac:dyDescent="0.3">
      <c r="A16" s="407" t="s">
        <v>815</v>
      </c>
      <c r="B16" s="29" t="s">
        <v>1161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419">
        <v>10140</v>
      </c>
      <c r="G16" s="65">
        <f t="shared" si="1"/>
        <v>7.328343195266273E-3</v>
      </c>
      <c r="H16" s="30"/>
      <c r="I16" s="407" t="s">
        <v>816</v>
      </c>
      <c r="J16" s="29" t="s">
        <v>1161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419">
        <f>$F$4</f>
        <v>10140</v>
      </c>
      <c r="O16" s="67">
        <f t="shared" si="3"/>
        <v>7.6652564102564109E-3</v>
      </c>
      <c r="P16" s="31"/>
      <c r="Q16" s="407" t="s">
        <v>817</v>
      </c>
      <c r="R16" s="29" t="s">
        <v>1161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410">
        <f>$N$4</f>
        <v>10140</v>
      </c>
      <c r="W16" s="67">
        <f t="shared" si="5"/>
        <v>7.8208382642998026E-3</v>
      </c>
      <c r="AA16" s="87" t="s">
        <v>832</v>
      </c>
      <c r="AB16" s="88">
        <f>0.3*AB13^(2/3)</f>
        <v>3.2099624416952368</v>
      </c>
      <c r="AC16" s="2"/>
      <c r="AE16" s="87" t="s">
        <v>832</v>
      </c>
      <c r="AF16" s="88">
        <f>0.3*AF13^(2/3)</f>
        <v>2.896468153816889</v>
      </c>
    </row>
    <row r="17" spans="1:32" ht="18" thickBot="1" x14ac:dyDescent="0.3">
      <c r="A17" s="408"/>
      <c r="B17" s="29" t="s">
        <v>1160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417"/>
      <c r="G17" s="65">
        <f t="shared" si="1"/>
        <v>0.27802419132149897</v>
      </c>
      <c r="H17" s="48"/>
      <c r="I17" s="408"/>
      <c r="J17" s="29" t="s">
        <v>1160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417"/>
      <c r="O17" s="67">
        <f t="shared" si="3"/>
        <v>0.29019429980276129</v>
      </c>
      <c r="P17" s="49"/>
      <c r="Q17" s="408"/>
      <c r="R17" s="29" t="s">
        <v>1160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411"/>
      <c r="W17" s="67">
        <f t="shared" si="5"/>
        <v>0.27757662721893489</v>
      </c>
      <c r="AA17" s="87" t="s">
        <v>833</v>
      </c>
      <c r="AB17" s="88">
        <f>0.7*AB16</f>
        <v>2.2469737091866655</v>
      </c>
      <c r="AC17" s="2"/>
      <c r="AE17" s="87" t="s">
        <v>833</v>
      </c>
      <c r="AF17" s="88">
        <f>0.7*AF16</f>
        <v>2.0275277076718221</v>
      </c>
    </row>
    <row r="18" spans="1:32" ht="18" thickBot="1" x14ac:dyDescent="0.3">
      <c r="A18" s="409"/>
      <c r="B18" s="24" t="s">
        <v>1161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418"/>
      <c r="G18" s="65">
        <f t="shared" si="1"/>
        <v>0.49864514792899411</v>
      </c>
      <c r="H18" s="48"/>
      <c r="I18" s="409"/>
      <c r="J18" s="24" t="s">
        <v>1161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418"/>
      <c r="O18" s="67">
        <f t="shared" si="3"/>
        <v>0.50355026627218935</v>
      </c>
      <c r="P18" s="49"/>
      <c r="Q18" s="409"/>
      <c r="R18" s="24" t="s">
        <v>1161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412"/>
      <c r="W18" s="67">
        <f t="shared" si="5"/>
        <v>0.49790194280078898</v>
      </c>
      <c r="AA18" s="90" t="s">
        <v>834</v>
      </c>
      <c r="AB18" s="53">
        <f>AB17/AB12</f>
        <v>1.4979824727911104</v>
      </c>
      <c r="AC18" s="2"/>
      <c r="AE18" s="90" t="s">
        <v>834</v>
      </c>
      <c r="AF18" s="53">
        <f>AF17/AF12</f>
        <v>1.3516851384478814</v>
      </c>
    </row>
    <row r="19" spans="1:32" ht="18" thickBot="1" x14ac:dyDescent="0.3">
      <c r="A19" s="407" t="s">
        <v>823</v>
      </c>
      <c r="B19" s="29" t="s">
        <v>1161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419">
        <v>10140</v>
      </c>
      <c r="G19" s="65">
        <f t="shared" si="1"/>
        <v>0.50394559171597642</v>
      </c>
      <c r="H19" s="48"/>
      <c r="I19" s="408" t="s">
        <v>824</v>
      </c>
      <c r="J19" s="29" t="s">
        <v>1161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419">
        <f>$F$4</f>
        <v>10140</v>
      </c>
      <c r="O19" s="67">
        <f t="shared" si="3"/>
        <v>0.50747333333333333</v>
      </c>
      <c r="P19" s="49"/>
      <c r="Q19" s="408" t="s">
        <v>825</v>
      </c>
      <c r="R19" s="29" t="s">
        <v>1161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410">
        <f>$N$4</f>
        <v>10140</v>
      </c>
      <c r="W19" s="67">
        <f t="shared" si="5"/>
        <v>0.50377644970414204</v>
      </c>
      <c r="AA19" s="54" t="s">
        <v>838</v>
      </c>
      <c r="AB19" s="55">
        <f>22000*(AB15/10)^0.3</f>
        <v>34077.14619918933</v>
      </c>
      <c r="AC19" s="2"/>
      <c r="AE19" s="54" t="s">
        <v>838</v>
      </c>
      <c r="AF19" s="55">
        <f>22000*(AF15/10)^0.3</f>
        <v>32836.568031330789</v>
      </c>
    </row>
    <row r="20" spans="1:32" ht="16" thickBot="1" x14ac:dyDescent="0.25">
      <c r="A20" s="408"/>
      <c r="B20" s="29" t="s">
        <v>1160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417"/>
      <c r="G20" s="65">
        <f t="shared" si="1"/>
        <v>0.65328265285996057</v>
      </c>
      <c r="H20" s="48"/>
      <c r="I20" s="408"/>
      <c r="J20" s="29" t="s">
        <v>1160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417"/>
      <c r="O20" s="67">
        <f t="shared" si="3"/>
        <v>0.64508501972386589</v>
      </c>
      <c r="P20" s="49"/>
      <c r="Q20" s="408"/>
      <c r="R20" s="29" t="s">
        <v>1160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411"/>
      <c r="W20" s="67">
        <f t="shared" si="5"/>
        <v>0.65016039447731755</v>
      </c>
      <c r="AC20" s="2"/>
    </row>
    <row r="21" spans="1:32" ht="16" thickBot="1" x14ac:dyDescent="0.25">
      <c r="A21" s="409"/>
      <c r="B21" s="24" t="s">
        <v>1161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418"/>
      <c r="G21" s="65">
        <f t="shared" si="1"/>
        <v>0.74676654832347145</v>
      </c>
      <c r="H21" s="48"/>
      <c r="I21" s="408"/>
      <c r="J21" s="24" t="s">
        <v>1161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418"/>
      <c r="O21" s="67">
        <f t="shared" si="3"/>
        <v>0.70431957593688355</v>
      </c>
      <c r="P21" s="49"/>
      <c r="Q21" s="408"/>
      <c r="R21" s="24" t="s">
        <v>1161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412"/>
      <c r="W21" s="67">
        <f t="shared" si="5"/>
        <v>0.74026623274161729</v>
      </c>
      <c r="AC21" s="2"/>
    </row>
    <row r="22" spans="1:32" ht="16" thickBot="1" x14ac:dyDescent="0.25">
      <c r="A22" s="407" t="s">
        <v>829</v>
      </c>
      <c r="B22" s="29" t="s">
        <v>1161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419">
        <v>10140</v>
      </c>
      <c r="G22" s="65">
        <f t="shared" si="1"/>
        <v>0.74670997041420117</v>
      </c>
      <c r="H22" s="30"/>
      <c r="I22" s="407" t="s">
        <v>830</v>
      </c>
      <c r="J22" s="29" t="s">
        <v>1161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419">
        <f>$F$4</f>
        <v>10140</v>
      </c>
      <c r="O22" s="67">
        <f t="shared" si="3"/>
        <v>0.70427056213017747</v>
      </c>
      <c r="P22" s="31"/>
      <c r="Q22" s="407" t="s">
        <v>831</v>
      </c>
      <c r="R22" s="29" t="s">
        <v>1161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410">
        <f>$N$4</f>
        <v>10140</v>
      </c>
      <c r="W22" s="67">
        <f t="shared" si="5"/>
        <v>0.73935111439842205</v>
      </c>
      <c r="AC22" s="415" t="s">
        <v>839</v>
      </c>
      <c r="AD22" s="416"/>
    </row>
    <row r="23" spans="1:32" ht="19" thickBot="1" x14ac:dyDescent="0.3">
      <c r="A23" s="408"/>
      <c r="B23" s="29" t="s">
        <v>1160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417"/>
      <c r="G23" s="65">
        <f t="shared" si="1"/>
        <v>0.65646571005917165</v>
      </c>
      <c r="H23" s="48"/>
      <c r="I23" s="408"/>
      <c r="J23" s="29" t="s">
        <v>1160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417"/>
      <c r="O23" s="67">
        <f t="shared" si="3"/>
        <v>0.64675072978303749</v>
      </c>
      <c r="P23" s="49"/>
      <c r="Q23" s="408"/>
      <c r="R23" s="29" t="s">
        <v>1160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411"/>
      <c r="W23" s="67">
        <f t="shared" si="5"/>
        <v>0.6540272386587771</v>
      </c>
      <c r="AC23" s="91" t="s">
        <v>843</v>
      </c>
      <c r="AD23" s="79">
        <v>12.315</v>
      </c>
    </row>
    <row r="24" spans="1:32" ht="18" thickBot="1" x14ac:dyDescent="0.3">
      <c r="A24" s="409"/>
      <c r="B24" s="24" t="s">
        <v>1161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418"/>
      <c r="G24" s="65">
        <f t="shared" si="1"/>
        <v>0.50337295857988162</v>
      </c>
      <c r="H24" s="48"/>
      <c r="I24" s="409"/>
      <c r="J24" s="24" t="s">
        <v>1161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418"/>
      <c r="O24" s="67">
        <f t="shared" si="3"/>
        <v>0.50628413214990131</v>
      </c>
      <c r="P24" s="49"/>
      <c r="Q24" s="409"/>
      <c r="R24" s="24" t="s">
        <v>1161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412"/>
      <c r="W24" s="67">
        <f t="shared" si="5"/>
        <v>0.50403745562130176</v>
      </c>
      <c r="AC24" s="87" t="s">
        <v>844</v>
      </c>
      <c r="AD24" s="79">
        <v>1279</v>
      </c>
    </row>
    <row r="25" spans="1:32" ht="18" thickBot="1" x14ac:dyDescent="0.3">
      <c r="A25" s="407" t="s">
        <v>835</v>
      </c>
      <c r="B25" s="29" t="s">
        <v>1161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419">
        <v>10140</v>
      </c>
      <c r="G25" s="65">
        <f t="shared" si="1"/>
        <v>0.49796602564102566</v>
      </c>
      <c r="H25" s="48"/>
      <c r="I25" s="408" t="s">
        <v>836</v>
      </c>
      <c r="J25" s="29" t="s">
        <v>1161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419">
        <f>$F$4</f>
        <v>10140</v>
      </c>
      <c r="O25" s="67">
        <f t="shared" si="3"/>
        <v>0.50245324457593687</v>
      </c>
      <c r="P25" s="49"/>
      <c r="Q25" s="408" t="s">
        <v>837</v>
      </c>
      <c r="R25" s="29" t="s">
        <v>1161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410">
        <f>$N$4</f>
        <v>10140</v>
      </c>
      <c r="W25" s="67">
        <f t="shared" si="5"/>
        <v>0.49814479289940822</v>
      </c>
      <c r="AC25" s="86" t="s">
        <v>845</v>
      </c>
      <c r="AD25" s="79">
        <v>67.5</v>
      </c>
    </row>
    <row r="26" spans="1:32" ht="18" thickBot="1" x14ac:dyDescent="0.3">
      <c r="A26" s="408"/>
      <c r="B26" s="29" t="s">
        <v>1160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417"/>
      <c r="G26" s="65">
        <f t="shared" si="1"/>
        <v>0.28449974358974361</v>
      </c>
      <c r="H26" s="48"/>
      <c r="I26" s="408"/>
      <c r="J26" s="29" t="s">
        <v>1160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417"/>
      <c r="O26" s="67">
        <f t="shared" si="3"/>
        <v>0.2940100295857988</v>
      </c>
      <c r="P26" s="49"/>
      <c r="Q26" s="408"/>
      <c r="R26" s="29" t="s">
        <v>1160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411"/>
      <c r="W26" s="67">
        <f t="shared" si="5"/>
        <v>0.28593873767258382</v>
      </c>
      <c r="AC26" s="86" t="s">
        <v>849</v>
      </c>
      <c r="AD26" s="79">
        <v>6.3949999999999996</v>
      </c>
    </row>
    <row r="27" spans="1:32" ht="18" thickBot="1" x14ac:dyDescent="0.3">
      <c r="A27" s="409"/>
      <c r="B27" s="24" t="s">
        <v>1161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418"/>
      <c r="G27" s="65">
        <f t="shared" si="1"/>
        <v>7.8635502958579878E-3</v>
      </c>
      <c r="H27" s="48"/>
      <c r="I27" s="408"/>
      <c r="J27" s="24" t="s">
        <v>1161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418"/>
      <c r="O27" s="67">
        <f t="shared" si="3"/>
        <v>6.6045660749506916E-3</v>
      </c>
      <c r="P27" s="49"/>
      <c r="Q27" s="408"/>
      <c r="R27" s="24" t="s">
        <v>1161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412"/>
      <c r="W27" s="67">
        <f t="shared" si="5"/>
        <v>8.3297534516765283E-3</v>
      </c>
      <c r="AC27" s="87" t="s">
        <v>850</v>
      </c>
      <c r="AD27" s="79">
        <v>6</v>
      </c>
    </row>
    <row r="28" spans="1:32" ht="16" thickBot="1" x14ac:dyDescent="0.25">
      <c r="A28" s="407" t="s">
        <v>840</v>
      </c>
      <c r="B28" s="29" t="s">
        <v>1161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419">
        <v>10140</v>
      </c>
      <c r="G28" s="65">
        <f t="shared" si="1"/>
        <v>7.8615187376725841E-3</v>
      </c>
      <c r="H28" s="30"/>
      <c r="I28" s="407" t="s">
        <v>841</v>
      </c>
      <c r="J28" s="29" t="s">
        <v>1161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419">
        <f>$F$4</f>
        <v>10140</v>
      </c>
      <c r="O28" s="67">
        <f t="shared" si="3"/>
        <v>7.6959960552268249E-3</v>
      </c>
      <c r="P28" s="31"/>
      <c r="Q28" s="407" t="s">
        <v>842</v>
      </c>
      <c r="R28" s="29" t="s">
        <v>1161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410">
        <f>$N$4</f>
        <v>10140</v>
      </c>
      <c r="W28" s="67">
        <f t="shared" si="5"/>
        <v>7.1655522682445771E-3</v>
      </c>
      <c r="AC28" s="126" t="s">
        <v>851</v>
      </c>
      <c r="AD28" s="111">
        <v>1080</v>
      </c>
    </row>
    <row r="29" spans="1:32" ht="16" thickBot="1" x14ac:dyDescent="0.25">
      <c r="A29" s="408"/>
      <c r="B29" s="29" t="s">
        <v>1160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417"/>
      <c r="G29" s="65">
        <f t="shared" si="1"/>
        <v>0.27838237672583827</v>
      </c>
      <c r="H29" s="48"/>
      <c r="I29" s="408"/>
      <c r="J29" s="29" t="s">
        <v>1160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417"/>
      <c r="O29" s="67">
        <f t="shared" si="3"/>
        <v>0.2903698224852071</v>
      </c>
      <c r="P29" s="49"/>
      <c r="Q29" s="408"/>
      <c r="R29" s="29" t="s">
        <v>1160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411"/>
      <c r="W29" s="67">
        <f t="shared" si="5"/>
        <v>0.28075095660749505</v>
      </c>
    </row>
    <row r="30" spans="1:32" ht="16" thickBot="1" x14ac:dyDescent="0.25">
      <c r="A30" s="409"/>
      <c r="B30" s="24" t="s">
        <v>1161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418"/>
      <c r="G30" s="65">
        <f t="shared" si="1"/>
        <v>0.49947773175542409</v>
      </c>
      <c r="H30" s="48"/>
      <c r="I30" s="409"/>
      <c r="J30" s="24" t="s">
        <v>1161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418"/>
      <c r="O30" s="67">
        <f t="shared" si="3"/>
        <v>0.50216477317554242</v>
      </c>
      <c r="P30" s="49"/>
      <c r="Q30" s="409"/>
      <c r="R30" s="24" t="s">
        <v>1161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412"/>
      <c r="W30" s="67">
        <f t="shared" si="5"/>
        <v>0.49496773175542402</v>
      </c>
    </row>
    <row r="31" spans="1:32" ht="16" thickBot="1" x14ac:dyDescent="0.25">
      <c r="A31" s="408" t="s">
        <v>846</v>
      </c>
      <c r="B31" s="29" t="s">
        <v>1161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419">
        <v>10140</v>
      </c>
      <c r="G31" s="65">
        <f t="shared" si="1"/>
        <v>0.5053316863905325</v>
      </c>
      <c r="H31" s="48"/>
      <c r="I31" s="408" t="s">
        <v>847</v>
      </c>
      <c r="J31" s="29" t="s">
        <v>1161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419">
        <f>$F$4</f>
        <v>10140</v>
      </c>
      <c r="O31" s="67">
        <f t="shared" si="3"/>
        <v>0.50820301775147936</v>
      </c>
      <c r="P31" s="49"/>
      <c r="Q31" s="408" t="s">
        <v>848</v>
      </c>
      <c r="R31" s="29" t="s">
        <v>1161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410">
        <f>$N$4</f>
        <v>10140</v>
      </c>
      <c r="W31" s="67">
        <f t="shared" si="5"/>
        <v>0.50246327416173575</v>
      </c>
    </row>
    <row r="32" spans="1:32" ht="16" thickBot="1" x14ac:dyDescent="0.25">
      <c r="A32" s="408"/>
      <c r="B32" s="29" t="s">
        <v>1160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417"/>
      <c r="G32" s="65">
        <f t="shared" si="1"/>
        <v>0.65206222879684417</v>
      </c>
      <c r="H32" s="48"/>
      <c r="I32" s="408"/>
      <c r="J32" s="29" t="s">
        <v>1160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417"/>
      <c r="O32" s="67">
        <f t="shared" si="3"/>
        <v>0.6445501183431952</v>
      </c>
      <c r="P32" s="49"/>
      <c r="Q32" s="408"/>
      <c r="R32" s="29" t="s">
        <v>1160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411"/>
      <c r="W32" s="67">
        <f t="shared" si="5"/>
        <v>0.65190722879684426</v>
      </c>
    </row>
    <row r="33" spans="1:23" ht="16" thickBot="1" x14ac:dyDescent="0.25">
      <c r="A33" s="408"/>
      <c r="B33" s="24" t="s">
        <v>1161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418"/>
      <c r="G33" s="65">
        <f t="shared" si="1"/>
        <v>0.7416374063116371</v>
      </c>
      <c r="H33" s="48"/>
      <c r="I33" s="408"/>
      <c r="J33" s="24" t="s">
        <v>1161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418"/>
      <c r="O33" s="67">
        <f t="shared" si="3"/>
        <v>0.70082564102564093</v>
      </c>
      <c r="P33" s="49"/>
      <c r="Q33" s="408"/>
      <c r="R33" s="24" t="s">
        <v>1161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412"/>
      <c r="W33" s="67">
        <f t="shared" si="5"/>
        <v>0.74656579881656804</v>
      </c>
    </row>
    <row r="34" spans="1:23" ht="16" thickBot="1" x14ac:dyDescent="0.25">
      <c r="A34" s="407" t="s">
        <v>852</v>
      </c>
      <c r="B34" s="29" t="s">
        <v>1161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419">
        <v>10140</v>
      </c>
      <c r="G34" s="65">
        <f t="shared" si="1"/>
        <v>0.74141579881656805</v>
      </c>
      <c r="H34" s="30"/>
      <c r="I34" s="407" t="s">
        <v>853</v>
      </c>
      <c r="J34" s="29" t="s">
        <v>1161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419">
        <f>$F$4</f>
        <v>10140</v>
      </c>
      <c r="O34" s="67">
        <f t="shared" si="3"/>
        <v>0.70077321499013812</v>
      </c>
      <c r="P34" s="31"/>
      <c r="Q34" s="407" t="s">
        <v>854</v>
      </c>
      <c r="R34" s="29" t="s">
        <v>1161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410">
        <f>$N$4</f>
        <v>10140</v>
      </c>
      <c r="W34" s="67">
        <f t="shared" si="5"/>
        <v>0.74468867850098619</v>
      </c>
    </row>
    <row r="35" spans="1:23" ht="16" thickBot="1" x14ac:dyDescent="0.25">
      <c r="A35" s="408"/>
      <c r="B35" s="29" t="s">
        <v>1160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417"/>
      <c r="G35" s="65">
        <f t="shared" si="1"/>
        <v>0.6559636390532545</v>
      </c>
      <c r="H35" s="48"/>
      <c r="I35" s="408"/>
      <c r="J35" s="29" t="s">
        <v>1160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417"/>
      <c r="O35" s="67">
        <f t="shared" si="3"/>
        <v>0.64235545364891522</v>
      </c>
      <c r="P35" s="49"/>
      <c r="Q35" s="408"/>
      <c r="R35" s="29" t="s">
        <v>1160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411"/>
      <c r="W35" s="67">
        <f t="shared" si="5"/>
        <v>0.65575672583826428</v>
      </c>
    </row>
    <row r="36" spans="1:23" ht="16" thickBot="1" x14ac:dyDescent="0.25">
      <c r="A36" s="409"/>
      <c r="B36" s="24" t="s">
        <v>1161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418"/>
      <c r="G36" s="65">
        <f t="shared" si="1"/>
        <v>0.5061860355029586</v>
      </c>
      <c r="H36" s="48"/>
      <c r="I36" s="409"/>
      <c r="J36" s="24" t="s">
        <v>1161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418"/>
      <c r="O36" s="67">
        <f t="shared" si="3"/>
        <v>0.50699805719921098</v>
      </c>
      <c r="P36" s="49"/>
      <c r="Q36" s="409"/>
      <c r="R36" s="24" t="s">
        <v>1161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412"/>
      <c r="W36" s="67">
        <f t="shared" si="5"/>
        <v>0.50327362919132157</v>
      </c>
    </row>
    <row r="37" spans="1:23" ht="16" thickBot="1" x14ac:dyDescent="0.25">
      <c r="A37" s="407" t="s">
        <v>855</v>
      </c>
      <c r="B37" s="29" t="s">
        <v>1161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419">
        <v>10140</v>
      </c>
      <c r="G37" s="65">
        <f t="shared" si="1"/>
        <v>0.50030608481262329</v>
      </c>
      <c r="H37" s="48"/>
      <c r="I37" s="408" t="s">
        <v>856</v>
      </c>
      <c r="J37" s="29" t="s">
        <v>1161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419">
        <f>$F$4</f>
        <v>10140</v>
      </c>
      <c r="O37" s="67">
        <f t="shared" si="3"/>
        <v>0.50307240631163708</v>
      </c>
      <c r="P37" s="49"/>
      <c r="Q37" s="408" t="s">
        <v>857</v>
      </c>
      <c r="R37" s="29" t="s">
        <v>1161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410">
        <f>$N$4</f>
        <v>10140</v>
      </c>
      <c r="W37" s="67">
        <f t="shared" si="5"/>
        <v>0.49791510848126241</v>
      </c>
    </row>
    <row r="38" spans="1:23" ht="16" thickBot="1" x14ac:dyDescent="0.25">
      <c r="A38" s="408"/>
      <c r="B38" s="29" t="s">
        <v>1160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417"/>
      <c r="G38" s="65">
        <f t="shared" si="1"/>
        <v>0.28758590729783035</v>
      </c>
      <c r="H38" s="48"/>
      <c r="I38" s="408"/>
      <c r="J38" s="29" t="s">
        <v>1160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417"/>
      <c r="O38" s="67">
        <f t="shared" si="3"/>
        <v>0.29426626232741615</v>
      </c>
      <c r="P38" s="49"/>
      <c r="Q38" s="408"/>
      <c r="R38" s="29" t="s">
        <v>1160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411"/>
      <c r="W38" s="67">
        <f t="shared" si="5"/>
        <v>0.28516761341222879</v>
      </c>
    </row>
    <row r="39" spans="1:23" ht="16" thickBot="1" x14ac:dyDescent="0.25">
      <c r="A39" s="409"/>
      <c r="B39" s="24" t="s">
        <v>1161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418"/>
      <c r="G39" s="65">
        <f t="shared" si="1"/>
        <v>6.5636291913214991E-3</v>
      </c>
      <c r="H39" s="48"/>
      <c r="I39" s="408"/>
      <c r="J39" s="24" t="s">
        <v>1161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418"/>
      <c r="O39" s="67">
        <f t="shared" si="3"/>
        <v>6.6272682445759372E-3</v>
      </c>
      <c r="P39" s="49"/>
      <c r="Q39" s="409"/>
      <c r="R39" s="24" t="s">
        <v>1161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412"/>
      <c r="W39" s="67">
        <f t="shared" si="5"/>
        <v>7.839191321499012E-3</v>
      </c>
    </row>
    <row r="40" spans="1:23" ht="16" thickBot="1" x14ac:dyDescent="0.25">
      <c r="A40" s="408" t="s">
        <v>858</v>
      </c>
      <c r="B40" s="29" t="s">
        <v>1161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419">
        <v>10140</v>
      </c>
      <c r="G40" s="65">
        <f t="shared" si="1"/>
        <v>7.9770118343195258E-3</v>
      </c>
      <c r="H40" s="30"/>
      <c r="I40" s="407" t="s">
        <v>859</v>
      </c>
      <c r="J40" s="29" t="s">
        <v>1161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419">
        <f>$F$4</f>
        <v>10140</v>
      </c>
      <c r="O40" s="67">
        <f t="shared" si="3"/>
        <v>8.2595660749506909E-3</v>
      </c>
      <c r="P40" s="31"/>
      <c r="Q40" s="407" t="s">
        <v>860</v>
      </c>
      <c r="R40" s="29" t="s">
        <v>1161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410">
        <f>$N$4</f>
        <v>10140</v>
      </c>
      <c r="W40" s="67">
        <f t="shared" si="5"/>
        <v>6.1291420118343197E-3</v>
      </c>
    </row>
    <row r="41" spans="1:23" ht="16" thickBot="1" x14ac:dyDescent="0.25">
      <c r="A41" s="408"/>
      <c r="B41" s="29" t="s">
        <v>1160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417"/>
      <c r="G41" s="65">
        <f t="shared" si="1"/>
        <v>0.27737694280078901</v>
      </c>
      <c r="H41" s="48"/>
      <c r="I41" s="408"/>
      <c r="J41" s="29" t="s">
        <v>1160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417"/>
      <c r="O41" s="67">
        <f t="shared" si="3"/>
        <v>0.28750014792899409</v>
      </c>
      <c r="P41" s="49"/>
      <c r="Q41" s="408"/>
      <c r="R41" s="29" t="s">
        <v>1160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411"/>
      <c r="W41" s="67">
        <f t="shared" si="5"/>
        <v>0.27477723865877718</v>
      </c>
    </row>
    <row r="42" spans="1:23" ht="16" thickBot="1" x14ac:dyDescent="0.25">
      <c r="A42" s="408"/>
      <c r="B42" s="24" t="s">
        <v>1161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418"/>
      <c r="G42" s="65">
        <f t="shared" si="1"/>
        <v>0.49887246548323466</v>
      </c>
      <c r="H42" s="48"/>
      <c r="I42" s="409"/>
      <c r="J42" s="24" t="s">
        <v>1161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418"/>
      <c r="O42" s="67">
        <f t="shared" si="3"/>
        <v>0.50510717948717943</v>
      </c>
      <c r="P42" s="49"/>
      <c r="Q42" s="409"/>
      <c r="R42" s="24" t="s">
        <v>1161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412"/>
      <c r="W42" s="67">
        <f t="shared" si="5"/>
        <v>0.49725698224852072</v>
      </c>
    </row>
    <row r="43" spans="1:23" ht="16" thickBot="1" x14ac:dyDescent="0.25">
      <c r="A43" s="407" t="s">
        <v>861</v>
      </c>
      <c r="B43" s="29" t="s">
        <v>1161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419">
        <v>10140</v>
      </c>
      <c r="G43" s="65">
        <f t="shared" si="1"/>
        <v>0.50487972386587776</v>
      </c>
      <c r="H43" s="48"/>
      <c r="I43" s="408" t="s">
        <v>862</v>
      </c>
      <c r="J43" s="29" t="s">
        <v>1161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419">
        <f>$F$4</f>
        <v>10140</v>
      </c>
      <c r="O43" s="67">
        <f t="shared" si="3"/>
        <v>0.5094301972386589</v>
      </c>
      <c r="P43" s="31"/>
      <c r="Q43" s="407" t="s">
        <v>863</v>
      </c>
      <c r="R43" s="29" t="s">
        <v>1161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410">
        <f>$N$4</f>
        <v>10140</v>
      </c>
      <c r="W43" s="67">
        <f t="shared" si="5"/>
        <v>0.50126330374753458</v>
      </c>
    </row>
    <row r="44" spans="1:23" ht="16" thickBot="1" x14ac:dyDescent="0.25">
      <c r="A44" s="408"/>
      <c r="B44" s="29" t="s">
        <v>1160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417"/>
      <c r="G44" s="65">
        <f t="shared" si="1"/>
        <v>0.65018846153846155</v>
      </c>
      <c r="H44" s="48"/>
      <c r="I44" s="408"/>
      <c r="J44" s="29" t="s">
        <v>1160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417"/>
      <c r="O44" s="67">
        <f t="shared" si="3"/>
        <v>0.64200872781065088</v>
      </c>
      <c r="P44" s="49"/>
      <c r="Q44" s="408"/>
      <c r="R44" s="29" t="s">
        <v>1160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411"/>
      <c r="W44" s="67">
        <f t="shared" si="5"/>
        <v>0.65465917159763309</v>
      </c>
    </row>
    <row r="45" spans="1:23" ht="16" thickBot="1" x14ac:dyDescent="0.25">
      <c r="A45" s="409"/>
      <c r="B45" s="24" t="s">
        <v>1161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418"/>
      <c r="G45" s="65">
        <f t="shared" si="1"/>
        <v>0.73892863905325445</v>
      </c>
      <c r="H45" s="48"/>
      <c r="I45" s="408"/>
      <c r="J45" s="24" t="s">
        <v>1161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418"/>
      <c r="O45" s="67">
        <f t="shared" si="3"/>
        <v>0.70458172583826417</v>
      </c>
      <c r="P45" s="49"/>
      <c r="Q45" s="409"/>
      <c r="R45" s="24" t="s">
        <v>1161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412"/>
      <c r="W45" s="67">
        <f t="shared" si="5"/>
        <v>0.77901314595660753</v>
      </c>
    </row>
    <row r="46" spans="1:23" ht="16" thickBot="1" x14ac:dyDescent="0.25">
      <c r="A46" s="408" t="s">
        <v>864</v>
      </c>
      <c r="B46" s="29" t="s">
        <v>1161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419">
        <v>10140</v>
      </c>
      <c r="G46" s="65">
        <f t="shared" si="1"/>
        <v>0.73910675542406312</v>
      </c>
      <c r="H46" s="30"/>
      <c r="I46" s="407" t="s">
        <v>865</v>
      </c>
      <c r="J46" s="29" t="s">
        <v>1161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419">
        <f>$F$4</f>
        <v>10140</v>
      </c>
      <c r="O46" s="67">
        <f t="shared" si="3"/>
        <v>0.70450727810650882</v>
      </c>
      <c r="P46" s="31"/>
      <c r="Q46" s="407" t="s">
        <v>866</v>
      </c>
      <c r="R46" s="29" t="s">
        <v>1161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410">
        <f>$N$4</f>
        <v>10140</v>
      </c>
      <c r="W46" s="67">
        <f t="shared" si="5"/>
        <v>0.77907693293885594</v>
      </c>
    </row>
    <row r="47" spans="1:23" ht="16" thickBot="1" x14ac:dyDescent="0.25">
      <c r="A47" s="408"/>
      <c r="B47" s="29" t="s">
        <v>1160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417"/>
      <c r="G47" s="65">
        <f t="shared" si="1"/>
        <v>0.65485677514792895</v>
      </c>
      <c r="H47" s="48"/>
      <c r="I47" s="408"/>
      <c r="J47" s="29" t="s">
        <v>1160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417"/>
      <c r="O47" s="67">
        <f t="shared" si="3"/>
        <v>0.64548208086785008</v>
      </c>
      <c r="P47" s="49"/>
      <c r="Q47" s="408"/>
      <c r="R47" s="29" t="s">
        <v>1160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411"/>
      <c r="W47" s="67">
        <f t="shared" si="5"/>
        <v>0.65801403353057197</v>
      </c>
    </row>
    <row r="48" spans="1:23" ht="16" thickBot="1" x14ac:dyDescent="0.25">
      <c r="A48" s="408"/>
      <c r="B48" s="24" t="s">
        <v>1161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418"/>
      <c r="G48" s="65">
        <f t="shared" si="1"/>
        <v>0.50657547337278108</v>
      </c>
      <c r="H48" s="48"/>
      <c r="I48" s="409"/>
      <c r="J48" s="24" t="s">
        <v>1161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418"/>
      <c r="O48" s="67">
        <f t="shared" si="3"/>
        <v>0.5101202366863905</v>
      </c>
      <c r="P48" s="49"/>
      <c r="Q48" s="409"/>
      <c r="R48" s="24" t="s">
        <v>1161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412"/>
      <c r="W48" s="67">
        <f t="shared" si="5"/>
        <v>0.50184558185404338</v>
      </c>
    </row>
    <row r="49" spans="1:23" ht="16" thickBot="1" x14ac:dyDescent="0.25">
      <c r="A49" s="407" t="s">
        <v>867</v>
      </c>
      <c r="B49" s="29" t="s">
        <v>1161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419">
        <v>10140</v>
      </c>
      <c r="G49" s="65">
        <f t="shared" si="1"/>
        <v>0.50087256410256409</v>
      </c>
      <c r="H49" s="48"/>
      <c r="I49" s="408" t="s">
        <v>868</v>
      </c>
      <c r="J49" s="29" t="s">
        <v>1161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419">
        <f>$F$4</f>
        <v>10140</v>
      </c>
      <c r="O49" s="67">
        <f t="shared" si="3"/>
        <v>0.50403731755424064</v>
      </c>
      <c r="P49" s="31"/>
      <c r="Q49" s="407" t="s">
        <v>869</v>
      </c>
      <c r="R49" s="29" t="s">
        <v>1161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410">
        <f>$N$4</f>
        <v>10140</v>
      </c>
      <c r="W49" s="67">
        <f t="shared" si="5"/>
        <v>0.49540465483234714</v>
      </c>
    </row>
    <row r="50" spans="1:23" ht="16" thickBot="1" x14ac:dyDescent="0.25">
      <c r="A50" s="408"/>
      <c r="B50" s="29" t="s">
        <v>1160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417"/>
      <c r="G50" s="65">
        <f t="shared" si="1"/>
        <v>0.28821339250493094</v>
      </c>
      <c r="H50" s="48"/>
      <c r="I50" s="408"/>
      <c r="J50" s="29" t="s">
        <v>1160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417"/>
      <c r="O50" s="67">
        <f t="shared" si="3"/>
        <v>0.29244615384615386</v>
      </c>
      <c r="P50" s="49"/>
      <c r="Q50" s="408"/>
      <c r="R50" s="29" t="s">
        <v>1160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411"/>
      <c r="W50" s="67">
        <f t="shared" si="5"/>
        <v>0.28156792899408284</v>
      </c>
    </row>
    <row r="51" spans="1:23" ht="16" thickBot="1" x14ac:dyDescent="0.25">
      <c r="A51" s="409"/>
      <c r="B51" s="24" t="s">
        <v>1161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418"/>
      <c r="G51" s="65">
        <f t="shared" si="1"/>
        <v>8.4628796844181467E-3</v>
      </c>
      <c r="H51" s="48"/>
      <c r="I51" s="408"/>
      <c r="J51" s="24" t="s">
        <v>1161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418"/>
      <c r="O51" s="67">
        <f t="shared" si="3"/>
        <v>7.4161143984220902E-3</v>
      </c>
      <c r="P51" s="51"/>
      <c r="Q51" s="409"/>
      <c r="R51" s="24" t="s">
        <v>1161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412"/>
      <c r="W51" s="67">
        <f t="shared" si="5"/>
        <v>6.6094477317554245E-3</v>
      </c>
    </row>
    <row r="52" spans="1:23" ht="16" thickBot="1" x14ac:dyDescent="0.25">
      <c r="A52" s="408" t="s">
        <v>870</v>
      </c>
      <c r="B52" s="29" t="s">
        <v>1161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419">
        <v>10140</v>
      </c>
      <c r="G52" s="65">
        <f t="shared" si="1"/>
        <v>7.8809368836291922E-3</v>
      </c>
      <c r="H52" s="30"/>
      <c r="I52" s="407" t="s">
        <v>871</v>
      </c>
      <c r="J52" s="29" t="s">
        <v>1161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419">
        <f>$F$4</f>
        <v>10140</v>
      </c>
      <c r="O52" s="67">
        <f t="shared" si="3"/>
        <v>8.4910650887573963E-3</v>
      </c>
      <c r="P52" s="50"/>
      <c r="T52" s="1"/>
      <c r="V52"/>
    </row>
    <row r="53" spans="1:23" ht="16" thickBot="1" x14ac:dyDescent="0.25">
      <c r="A53" s="408"/>
      <c r="B53" s="29" t="s">
        <v>1160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417"/>
      <c r="G53" s="65">
        <f t="shared" si="1"/>
        <v>0.27781608481262327</v>
      </c>
      <c r="H53" s="48"/>
      <c r="I53" s="408"/>
      <c r="J53" s="29" t="s">
        <v>1160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417"/>
      <c r="O53" s="67">
        <f t="shared" si="3"/>
        <v>0.28173080867850098</v>
      </c>
      <c r="P53" s="50"/>
      <c r="R53" s="58" t="s">
        <v>872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6" thickBot="1" x14ac:dyDescent="0.25">
      <c r="A54" s="408"/>
      <c r="B54" s="24" t="s">
        <v>1161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418"/>
      <c r="G54" s="65">
        <f t="shared" si="1"/>
        <v>0.49863531558185398</v>
      </c>
      <c r="H54" s="48"/>
      <c r="I54" s="409"/>
      <c r="J54" s="24" t="s">
        <v>1161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418"/>
      <c r="O54" s="67">
        <f t="shared" si="3"/>
        <v>0.50327849112426026</v>
      </c>
      <c r="P54" s="50"/>
      <c r="R54" s="93"/>
      <c r="S54" s="94" t="s">
        <v>873</v>
      </c>
      <c r="T54" s="95" t="s">
        <v>874</v>
      </c>
      <c r="U54" s="95" t="s">
        <v>875</v>
      </c>
      <c r="V54" s="96"/>
      <c r="W54" s="19"/>
    </row>
    <row r="55" spans="1:23" ht="16" thickBot="1" x14ac:dyDescent="0.25">
      <c r="A55" s="407" t="s">
        <v>876</v>
      </c>
      <c r="B55" s="29" t="s">
        <v>1161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419">
        <v>10140</v>
      </c>
      <c r="G55" s="65">
        <f t="shared" si="1"/>
        <v>0.50465454635108487</v>
      </c>
      <c r="H55" s="48"/>
      <c r="I55" s="408" t="s">
        <v>877</v>
      </c>
      <c r="J55" s="29" t="s">
        <v>1161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419">
        <f>$F$4</f>
        <v>10140</v>
      </c>
      <c r="O55" s="67">
        <f t="shared" si="3"/>
        <v>0.50824582840236687</v>
      </c>
      <c r="P55" s="50"/>
      <c r="R55" s="127" t="s">
        <v>878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6" thickBot="1" x14ac:dyDescent="0.25">
      <c r="A56" s="408"/>
      <c r="B56" s="29" t="s">
        <v>1160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417"/>
      <c r="G56" s="65">
        <f t="shared" si="1"/>
        <v>0.64969691321499012</v>
      </c>
      <c r="H56" s="48"/>
      <c r="I56" s="408"/>
      <c r="J56" s="29" t="s">
        <v>1160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417"/>
      <c r="O56" s="67">
        <f t="shared" si="3"/>
        <v>0.64019005917159766</v>
      </c>
      <c r="P56" s="50"/>
      <c r="T56" s="1"/>
      <c r="V56"/>
    </row>
    <row r="57" spans="1:23" ht="16" thickBot="1" x14ac:dyDescent="0.25">
      <c r="A57" s="409"/>
      <c r="B57" s="24" t="s">
        <v>1161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418"/>
      <c r="G57" s="65">
        <f t="shared" si="1"/>
        <v>0.738691627218935</v>
      </c>
      <c r="H57" s="48"/>
      <c r="I57" s="408"/>
      <c r="J57" s="24" t="s">
        <v>1161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418"/>
      <c r="O57" s="67">
        <f t="shared" si="3"/>
        <v>0.71749981262327411</v>
      </c>
      <c r="P57" s="50"/>
      <c r="T57" s="1"/>
      <c r="V57"/>
    </row>
    <row r="58" spans="1:23" ht="16" thickBot="1" x14ac:dyDescent="0.25">
      <c r="A58" s="408" t="s">
        <v>879</v>
      </c>
      <c r="B58" s="29" t="s">
        <v>1161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419">
        <v>10140</v>
      </c>
      <c r="G58" s="65">
        <f t="shared" si="1"/>
        <v>0.73881009861932934</v>
      </c>
      <c r="H58" s="30"/>
      <c r="I58" s="407" t="s">
        <v>880</v>
      </c>
      <c r="J58" s="29" t="s">
        <v>1161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419">
        <f>$F$4</f>
        <v>10140</v>
      </c>
      <c r="O58" s="67">
        <f t="shared" si="3"/>
        <v>0.71734599605522686</v>
      </c>
      <c r="P58" s="50"/>
      <c r="T58" s="1"/>
      <c r="V58"/>
    </row>
    <row r="59" spans="1:23" ht="16" thickBot="1" x14ac:dyDescent="0.25">
      <c r="A59" s="408"/>
      <c r="B59" s="29" t="s">
        <v>1160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417"/>
      <c r="G59" s="65">
        <f t="shared" si="1"/>
        <v>0.65371018737672582</v>
      </c>
      <c r="H59" s="48"/>
      <c r="I59" s="408"/>
      <c r="J59" s="29" t="s">
        <v>1160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417"/>
      <c r="O59" s="67">
        <f t="shared" si="3"/>
        <v>0.64243703155818543</v>
      </c>
      <c r="P59" s="50"/>
      <c r="T59" s="1"/>
      <c r="V59"/>
    </row>
    <row r="60" spans="1:23" ht="16" thickBot="1" x14ac:dyDescent="0.25">
      <c r="A60" s="408"/>
      <c r="B60" s="24" t="s">
        <v>1161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418"/>
      <c r="G60" s="65">
        <f t="shared" si="1"/>
        <v>0.50481520710059169</v>
      </c>
      <c r="H60" s="48"/>
      <c r="I60" s="409"/>
      <c r="J60" s="24" t="s">
        <v>1161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418"/>
      <c r="O60" s="67">
        <f t="shared" si="3"/>
        <v>0.5073523964497042</v>
      </c>
      <c r="P60" s="50"/>
      <c r="T60" s="1"/>
      <c r="V60"/>
    </row>
    <row r="61" spans="1:23" ht="16" thickBot="1" x14ac:dyDescent="0.25">
      <c r="A61" s="407" t="s">
        <v>881</v>
      </c>
      <c r="B61" s="29" t="s">
        <v>1161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419">
        <v>10140</v>
      </c>
      <c r="G61" s="65">
        <f t="shared" si="1"/>
        <v>0.49872186390532536</v>
      </c>
      <c r="H61" s="48"/>
      <c r="I61" s="408" t="s">
        <v>882</v>
      </c>
      <c r="J61" s="29" t="s">
        <v>1161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419">
        <f>$F$4</f>
        <v>10140</v>
      </c>
      <c r="O61" s="67">
        <f t="shared" si="3"/>
        <v>0.50235513806706111</v>
      </c>
      <c r="P61" s="50"/>
      <c r="T61" s="1"/>
      <c r="V61"/>
    </row>
    <row r="62" spans="1:23" ht="16" thickBot="1" x14ac:dyDescent="0.25">
      <c r="A62" s="408"/>
      <c r="B62" s="29" t="s">
        <v>1160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417"/>
      <c r="G62" s="65">
        <f t="shared" si="1"/>
        <v>0.28636307692307694</v>
      </c>
      <c r="H62" s="48"/>
      <c r="I62" s="408"/>
      <c r="J62" s="29" t="s">
        <v>1160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417"/>
      <c r="O62" s="67">
        <f t="shared" si="3"/>
        <v>0.2884303944773175</v>
      </c>
      <c r="P62" s="50"/>
      <c r="T62" s="1"/>
      <c r="V62"/>
    </row>
    <row r="63" spans="1:23" ht="16" thickBot="1" x14ac:dyDescent="0.25">
      <c r="A63" s="409"/>
      <c r="B63" s="24" t="s">
        <v>1161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418"/>
      <c r="G63" s="65">
        <f t="shared" si="1"/>
        <v>8.3760650887573975E-3</v>
      </c>
      <c r="H63" s="48"/>
      <c r="I63" s="408"/>
      <c r="J63" s="24" t="s">
        <v>1161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418"/>
      <c r="O63" s="67">
        <f t="shared" si="3"/>
        <v>8.1287869822485211E-3</v>
      </c>
      <c r="P63" s="50"/>
      <c r="T63" s="1"/>
      <c r="V63"/>
    </row>
    <row r="64" spans="1:23" ht="16" thickBot="1" x14ac:dyDescent="0.25">
      <c r="A64" s="408" t="s">
        <v>883</v>
      </c>
      <c r="B64" s="29" t="s">
        <v>1161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419">
        <v>10140</v>
      </c>
      <c r="G64" s="65">
        <f t="shared" si="1"/>
        <v>7.7589644970414203E-3</v>
      </c>
      <c r="H64" s="30"/>
      <c r="I64" s="407" t="s">
        <v>884</v>
      </c>
      <c r="J64" s="29" t="s">
        <v>1161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419">
        <f>$F$4</f>
        <v>10140</v>
      </c>
      <c r="O64" s="67">
        <f t="shared" si="3"/>
        <v>8.3787475345167648E-3</v>
      </c>
      <c r="P64" s="50"/>
      <c r="T64" s="1"/>
      <c r="V64"/>
    </row>
    <row r="65" spans="1:22" ht="16" thickBot="1" x14ac:dyDescent="0.25">
      <c r="A65" s="408"/>
      <c r="B65" s="29" t="s">
        <v>1160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417"/>
      <c r="G65" s="65">
        <f t="shared" si="1"/>
        <v>0.27735649901380671</v>
      </c>
      <c r="H65" s="48"/>
      <c r="I65" s="408"/>
      <c r="J65" s="29" t="s">
        <v>1160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417"/>
      <c r="O65" s="67">
        <f t="shared" si="3"/>
        <v>0.27796809664694277</v>
      </c>
      <c r="P65" s="50"/>
      <c r="T65" s="1"/>
      <c r="V65"/>
    </row>
    <row r="66" spans="1:22" ht="16" thickBot="1" x14ac:dyDescent="0.25">
      <c r="A66" s="408"/>
      <c r="B66" s="24" t="s">
        <v>1161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418"/>
      <c r="G66" s="65">
        <f t="shared" si="1"/>
        <v>0.49779819526627211</v>
      </c>
      <c r="H66" s="48"/>
      <c r="I66" s="409"/>
      <c r="J66" s="24" t="s">
        <v>1161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418"/>
      <c r="O66" s="67">
        <f t="shared" si="3"/>
        <v>0.49752575936883625</v>
      </c>
      <c r="P66" s="50"/>
      <c r="T66" s="1"/>
      <c r="V66"/>
    </row>
    <row r="67" spans="1:22" ht="16" thickBot="1" x14ac:dyDescent="0.25">
      <c r="A67" s="407" t="s">
        <v>885</v>
      </c>
      <c r="B67" s="29" t="s">
        <v>1161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419">
        <v>10140</v>
      </c>
      <c r="G67" s="65">
        <f t="shared" si="1"/>
        <v>0.50372319526627218</v>
      </c>
      <c r="H67" s="48"/>
      <c r="I67" s="408" t="s">
        <v>886</v>
      </c>
      <c r="J67" s="29" t="s">
        <v>1161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419">
        <f>$F$4</f>
        <v>10140</v>
      </c>
      <c r="O67" s="67">
        <f t="shared" si="3"/>
        <v>0.50313172583826427</v>
      </c>
      <c r="P67" s="50"/>
      <c r="T67" s="1"/>
      <c r="V67"/>
    </row>
    <row r="68" spans="1:22" ht="16" thickBot="1" x14ac:dyDescent="0.25">
      <c r="A68" s="408"/>
      <c r="B68" s="29" t="s">
        <v>1160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417"/>
      <c r="G68" s="65">
        <f t="shared" si="1"/>
        <v>0.64882153846153845</v>
      </c>
      <c r="H68" s="48"/>
      <c r="I68" s="408"/>
      <c r="J68" s="29" t="s">
        <v>1160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417"/>
      <c r="O68" s="67">
        <f t="shared" si="3"/>
        <v>0.64252666666666669</v>
      </c>
      <c r="P68" s="50"/>
      <c r="T68" s="1"/>
      <c r="V68"/>
    </row>
    <row r="69" spans="1:22" ht="16" thickBot="1" x14ac:dyDescent="0.25">
      <c r="A69" s="409"/>
      <c r="B69" s="24" t="s">
        <v>1161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418"/>
      <c r="G69" s="65">
        <f t="shared" ref="G69:G111" si="7">ABS(E69/$F$4)</f>
        <v>0.73813584812623279</v>
      </c>
      <c r="H69" s="48"/>
      <c r="I69" s="408"/>
      <c r="J69" s="24" t="s">
        <v>1161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418"/>
      <c r="O69" s="67">
        <f t="shared" ref="O69:O111" si="9">ABS(M69/$N$4)</f>
        <v>0.72611969428007883</v>
      </c>
      <c r="P69" s="50"/>
      <c r="T69" s="1"/>
      <c r="V69"/>
    </row>
    <row r="70" spans="1:22" ht="16" thickBot="1" x14ac:dyDescent="0.25">
      <c r="A70" s="408" t="s">
        <v>887</v>
      </c>
      <c r="B70" s="29" t="s">
        <v>1161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419">
        <v>10140</v>
      </c>
      <c r="G70" s="65">
        <f t="shared" si="7"/>
        <v>0.73793720907297833</v>
      </c>
      <c r="H70" s="30"/>
      <c r="I70" s="407" t="s">
        <v>888</v>
      </c>
      <c r="J70" s="29" t="s">
        <v>1161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419">
        <f>$F$4</f>
        <v>10140</v>
      </c>
      <c r="O70" s="67">
        <f t="shared" si="9"/>
        <v>0.72610342209072987</v>
      </c>
      <c r="P70" s="50"/>
      <c r="T70" s="1"/>
      <c r="V70"/>
    </row>
    <row r="71" spans="1:22" ht="16" thickBot="1" x14ac:dyDescent="0.25">
      <c r="A71" s="408"/>
      <c r="B71" s="29" t="s">
        <v>1160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417"/>
      <c r="G71" s="65">
        <f t="shared" si="7"/>
        <v>0.65278576923076925</v>
      </c>
      <c r="H71" s="48"/>
      <c r="I71" s="408"/>
      <c r="J71" s="29" t="s">
        <v>1160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417"/>
      <c r="O71" s="67">
        <f t="shared" si="9"/>
        <v>0.64572957593688363</v>
      </c>
      <c r="P71" s="50"/>
      <c r="T71" s="1"/>
      <c r="V71"/>
    </row>
    <row r="72" spans="1:22" ht="16" thickBot="1" x14ac:dyDescent="0.25">
      <c r="A72" s="408"/>
      <c r="B72" s="24" t="s">
        <v>1161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418"/>
      <c r="G72" s="65">
        <f t="shared" si="7"/>
        <v>0.50645123274161741</v>
      </c>
      <c r="H72" s="48"/>
      <c r="I72" s="409"/>
      <c r="J72" s="24" t="s">
        <v>1161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418"/>
      <c r="O72" s="67">
        <f t="shared" si="9"/>
        <v>0.50257255424063108</v>
      </c>
      <c r="P72" s="50"/>
      <c r="T72" s="1"/>
      <c r="V72"/>
    </row>
    <row r="73" spans="1:22" ht="16" thickBot="1" x14ac:dyDescent="0.25">
      <c r="A73" s="407" t="s">
        <v>889</v>
      </c>
      <c r="B73" s="29" t="s">
        <v>1161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419">
        <v>10140</v>
      </c>
      <c r="G73" s="65">
        <f t="shared" si="7"/>
        <v>0.4977310059171598</v>
      </c>
      <c r="H73" s="48"/>
      <c r="I73" s="408" t="s">
        <v>890</v>
      </c>
      <c r="J73" s="29" t="s">
        <v>1161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419">
        <f>$F$4</f>
        <v>10140</v>
      </c>
      <c r="O73" s="67">
        <f t="shared" si="9"/>
        <v>0.4969597435897436</v>
      </c>
      <c r="P73" s="50"/>
      <c r="T73" s="1"/>
      <c r="V73"/>
    </row>
    <row r="74" spans="1:22" ht="16" thickBot="1" x14ac:dyDescent="0.25">
      <c r="A74" s="408"/>
      <c r="B74" s="29" t="s">
        <v>1160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417"/>
      <c r="G74" s="65">
        <f t="shared" si="7"/>
        <v>0.28579398422090729</v>
      </c>
      <c r="H74" s="48"/>
      <c r="I74" s="408"/>
      <c r="J74" s="29" t="s">
        <v>1160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417"/>
      <c r="O74" s="67">
        <f t="shared" si="9"/>
        <v>0.28573711045364891</v>
      </c>
      <c r="P74" s="50"/>
      <c r="T74" s="1"/>
      <c r="V74"/>
    </row>
    <row r="75" spans="1:22" ht="16" thickBot="1" x14ac:dyDescent="0.25">
      <c r="A75" s="409"/>
      <c r="B75" s="24" t="s">
        <v>1161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418"/>
      <c r="G75" s="65">
        <f t="shared" si="7"/>
        <v>8.4835207100591708E-3</v>
      </c>
      <c r="H75" s="48"/>
      <c r="I75" s="408"/>
      <c r="J75" s="24" t="s">
        <v>1161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418"/>
      <c r="O75" s="67">
        <f t="shared" si="9"/>
        <v>8.5005128205128209E-3</v>
      </c>
      <c r="P75" s="50"/>
      <c r="T75" s="1"/>
      <c r="V75"/>
    </row>
    <row r="76" spans="1:22" ht="16" thickBot="1" x14ac:dyDescent="0.25">
      <c r="A76" s="408" t="s">
        <v>891</v>
      </c>
      <c r="B76" s="29" t="s">
        <v>1161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419">
        <v>10140</v>
      </c>
      <c r="G76" s="65">
        <f t="shared" si="7"/>
        <v>8.0098323471400387E-3</v>
      </c>
      <c r="H76" s="30"/>
      <c r="I76" s="407" t="s">
        <v>892</v>
      </c>
      <c r="J76" s="29" t="s">
        <v>1161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419">
        <f>$F$4</f>
        <v>10140</v>
      </c>
      <c r="O76" s="67">
        <f t="shared" si="9"/>
        <v>8.1899112426035495E-3</v>
      </c>
      <c r="P76" s="50"/>
      <c r="T76" s="1"/>
      <c r="V76"/>
    </row>
    <row r="77" spans="1:22" ht="16" thickBot="1" x14ac:dyDescent="0.25">
      <c r="A77" s="408"/>
      <c r="B77" s="29" t="s">
        <v>1160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417"/>
      <c r="G77" s="65">
        <f t="shared" si="7"/>
        <v>0.27733508875739643</v>
      </c>
      <c r="H77" s="48"/>
      <c r="I77" s="408"/>
      <c r="J77" s="29" t="s">
        <v>1160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417"/>
      <c r="O77" s="67">
        <f t="shared" si="9"/>
        <v>0.27635925049309662</v>
      </c>
      <c r="P77" s="50"/>
      <c r="T77" s="1"/>
      <c r="V77"/>
    </row>
    <row r="78" spans="1:22" ht="16" thickBot="1" x14ac:dyDescent="0.25">
      <c r="A78" s="408"/>
      <c r="B78" s="24" t="s">
        <v>1161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418"/>
      <c r="G78" s="65">
        <f t="shared" si="7"/>
        <v>0.49740923076923071</v>
      </c>
      <c r="H78" s="48"/>
      <c r="I78" s="409"/>
      <c r="J78" s="24" t="s">
        <v>1161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418"/>
      <c r="O78" s="67">
        <f t="shared" si="9"/>
        <v>0.49504970414201183</v>
      </c>
      <c r="P78" s="50"/>
      <c r="T78" s="1"/>
      <c r="V78"/>
    </row>
    <row r="79" spans="1:22" ht="16" thickBot="1" x14ac:dyDescent="0.25">
      <c r="A79" s="407" t="s">
        <v>893</v>
      </c>
      <c r="B79" s="29" t="s">
        <v>1161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419">
        <v>10140</v>
      </c>
      <c r="G79" s="65">
        <f t="shared" si="7"/>
        <v>0.50332621301775149</v>
      </c>
      <c r="H79" s="48"/>
      <c r="I79" s="408" t="s">
        <v>894</v>
      </c>
      <c r="J79" s="29" t="s">
        <v>1161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419">
        <f>$F$4</f>
        <v>10140</v>
      </c>
      <c r="O79" s="67">
        <f t="shared" si="9"/>
        <v>0.50099541420118343</v>
      </c>
      <c r="P79" s="50"/>
      <c r="T79" s="1"/>
      <c r="V79"/>
    </row>
    <row r="80" spans="1:22" ht="16" thickBot="1" x14ac:dyDescent="0.25">
      <c r="A80" s="408"/>
      <c r="B80" s="29" t="s">
        <v>1160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417"/>
      <c r="G80" s="65">
        <f t="shared" si="7"/>
        <v>0.64784840236686392</v>
      </c>
      <c r="H80" s="48"/>
      <c r="I80" s="408"/>
      <c r="J80" s="29" t="s">
        <v>1160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417"/>
      <c r="O80" s="67">
        <f t="shared" si="9"/>
        <v>0.6439862130177515</v>
      </c>
      <c r="P80" s="50"/>
      <c r="T80" s="1"/>
      <c r="V80"/>
    </row>
    <row r="81" spans="1:22" ht="16" thickBot="1" x14ac:dyDescent="0.25">
      <c r="A81" s="409"/>
      <c r="B81" s="24" t="s">
        <v>1161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418"/>
      <c r="G81" s="65">
        <f t="shared" si="7"/>
        <v>0.73668484220907293</v>
      </c>
      <c r="H81" s="48"/>
      <c r="I81" s="408"/>
      <c r="J81" s="24" t="s">
        <v>1161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418"/>
      <c r="O81" s="67">
        <f t="shared" si="9"/>
        <v>0.73142209072978304</v>
      </c>
      <c r="P81" s="50"/>
      <c r="T81" s="1"/>
      <c r="V81"/>
    </row>
    <row r="82" spans="1:22" ht="16" thickBot="1" x14ac:dyDescent="0.25">
      <c r="A82" s="408" t="s">
        <v>895</v>
      </c>
      <c r="B82" s="29" t="s">
        <v>1161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419">
        <v>10140</v>
      </c>
      <c r="G82" s="65">
        <f t="shared" si="7"/>
        <v>0.73661521696252463</v>
      </c>
      <c r="H82" s="30"/>
      <c r="I82" s="407" t="s">
        <v>896</v>
      </c>
      <c r="J82" s="29" t="s">
        <v>1161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419">
        <f>$F$4</f>
        <v>10140</v>
      </c>
      <c r="O82" s="67">
        <f t="shared" si="9"/>
        <v>0.73117671597633127</v>
      </c>
      <c r="P82" s="50"/>
      <c r="T82" s="1"/>
      <c r="V82"/>
    </row>
    <row r="83" spans="1:22" ht="16" thickBot="1" x14ac:dyDescent="0.25">
      <c r="A83" s="408"/>
      <c r="B83" s="29" t="s">
        <v>1160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417"/>
      <c r="G83" s="65">
        <f t="shared" si="7"/>
        <v>0.65175005917159767</v>
      </c>
      <c r="H83" s="48"/>
      <c r="I83" s="408"/>
      <c r="J83" s="29" t="s">
        <v>1160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417"/>
      <c r="O83" s="67">
        <f t="shared" si="9"/>
        <v>0.64779777120315585</v>
      </c>
      <c r="P83" s="50"/>
      <c r="T83" s="1"/>
      <c r="V83"/>
    </row>
    <row r="84" spans="1:22" ht="16" thickBot="1" x14ac:dyDescent="0.25">
      <c r="A84" s="408"/>
      <c r="B84" s="24" t="s">
        <v>1161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418"/>
      <c r="G84" s="65">
        <f t="shared" si="7"/>
        <v>0.50315711045364897</v>
      </c>
      <c r="H84" s="48"/>
      <c r="I84" s="409"/>
      <c r="J84" s="24" t="s">
        <v>1161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418"/>
      <c r="O84" s="67">
        <f t="shared" si="9"/>
        <v>0.50069499013806706</v>
      </c>
      <c r="P84" s="50"/>
      <c r="T84" s="1"/>
      <c r="V84"/>
    </row>
    <row r="85" spans="1:22" ht="16" thickBot="1" x14ac:dyDescent="0.25">
      <c r="A85" s="407" t="s">
        <v>897</v>
      </c>
      <c r="B85" s="29" t="s">
        <v>1161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419">
        <v>10140</v>
      </c>
      <c r="G85" s="65">
        <f t="shared" si="7"/>
        <v>0.49721266272189357</v>
      </c>
      <c r="H85" s="48"/>
      <c r="I85" s="408" t="s">
        <v>898</v>
      </c>
      <c r="J85" s="29" t="s">
        <v>1161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419">
        <f>$F$4</f>
        <v>10140</v>
      </c>
      <c r="O85" s="67">
        <f t="shared" si="9"/>
        <v>0.4947122189349113</v>
      </c>
      <c r="P85" s="50"/>
      <c r="T85" s="1"/>
      <c r="V85"/>
    </row>
    <row r="86" spans="1:22" ht="16" thickBot="1" x14ac:dyDescent="0.25">
      <c r="A86" s="408"/>
      <c r="B86" s="29" t="s">
        <v>1160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417"/>
      <c r="G86" s="65">
        <f t="shared" si="7"/>
        <v>0.28556000986193297</v>
      </c>
      <c r="H86" s="48"/>
      <c r="I86" s="408"/>
      <c r="J86" s="29" t="s">
        <v>1160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417"/>
      <c r="O86" s="67">
        <f t="shared" si="9"/>
        <v>0.28448271203155817</v>
      </c>
      <c r="P86" s="50"/>
      <c r="T86" s="1"/>
      <c r="V86"/>
    </row>
    <row r="87" spans="1:22" ht="16" thickBot="1" x14ac:dyDescent="0.25">
      <c r="A87" s="409"/>
      <c r="B87" s="24" t="s">
        <v>1161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418"/>
      <c r="G87" s="65">
        <f t="shared" si="7"/>
        <v>8.1431656804733729E-3</v>
      </c>
      <c r="H87" s="48"/>
      <c r="I87" s="408"/>
      <c r="J87" s="24" t="s">
        <v>1161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418"/>
      <c r="O87" s="67">
        <f t="shared" si="9"/>
        <v>8.3473471400394468E-3</v>
      </c>
      <c r="P87" s="50"/>
      <c r="T87" s="1"/>
      <c r="V87"/>
    </row>
    <row r="88" spans="1:22" ht="16" thickBot="1" x14ac:dyDescent="0.25">
      <c r="A88" s="408" t="s">
        <v>899</v>
      </c>
      <c r="B88" s="29" t="s">
        <v>1161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419">
        <v>10140</v>
      </c>
      <c r="G88" s="65">
        <f t="shared" si="7"/>
        <v>8.1326134122287966E-3</v>
      </c>
      <c r="H88" s="30"/>
      <c r="I88" s="407" t="s">
        <v>900</v>
      </c>
      <c r="J88" s="29" t="s">
        <v>1161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419">
        <f>$F$4</f>
        <v>10140</v>
      </c>
      <c r="O88" s="67">
        <f t="shared" si="9"/>
        <v>8.0550295857988157E-3</v>
      </c>
      <c r="P88" s="50"/>
      <c r="T88" s="1"/>
      <c r="V88"/>
    </row>
    <row r="89" spans="1:22" ht="16" thickBot="1" x14ac:dyDescent="0.25">
      <c r="A89" s="408"/>
      <c r="B89" s="29" t="s">
        <v>1160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417"/>
      <c r="G89" s="65">
        <f t="shared" si="7"/>
        <v>0.27825563116370811</v>
      </c>
      <c r="H89" s="48"/>
      <c r="I89" s="408"/>
      <c r="J89" s="29" t="s">
        <v>1160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417"/>
      <c r="O89" s="67">
        <f t="shared" si="9"/>
        <v>0.27610172583826431</v>
      </c>
      <c r="P89" s="50"/>
      <c r="T89" s="1"/>
      <c r="V89"/>
    </row>
    <row r="90" spans="1:22" ht="16" thickBot="1" x14ac:dyDescent="0.25">
      <c r="A90" s="408"/>
      <c r="B90" s="24" t="s">
        <v>1161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418"/>
      <c r="G90" s="65">
        <f t="shared" si="7"/>
        <v>0.49856084812623269</v>
      </c>
      <c r="H90" s="48"/>
      <c r="I90" s="409"/>
      <c r="J90" s="24" t="s">
        <v>1161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418"/>
      <c r="O90" s="67">
        <f t="shared" si="9"/>
        <v>0.49503054240631161</v>
      </c>
      <c r="P90" s="50"/>
      <c r="T90" s="1"/>
      <c r="V90"/>
    </row>
    <row r="91" spans="1:22" ht="16" thickBot="1" x14ac:dyDescent="0.25">
      <c r="A91" s="407" t="s">
        <v>901</v>
      </c>
      <c r="B91" s="29" t="s">
        <v>1161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419">
        <v>10140</v>
      </c>
      <c r="G91" s="65">
        <f t="shared" si="7"/>
        <v>0.50413508875739643</v>
      </c>
      <c r="H91" s="48"/>
      <c r="I91" s="408" t="s">
        <v>902</v>
      </c>
      <c r="J91" s="29" t="s">
        <v>1161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419">
        <f>$F$4</f>
        <v>10140</v>
      </c>
      <c r="O91" s="67">
        <f t="shared" si="9"/>
        <v>0.50109656804733727</v>
      </c>
      <c r="P91" s="50"/>
      <c r="T91" s="1"/>
      <c r="V91"/>
    </row>
    <row r="92" spans="1:22" ht="16" thickBot="1" x14ac:dyDescent="0.25">
      <c r="A92" s="408"/>
      <c r="B92" s="29" t="s">
        <v>1160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417"/>
      <c r="G92" s="65">
        <f t="shared" si="7"/>
        <v>0.64658914201183437</v>
      </c>
      <c r="H92" s="48"/>
      <c r="I92" s="408"/>
      <c r="J92" s="29" t="s">
        <v>1160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417"/>
      <c r="O92" s="67">
        <f t="shared" si="9"/>
        <v>0.64531475345167644</v>
      </c>
      <c r="P92" s="50"/>
      <c r="T92" s="1"/>
      <c r="V92"/>
    </row>
    <row r="93" spans="1:22" ht="16" thickBot="1" x14ac:dyDescent="0.25">
      <c r="A93" s="409"/>
      <c r="B93" s="24" t="s">
        <v>1161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418"/>
      <c r="G93" s="65">
        <f t="shared" si="7"/>
        <v>0.73361570019723865</v>
      </c>
      <c r="H93" s="48"/>
      <c r="I93" s="408"/>
      <c r="J93" s="24" t="s">
        <v>1161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418"/>
      <c r="O93" s="67">
        <f t="shared" si="9"/>
        <v>0.73396702169625239</v>
      </c>
      <c r="P93" s="50"/>
      <c r="T93" s="1"/>
      <c r="V93"/>
    </row>
    <row r="94" spans="1:22" ht="16" thickBot="1" x14ac:dyDescent="0.25">
      <c r="A94" s="408" t="s">
        <v>903</v>
      </c>
      <c r="B94" s="29" t="s">
        <v>1161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419">
        <v>10140</v>
      </c>
      <c r="G94" s="65">
        <f t="shared" si="7"/>
        <v>0.73290921104536488</v>
      </c>
      <c r="H94" s="30"/>
      <c r="I94" s="407" t="s">
        <v>904</v>
      </c>
      <c r="J94" s="29" t="s">
        <v>1161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419">
        <f>$F$4</f>
        <v>10140</v>
      </c>
      <c r="O94" s="67">
        <f t="shared" si="9"/>
        <v>0.733680798816568</v>
      </c>
      <c r="P94" s="50"/>
      <c r="T94" s="1"/>
      <c r="V94"/>
    </row>
    <row r="95" spans="1:22" ht="16" thickBot="1" x14ac:dyDescent="0.25">
      <c r="A95" s="408"/>
      <c r="B95" s="29" t="s">
        <v>1160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417"/>
      <c r="G95" s="65">
        <f t="shared" si="7"/>
        <v>0.65033538461538454</v>
      </c>
      <c r="H95" s="48"/>
      <c r="I95" s="408"/>
      <c r="J95" s="29" t="s">
        <v>1160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417"/>
      <c r="O95" s="67">
        <f t="shared" si="9"/>
        <v>0.64235825443786987</v>
      </c>
      <c r="P95" s="50"/>
      <c r="T95" s="1"/>
      <c r="V95"/>
    </row>
    <row r="96" spans="1:22" ht="16" thickBot="1" x14ac:dyDescent="0.25">
      <c r="A96" s="408"/>
      <c r="B96" s="24" t="s">
        <v>1161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418"/>
      <c r="G96" s="65">
        <f t="shared" si="7"/>
        <v>0.50413578895463518</v>
      </c>
      <c r="H96" s="48"/>
      <c r="I96" s="409"/>
      <c r="J96" s="24" t="s">
        <v>1161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418"/>
      <c r="O96" s="67">
        <f t="shared" si="9"/>
        <v>0.50097774161735709</v>
      </c>
      <c r="P96" s="50"/>
      <c r="T96" s="1"/>
      <c r="V96"/>
    </row>
    <row r="97" spans="1:22" ht="16" thickBot="1" x14ac:dyDescent="0.25">
      <c r="A97" s="407" t="s">
        <v>905</v>
      </c>
      <c r="B97" s="29" t="s">
        <v>1161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419">
        <v>10140</v>
      </c>
      <c r="G97" s="65">
        <f t="shared" si="7"/>
        <v>0.49854643984220909</v>
      </c>
      <c r="H97" s="48"/>
      <c r="I97" s="408" t="s">
        <v>906</v>
      </c>
      <c r="J97" s="29" t="s">
        <v>1161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419">
        <f>$F$4</f>
        <v>10140</v>
      </c>
      <c r="O97" s="67">
        <f t="shared" si="9"/>
        <v>0.49490968441814592</v>
      </c>
      <c r="P97" s="50"/>
      <c r="T97" s="1"/>
      <c r="V97"/>
    </row>
    <row r="98" spans="1:22" ht="16" thickBot="1" x14ac:dyDescent="0.25">
      <c r="A98" s="408"/>
      <c r="B98" s="29" t="s">
        <v>1160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417"/>
      <c r="G98" s="65">
        <f t="shared" si="7"/>
        <v>0.2867143885601578</v>
      </c>
      <c r="H98" s="48"/>
      <c r="I98" s="408"/>
      <c r="J98" s="29" t="s">
        <v>1160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417"/>
      <c r="O98" s="67">
        <f t="shared" si="9"/>
        <v>0.28441998027613413</v>
      </c>
      <c r="P98" s="50"/>
      <c r="T98" s="1"/>
      <c r="V98"/>
    </row>
    <row r="99" spans="1:22" ht="16" thickBot="1" x14ac:dyDescent="0.25">
      <c r="A99" s="409"/>
      <c r="B99" s="24" t="s">
        <v>1161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418"/>
      <c r="G99" s="65">
        <f t="shared" si="7"/>
        <v>8.3831558185404349E-3</v>
      </c>
      <c r="H99" s="48"/>
      <c r="I99" s="408"/>
      <c r="J99" s="24" t="s">
        <v>1161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418"/>
      <c r="O99" s="67">
        <f t="shared" si="9"/>
        <v>8.4999605522682441E-3</v>
      </c>
      <c r="P99" s="50"/>
      <c r="T99" s="1"/>
      <c r="V99"/>
    </row>
    <row r="100" spans="1:22" ht="16" thickBot="1" x14ac:dyDescent="0.25">
      <c r="A100" s="408" t="s">
        <v>907</v>
      </c>
      <c r="B100" s="29" t="s">
        <v>1161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419">
        <v>10140</v>
      </c>
      <c r="G100" s="65">
        <f t="shared" si="7"/>
        <v>8.2782347140039451E-3</v>
      </c>
      <c r="H100" s="30"/>
      <c r="I100" s="407" t="s">
        <v>908</v>
      </c>
      <c r="J100" s="29" t="s">
        <v>1161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419">
        <f>$F$4</f>
        <v>10140</v>
      </c>
      <c r="O100" s="67">
        <f t="shared" si="9"/>
        <v>7.9989743589743596E-3</v>
      </c>
      <c r="P100" s="50"/>
      <c r="T100" s="1"/>
      <c r="V100"/>
    </row>
    <row r="101" spans="1:22" ht="16" thickBot="1" x14ac:dyDescent="0.25">
      <c r="A101" s="408"/>
      <c r="B101" s="29" t="s">
        <v>1160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417"/>
      <c r="G101" s="65">
        <f t="shared" si="7"/>
        <v>0.28131330374753455</v>
      </c>
      <c r="H101" s="48"/>
      <c r="I101" s="408"/>
      <c r="J101" s="29" t="s">
        <v>1160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417"/>
      <c r="O101" s="67">
        <f t="shared" si="9"/>
        <v>0.27653228796844176</v>
      </c>
      <c r="P101" s="50"/>
      <c r="T101" s="1"/>
      <c r="V101"/>
    </row>
    <row r="102" spans="1:22" ht="16" thickBot="1" x14ac:dyDescent="0.25">
      <c r="A102" s="408"/>
      <c r="B102" s="24" t="s">
        <v>1161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418"/>
      <c r="G102" s="65">
        <f t="shared" si="7"/>
        <v>0.50240979289940835</v>
      </c>
      <c r="H102" s="48"/>
      <c r="I102" s="409"/>
      <c r="J102" s="24" t="s">
        <v>1161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418"/>
      <c r="O102" s="67">
        <f t="shared" si="9"/>
        <v>0.49610232741617361</v>
      </c>
      <c r="P102" s="50"/>
      <c r="T102" s="1"/>
      <c r="V102"/>
    </row>
    <row r="103" spans="1:22" ht="16" thickBot="1" x14ac:dyDescent="0.25">
      <c r="A103" s="407" t="s">
        <v>909</v>
      </c>
      <c r="B103" s="29" t="s">
        <v>1161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419">
        <v>10140</v>
      </c>
      <c r="G103" s="65">
        <f t="shared" si="7"/>
        <v>0.50714748520710051</v>
      </c>
      <c r="H103" s="48"/>
      <c r="I103" s="408" t="s">
        <v>910</v>
      </c>
      <c r="J103" s="29" t="s">
        <v>1161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419">
        <f>$F$4</f>
        <v>10140</v>
      </c>
      <c r="O103" s="67">
        <f t="shared" si="9"/>
        <v>0.50215567061143973</v>
      </c>
      <c r="P103" s="50"/>
      <c r="T103" s="1"/>
      <c r="V103"/>
    </row>
    <row r="104" spans="1:22" ht="16" thickBot="1" x14ac:dyDescent="0.25">
      <c r="A104" s="408"/>
      <c r="B104" s="29" t="s">
        <v>1160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417"/>
      <c r="G104" s="65">
        <f t="shared" si="7"/>
        <v>0.64452438856015781</v>
      </c>
      <c r="H104" s="48"/>
      <c r="I104" s="408"/>
      <c r="J104" s="29" t="s">
        <v>1160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417"/>
      <c r="O104" s="67">
        <f t="shared" si="9"/>
        <v>0.64667764299802766</v>
      </c>
      <c r="P104" s="50"/>
      <c r="T104" s="1"/>
      <c r="V104"/>
    </row>
    <row r="105" spans="1:22" ht="16" thickBot="1" x14ac:dyDescent="0.25">
      <c r="A105" s="409"/>
      <c r="B105" s="24" t="s">
        <v>1161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418"/>
      <c r="G105" s="65">
        <f t="shared" si="7"/>
        <v>0.72654502958579881</v>
      </c>
      <c r="H105" s="48"/>
      <c r="I105" s="408"/>
      <c r="J105" s="24" t="s">
        <v>1161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418"/>
      <c r="O105" s="67">
        <f t="shared" si="9"/>
        <v>0.73541786982248525</v>
      </c>
      <c r="P105" s="50"/>
      <c r="T105" s="1"/>
      <c r="V105"/>
    </row>
    <row r="106" spans="1:22" ht="16" thickBot="1" x14ac:dyDescent="0.25">
      <c r="A106" s="408" t="s">
        <v>911</v>
      </c>
      <c r="B106" s="29" t="s">
        <v>1161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419">
        <v>10140</v>
      </c>
      <c r="G106" s="65">
        <f t="shared" si="7"/>
        <v>0.72619579881656804</v>
      </c>
      <c r="H106" s="30"/>
      <c r="I106" s="407" t="s">
        <v>912</v>
      </c>
      <c r="J106" s="29" t="s">
        <v>1161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419">
        <f>$F$4</f>
        <v>10140</v>
      </c>
      <c r="O106" s="67">
        <f t="shared" si="9"/>
        <v>0.73515599605522686</v>
      </c>
      <c r="P106" s="50"/>
      <c r="T106" s="1"/>
      <c r="V106"/>
    </row>
    <row r="107" spans="1:22" ht="16" thickBot="1" x14ac:dyDescent="0.25">
      <c r="A107" s="408"/>
      <c r="B107" s="29" t="s">
        <v>1160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417"/>
      <c r="G107" s="65">
        <f t="shared" si="7"/>
        <v>0.6469684516765285</v>
      </c>
      <c r="H107" s="48"/>
      <c r="I107" s="408"/>
      <c r="J107" s="29" t="s">
        <v>1160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417"/>
      <c r="O107" s="67">
        <f t="shared" si="9"/>
        <v>0.65066012820512831</v>
      </c>
      <c r="P107" s="50"/>
      <c r="T107" s="1"/>
      <c r="V107"/>
    </row>
    <row r="108" spans="1:22" ht="16" thickBot="1" x14ac:dyDescent="0.25">
      <c r="A108" s="408"/>
      <c r="B108" s="24" t="s">
        <v>1161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418"/>
      <c r="G108" s="65">
        <f t="shared" si="7"/>
        <v>0.50629052268244579</v>
      </c>
      <c r="H108" s="48"/>
      <c r="I108" s="409"/>
      <c r="J108" s="24" t="s">
        <v>1161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418"/>
      <c r="O108" s="67">
        <f t="shared" si="9"/>
        <v>0.50230348126232738</v>
      </c>
      <c r="P108" s="50"/>
      <c r="T108" s="1"/>
      <c r="V108"/>
    </row>
    <row r="109" spans="1:22" ht="16" thickBot="1" x14ac:dyDescent="0.25">
      <c r="A109" s="407" t="s">
        <v>913</v>
      </c>
      <c r="B109" s="29" t="s">
        <v>1161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419">
        <v>10140</v>
      </c>
      <c r="G109" s="65">
        <f t="shared" si="7"/>
        <v>0.5015045562130177</v>
      </c>
      <c r="H109" s="48"/>
      <c r="I109" s="408" t="s">
        <v>914</v>
      </c>
      <c r="J109" s="29" t="s">
        <v>1161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419">
        <f>$F$4</f>
        <v>10140</v>
      </c>
      <c r="O109" s="67">
        <f t="shared" si="9"/>
        <v>0.48500457593688362</v>
      </c>
      <c r="P109" s="50"/>
      <c r="T109" s="1"/>
      <c r="V109"/>
    </row>
    <row r="110" spans="1:22" ht="16" thickBot="1" x14ac:dyDescent="0.25">
      <c r="A110" s="408"/>
      <c r="B110" s="29" t="s">
        <v>1160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417"/>
      <c r="G110" s="65">
        <f t="shared" si="7"/>
        <v>0.28784633136094678</v>
      </c>
      <c r="H110" s="48"/>
      <c r="I110" s="408"/>
      <c r="J110" s="20" t="s">
        <v>800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417"/>
      <c r="O110" s="67">
        <f t="shared" si="9"/>
        <v>0.28496692307692306</v>
      </c>
      <c r="P110" s="50"/>
      <c r="T110" s="1"/>
      <c r="V110"/>
    </row>
    <row r="111" spans="1:22" ht="16" thickBot="1" x14ac:dyDescent="0.25">
      <c r="A111" s="409"/>
      <c r="B111" s="24" t="s">
        <v>1161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418"/>
      <c r="G111" s="66">
        <f t="shared" si="7"/>
        <v>8.0075739644970417E-3</v>
      </c>
      <c r="H111" s="48"/>
      <c r="I111" s="409"/>
      <c r="J111" s="21" t="s">
        <v>1161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418"/>
      <c r="O111" s="74">
        <f t="shared" si="9"/>
        <v>8.4722485207100601E-3</v>
      </c>
      <c r="P111" s="50"/>
      <c r="T111" s="1"/>
      <c r="V111"/>
    </row>
    <row r="112" spans="1:22" ht="16" thickBot="1" x14ac:dyDescent="0.25">
      <c r="G112" s="56"/>
    </row>
    <row r="113" spans="2:15" x14ac:dyDescent="0.2">
      <c r="B113" s="44" t="s">
        <v>872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872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 x14ac:dyDescent="0.2">
      <c r="B114" s="100"/>
      <c r="C114" s="94" t="s">
        <v>915</v>
      </c>
      <c r="D114" s="95" t="s">
        <v>916</v>
      </c>
      <c r="E114" s="95" t="s">
        <v>875</v>
      </c>
      <c r="F114" s="84"/>
      <c r="G114" s="59"/>
      <c r="J114" s="101"/>
      <c r="K114" s="102" t="s">
        <v>873</v>
      </c>
      <c r="L114" s="103" t="s">
        <v>874</v>
      </c>
      <c r="M114" s="103" t="s">
        <v>875</v>
      </c>
      <c r="N114" s="103"/>
      <c r="O114" s="19"/>
    </row>
    <row r="115" spans="2:15" ht="16" thickBot="1" x14ac:dyDescent="0.25">
      <c r="B115" s="129" t="s">
        <v>878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878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</mergeCells>
  <phoneticPr fontId="12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A1:C265"/>
  <sheetViews>
    <sheetView workbookViewId="0">
      <selection activeCell="I8" sqref="I8"/>
    </sheetView>
  </sheetViews>
  <sheetFormatPr baseColWidth="10" defaultColWidth="8.83203125" defaultRowHeight="15" x14ac:dyDescent="0.2"/>
  <sheetData>
    <row r="1" spans="1:3" ht="17" thickBot="1" x14ac:dyDescent="0.25">
      <c r="A1" s="528" t="s">
        <v>1164</v>
      </c>
      <c r="B1" s="529" t="s">
        <v>1192</v>
      </c>
      <c r="C1" s="530" t="s">
        <v>795</v>
      </c>
    </row>
    <row r="2" spans="1:3" x14ac:dyDescent="0.2">
      <c r="A2" s="519" t="s">
        <v>1162</v>
      </c>
      <c r="B2" s="525" t="str">
        <f>'Calcolo domanda-capacità'!B4</f>
        <v>Appoggio</v>
      </c>
      <c r="C2" s="522">
        <f>'Calcolo domanda-capacità'!G4</f>
        <v>6.1802465483234712E-3</v>
      </c>
    </row>
    <row r="3" spans="1:3" x14ac:dyDescent="0.2">
      <c r="A3" s="520" t="str">
        <f>A2</f>
        <v>T1</v>
      </c>
      <c r="B3" s="305" t="str">
        <f>'Calcolo domanda-capacità'!B5</f>
        <v>Mezzeria</v>
      </c>
      <c r="C3" s="523">
        <f>'Calcolo domanda-capacità'!G5</f>
        <v>0.27518429980276132</v>
      </c>
    </row>
    <row r="4" spans="1:3" x14ac:dyDescent="0.2">
      <c r="A4" s="520" t="str">
        <f t="shared" ref="A4:A13" si="0">A3</f>
        <v>T1</v>
      </c>
      <c r="B4" s="305" t="str">
        <f>'Calcolo domanda-capacità'!B6</f>
        <v>Appoggio</v>
      </c>
      <c r="C4" s="523">
        <f>'Calcolo domanda-capacità'!G6</f>
        <v>0.49788142998027618</v>
      </c>
    </row>
    <row r="5" spans="1:3" x14ac:dyDescent="0.2">
      <c r="A5" s="520" t="str">
        <f t="shared" si="0"/>
        <v>T1</v>
      </c>
      <c r="B5" s="305" t="str">
        <f>'Calcolo domanda-capacità'!B7</f>
        <v>Appoggio</v>
      </c>
      <c r="C5" s="523">
        <f>'Calcolo domanda-capacità'!G7</f>
        <v>0.5019302958579881</v>
      </c>
    </row>
    <row r="6" spans="1:3" x14ac:dyDescent="0.2">
      <c r="A6" s="520" t="str">
        <f t="shared" si="0"/>
        <v>T1</v>
      </c>
      <c r="B6" s="305" t="str">
        <f>'Calcolo domanda-capacità'!B8</f>
        <v>Mezzeria</v>
      </c>
      <c r="C6" s="523">
        <f>'Calcolo domanda-capacità'!G8</f>
        <v>0.65630793885601579</v>
      </c>
    </row>
    <row r="7" spans="1:3" x14ac:dyDescent="0.2">
      <c r="A7" s="520" t="str">
        <f t="shared" si="0"/>
        <v>T1</v>
      </c>
      <c r="B7" s="305" t="str">
        <f>'Calcolo domanda-capacità'!B9</f>
        <v>Appoggio</v>
      </c>
      <c r="C7" s="523">
        <f>'Calcolo domanda-capacità'!G9</f>
        <v>0.78052909270216964</v>
      </c>
    </row>
    <row r="8" spans="1:3" x14ac:dyDescent="0.2">
      <c r="A8" s="520" t="str">
        <f t="shared" si="0"/>
        <v>T1</v>
      </c>
      <c r="B8" s="305" t="str">
        <f>'Calcolo domanda-capacità'!B10</f>
        <v>Appoggio</v>
      </c>
      <c r="C8" s="523">
        <f>'Calcolo domanda-capacità'!G10</f>
        <v>0.77881588757396458</v>
      </c>
    </row>
    <row r="9" spans="1:3" x14ac:dyDescent="0.2">
      <c r="A9" s="520" t="str">
        <f t="shared" si="0"/>
        <v>T1</v>
      </c>
      <c r="B9" s="305" t="str">
        <f>'Calcolo domanda-capacità'!B11</f>
        <v>Mezzeria</v>
      </c>
      <c r="C9" s="523">
        <f>'Calcolo domanda-capacità'!G11</f>
        <v>0.65895257396449702</v>
      </c>
    </row>
    <row r="10" spans="1:3" x14ac:dyDescent="0.2">
      <c r="A10" s="520" t="str">
        <f t="shared" si="0"/>
        <v>T1</v>
      </c>
      <c r="B10" s="305" t="str">
        <f>'Calcolo domanda-capacità'!B12</f>
        <v>Appoggio</v>
      </c>
      <c r="C10" s="523">
        <f>'Calcolo domanda-capacità'!G12</f>
        <v>0.50254908284023669</v>
      </c>
    </row>
    <row r="11" spans="1:3" x14ac:dyDescent="0.2">
      <c r="A11" s="520" t="str">
        <f t="shared" si="0"/>
        <v>T1</v>
      </c>
      <c r="B11" s="305" t="str">
        <f>'Calcolo domanda-capacità'!B13</f>
        <v>Appoggio</v>
      </c>
      <c r="C11" s="523">
        <f>'Calcolo domanda-capacità'!G13</f>
        <v>0.49855545364891524</v>
      </c>
    </row>
    <row r="12" spans="1:3" x14ac:dyDescent="0.2">
      <c r="A12" s="520" t="str">
        <f t="shared" si="0"/>
        <v>T1</v>
      </c>
      <c r="B12" s="305" t="str">
        <f>'Calcolo domanda-capacità'!B14</f>
        <v>Mezzeria</v>
      </c>
      <c r="C12" s="523">
        <f>'Calcolo domanda-capacità'!G14</f>
        <v>0.28145695266272192</v>
      </c>
    </row>
    <row r="13" spans="1:3" x14ac:dyDescent="0.2">
      <c r="A13" s="520" t="str">
        <f t="shared" si="0"/>
        <v>T1</v>
      </c>
      <c r="B13" s="305" t="str">
        <f>'Calcolo domanda-capacità'!B15</f>
        <v>Appoggio</v>
      </c>
      <c r="C13" s="523">
        <f>'Calcolo domanda-capacità'!G15</f>
        <v>6.7191715976331369E-3</v>
      </c>
    </row>
    <row r="14" spans="1:3" x14ac:dyDescent="0.2">
      <c r="A14" s="520" t="s">
        <v>1171</v>
      </c>
      <c r="B14" s="526" t="str">
        <f>'Calcolo domanda-capacità'!B16</f>
        <v>Appoggio</v>
      </c>
      <c r="C14" s="523">
        <f>'Calcolo domanda-capacità'!G16</f>
        <v>7.328343195266273E-3</v>
      </c>
    </row>
    <row r="15" spans="1:3" x14ac:dyDescent="0.2">
      <c r="A15" s="520" t="str">
        <f t="shared" ref="A15:A78" si="1">A14</f>
        <v>T2</v>
      </c>
      <c r="B15" s="526" t="str">
        <f>'Calcolo domanda-capacità'!B17</f>
        <v>Mezzeria</v>
      </c>
      <c r="C15" s="523">
        <f>'Calcolo domanda-capacità'!G17</f>
        <v>0.27802419132149897</v>
      </c>
    </row>
    <row r="16" spans="1:3" x14ac:dyDescent="0.2">
      <c r="A16" s="520" t="str">
        <f t="shared" si="1"/>
        <v>T2</v>
      </c>
      <c r="B16" s="526" t="str">
        <f>'Calcolo domanda-capacità'!B18</f>
        <v>Appoggio</v>
      </c>
      <c r="C16" s="523">
        <f>'Calcolo domanda-capacità'!G18</f>
        <v>0.49864514792899411</v>
      </c>
    </row>
    <row r="17" spans="1:3" x14ac:dyDescent="0.2">
      <c r="A17" s="520" t="str">
        <f t="shared" si="1"/>
        <v>T2</v>
      </c>
      <c r="B17" s="526" t="str">
        <f>'Calcolo domanda-capacità'!B19</f>
        <v>Appoggio</v>
      </c>
      <c r="C17" s="523">
        <f>'Calcolo domanda-capacità'!G19</f>
        <v>0.50394559171597642</v>
      </c>
    </row>
    <row r="18" spans="1:3" x14ac:dyDescent="0.2">
      <c r="A18" s="520" t="str">
        <f t="shared" si="1"/>
        <v>T2</v>
      </c>
      <c r="B18" s="526" t="str">
        <f>'Calcolo domanda-capacità'!B20</f>
        <v>Mezzeria</v>
      </c>
      <c r="C18" s="523">
        <f>'Calcolo domanda-capacità'!G20</f>
        <v>0.65328265285996057</v>
      </c>
    </row>
    <row r="19" spans="1:3" x14ac:dyDescent="0.2">
      <c r="A19" s="520" t="str">
        <f t="shared" si="1"/>
        <v>T2</v>
      </c>
      <c r="B19" s="526" t="str">
        <f>'Calcolo domanda-capacità'!B21</f>
        <v>Appoggio</v>
      </c>
      <c r="C19" s="523">
        <f>'Calcolo domanda-capacità'!G21</f>
        <v>0.74676654832347145</v>
      </c>
    </row>
    <row r="20" spans="1:3" x14ac:dyDescent="0.2">
      <c r="A20" s="520" t="str">
        <f t="shared" si="1"/>
        <v>T2</v>
      </c>
      <c r="B20" s="526" t="str">
        <f>'Calcolo domanda-capacità'!B22</f>
        <v>Appoggio</v>
      </c>
      <c r="C20" s="523">
        <f>'Calcolo domanda-capacità'!G22</f>
        <v>0.74670997041420117</v>
      </c>
    </row>
    <row r="21" spans="1:3" x14ac:dyDescent="0.2">
      <c r="A21" s="520" t="str">
        <f t="shared" si="1"/>
        <v>T2</v>
      </c>
      <c r="B21" s="526" t="str">
        <f>'Calcolo domanda-capacità'!B23</f>
        <v>Mezzeria</v>
      </c>
      <c r="C21" s="523">
        <f>'Calcolo domanda-capacità'!G23</f>
        <v>0.65646571005917165</v>
      </c>
    </row>
    <row r="22" spans="1:3" x14ac:dyDescent="0.2">
      <c r="A22" s="520" t="str">
        <f t="shared" si="1"/>
        <v>T2</v>
      </c>
      <c r="B22" s="526" t="str">
        <f>'Calcolo domanda-capacità'!B24</f>
        <v>Appoggio</v>
      </c>
      <c r="C22" s="523">
        <f>'Calcolo domanda-capacità'!G24</f>
        <v>0.50337295857988162</v>
      </c>
    </row>
    <row r="23" spans="1:3" x14ac:dyDescent="0.2">
      <c r="A23" s="520" t="str">
        <f t="shared" si="1"/>
        <v>T2</v>
      </c>
      <c r="B23" s="526" t="str">
        <f>'Calcolo domanda-capacità'!B25</f>
        <v>Appoggio</v>
      </c>
      <c r="C23" s="523">
        <f>'Calcolo domanda-capacità'!G25</f>
        <v>0.49796602564102566</v>
      </c>
    </row>
    <row r="24" spans="1:3" x14ac:dyDescent="0.2">
      <c r="A24" s="520" t="str">
        <f t="shared" si="1"/>
        <v>T2</v>
      </c>
      <c r="B24" s="526" t="str">
        <f>'Calcolo domanda-capacità'!B26</f>
        <v>Mezzeria</v>
      </c>
      <c r="C24" s="523">
        <f>'Calcolo domanda-capacità'!G26</f>
        <v>0.28449974358974361</v>
      </c>
    </row>
    <row r="25" spans="1:3" x14ac:dyDescent="0.2">
      <c r="A25" s="520" t="str">
        <f t="shared" si="1"/>
        <v>T2</v>
      </c>
      <c r="B25" s="526" t="str">
        <f>'Calcolo domanda-capacità'!B27</f>
        <v>Appoggio</v>
      </c>
      <c r="C25" s="523">
        <f>'Calcolo domanda-capacità'!G27</f>
        <v>7.8635502958579878E-3</v>
      </c>
    </row>
    <row r="26" spans="1:3" x14ac:dyDescent="0.2">
      <c r="A26" s="520" t="s">
        <v>1172</v>
      </c>
      <c r="B26" s="526" t="str">
        <f>'Calcolo domanda-capacità'!B28</f>
        <v>Appoggio</v>
      </c>
      <c r="C26" s="523">
        <f>'Calcolo domanda-capacità'!G28</f>
        <v>7.8615187376725841E-3</v>
      </c>
    </row>
    <row r="27" spans="1:3" x14ac:dyDescent="0.2">
      <c r="A27" s="520" t="str">
        <f t="shared" si="1"/>
        <v>T3</v>
      </c>
      <c r="B27" s="526" t="str">
        <f>'Calcolo domanda-capacità'!B29</f>
        <v>Mezzeria</v>
      </c>
      <c r="C27" s="523">
        <f>'Calcolo domanda-capacità'!G29</f>
        <v>0.27838237672583827</v>
      </c>
    </row>
    <row r="28" spans="1:3" x14ac:dyDescent="0.2">
      <c r="A28" s="520" t="str">
        <f t="shared" si="1"/>
        <v>T3</v>
      </c>
      <c r="B28" s="526" t="str">
        <f>'Calcolo domanda-capacità'!B30</f>
        <v>Appoggio</v>
      </c>
      <c r="C28" s="523">
        <f>'Calcolo domanda-capacità'!G30</f>
        <v>0.49947773175542409</v>
      </c>
    </row>
    <row r="29" spans="1:3" x14ac:dyDescent="0.2">
      <c r="A29" s="520" t="str">
        <f t="shared" si="1"/>
        <v>T3</v>
      </c>
      <c r="B29" s="526" t="str">
        <f>'Calcolo domanda-capacità'!B31</f>
        <v>Appoggio</v>
      </c>
      <c r="C29" s="523">
        <f>'Calcolo domanda-capacità'!G31</f>
        <v>0.5053316863905325</v>
      </c>
    </row>
    <row r="30" spans="1:3" x14ac:dyDescent="0.2">
      <c r="A30" s="520" t="str">
        <f t="shared" si="1"/>
        <v>T3</v>
      </c>
      <c r="B30" s="526" t="str">
        <f>'Calcolo domanda-capacità'!B32</f>
        <v>Mezzeria</v>
      </c>
      <c r="C30" s="523">
        <f>'Calcolo domanda-capacità'!G32</f>
        <v>0.65206222879684417</v>
      </c>
    </row>
    <row r="31" spans="1:3" x14ac:dyDescent="0.2">
      <c r="A31" s="520" t="str">
        <f t="shared" si="1"/>
        <v>T3</v>
      </c>
      <c r="B31" s="526" t="str">
        <f>'Calcolo domanda-capacità'!B33</f>
        <v>Appoggio</v>
      </c>
      <c r="C31" s="523">
        <f>'Calcolo domanda-capacità'!G33</f>
        <v>0.7416374063116371</v>
      </c>
    </row>
    <row r="32" spans="1:3" x14ac:dyDescent="0.2">
      <c r="A32" s="520" t="str">
        <f t="shared" si="1"/>
        <v>T3</v>
      </c>
      <c r="B32" s="526" t="str">
        <f>'Calcolo domanda-capacità'!B34</f>
        <v>Appoggio</v>
      </c>
      <c r="C32" s="523">
        <f>'Calcolo domanda-capacità'!G34</f>
        <v>0.74141579881656805</v>
      </c>
    </row>
    <row r="33" spans="1:3" x14ac:dyDescent="0.2">
      <c r="A33" s="520" t="str">
        <f t="shared" si="1"/>
        <v>T3</v>
      </c>
      <c r="B33" s="526" t="str">
        <f>'Calcolo domanda-capacità'!B35</f>
        <v>Mezzeria</v>
      </c>
      <c r="C33" s="523">
        <f>'Calcolo domanda-capacità'!G35</f>
        <v>0.6559636390532545</v>
      </c>
    </row>
    <row r="34" spans="1:3" x14ac:dyDescent="0.2">
      <c r="A34" s="520" t="str">
        <f t="shared" si="1"/>
        <v>T3</v>
      </c>
      <c r="B34" s="526" t="str">
        <f>'Calcolo domanda-capacità'!B36</f>
        <v>Appoggio</v>
      </c>
      <c r="C34" s="523">
        <f>'Calcolo domanda-capacità'!G36</f>
        <v>0.5061860355029586</v>
      </c>
    </row>
    <row r="35" spans="1:3" x14ac:dyDescent="0.2">
      <c r="A35" s="520" t="str">
        <f t="shared" si="1"/>
        <v>T3</v>
      </c>
      <c r="B35" s="526" t="str">
        <f>'Calcolo domanda-capacità'!B37</f>
        <v>Appoggio</v>
      </c>
      <c r="C35" s="523">
        <f>'Calcolo domanda-capacità'!G37</f>
        <v>0.50030608481262329</v>
      </c>
    </row>
    <row r="36" spans="1:3" x14ac:dyDescent="0.2">
      <c r="A36" s="520" t="str">
        <f t="shared" si="1"/>
        <v>T3</v>
      </c>
      <c r="B36" s="526" t="str">
        <f>'Calcolo domanda-capacità'!B38</f>
        <v>Mezzeria</v>
      </c>
      <c r="C36" s="523">
        <f>'Calcolo domanda-capacità'!G38</f>
        <v>0.28758590729783035</v>
      </c>
    </row>
    <row r="37" spans="1:3" x14ac:dyDescent="0.2">
      <c r="A37" s="520" t="str">
        <f t="shared" si="1"/>
        <v>T3</v>
      </c>
      <c r="B37" s="526" t="str">
        <f>'Calcolo domanda-capacità'!B39</f>
        <v>Appoggio</v>
      </c>
      <c r="C37" s="523">
        <f>'Calcolo domanda-capacità'!G39</f>
        <v>6.5636291913214991E-3</v>
      </c>
    </row>
    <row r="38" spans="1:3" x14ac:dyDescent="0.2">
      <c r="A38" s="520" t="s">
        <v>1173</v>
      </c>
      <c r="B38" s="526" t="str">
        <f>'Calcolo domanda-capacità'!B40</f>
        <v>Appoggio</v>
      </c>
      <c r="C38" s="523">
        <f>'Calcolo domanda-capacità'!G40</f>
        <v>7.9770118343195258E-3</v>
      </c>
    </row>
    <row r="39" spans="1:3" x14ac:dyDescent="0.2">
      <c r="A39" s="520" t="str">
        <f t="shared" si="1"/>
        <v>T4</v>
      </c>
      <c r="B39" s="526" t="str">
        <f>'Calcolo domanda-capacità'!B41</f>
        <v>Mezzeria</v>
      </c>
      <c r="C39" s="523">
        <f>'Calcolo domanda-capacità'!G41</f>
        <v>0.27737694280078901</v>
      </c>
    </row>
    <row r="40" spans="1:3" x14ac:dyDescent="0.2">
      <c r="A40" s="520" t="str">
        <f t="shared" si="1"/>
        <v>T4</v>
      </c>
      <c r="B40" s="526" t="str">
        <f>'Calcolo domanda-capacità'!B42</f>
        <v>Appoggio</v>
      </c>
      <c r="C40" s="523">
        <f>'Calcolo domanda-capacità'!G42</f>
        <v>0.49887246548323466</v>
      </c>
    </row>
    <row r="41" spans="1:3" x14ac:dyDescent="0.2">
      <c r="A41" s="520" t="str">
        <f t="shared" si="1"/>
        <v>T4</v>
      </c>
      <c r="B41" s="526" t="str">
        <f>'Calcolo domanda-capacità'!B43</f>
        <v>Appoggio</v>
      </c>
      <c r="C41" s="523">
        <f>'Calcolo domanda-capacità'!G43</f>
        <v>0.50487972386587776</v>
      </c>
    </row>
    <row r="42" spans="1:3" x14ac:dyDescent="0.2">
      <c r="A42" s="520" t="str">
        <f t="shared" si="1"/>
        <v>T4</v>
      </c>
      <c r="B42" s="526" t="str">
        <f>'Calcolo domanda-capacità'!B44</f>
        <v>Mezzeria</v>
      </c>
      <c r="C42" s="523">
        <f>'Calcolo domanda-capacità'!G44</f>
        <v>0.65018846153846155</v>
      </c>
    </row>
    <row r="43" spans="1:3" x14ac:dyDescent="0.2">
      <c r="A43" s="520" t="str">
        <f t="shared" si="1"/>
        <v>T4</v>
      </c>
      <c r="B43" s="526" t="str">
        <f>'Calcolo domanda-capacità'!B45</f>
        <v>Appoggio</v>
      </c>
      <c r="C43" s="523">
        <f>'Calcolo domanda-capacità'!G45</f>
        <v>0.73892863905325445</v>
      </c>
    </row>
    <row r="44" spans="1:3" x14ac:dyDescent="0.2">
      <c r="A44" s="520" t="str">
        <f t="shared" si="1"/>
        <v>T4</v>
      </c>
      <c r="B44" s="526" t="str">
        <f>'Calcolo domanda-capacità'!B46</f>
        <v>Appoggio</v>
      </c>
      <c r="C44" s="523">
        <f>'Calcolo domanda-capacità'!G46</f>
        <v>0.73910675542406312</v>
      </c>
    </row>
    <row r="45" spans="1:3" x14ac:dyDescent="0.2">
      <c r="A45" s="520" t="str">
        <f t="shared" si="1"/>
        <v>T4</v>
      </c>
      <c r="B45" s="526" t="str">
        <f>'Calcolo domanda-capacità'!B47</f>
        <v>Mezzeria</v>
      </c>
      <c r="C45" s="523">
        <f>'Calcolo domanda-capacità'!G47</f>
        <v>0.65485677514792895</v>
      </c>
    </row>
    <row r="46" spans="1:3" x14ac:dyDescent="0.2">
      <c r="A46" s="520" t="str">
        <f t="shared" si="1"/>
        <v>T4</v>
      </c>
      <c r="B46" s="526" t="str">
        <f>'Calcolo domanda-capacità'!B48</f>
        <v>Appoggio</v>
      </c>
      <c r="C46" s="523">
        <f>'Calcolo domanda-capacità'!G48</f>
        <v>0.50657547337278108</v>
      </c>
    </row>
    <row r="47" spans="1:3" x14ac:dyDescent="0.2">
      <c r="A47" s="520" t="str">
        <f t="shared" si="1"/>
        <v>T4</v>
      </c>
      <c r="B47" s="526" t="str">
        <f>'Calcolo domanda-capacità'!B49</f>
        <v>Appoggio</v>
      </c>
      <c r="C47" s="523">
        <f>'Calcolo domanda-capacità'!G49</f>
        <v>0.50087256410256409</v>
      </c>
    </row>
    <row r="48" spans="1:3" x14ac:dyDescent="0.2">
      <c r="A48" s="520" t="str">
        <f t="shared" si="1"/>
        <v>T4</v>
      </c>
      <c r="B48" s="526" t="str">
        <f>'Calcolo domanda-capacità'!B50</f>
        <v>Mezzeria</v>
      </c>
      <c r="C48" s="523">
        <f>'Calcolo domanda-capacità'!G50</f>
        <v>0.28821339250493094</v>
      </c>
    </row>
    <row r="49" spans="1:3" x14ac:dyDescent="0.2">
      <c r="A49" s="520" t="str">
        <f t="shared" si="1"/>
        <v>T4</v>
      </c>
      <c r="B49" s="526" t="str">
        <f>'Calcolo domanda-capacità'!B51</f>
        <v>Appoggio</v>
      </c>
      <c r="C49" s="523">
        <f>'Calcolo domanda-capacità'!G51</f>
        <v>8.4628796844181467E-3</v>
      </c>
    </row>
    <row r="50" spans="1:3" x14ac:dyDescent="0.2">
      <c r="A50" s="520" t="s">
        <v>1174</v>
      </c>
      <c r="B50" s="526" t="str">
        <f>'Calcolo domanda-capacità'!B52</f>
        <v>Appoggio</v>
      </c>
      <c r="C50" s="523">
        <f>'Calcolo domanda-capacità'!G52</f>
        <v>7.8809368836291922E-3</v>
      </c>
    </row>
    <row r="51" spans="1:3" x14ac:dyDescent="0.2">
      <c r="A51" s="520" t="str">
        <f t="shared" si="1"/>
        <v>T5</v>
      </c>
      <c r="B51" s="526" t="str">
        <f>'Calcolo domanda-capacità'!B53</f>
        <v>Mezzeria</v>
      </c>
      <c r="C51" s="523">
        <f>'Calcolo domanda-capacità'!G53</f>
        <v>0.27781608481262327</v>
      </c>
    </row>
    <row r="52" spans="1:3" x14ac:dyDescent="0.2">
      <c r="A52" s="520" t="str">
        <f t="shared" si="1"/>
        <v>T5</v>
      </c>
      <c r="B52" s="526" t="str">
        <f>'Calcolo domanda-capacità'!B54</f>
        <v>Appoggio</v>
      </c>
      <c r="C52" s="523">
        <f>'Calcolo domanda-capacità'!G54</f>
        <v>0.49863531558185398</v>
      </c>
    </row>
    <row r="53" spans="1:3" x14ac:dyDescent="0.2">
      <c r="A53" s="520" t="str">
        <f t="shared" si="1"/>
        <v>T5</v>
      </c>
      <c r="B53" s="526" t="str">
        <f>'Calcolo domanda-capacità'!B55</f>
        <v>Appoggio</v>
      </c>
      <c r="C53" s="523">
        <f>'Calcolo domanda-capacità'!G55</f>
        <v>0.50465454635108487</v>
      </c>
    </row>
    <row r="54" spans="1:3" x14ac:dyDescent="0.2">
      <c r="A54" s="520" t="str">
        <f t="shared" si="1"/>
        <v>T5</v>
      </c>
      <c r="B54" s="526" t="str">
        <f>'Calcolo domanda-capacità'!B56</f>
        <v>Mezzeria</v>
      </c>
      <c r="C54" s="523">
        <f>'Calcolo domanda-capacità'!G56</f>
        <v>0.64969691321499012</v>
      </c>
    </row>
    <row r="55" spans="1:3" x14ac:dyDescent="0.2">
      <c r="A55" s="520" t="str">
        <f t="shared" si="1"/>
        <v>T5</v>
      </c>
      <c r="B55" s="526" t="str">
        <f>'Calcolo domanda-capacità'!B57</f>
        <v>Appoggio</v>
      </c>
      <c r="C55" s="523">
        <f>'Calcolo domanda-capacità'!G57</f>
        <v>0.738691627218935</v>
      </c>
    </row>
    <row r="56" spans="1:3" x14ac:dyDescent="0.2">
      <c r="A56" s="520" t="str">
        <f t="shared" si="1"/>
        <v>T5</v>
      </c>
      <c r="B56" s="526" t="str">
        <f>'Calcolo domanda-capacità'!B58</f>
        <v>Appoggio</v>
      </c>
      <c r="C56" s="523">
        <f>'Calcolo domanda-capacità'!G58</f>
        <v>0.73881009861932934</v>
      </c>
    </row>
    <row r="57" spans="1:3" x14ac:dyDescent="0.2">
      <c r="A57" s="520" t="str">
        <f t="shared" si="1"/>
        <v>T5</v>
      </c>
      <c r="B57" s="526" t="str">
        <f>'Calcolo domanda-capacità'!B59</f>
        <v>Mezzeria</v>
      </c>
      <c r="C57" s="523">
        <f>'Calcolo domanda-capacità'!G59</f>
        <v>0.65371018737672582</v>
      </c>
    </row>
    <row r="58" spans="1:3" x14ac:dyDescent="0.2">
      <c r="A58" s="520" t="str">
        <f t="shared" si="1"/>
        <v>T5</v>
      </c>
      <c r="B58" s="526" t="str">
        <f>'Calcolo domanda-capacità'!B60</f>
        <v>Appoggio</v>
      </c>
      <c r="C58" s="523">
        <f>'Calcolo domanda-capacità'!G60</f>
        <v>0.50481520710059169</v>
      </c>
    </row>
    <row r="59" spans="1:3" x14ac:dyDescent="0.2">
      <c r="A59" s="520" t="str">
        <f t="shared" si="1"/>
        <v>T5</v>
      </c>
      <c r="B59" s="526" t="str">
        <f>'Calcolo domanda-capacità'!B61</f>
        <v>Appoggio</v>
      </c>
      <c r="C59" s="523">
        <f>'Calcolo domanda-capacità'!G61</f>
        <v>0.49872186390532536</v>
      </c>
    </row>
    <row r="60" spans="1:3" x14ac:dyDescent="0.2">
      <c r="A60" s="520" t="str">
        <f t="shared" si="1"/>
        <v>T5</v>
      </c>
      <c r="B60" s="526" t="str">
        <f>'Calcolo domanda-capacità'!B62</f>
        <v>Mezzeria</v>
      </c>
      <c r="C60" s="523">
        <f>'Calcolo domanda-capacità'!G62</f>
        <v>0.28636307692307694</v>
      </c>
    </row>
    <row r="61" spans="1:3" x14ac:dyDescent="0.2">
      <c r="A61" s="520" t="str">
        <f t="shared" si="1"/>
        <v>T5</v>
      </c>
      <c r="B61" s="526" t="str">
        <f>'Calcolo domanda-capacità'!B63</f>
        <v>Appoggio</v>
      </c>
      <c r="C61" s="523">
        <f>'Calcolo domanda-capacità'!G63</f>
        <v>8.3760650887573975E-3</v>
      </c>
    </row>
    <row r="62" spans="1:3" x14ac:dyDescent="0.2">
      <c r="A62" s="520" t="s">
        <v>1175</v>
      </c>
      <c r="B62" s="526" t="str">
        <f>'Calcolo domanda-capacità'!B64</f>
        <v>Appoggio</v>
      </c>
      <c r="C62" s="523">
        <f>'Calcolo domanda-capacità'!G64</f>
        <v>7.7589644970414203E-3</v>
      </c>
    </row>
    <row r="63" spans="1:3" x14ac:dyDescent="0.2">
      <c r="A63" s="520" t="str">
        <f t="shared" si="1"/>
        <v>T6</v>
      </c>
      <c r="B63" s="526" t="str">
        <f>'Calcolo domanda-capacità'!B65</f>
        <v>Mezzeria</v>
      </c>
      <c r="C63" s="523">
        <f>'Calcolo domanda-capacità'!G65</f>
        <v>0.27735649901380671</v>
      </c>
    </row>
    <row r="64" spans="1:3" x14ac:dyDescent="0.2">
      <c r="A64" s="520" t="str">
        <f t="shared" si="1"/>
        <v>T6</v>
      </c>
      <c r="B64" s="526" t="str">
        <f>'Calcolo domanda-capacità'!B66</f>
        <v>Appoggio</v>
      </c>
      <c r="C64" s="523">
        <f>'Calcolo domanda-capacità'!G66</f>
        <v>0.49779819526627211</v>
      </c>
    </row>
    <row r="65" spans="1:3" x14ac:dyDescent="0.2">
      <c r="A65" s="520" t="str">
        <f t="shared" si="1"/>
        <v>T6</v>
      </c>
      <c r="B65" s="526" t="str">
        <f>'Calcolo domanda-capacità'!B67</f>
        <v>Appoggio</v>
      </c>
      <c r="C65" s="523">
        <f>'Calcolo domanda-capacità'!G67</f>
        <v>0.50372319526627218</v>
      </c>
    </row>
    <row r="66" spans="1:3" x14ac:dyDescent="0.2">
      <c r="A66" s="520" t="str">
        <f t="shared" si="1"/>
        <v>T6</v>
      </c>
      <c r="B66" s="526" t="str">
        <f>'Calcolo domanda-capacità'!B68</f>
        <v>Mezzeria</v>
      </c>
      <c r="C66" s="523">
        <f>'Calcolo domanda-capacità'!G68</f>
        <v>0.64882153846153845</v>
      </c>
    </row>
    <row r="67" spans="1:3" x14ac:dyDescent="0.2">
      <c r="A67" s="520" t="str">
        <f t="shared" si="1"/>
        <v>T6</v>
      </c>
      <c r="B67" s="526" t="str">
        <f>'Calcolo domanda-capacità'!B69</f>
        <v>Appoggio</v>
      </c>
      <c r="C67" s="523">
        <f>'Calcolo domanda-capacità'!G69</f>
        <v>0.73813584812623279</v>
      </c>
    </row>
    <row r="68" spans="1:3" x14ac:dyDescent="0.2">
      <c r="A68" s="520" t="str">
        <f t="shared" si="1"/>
        <v>T6</v>
      </c>
      <c r="B68" s="526" t="str">
        <f>'Calcolo domanda-capacità'!B70</f>
        <v>Appoggio</v>
      </c>
      <c r="C68" s="523">
        <f>'Calcolo domanda-capacità'!G70</f>
        <v>0.73793720907297833</v>
      </c>
    </row>
    <row r="69" spans="1:3" x14ac:dyDescent="0.2">
      <c r="A69" s="520" t="str">
        <f t="shared" si="1"/>
        <v>T6</v>
      </c>
      <c r="B69" s="526" t="str">
        <f>'Calcolo domanda-capacità'!B71</f>
        <v>Mezzeria</v>
      </c>
      <c r="C69" s="523">
        <f>'Calcolo domanda-capacità'!G71</f>
        <v>0.65278576923076925</v>
      </c>
    </row>
    <row r="70" spans="1:3" x14ac:dyDescent="0.2">
      <c r="A70" s="520" t="str">
        <f t="shared" si="1"/>
        <v>T6</v>
      </c>
      <c r="B70" s="526" t="str">
        <f>'Calcolo domanda-capacità'!B72</f>
        <v>Appoggio</v>
      </c>
      <c r="C70" s="523">
        <f>'Calcolo domanda-capacità'!G72</f>
        <v>0.50645123274161741</v>
      </c>
    </row>
    <row r="71" spans="1:3" x14ac:dyDescent="0.2">
      <c r="A71" s="520" t="str">
        <f t="shared" si="1"/>
        <v>T6</v>
      </c>
      <c r="B71" s="526" t="str">
        <f>'Calcolo domanda-capacità'!B73</f>
        <v>Appoggio</v>
      </c>
      <c r="C71" s="523">
        <f>'Calcolo domanda-capacità'!G73</f>
        <v>0.4977310059171598</v>
      </c>
    </row>
    <row r="72" spans="1:3" x14ac:dyDescent="0.2">
      <c r="A72" s="520" t="str">
        <f t="shared" si="1"/>
        <v>T6</v>
      </c>
      <c r="B72" s="526" t="str">
        <f>'Calcolo domanda-capacità'!B74</f>
        <v>Mezzeria</v>
      </c>
      <c r="C72" s="523">
        <f>'Calcolo domanda-capacità'!G74</f>
        <v>0.28579398422090729</v>
      </c>
    </row>
    <row r="73" spans="1:3" x14ac:dyDescent="0.2">
      <c r="A73" s="520" t="str">
        <f t="shared" si="1"/>
        <v>T6</v>
      </c>
      <c r="B73" s="526" t="str">
        <f>'Calcolo domanda-capacità'!B75</f>
        <v>Appoggio</v>
      </c>
      <c r="C73" s="523">
        <f>'Calcolo domanda-capacità'!G75</f>
        <v>8.4835207100591708E-3</v>
      </c>
    </row>
    <row r="74" spans="1:3" x14ac:dyDescent="0.2">
      <c r="A74" s="520" t="s">
        <v>1176</v>
      </c>
      <c r="B74" s="526" t="str">
        <f>'Calcolo domanda-capacità'!B76</f>
        <v>Appoggio</v>
      </c>
      <c r="C74" s="523">
        <f>'Calcolo domanda-capacità'!G76</f>
        <v>8.0098323471400387E-3</v>
      </c>
    </row>
    <row r="75" spans="1:3" x14ac:dyDescent="0.2">
      <c r="A75" s="520" t="str">
        <f t="shared" si="1"/>
        <v>T7</v>
      </c>
      <c r="B75" s="526" t="str">
        <f>'Calcolo domanda-capacità'!B77</f>
        <v>Mezzeria</v>
      </c>
      <c r="C75" s="523">
        <f>'Calcolo domanda-capacità'!G77</f>
        <v>0.27733508875739643</v>
      </c>
    </row>
    <row r="76" spans="1:3" x14ac:dyDescent="0.2">
      <c r="A76" s="520" t="str">
        <f t="shared" si="1"/>
        <v>T7</v>
      </c>
      <c r="B76" s="526" t="str">
        <f>'Calcolo domanda-capacità'!B78</f>
        <v>Appoggio</v>
      </c>
      <c r="C76" s="523">
        <f>'Calcolo domanda-capacità'!G78</f>
        <v>0.49740923076923071</v>
      </c>
    </row>
    <row r="77" spans="1:3" x14ac:dyDescent="0.2">
      <c r="A77" s="520" t="str">
        <f t="shared" si="1"/>
        <v>T7</v>
      </c>
      <c r="B77" s="526" t="str">
        <f>'Calcolo domanda-capacità'!B79</f>
        <v>Appoggio</v>
      </c>
      <c r="C77" s="523">
        <f>'Calcolo domanda-capacità'!G79</f>
        <v>0.50332621301775149</v>
      </c>
    </row>
    <row r="78" spans="1:3" x14ac:dyDescent="0.2">
      <c r="A78" s="520" t="str">
        <f t="shared" si="1"/>
        <v>T7</v>
      </c>
      <c r="B78" s="526" t="str">
        <f>'Calcolo domanda-capacità'!B80</f>
        <v>Mezzeria</v>
      </c>
      <c r="C78" s="523">
        <f>'Calcolo domanda-capacità'!G80</f>
        <v>0.64784840236686392</v>
      </c>
    </row>
    <row r="79" spans="1:3" x14ac:dyDescent="0.2">
      <c r="A79" s="520" t="str">
        <f t="shared" ref="A79:A142" si="2">A78</f>
        <v>T7</v>
      </c>
      <c r="B79" s="526" t="str">
        <f>'Calcolo domanda-capacità'!B81</f>
        <v>Appoggio</v>
      </c>
      <c r="C79" s="523">
        <f>'Calcolo domanda-capacità'!G81</f>
        <v>0.73668484220907293</v>
      </c>
    </row>
    <row r="80" spans="1:3" x14ac:dyDescent="0.2">
      <c r="A80" s="520" t="str">
        <f t="shared" si="2"/>
        <v>T7</v>
      </c>
      <c r="B80" s="526" t="str">
        <f>'Calcolo domanda-capacità'!B82</f>
        <v>Appoggio</v>
      </c>
      <c r="C80" s="523">
        <f>'Calcolo domanda-capacità'!G82</f>
        <v>0.73661521696252463</v>
      </c>
    </row>
    <row r="81" spans="1:3" x14ac:dyDescent="0.2">
      <c r="A81" s="520" t="str">
        <f t="shared" si="2"/>
        <v>T7</v>
      </c>
      <c r="B81" s="526" t="str">
        <f>'Calcolo domanda-capacità'!B83</f>
        <v>Mezzeria</v>
      </c>
      <c r="C81" s="523">
        <f>'Calcolo domanda-capacità'!G83</f>
        <v>0.65175005917159767</v>
      </c>
    </row>
    <row r="82" spans="1:3" x14ac:dyDescent="0.2">
      <c r="A82" s="520" t="str">
        <f t="shared" si="2"/>
        <v>T7</v>
      </c>
      <c r="B82" s="526" t="str">
        <f>'Calcolo domanda-capacità'!B84</f>
        <v>Appoggio</v>
      </c>
      <c r="C82" s="523">
        <f>'Calcolo domanda-capacità'!G84</f>
        <v>0.50315711045364897</v>
      </c>
    </row>
    <row r="83" spans="1:3" x14ac:dyDescent="0.2">
      <c r="A83" s="520" t="str">
        <f t="shared" si="2"/>
        <v>T7</v>
      </c>
      <c r="B83" s="526" t="str">
        <f>'Calcolo domanda-capacità'!B85</f>
        <v>Appoggio</v>
      </c>
      <c r="C83" s="523">
        <f>'Calcolo domanda-capacità'!G85</f>
        <v>0.49721266272189357</v>
      </c>
    </row>
    <row r="84" spans="1:3" x14ac:dyDescent="0.2">
      <c r="A84" s="520" t="str">
        <f t="shared" si="2"/>
        <v>T7</v>
      </c>
      <c r="B84" s="526" t="str">
        <f>'Calcolo domanda-capacità'!B86</f>
        <v>Mezzeria</v>
      </c>
      <c r="C84" s="523">
        <f>'Calcolo domanda-capacità'!G86</f>
        <v>0.28556000986193297</v>
      </c>
    </row>
    <row r="85" spans="1:3" x14ac:dyDescent="0.2">
      <c r="A85" s="520" t="str">
        <f t="shared" si="2"/>
        <v>T7</v>
      </c>
      <c r="B85" s="526" t="str">
        <f>'Calcolo domanda-capacità'!B87</f>
        <v>Appoggio</v>
      </c>
      <c r="C85" s="523">
        <f>'Calcolo domanda-capacità'!G87</f>
        <v>8.1431656804733729E-3</v>
      </c>
    </row>
    <row r="86" spans="1:3" x14ac:dyDescent="0.2">
      <c r="A86" s="520" t="s">
        <v>1177</v>
      </c>
      <c r="B86" s="526" t="str">
        <f>'Calcolo domanda-capacità'!B88</f>
        <v>Appoggio</v>
      </c>
      <c r="C86" s="523">
        <f>'Calcolo domanda-capacità'!G88</f>
        <v>8.1326134122287966E-3</v>
      </c>
    </row>
    <row r="87" spans="1:3" x14ac:dyDescent="0.2">
      <c r="A87" s="520" t="str">
        <f t="shared" si="2"/>
        <v>T8</v>
      </c>
      <c r="B87" s="526" t="str">
        <f>'Calcolo domanda-capacità'!B89</f>
        <v>Mezzeria</v>
      </c>
      <c r="C87" s="523">
        <f>'Calcolo domanda-capacità'!G89</f>
        <v>0.27825563116370811</v>
      </c>
    </row>
    <row r="88" spans="1:3" x14ac:dyDescent="0.2">
      <c r="A88" s="520" t="str">
        <f t="shared" si="2"/>
        <v>T8</v>
      </c>
      <c r="B88" s="526" t="str">
        <f>'Calcolo domanda-capacità'!B90</f>
        <v>Appoggio</v>
      </c>
      <c r="C88" s="523">
        <f>'Calcolo domanda-capacità'!G90</f>
        <v>0.49856084812623269</v>
      </c>
    </row>
    <row r="89" spans="1:3" x14ac:dyDescent="0.2">
      <c r="A89" s="520" t="str">
        <f t="shared" si="2"/>
        <v>T8</v>
      </c>
      <c r="B89" s="526" t="str">
        <f>'Calcolo domanda-capacità'!B91</f>
        <v>Appoggio</v>
      </c>
      <c r="C89" s="523">
        <f>'Calcolo domanda-capacità'!G91</f>
        <v>0.50413508875739643</v>
      </c>
    </row>
    <row r="90" spans="1:3" x14ac:dyDescent="0.2">
      <c r="A90" s="520" t="str">
        <f t="shared" si="2"/>
        <v>T8</v>
      </c>
      <c r="B90" s="526" t="str">
        <f>'Calcolo domanda-capacità'!B92</f>
        <v>Mezzeria</v>
      </c>
      <c r="C90" s="523">
        <f>'Calcolo domanda-capacità'!G92</f>
        <v>0.64658914201183437</v>
      </c>
    </row>
    <row r="91" spans="1:3" x14ac:dyDescent="0.2">
      <c r="A91" s="520" t="str">
        <f t="shared" si="2"/>
        <v>T8</v>
      </c>
      <c r="B91" s="526" t="str">
        <f>'Calcolo domanda-capacità'!B93</f>
        <v>Appoggio</v>
      </c>
      <c r="C91" s="523">
        <f>'Calcolo domanda-capacità'!G93</f>
        <v>0.73361570019723865</v>
      </c>
    </row>
    <row r="92" spans="1:3" x14ac:dyDescent="0.2">
      <c r="A92" s="520" t="str">
        <f t="shared" si="2"/>
        <v>T8</v>
      </c>
      <c r="B92" s="526" t="str">
        <f>'Calcolo domanda-capacità'!B94</f>
        <v>Appoggio</v>
      </c>
      <c r="C92" s="523">
        <f>'Calcolo domanda-capacità'!G94</f>
        <v>0.73290921104536488</v>
      </c>
    </row>
    <row r="93" spans="1:3" x14ac:dyDescent="0.2">
      <c r="A93" s="520" t="str">
        <f t="shared" si="2"/>
        <v>T8</v>
      </c>
      <c r="B93" s="526" t="str">
        <f>'Calcolo domanda-capacità'!B95</f>
        <v>Mezzeria</v>
      </c>
      <c r="C93" s="523">
        <f>'Calcolo domanda-capacità'!G95</f>
        <v>0.65033538461538454</v>
      </c>
    </row>
    <row r="94" spans="1:3" x14ac:dyDescent="0.2">
      <c r="A94" s="520" t="str">
        <f t="shared" si="2"/>
        <v>T8</v>
      </c>
      <c r="B94" s="526" t="str">
        <f>'Calcolo domanda-capacità'!B96</f>
        <v>Appoggio</v>
      </c>
      <c r="C94" s="523">
        <f>'Calcolo domanda-capacità'!G96</f>
        <v>0.50413578895463518</v>
      </c>
    </row>
    <row r="95" spans="1:3" x14ac:dyDescent="0.2">
      <c r="A95" s="520" t="str">
        <f t="shared" si="2"/>
        <v>T8</v>
      </c>
      <c r="B95" s="526" t="str">
        <f>'Calcolo domanda-capacità'!B97</f>
        <v>Appoggio</v>
      </c>
      <c r="C95" s="523">
        <f>'Calcolo domanda-capacità'!G97</f>
        <v>0.49854643984220909</v>
      </c>
    </row>
    <row r="96" spans="1:3" x14ac:dyDescent="0.2">
      <c r="A96" s="520" t="str">
        <f t="shared" si="2"/>
        <v>T8</v>
      </c>
      <c r="B96" s="526" t="str">
        <f>'Calcolo domanda-capacità'!B98</f>
        <v>Mezzeria</v>
      </c>
      <c r="C96" s="523">
        <f>'Calcolo domanda-capacità'!G98</f>
        <v>0.2867143885601578</v>
      </c>
    </row>
    <row r="97" spans="1:3" x14ac:dyDescent="0.2">
      <c r="A97" s="520" t="str">
        <f t="shared" si="2"/>
        <v>T8</v>
      </c>
      <c r="B97" s="526" t="str">
        <f>'Calcolo domanda-capacità'!B99</f>
        <v>Appoggio</v>
      </c>
      <c r="C97" s="523">
        <f>'Calcolo domanda-capacità'!G99</f>
        <v>8.3831558185404349E-3</v>
      </c>
    </row>
    <row r="98" spans="1:3" x14ac:dyDescent="0.2">
      <c r="A98" s="520" t="s">
        <v>1178</v>
      </c>
      <c r="B98" s="526" t="str">
        <f>'Calcolo domanda-capacità'!B100</f>
        <v>Appoggio</v>
      </c>
      <c r="C98" s="523">
        <f>'Calcolo domanda-capacità'!G100</f>
        <v>8.2782347140039451E-3</v>
      </c>
    </row>
    <row r="99" spans="1:3" x14ac:dyDescent="0.2">
      <c r="A99" s="520" t="str">
        <f t="shared" si="2"/>
        <v>T9</v>
      </c>
      <c r="B99" s="526" t="str">
        <f>'Calcolo domanda-capacità'!B101</f>
        <v>Mezzeria</v>
      </c>
      <c r="C99" s="523">
        <f>'Calcolo domanda-capacità'!G101</f>
        <v>0.28131330374753455</v>
      </c>
    </row>
    <row r="100" spans="1:3" x14ac:dyDescent="0.2">
      <c r="A100" s="520" t="str">
        <f t="shared" si="2"/>
        <v>T9</v>
      </c>
      <c r="B100" s="526" t="str">
        <f>'Calcolo domanda-capacità'!B102</f>
        <v>Appoggio</v>
      </c>
      <c r="C100" s="523">
        <f>'Calcolo domanda-capacità'!G102</f>
        <v>0.50240979289940835</v>
      </c>
    </row>
    <row r="101" spans="1:3" x14ac:dyDescent="0.2">
      <c r="A101" s="520" t="str">
        <f t="shared" si="2"/>
        <v>T9</v>
      </c>
      <c r="B101" s="526" t="str">
        <f>'Calcolo domanda-capacità'!B103</f>
        <v>Appoggio</v>
      </c>
      <c r="C101" s="523">
        <f>'Calcolo domanda-capacità'!G103</f>
        <v>0.50714748520710051</v>
      </c>
    </row>
    <row r="102" spans="1:3" x14ac:dyDescent="0.2">
      <c r="A102" s="520" t="str">
        <f t="shared" si="2"/>
        <v>T9</v>
      </c>
      <c r="B102" s="526" t="str">
        <f>'Calcolo domanda-capacità'!B104</f>
        <v>Mezzeria</v>
      </c>
      <c r="C102" s="523">
        <f>'Calcolo domanda-capacità'!G104</f>
        <v>0.64452438856015781</v>
      </c>
    </row>
    <row r="103" spans="1:3" x14ac:dyDescent="0.2">
      <c r="A103" s="520" t="str">
        <f t="shared" si="2"/>
        <v>T9</v>
      </c>
      <c r="B103" s="526" t="str">
        <f>'Calcolo domanda-capacità'!B105</f>
        <v>Appoggio</v>
      </c>
      <c r="C103" s="523">
        <f>'Calcolo domanda-capacità'!G105</f>
        <v>0.72654502958579881</v>
      </c>
    </row>
    <row r="104" spans="1:3" x14ac:dyDescent="0.2">
      <c r="A104" s="520" t="str">
        <f t="shared" si="2"/>
        <v>T9</v>
      </c>
      <c r="B104" s="526" t="str">
        <f>'Calcolo domanda-capacità'!B106</f>
        <v>Appoggio</v>
      </c>
      <c r="C104" s="523">
        <f>'Calcolo domanda-capacità'!G106</f>
        <v>0.72619579881656804</v>
      </c>
    </row>
    <row r="105" spans="1:3" x14ac:dyDescent="0.2">
      <c r="A105" s="520" t="str">
        <f t="shared" si="2"/>
        <v>T9</v>
      </c>
      <c r="B105" s="526" t="str">
        <f>'Calcolo domanda-capacità'!B107</f>
        <v>Mezzeria</v>
      </c>
      <c r="C105" s="523">
        <f>'Calcolo domanda-capacità'!G107</f>
        <v>0.6469684516765285</v>
      </c>
    </row>
    <row r="106" spans="1:3" x14ac:dyDescent="0.2">
      <c r="A106" s="520" t="str">
        <f t="shared" si="2"/>
        <v>T9</v>
      </c>
      <c r="B106" s="526" t="str">
        <f>'Calcolo domanda-capacità'!B108</f>
        <v>Appoggio</v>
      </c>
      <c r="C106" s="523">
        <f>'Calcolo domanda-capacità'!G108</f>
        <v>0.50629052268244579</v>
      </c>
    </row>
    <row r="107" spans="1:3" x14ac:dyDescent="0.2">
      <c r="A107" s="520" t="str">
        <f t="shared" si="2"/>
        <v>T9</v>
      </c>
      <c r="B107" s="526" t="str">
        <f>'Calcolo domanda-capacità'!B109</f>
        <v>Appoggio</v>
      </c>
      <c r="C107" s="523">
        <f>'Calcolo domanda-capacità'!G109</f>
        <v>0.5015045562130177</v>
      </c>
    </row>
    <row r="108" spans="1:3" x14ac:dyDescent="0.2">
      <c r="A108" s="520" t="str">
        <f t="shared" si="2"/>
        <v>T9</v>
      </c>
      <c r="B108" s="526" t="str">
        <f>'Calcolo domanda-capacità'!B110</f>
        <v>Mezzeria</v>
      </c>
      <c r="C108" s="523">
        <f>'Calcolo domanda-capacità'!G110</f>
        <v>0.28784633136094678</v>
      </c>
    </row>
    <row r="109" spans="1:3" x14ac:dyDescent="0.2">
      <c r="A109" s="520" t="str">
        <f t="shared" si="2"/>
        <v>T9</v>
      </c>
      <c r="B109" s="526" t="str">
        <f>'Calcolo domanda-capacità'!B111</f>
        <v>Appoggio</v>
      </c>
      <c r="C109" s="523">
        <f>'Calcolo domanda-capacità'!G111</f>
        <v>8.0075739644970417E-3</v>
      </c>
    </row>
    <row r="110" spans="1:3" x14ac:dyDescent="0.2">
      <c r="A110" s="520" t="s">
        <v>1179</v>
      </c>
      <c r="B110" s="526" t="str">
        <f>'Calcolo domanda-capacità'!J4</f>
        <v>Appoggio</v>
      </c>
      <c r="C110" s="523">
        <f>'Calcolo domanda-capacità'!O4</f>
        <v>8.1358382642998019E-3</v>
      </c>
    </row>
    <row r="111" spans="1:3" x14ac:dyDescent="0.2">
      <c r="A111" s="520" t="str">
        <f t="shared" si="2"/>
        <v>T10</v>
      </c>
      <c r="B111" s="526" t="str">
        <f>'Calcolo domanda-capacità'!J5</f>
        <v>Mezzeria</v>
      </c>
      <c r="C111" s="523">
        <f>'Calcolo domanda-capacità'!O5</f>
        <v>0.28706076923076923</v>
      </c>
    </row>
    <row r="112" spans="1:3" x14ac:dyDescent="0.2">
      <c r="A112" s="520" t="str">
        <f t="shared" si="2"/>
        <v>T10</v>
      </c>
      <c r="B112" s="526" t="str">
        <f>'Calcolo domanda-capacità'!J6</f>
        <v>Appoggio</v>
      </c>
      <c r="C112" s="523">
        <f>'Calcolo domanda-capacità'!O6</f>
        <v>0.50378182445759367</v>
      </c>
    </row>
    <row r="113" spans="1:3" x14ac:dyDescent="0.2">
      <c r="A113" s="520" t="str">
        <f t="shared" si="2"/>
        <v>T10</v>
      </c>
      <c r="B113" s="526" t="str">
        <f>'Calcolo domanda-capacità'!J7</f>
        <v>Appoggio</v>
      </c>
      <c r="C113" s="523">
        <f>'Calcolo domanda-capacità'!O7</f>
        <v>0.50778005917159763</v>
      </c>
    </row>
    <row r="114" spans="1:3" x14ac:dyDescent="0.2">
      <c r="A114" s="520" t="str">
        <f t="shared" si="2"/>
        <v>T10</v>
      </c>
      <c r="B114" s="526" t="str">
        <f>'Calcolo domanda-capacità'!J8</f>
        <v>Mezzeria</v>
      </c>
      <c r="C114" s="523">
        <f>'Calcolo domanda-capacità'!O8</f>
        <v>0.64472593688362911</v>
      </c>
    </row>
    <row r="115" spans="1:3" x14ac:dyDescent="0.2">
      <c r="A115" s="520" t="str">
        <f t="shared" si="2"/>
        <v>T10</v>
      </c>
      <c r="B115" s="526" t="str">
        <f>'Calcolo domanda-capacità'!J9</f>
        <v>Appoggio</v>
      </c>
      <c r="C115" s="523">
        <f>'Calcolo domanda-capacità'!O9</f>
        <v>0.71519806706114397</v>
      </c>
    </row>
    <row r="116" spans="1:3" x14ac:dyDescent="0.2">
      <c r="A116" s="520" t="str">
        <f t="shared" si="2"/>
        <v>T10</v>
      </c>
      <c r="B116" s="526" t="str">
        <f>'Calcolo domanda-capacità'!J10</f>
        <v>Appoggio</v>
      </c>
      <c r="C116" s="523">
        <f>'Calcolo domanda-capacità'!O10</f>
        <v>0.71503343195266278</v>
      </c>
    </row>
    <row r="117" spans="1:3" x14ac:dyDescent="0.2">
      <c r="A117" s="520" t="str">
        <f t="shared" si="2"/>
        <v>T10</v>
      </c>
      <c r="B117" s="526" t="str">
        <f>'Calcolo domanda-capacità'!J11</f>
        <v>Mezzeria</v>
      </c>
      <c r="C117" s="523">
        <f>'Calcolo domanda-capacità'!O11</f>
        <v>0.64603702169625254</v>
      </c>
    </row>
    <row r="118" spans="1:3" x14ac:dyDescent="0.2">
      <c r="A118" s="520" t="str">
        <f t="shared" si="2"/>
        <v>T10</v>
      </c>
      <c r="B118" s="526" t="str">
        <f>'Calcolo domanda-capacità'!J12</f>
        <v>Appoggio</v>
      </c>
      <c r="C118" s="523">
        <f>'Calcolo domanda-capacità'!O12</f>
        <v>0.50665876725838255</v>
      </c>
    </row>
    <row r="119" spans="1:3" x14ac:dyDescent="0.2">
      <c r="A119" s="520" t="str">
        <f t="shared" si="2"/>
        <v>T10</v>
      </c>
      <c r="B119" s="526" t="str">
        <f>'Calcolo domanda-capacità'!J13</f>
        <v>Appoggio</v>
      </c>
      <c r="C119" s="523">
        <f>'Calcolo domanda-capacità'!O13</f>
        <v>0.50276768244575942</v>
      </c>
    </row>
    <row r="120" spans="1:3" x14ac:dyDescent="0.2">
      <c r="A120" s="520" t="str">
        <f t="shared" si="2"/>
        <v>T10</v>
      </c>
      <c r="B120" s="526" t="str">
        <f>'Calcolo domanda-capacità'!J14</f>
        <v>Mezzeria</v>
      </c>
      <c r="C120" s="523">
        <f>'Calcolo domanda-capacità'!O14</f>
        <v>0.29181957593688368</v>
      </c>
    </row>
    <row r="121" spans="1:3" x14ac:dyDescent="0.2">
      <c r="A121" s="520" t="str">
        <f t="shared" si="2"/>
        <v>T10</v>
      </c>
      <c r="B121" s="526" t="str">
        <f>'Calcolo domanda-capacità'!J15</f>
        <v>Appoggio</v>
      </c>
      <c r="C121" s="523">
        <f>'Calcolo domanda-capacità'!O15</f>
        <v>7.3120611439842212E-3</v>
      </c>
    </row>
    <row r="122" spans="1:3" x14ac:dyDescent="0.2">
      <c r="A122" s="520" t="s">
        <v>1180</v>
      </c>
      <c r="B122" s="526" t="str">
        <f>'Calcolo domanda-capacità'!J16</f>
        <v>Appoggio</v>
      </c>
      <c r="C122" s="523">
        <f>'Calcolo domanda-capacità'!O16</f>
        <v>7.6652564102564109E-3</v>
      </c>
    </row>
    <row r="123" spans="1:3" x14ac:dyDescent="0.2">
      <c r="A123" s="520" t="str">
        <f t="shared" si="2"/>
        <v>T11</v>
      </c>
      <c r="B123" s="526" t="str">
        <f>'Calcolo domanda-capacità'!J17</f>
        <v>Mezzeria</v>
      </c>
      <c r="C123" s="523">
        <f>'Calcolo domanda-capacità'!O17</f>
        <v>0.29019429980276129</v>
      </c>
    </row>
    <row r="124" spans="1:3" x14ac:dyDescent="0.2">
      <c r="A124" s="520" t="str">
        <f t="shared" si="2"/>
        <v>T11</v>
      </c>
      <c r="B124" s="526" t="str">
        <f>'Calcolo domanda-capacità'!J18</f>
        <v>Appoggio</v>
      </c>
      <c r="C124" s="523">
        <f>'Calcolo domanda-capacità'!O18</f>
        <v>0.50355026627218935</v>
      </c>
    </row>
    <row r="125" spans="1:3" x14ac:dyDescent="0.2">
      <c r="A125" s="520" t="str">
        <f t="shared" si="2"/>
        <v>T11</v>
      </c>
      <c r="B125" s="526" t="str">
        <f>'Calcolo domanda-capacità'!J19</f>
        <v>Appoggio</v>
      </c>
      <c r="C125" s="523">
        <f>'Calcolo domanda-capacità'!O19</f>
        <v>0.50747333333333333</v>
      </c>
    </row>
    <row r="126" spans="1:3" x14ac:dyDescent="0.2">
      <c r="A126" s="520" t="str">
        <f t="shared" si="2"/>
        <v>T11</v>
      </c>
      <c r="B126" s="526" t="str">
        <f>'Calcolo domanda-capacità'!J20</f>
        <v>Mezzeria</v>
      </c>
      <c r="C126" s="523">
        <f>'Calcolo domanda-capacità'!O20</f>
        <v>0.64508501972386589</v>
      </c>
    </row>
    <row r="127" spans="1:3" x14ac:dyDescent="0.2">
      <c r="A127" s="520" t="str">
        <f t="shared" si="2"/>
        <v>T11</v>
      </c>
      <c r="B127" s="526" t="str">
        <f>'Calcolo domanda-capacità'!J21</f>
        <v>Appoggio</v>
      </c>
      <c r="C127" s="523">
        <f>'Calcolo domanda-capacità'!O21</f>
        <v>0.70431957593688355</v>
      </c>
    </row>
    <row r="128" spans="1:3" x14ac:dyDescent="0.2">
      <c r="A128" s="520" t="str">
        <f t="shared" si="2"/>
        <v>T11</v>
      </c>
      <c r="B128" s="526" t="str">
        <f>'Calcolo domanda-capacità'!J22</f>
        <v>Appoggio</v>
      </c>
      <c r="C128" s="523">
        <f>'Calcolo domanda-capacità'!O22</f>
        <v>0.70427056213017747</v>
      </c>
    </row>
    <row r="129" spans="1:3" x14ac:dyDescent="0.2">
      <c r="A129" s="520" t="str">
        <f t="shared" si="2"/>
        <v>T11</v>
      </c>
      <c r="B129" s="526" t="str">
        <f>'Calcolo domanda-capacità'!J23</f>
        <v>Mezzeria</v>
      </c>
      <c r="C129" s="523">
        <f>'Calcolo domanda-capacità'!O23</f>
        <v>0.64675072978303749</v>
      </c>
    </row>
    <row r="130" spans="1:3" x14ac:dyDescent="0.2">
      <c r="A130" s="520" t="str">
        <f t="shared" si="2"/>
        <v>T11</v>
      </c>
      <c r="B130" s="526" t="str">
        <f>'Calcolo domanda-capacità'!J24</f>
        <v>Appoggio</v>
      </c>
      <c r="C130" s="523">
        <f>'Calcolo domanda-capacità'!O24</f>
        <v>0.50628413214990131</v>
      </c>
    </row>
    <row r="131" spans="1:3" x14ac:dyDescent="0.2">
      <c r="A131" s="520" t="str">
        <f t="shared" si="2"/>
        <v>T11</v>
      </c>
      <c r="B131" s="526" t="str">
        <f>'Calcolo domanda-capacità'!J25</f>
        <v>Appoggio</v>
      </c>
      <c r="C131" s="523">
        <f>'Calcolo domanda-capacità'!O25</f>
        <v>0.50245324457593687</v>
      </c>
    </row>
    <row r="132" spans="1:3" x14ac:dyDescent="0.2">
      <c r="A132" s="520" t="str">
        <f t="shared" si="2"/>
        <v>T11</v>
      </c>
      <c r="B132" s="526" t="str">
        <f>'Calcolo domanda-capacità'!J26</f>
        <v>Mezzeria</v>
      </c>
      <c r="C132" s="523">
        <f>'Calcolo domanda-capacità'!O26</f>
        <v>0.2940100295857988</v>
      </c>
    </row>
    <row r="133" spans="1:3" x14ac:dyDescent="0.2">
      <c r="A133" s="520" t="str">
        <f t="shared" si="2"/>
        <v>T11</v>
      </c>
      <c r="B133" s="526" t="str">
        <f>'Calcolo domanda-capacità'!J27</f>
        <v>Appoggio</v>
      </c>
      <c r="C133" s="523">
        <f>'Calcolo domanda-capacità'!O27</f>
        <v>6.6045660749506916E-3</v>
      </c>
    </row>
    <row r="134" spans="1:3" x14ac:dyDescent="0.2">
      <c r="A134" s="520" t="s">
        <v>1181</v>
      </c>
      <c r="B134" s="526" t="str">
        <f>'Calcolo domanda-capacità'!J28</f>
        <v>Appoggio</v>
      </c>
      <c r="C134" s="523">
        <f>'Calcolo domanda-capacità'!O28</f>
        <v>7.6959960552268249E-3</v>
      </c>
    </row>
    <row r="135" spans="1:3" x14ac:dyDescent="0.2">
      <c r="A135" s="520" t="str">
        <f t="shared" si="2"/>
        <v>T12</v>
      </c>
      <c r="B135" s="526" t="str">
        <f>'Calcolo domanda-capacità'!J29</f>
        <v>Mezzeria</v>
      </c>
      <c r="C135" s="523">
        <f>'Calcolo domanda-capacità'!O29</f>
        <v>0.2903698224852071</v>
      </c>
    </row>
    <row r="136" spans="1:3" x14ac:dyDescent="0.2">
      <c r="A136" s="520" t="str">
        <f t="shared" si="2"/>
        <v>T12</v>
      </c>
      <c r="B136" s="526" t="str">
        <f>'Calcolo domanda-capacità'!J30</f>
        <v>Appoggio</v>
      </c>
      <c r="C136" s="523">
        <f>'Calcolo domanda-capacità'!O30</f>
        <v>0.50216477317554242</v>
      </c>
    </row>
    <row r="137" spans="1:3" x14ac:dyDescent="0.2">
      <c r="A137" s="520" t="str">
        <f t="shared" si="2"/>
        <v>T12</v>
      </c>
      <c r="B137" s="526" t="str">
        <f>'Calcolo domanda-capacità'!J31</f>
        <v>Appoggio</v>
      </c>
      <c r="C137" s="523">
        <f>'Calcolo domanda-capacità'!O31</f>
        <v>0.50820301775147936</v>
      </c>
    </row>
    <row r="138" spans="1:3" x14ac:dyDescent="0.2">
      <c r="A138" s="520" t="str">
        <f t="shared" si="2"/>
        <v>T12</v>
      </c>
      <c r="B138" s="526" t="str">
        <f>'Calcolo domanda-capacità'!J32</f>
        <v>Mezzeria</v>
      </c>
      <c r="C138" s="523">
        <f>'Calcolo domanda-capacità'!O32</f>
        <v>0.6445501183431952</v>
      </c>
    </row>
    <row r="139" spans="1:3" x14ac:dyDescent="0.2">
      <c r="A139" s="520" t="str">
        <f t="shared" si="2"/>
        <v>T12</v>
      </c>
      <c r="B139" s="526" t="str">
        <f>'Calcolo domanda-capacità'!J33</f>
        <v>Appoggio</v>
      </c>
      <c r="C139" s="523">
        <f>'Calcolo domanda-capacità'!O33</f>
        <v>0.70082564102564093</v>
      </c>
    </row>
    <row r="140" spans="1:3" x14ac:dyDescent="0.2">
      <c r="A140" s="520" t="str">
        <f t="shared" si="2"/>
        <v>T12</v>
      </c>
      <c r="B140" s="526" t="str">
        <f>'Calcolo domanda-capacità'!J34</f>
        <v>Appoggio</v>
      </c>
      <c r="C140" s="523">
        <f>'Calcolo domanda-capacità'!O34</f>
        <v>0.70077321499013812</v>
      </c>
    </row>
    <row r="141" spans="1:3" x14ac:dyDescent="0.2">
      <c r="A141" s="520" t="str">
        <f t="shared" si="2"/>
        <v>T12</v>
      </c>
      <c r="B141" s="526" t="str">
        <f>'Calcolo domanda-capacità'!J35</f>
        <v>Mezzeria</v>
      </c>
      <c r="C141" s="523">
        <f>'Calcolo domanda-capacità'!O35</f>
        <v>0.64235545364891522</v>
      </c>
    </row>
    <row r="142" spans="1:3" x14ac:dyDescent="0.2">
      <c r="A142" s="520" t="str">
        <f t="shared" si="2"/>
        <v>T12</v>
      </c>
      <c r="B142" s="526" t="str">
        <f>'Calcolo domanda-capacità'!J36</f>
        <v>Appoggio</v>
      </c>
      <c r="C142" s="523">
        <f>'Calcolo domanda-capacità'!O36</f>
        <v>0.50699805719921098</v>
      </c>
    </row>
    <row r="143" spans="1:3" x14ac:dyDescent="0.2">
      <c r="A143" s="520" t="str">
        <f t="shared" ref="A143:A168" si="3">A142</f>
        <v>T12</v>
      </c>
      <c r="B143" s="526" t="str">
        <f>'Calcolo domanda-capacità'!J37</f>
        <v>Appoggio</v>
      </c>
      <c r="C143" s="523">
        <f>'Calcolo domanda-capacità'!O37</f>
        <v>0.50307240631163708</v>
      </c>
    </row>
    <row r="144" spans="1:3" x14ac:dyDescent="0.2">
      <c r="A144" s="520" t="str">
        <f t="shared" si="3"/>
        <v>T12</v>
      </c>
      <c r="B144" s="526" t="str">
        <f>'Calcolo domanda-capacità'!J38</f>
        <v>Mezzeria</v>
      </c>
      <c r="C144" s="523">
        <f>'Calcolo domanda-capacità'!O38</f>
        <v>0.29426626232741615</v>
      </c>
    </row>
    <row r="145" spans="1:3" x14ac:dyDescent="0.2">
      <c r="A145" s="520" t="str">
        <f t="shared" si="3"/>
        <v>T12</v>
      </c>
      <c r="B145" s="526" t="str">
        <f>'Calcolo domanda-capacità'!J39</f>
        <v>Appoggio</v>
      </c>
      <c r="C145" s="523">
        <f>'Calcolo domanda-capacità'!O39</f>
        <v>6.6272682445759372E-3</v>
      </c>
    </row>
    <row r="146" spans="1:3" x14ac:dyDescent="0.2">
      <c r="A146" s="520" t="s">
        <v>1182</v>
      </c>
      <c r="B146" s="526" t="str">
        <f>'Calcolo domanda-capacità'!J40</f>
        <v>Appoggio</v>
      </c>
      <c r="C146" s="523">
        <f>'Calcolo domanda-capacità'!O40</f>
        <v>8.2595660749506909E-3</v>
      </c>
    </row>
    <row r="147" spans="1:3" x14ac:dyDescent="0.2">
      <c r="A147" s="520" t="str">
        <f t="shared" si="3"/>
        <v>T13</v>
      </c>
      <c r="B147" s="526" t="str">
        <f>'Calcolo domanda-capacità'!J41</f>
        <v>Mezzeria</v>
      </c>
      <c r="C147" s="523">
        <f>'Calcolo domanda-capacità'!O41</f>
        <v>0.28750014792899409</v>
      </c>
    </row>
    <row r="148" spans="1:3" x14ac:dyDescent="0.2">
      <c r="A148" s="520" t="str">
        <f t="shared" si="3"/>
        <v>T13</v>
      </c>
      <c r="B148" s="526" t="str">
        <f>'Calcolo domanda-capacità'!J42</f>
        <v>Appoggio</v>
      </c>
      <c r="C148" s="523">
        <f>'Calcolo domanda-capacità'!O42</f>
        <v>0.50510717948717943</v>
      </c>
    </row>
    <row r="149" spans="1:3" x14ac:dyDescent="0.2">
      <c r="A149" s="520" t="str">
        <f t="shared" si="3"/>
        <v>T13</v>
      </c>
      <c r="B149" s="526" t="str">
        <f>'Calcolo domanda-capacità'!J43</f>
        <v>Appoggio</v>
      </c>
      <c r="C149" s="523">
        <f>'Calcolo domanda-capacità'!O43</f>
        <v>0.5094301972386589</v>
      </c>
    </row>
    <row r="150" spans="1:3" x14ac:dyDescent="0.2">
      <c r="A150" s="520" t="str">
        <f t="shared" si="3"/>
        <v>T13</v>
      </c>
      <c r="B150" s="526" t="str">
        <f>'Calcolo domanda-capacità'!J44</f>
        <v>Mezzeria</v>
      </c>
      <c r="C150" s="523">
        <f>'Calcolo domanda-capacità'!O44</f>
        <v>0.64200872781065088</v>
      </c>
    </row>
    <row r="151" spans="1:3" x14ac:dyDescent="0.2">
      <c r="A151" s="520" t="str">
        <f t="shared" si="3"/>
        <v>T13</v>
      </c>
      <c r="B151" s="526" t="str">
        <f>'Calcolo domanda-capacità'!J45</f>
        <v>Appoggio</v>
      </c>
      <c r="C151" s="523">
        <f>'Calcolo domanda-capacità'!O45</f>
        <v>0.70458172583826417</v>
      </c>
    </row>
    <row r="152" spans="1:3" x14ac:dyDescent="0.2">
      <c r="A152" s="520" t="str">
        <f t="shared" si="3"/>
        <v>T13</v>
      </c>
      <c r="B152" s="526" t="str">
        <f>'Calcolo domanda-capacità'!J46</f>
        <v>Appoggio</v>
      </c>
      <c r="C152" s="523">
        <f>'Calcolo domanda-capacità'!O46</f>
        <v>0.70450727810650882</v>
      </c>
    </row>
    <row r="153" spans="1:3" x14ac:dyDescent="0.2">
      <c r="A153" s="520" t="str">
        <f t="shared" si="3"/>
        <v>T13</v>
      </c>
      <c r="B153" s="526" t="str">
        <f>'Calcolo domanda-capacità'!J47</f>
        <v>Mezzeria</v>
      </c>
      <c r="C153" s="523">
        <f>'Calcolo domanda-capacità'!O47</f>
        <v>0.64548208086785008</v>
      </c>
    </row>
    <row r="154" spans="1:3" x14ac:dyDescent="0.2">
      <c r="A154" s="520" t="str">
        <f t="shared" si="3"/>
        <v>T13</v>
      </c>
      <c r="B154" s="526" t="str">
        <f>'Calcolo domanda-capacità'!J48</f>
        <v>Appoggio</v>
      </c>
      <c r="C154" s="523">
        <f>'Calcolo domanda-capacità'!O48</f>
        <v>0.5101202366863905</v>
      </c>
    </row>
    <row r="155" spans="1:3" x14ac:dyDescent="0.2">
      <c r="A155" s="520" t="str">
        <f t="shared" si="3"/>
        <v>T13</v>
      </c>
      <c r="B155" s="526" t="str">
        <f>'Calcolo domanda-capacità'!J49</f>
        <v>Appoggio</v>
      </c>
      <c r="C155" s="523">
        <f>'Calcolo domanda-capacità'!O49</f>
        <v>0.50403731755424064</v>
      </c>
    </row>
    <row r="156" spans="1:3" x14ac:dyDescent="0.2">
      <c r="A156" s="520" t="str">
        <f t="shared" si="3"/>
        <v>T13</v>
      </c>
      <c r="B156" s="526" t="str">
        <f>'Calcolo domanda-capacità'!J50</f>
        <v>Mezzeria</v>
      </c>
      <c r="C156" s="523">
        <f>'Calcolo domanda-capacità'!O50</f>
        <v>0.29244615384615386</v>
      </c>
    </row>
    <row r="157" spans="1:3" x14ac:dyDescent="0.2">
      <c r="A157" s="520" t="str">
        <f t="shared" si="3"/>
        <v>T13</v>
      </c>
      <c r="B157" s="526" t="str">
        <f>'Calcolo domanda-capacità'!J51</f>
        <v>Appoggio</v>
      </c>
      <c r="C157" s="523">
        <f>'Calcolo domanda-capacità'!O51</f>
        <v>7.4161143984220902E-3</v>
      </c>
    </row>
    <row r="158" spans="1:3" x14ac:dyDescent="0.2">
      <c r="A158" s="520" t="s">
        <v>1183</v>
      </c>
      <c r="B158" s="526" t="str">
        <f>'Calcolo domanda-capacità'!J52</f>
        <v>Appoggio</v>
      </c>
      <c r="C158" s="523">
        <f>'Calcolo domanda-capacità'!O52</f>
        <v>8.4910650887573963E-3</v>
      </c>
    </row>
    <row r="159" spans="1:3" x14ac:dyDescent="0.2">
      <c r="A159" s="520" t="str">
        <f t="shared" si="3"/>
        <v>T14</v>
      </c>
      <c r="B159" s="526" t="str">
        <f>'Calcolo domanda-capacità'!J53</f>
        <v>Mezzeria</v>
      </c>
      <c r="C159" s="523">
        <f>'Calcolo domanda-capacità'!O53</f>
        <v>0.28173080867850098</v>
      </c>
    </row>
    <row r="160" spans="1:3" x14ac:dyDescent="0.2">
      <c r="A160" s="520" t="str">
        <f t="shared" si="3"/>
        <v>T14</v>
      </c>
      <c r="B160" s="526" t="str">
        <f>'Calcolo domanda-capacità'!J54</f>
        <v>Appoggio</v>
      </c>
      <c r="C160" s="523">
        <f>'Calcolo domanda-capacità'!O54</f>
        <v>0.50327849112426026</v>
      </c>
    </row>
    <row r="161" spans="1:3" x14ac:dyDescent="0.2">
      <c r="A161" s="520" t="str">
        <f t="shared" si="3"/>
        <v>T14</v>
      </c>
      <c r="B161" s="526" t="str">
        <f>'Calcolo domanda-capacità'!J55</f>
        <v>Appoggio</v>
      </c>
      <c r="C161" s="523">
        <f>'Calcolo domanda-capacità'!O55</f>
        <v>0.50824582840236687</v>
      </c>
    </row>
    <row r="162" spans="1:3" x14ac:dyDescent="0.2">
      <c r="A162" s="520" t="str">
        <f t="shared" si="3"/>
        <v>T14</v>
      </c>
      <c r="B162" s="526" t="str">
        <f>'Calcolo domanda-capacità'!J56</f>
        <v>Mezzeria</v>
      </c>
      <c r="C162" s="523">
        <f>'Calcolo domanda-capacità'!O56</f>
        <v>0.64019005917159766</v>
      </c>
    </row>
    <row r="163" spans="1:3" x14ac:dyDescent="0.2">
      <c r="A163" s="520" t="str">
        <f t="shared" si="3"/>
        <v>T14</v>
      </c>
      <c r="B163" s="526" t="str">
        <f>'Calcolo domanda-capacità'!J57</f>
        <v>Appoggio</v>
      </c>
      <c r="C163" s="523">
        <f>'Calcolo domanda-capacità'!O57</f>
        <v>0.71749981262327411</v>
      </c>
    </row>
    <row r="164" spans="1:3" x14ac:dyDescent="0.2">
      <c r="A164" s="520" t="str">
        <f t="shared" si="3"/>
        <v>T14</v>
      </c>
      <c r="B164" s="526" t="str">
        <f>'Calcolo domanda-capacità'!J58</f>
        <v>Appoggio</v>
      </c>
      <c r="C164" s="523">
        <f>'Calcolo domanda-capacità'!O58</f>
        <v>0.71734599605522686</v>
      </c>
    </row>
    <row r="165" spans="1:3" x14ac:dyDescent="0.2">
      <c r="A165" s="520" t="str">
        <f t="shared" si="3"/>
        <v>T14</v>
      </c>
      <c r="B165" s="526" t="str">
        <f>'Calcolo domanda-capacità'!J59</f>
        <v>Mezzeria</v>
      </c>
      <c r="C165" s="523">
        <f>'Calcolo domanda-capacità'!O59</f>
        <v>0.64243703155818543</v>
      </c>
    </row>
    <row r="166" spans="1:3" x14ac:dyDescent="0.2">
      <c r="A166" s="520" t="str">
        <f t="shared" si="3"/>
        <v>T14</v>
      </c>
      <c r="B166" s="526" t="str">
        <f>'Calcolo domanda-capacità'!J60</f>
        <v>Appoggio</v>
      </c>
      <c r="C166" s="523">
        <f>'Calcolo domanda-capacità'!O60</f>
        <v>0.5073523964497042</v>
      </c>
    </row>
    <row r="167" spans="1:3" x14ac:dyDescent="0.2">
      <c r="A167" s="520" t="str">
        <f t="shared" si="3"/>
        <v>T14</v>
      </c>
      <c r="B167" s="526" t="str">
        <f>'Calcolo domanda-capacità'!J61</f>
        <v>Appoggio</v>
      </c>
      <c r="C167" s="523">
        <f>'Calcolo domanda-capacità'!O61</f>
        <v>0.50235513806706111</v>
      </c>
    </row>
    <row r="168" spans="1:3" x14ac:dyDescent="0.2">
      <c r="A168" s="520" t="str">
        <f t="shared" si="3"/>
        <v>T14</v>
      </c>
      <c r="B168" s="526" t="str">
        <f>'Calcolo domanda-capacità'!J62</f>
        <v>Mezzeria</v>
      </c>
      <c r="C168" s="523">
        <f>'Calcolo domanda-capacità'!O62</f>
        <v>0.2884303944773175</v>
      </c>
    </row>
    <row r="169" spans="1:3" x14ac:dyDescent="0.2">
      <c r="A169" s="520" t="str">
        <f>A168</f>
        <v>T14</v>
      </c>
      <c r="B169" s="526" t="str">
        <f>'Calcolo domanda-capacità'!J63</f>
        <v>Appoggio</v>
      </c>
      <c r="C169" s="523">
        <f>'Calcolo domanda-capacità'!O63</f>
        <v>8.1287869822485211E-3</v>
      </c>
    </row>
    <row r="170" spans="1:3" x14ac:dyDescent="0.2">
      <c r="A170" s="520" t="s">
        <v>1184</v>
      </c>
      <c r="B170" s="526" t="str">
        <f>'Calcolo domanda-capacità'!J64</f>
        <v>Appoggio</v>
      </c>
      <c r="C170" s="523">
        <f>'Calcolo domanda-capacità'!O64</f>
        <v>8.3787475345167648E-3</v>
      </c>
    </row>
    <row r="171" spans="1:3" x14ac:dyDescent="0.2">
      <c r="A171" s="520" t="str">
        <f t="shared" ref="A170:A233" si="4">A170</f>
        <v>T15</v>
      </c>
      <c r="B171" s="526" t="str">
        <f>'Calcolo domanda-capacità'!J65</f>
        <v>Mezzeria</v>
      </c>
      <c r="C171" s="523">
        <f>'Calcolo domanda-capacità'!O65</f>
        <v>0.27796809664694277</v>
      </c>
    </row>
    <row r="172" spans="1:3" x14ac:dyDescent="0.2">
      <c r="A172" s="520" t="str">
        <f t="shared" si="4"/>
        <v>T15</v>
      </c>
      <c r="B172" s="526" t="str">
        <f>'Calcolo domanda-capacità'!J66</f>
        <v>Appoggio</v>
      </c>
      <c r="C172" s="523">
        <f>'Calcolo domanda-capacità'!O66</f>
        <v>0.49752575936883625</v>
      </c>
    </row>
    <row r="173" spans="1:3" x14ac:dyDescent="0.2">
      <c r="A173" s="520" t="str">
        <f t="shared" si="4"/>
        <v>T15</v>
      </c>
      <c r="B173" s="526" t="str">
        <f>'Calcolo domanda-capacità'!J67</f>
        <v>Appoggio</v>
      </c>
      <c r="C173" s="523">
        <f>'Calcolo domanda-capacità'!O67</f>
        <v>0.50313172583826427</v>
      </c>
    </row>
    <row r="174" spans="1:3" x14ac:dyDescent="0.2">
      <c r="A174" s="520" t="str">
        <f t="shared" si="4"/>
        <v>T15</v>
      </c>
      <c r="B174" s="526" t="str">
        <f>'Calcolo domanda-capacità'!J68</f>
        <v>Mezzeria</v>
      </c>
      <c r="C174" s="523">
        <f>'Calcolo domanda-capacità'!O68</f>
        <v>0.64252666666666669</v>
      </c>
    </row>
    <row r="175" spans="1:3" x14ac:dyDescent="0.2">
      <c r="A175" s="520" t="str">
        <f t="shared" si="4"/>
        <v>T15</v>
      </c>
      <c r="B175" s="526" t="str">
        <f>'Calcolo domanda-capacità'!J69</f>
        <v>Appoggio</v>
      </c>
      <c r="C175" s="523">
        <f>'Calcolo domanda-capacità'!O69</f>
        <v>0.72611969428007883</v>
      </c>
    </row>
    <row r="176" spans="1:3" x14ac:dyDescent="0.2">
      <c r="A176" s="520" t="str">
        <f t="shared" si="4"/>
        <v>T15</v>
      </c>
      <c r="B176" s="526" t="str">
        <f>'Calcolo domanda-capacità'!J70</f>
        <v>Appoggio</v>
      </c>
      <c r="C176" s="523">
        <f>'Calcolo domanda-capacità'!O70</f>
        <v>0.72610342209072987</v>
      </c>
    </row>
    <row r="177" spans="1:3" x14ac:dyDescent="0.2">
      <c r="A177" s="520" t="str">
        <f t="shared" si="4"/>
        <v>T15</v>
      </c>
      <c r="B177" s="526" t="str">
        <f>'Calcolo domanda-capacità'!J71</f>
        <v>Mezzeria</v>
      </c>
      <c r="C177" s="523">
        <f>'Calcolo domanda-capacità'!O71</f>
        <v>0.64572957593688363</v>
      </c>
    </row>
    <row r="178" spans="1:3" x14ac:dyDescent="0.2">
      <c r="A178" s="520" t="str">
        <f t="shared" si="4"/>
        <v>T15</v>
      </c>
      <c r="B178" s="526" t="str">
        <f>'Calcolo domanda-capacità'!J72</f>
        <v>Appoggio</v>
      </c>
      <c r="C178" s="523">
        <f>'Calcolo domanda-capacità'!O72</f>
        <v>0.50257255424063108</v>
      </c>
    </row>
    <row r="179" spans="1:3" x14ac:dyDescent="0.2">
      <c r="A179" s="520" t="str">
        <f t="shared" si="4"/>
        <v>T15</v>
      </c>
      <c r="B179" s="526" t="str">
        <f>'Calcolo domanda-capacità'!J73</f>
        <v>Appoggio</v>
      </c>
      <c r="C179" s="523">
        <f>'Calcolo domanda-capacità'!O73</f>
        <v>0.4969597435897436</v>
      </c>
    </row>
    <row r="180" spans="1:3" x14ac:dyDescent="0.2">
      <c r="A180" s="520" t="str">
        <f t="shared" si="4"/>
        <v>T15</v>
      </c>
      <c r="B180" s="526" t="str">
        <f>'Calcolo domanda-capacità'!J74</f>
        <v>Mezzeria</v>
      </c>
      <c r="C180" s="523">
        <f>'Calcolo domanda-capacità'!O74</f>
        <v>0.28573711045364891</v>
      </c>
    </row>
    <row r="181" spans="1:3" x14ac:dyDescent="0.2">
      <c r="A181" s="520" t="str">
        <f t="shared" si="4"/>
        <v>T15</v>
      </c>
      <c r="B181" s="526" t="str">
        <f>'Calcolo domanda-capacità'!J75</f>
        <v>Appoggio</v>
      </c>
      <c r="C181" s="523">
        <f>'Calcolo domanda-capacità'!O75</f>
        <v>8.5005128205128209E-3</v>
      </c>
    </row>
    <row r="182" spans="1:3" x14ac:dyDescent="0.2">
      <c r="A182" s="520" t="s">
        <v>1185</v>
      </c>
      <c r="B182" s="526" t="str">
        <f>'Calcolo domanda-capacità'!J76</f>
        <v>Appoggio</v>
      </c>
      <c r="C182" s="523">
        <f>'Calcolo domanda-capacità'!O76</f>
        <v>8.1899112426035495E-3</v>
      </c>
    </row>
    <row r="183" spans="1:3" x14ac:dyDescent="0.2">
      <c r="A183" s="520" t="str">
        <f t="shared" si="4"/>
        <v>T16</v>
      </c>
      <c r="B183" s="526" t="str">
        <f>'Calcolo domanda-capacità'!J77</f>
        <v>Mezzeria</v>
      </c>
      <c r="C183" s="523">
        <f>'Calcolo domanda-capacità'!O77</f>
        <v>0.27635925049309662</v>
      </c>
    </row>
    <row r="184" spans="1:3" x14ac:dyDescent="0.2">
      <c r="A184" s="520" t="str">
        <f t="shared" si="4"/>
        <v>T16</v>
      </c>
      <c r="B184" s="526" t="str">
        <f>'Calcolo domanda-capacità'!J78</f>
        <v>Appoggio</v>
      </c>
      <c r="C184" s="523">
        <f>'Calcolo domanda-capacità'!O78</f>
        <v>0.49504970414201183</v>
      </c>
    </row>
    <row r="185" spans="1:3" x14ac:dyDescent="0.2">
      <c r="A185" s="520" t="str">
        <f t="shared" si="4"/>
        <v>T16</v>
      </c>
      <c r="B185" s="526" t="str">
        <f>'Calcolo domanda-capacità'!J79</f>
        <v>Appoggio</v>
      </c>
      <c r="C185" s="523">
        <f>'Calcolo domanda-capacità'!O79</f>
        <v>0.50099541420118343</v>
      </c>
    </row>
    <row r="186" spans="1:3" x14ac:dyDescent="0.2">
      <c r="A186" s="520" t="str">
        <f t="shared" si="4"/>
        <v>T16</v>
      </c>
      <c r="B186" s="526" t="str">
        <f>'Calcolo domanda-capacità'!J80</f>
        <v>Mezzeria</v>
      </c>
      <c r="C186" s="523">
        <f>'Calcolo domanda-capacità'!O80</f>
        <v>0.6439862130177515</v>
      </c>
    </row>
    <row r="187" spans="1:3" x14ac:dyDescent="0.2">
      <c r="A187" s="520" t="str">
        <f t="shared" si="4"/>
        <v>T16</v>
      </c>
      <c r="B187" s="526" t="str">
        <f>'Calcolo domanda-capacità'!J81</f>
        <v>Appoggio</v>
      </c>
      <c r="C187" s="523">
        <f>'Calcolo domanda-capacità'!O81</f>
        <v>0.73142209072978304</v>
      </c>
    </row>
    <row r="188" spans="1:3" x14ac:dyDescent="0.2">
      <c r="A188" s="520" t="str">
        <f t="shared" si="4"/>
        <v>T16</v>
      </c>
      <c r="B188" s="526" t="str">
        <f>'Calcolo domanda-capacità'!J82</f>
        <v>Appoggio</v>
      </c>
      <c r="C188" s="523">
        <f>'Calcolo domanda-capacità'!O82</f>
        <v>0.73117671597633127</v>
      </c>
    </row>
    <row r="189" spans="1:3" x14ac:dyDescent="0.2">
      <c r="A189" s="520" t="str">
        <f t="shared" si="4"/>
        <v>T16</v>
      </c>
      <c r="B189" s="526" t="str">
        <f>'Calcolo domanda-capacità'!J83</f>
        <v>Mezzeria</v>
      </c>
      <c r="C189" s="523">
        <f>'Calcolo domanda-capacità'!O83</f>
        <v>0.64779777120315585</v>
      </c>
    </row>
    <row r="190" spans="1:3" x14ac:dyDescent="0.2">
      <c r="A190" s="520" t="str">
        <f t="shared" si="4"/>
        <v>T16</v>
      </c>
      <c r="B190" s="526" t="str">
        <f>'Calcolo domanda-capacità'!J84</f>
        <v>Appoggio</v>
      </c>
      <c r="C190" s="523">
        <f>'Calcolo domanda-capacità'!O84</f>
        <v>0.50069499013806706</v>
      </c>
    </row>
    <row r="191" spans="1:3" x14ac:dyDescent="0.2">
      <c r="A191" s="520" t="str">
        <f t="shared" si="4"/>
        <v>T16</v>
      </c>
      <c r="B191" s="526" t="str">
        <f>'Calcolo domanda-capacità'!J85</f>
        <v>Appoggio</v>
      </c>
      <c r="C191" s="523">
        <f>'Calcolo domanda-capacità'!O85</f>
        <v>0.4947122189349113</v>
      </c>
    </row>
    <row r="192" spans="1:3" x14ac:dyDescent="0.2">
      <c r="A192" s="520" t="str">
        <f t="shared" si="4"/>
        <v>T16</v>
      </c>
      <c r="B192" s="526" t="str">
        <f>'Calcolo domanda-capacità'!J86</f>
        <v>Mezzeria</v>
      </c>
      <c r="C192" s="523">
        <f>'Calcolo domanda-capacità'!O86</f>
        <v>0.28448271203155817</v>
      </c>
    </row>
    <row r="193" spans="1:3" x14ac:dyDescent="0.2">
      <c r="A193" s="520" t="str">
        <f t="shared" si="4"/>
        <v>T16</v>
      </c>
      <c r="B193" s="526" t="str">
        <f>'Calcolo domanda-capacità'!J87</f>
        <v>Appoggio</v>
      </c>
      <c r="C193" s="523">
        <f>'Calcolo domanda-capacità'!O87</f>
        <v>8.3473471400394468E-3</v>
      </c>
    </row>
    <row r="194" spans="1:3" x14ac:dyDescent="0.2">
      <c r="A194" s="520" t="s">
        <v>1186</v>
      </c>
      <c r="B194" s="526" t="str">
        <f>'Calcolo domanda-capacità'!J88</f>
        <v>Appoggio</v>
      </c>
      <c r="C194" s="523">
        <f>'Calcolo domanda-capacità'!O88</f>
        <v>8.0550295857988157E-3</v>
      </c>
    </row>
    <row r="195" spans="1:3" x14ac:dyDescent="0.2">
      <c r="A195" s="520" t="str">
        <f t="shared" si="4"/>
        <v>T17</v>
      </c>
      <c r="B195" s="526" t="str">
        <f>'Calcolo domanda-capacità'!J89</f>
        <v>Mezzeria</v>
      </c>
      <c r="C195" s="523">
        <f>'Calcolo domanda-capacità'!O89</f>
        <v>0.27610172583826431</v>
      </c>
    </row>
    <row r="196" spans="1:3" x14ac:dyDescent="0.2">
      <c r="A196" s="520" t="str">
        <f t="shared" si="4"/>
        <v>T17</v>
      </c>
      <c r="B196" s="526" t="str">
        <f>'Calcolo domanda-capacità'!J90</f>
        <v>Appoggio</v>
      </c>
      <c r="C196" s="523">
        <f>'Calcolo domanda-capacità'!O90</f>
        <v>0.49503054240631161</v>
      </c>
    </row>
    <row r="197" spans="1:3" x14ac:dyDescent="0.2">
      <c r="A197" s="520" t="str">
        <f t="shared" si="4"/>
        <v>T17</v>
      </c>
      <c r="B197" s="526" t="str">
        <f>'Calcolo domanda-capacità'!J91</f>
        <v>Appoggio</v>
      </c>
      <c r="C197" s="523">
        <f>'Calcolo domanda-capacità'!O91</f>
        <v>0.50109656804733727</v>
      </c>
    </row>
    <row r="198" spans="1:3" x14ac:dyDescent="0.2">
      <c r="A198" s="520" t="str">
        <f t="shared" si="4"/>
        <v>T17</v>
      </c>
      <c r="B198" s="526" t="str">
        <f>'Calcolo domanda-capacità'!J92</f>
        <v>Mezzeria</v>
      </c>
      <c r="C198" s="523">
        <f>'Calcolo domanda-capacità'!O92</f>
        <v>0.64531475345167644</v>
      </c>
    </row>
    <row r="199" spans="1:3" x14ac:dyDescent="0.2">
      <c r="A199" s="520" t="str">
        <f t="shared" si="4"/>
        <v>T17</v>
      </c>
      <c r="B199" s="526" t="str">
        <f>'Calcolo domanda-capacità'!J93</f>
        <v>Appoggio</v>
      </c>
      <c r="C199" s="523">
        <f>'Calcolo domanda-capacità'!O93</f>
        <v>0.73396702169625239</v>
      </c>
    </row>
    <row r="200" spans="1:3" x14ac:dyDescent="0.2">
      <c r="A200" s="520" t="str">
        <f t="shared" si="4"/>
        <v>T17</v>
      </c>
      <c r="B200" s="526" t="str">
        <f>'Calcolo domanda-capacità'!J94</f>
        <v>Appoggio</v>
      </c>
      <c r="C200" s="523">
        <f>'Calcolo domanda-capacità'!O94</f>
        <v>0.733680798816568</v>
      </c>
    </row>
    <row r="201" spans="1:3" x14ac:dyDescent="0.2">
      <c r="A201" s="520" t="str">
        <f t="shared" si="4"/>
        <v>T17</v>
      </c>
      <c r="B201" s="526" t="str">
        <f>'Calcolo domanda-capacità'!J95</f>
        <v>Mezzeria</v>
      </c>
      <c r="C201" s="523">
        <f>'Calcolo domanda-capacità'!O95</f>
        <v>0.64235825443786987</v>
      </c>
    </row>
    <row r="202" spans="1:3" x14ac:dyDescent="0.2">
      <c r="A202" s="520" t="str">
        <f t="shared" si="4"/>
        <v>T17</v>
      </c>
      <c r="B202" s="526" t="str">
        <f>'Calcolo domanda-capacità'!J96</f>
        <v>Appoggio</v>
      </c>
      <c r="C202" s="523">
        <f>'Calcolo domanda-capacità'!O96</f>
        <v>0.50097774161735709</v>
      </c>
    </row>
    <row r="203" spans="1:3" x14ac:dyDescent="0.2">
      <c r="A203" s="520" t="str">
        <f t="shared" si="4"/>
        <v>T17</v>
      </c>
      <c r="B203" s="526" t="str">
        <f>'Calcolo domanda-capacità'!J97</f>
        <v>Appoggio</v>
      </c>
      <c r="C203" s="523">
        <f>'Calcolo domanda-capacità'!O97</f>
        <v>0.49490968441814592</v>
      </c>
    </row>
    <row r="204" spans="1:3" x14ac:dyDescent="0.2">
      <c r="A204" s="520" t="str">
        <f t="shared" si="4"/>
        <v>T17</v>
      </c>
      <c r="B204" s="526" t="str">
        <f>'Calcolo domanda-capacità'!J98</f>
        <v>Mezzeria</v>
      </c>
      <c r="C204" s="523">
        <f>'Calcolo domanda-capacità'!O98</f>
        <v>0.28441998027613413</v>
      </c>
    </row>
    <row r="205" spans="1:3" x14ac:dyDescent="0.2">
      <c r="A205" s="520" t="str">
        <f t="shared" si="4"/>
        <v>T17</v>
      </c>
      <c r="B205" s="526" t="str">
        <f>'Calcolo domanda-capacità'!J99</f>
        <v>Appoggio</v>
      </c>
      <c r="C205" s="523">
        <f>'Calcolo domanda-capacità'!O99</f>
        <v>8.4999605522682441E-3</v>
      </c>
    </row>
    <row r="206" spans="1:3" x14ac:dyDescent="0.2">
      <c r="A206" s="520" t="s">
        <v>1187</v>
      </c>
      <c r="B206" s="526" t="str">
        <f>'Calcolo domanda-capacità'!J100</f>
        <v>Appoggio</v>
      </c>
      <c r="C206" s="523">
        <f>'Calcolo domanda-capacità'!O100</f>
        <v>7.9989743589743596E-3</v>
      </c>
    </row>
    <row r="207" spans="1:3" x14ac:dyDescent="0.2">
      <c r="A207" s="520" t="str">
        <f t="shared" si="4"/>
        <v>T18</v>
      </c>
      <c r="B207" s="526" t="str">
        <f>'Calcolo domanda-capacità'!J101</f>
        <v>Mezzeria</v>
      </c>
      <c r="C207" s="523">
        <f>'Calcolo domanda-capacità'!O101</f>
        <v>0.27653228796844176</v>
      </c>
    </row>
    <row r="208" spans="1:3" x14ac:dyDescent="0.2">
      <c r="A208" s="520" t="str">
        <f t="shared" si="4"/>
        <v>T18</v>
      </c>
      <c r="B208" s="526" t="str">
        <f>'Calcolo domanda-capacità'!J102</f>
        <v>Appoggio</v>
      </c>
      <c r="C208" s="523">
        <f>'Calcolo domanda-capacità'!O102</f>
        <v>0.49610232741617361</v>
      </c>
    </row>
    <row r="209" spans="1:3" x14ac:dyDescent="0.2">
      <c r="A209" s="520" t="str">
        <f t="shared" si="4"/>
        <v>T18</v>
      </c>
      <c r="B209" s="526" t="str">
        <f>'Calcolo domanda-capacità'!J103</f>
        <v>Appoggio</v>
      </c>
      <c r="C209" s="523">
        <f>'Calcolo domanda-capacità'!O103</f>
        <v>0.50215567061143973</v>
      </c>
    </row>
    <row r="210" spans="1:3" x14ac:dyDescent="0.2">
      <c r="A210" s="520" t="str">
        <f t="shared" si="4"/>
        <v>T18</v>
      </c>
      <c r="B210" s="526" t="str">
        <f>'Calcolo domanda-capacità'!J104</f>
        <v>Mezzeria</v>
      </c>
      <c r="C210" s="523">
        <f>'Calcolo domanda-capacità'!O104</f>
        <v>0.64667764299802766</v>
      </c>
    </row>
    <row r="211" spans="1:3" x14ac:dyDescent="0.2">
      <c r="A211" s="520" t="str">
        <f t="shared" si="4"/>
        <v>T18</v>
      </c>
      <c r="B211" s="526" t="str">
        <f>'Calcolo domanda-capacità'!J105</f>
        <v>Appoggio</v>
      </c>
      <c r="C211" s="523">
        <f>'Calcolo domanda-capacità'!O105</f>
        <v>0.73541786982248525</v>
      </c>
    </row>
    <row r="212" spans="1:3" x14ac:dyDescent="0.2">
      <c r="A212" s="520" t="str">
        <f t="shared" si="4"/>
        <v>T18</v>
      </c>
      <c r="B212" s="526" t="str">
        <f>'Calcolo domanda-capacità'!J106</f>
        <v>Appoggio</v>
      </c>
      <c r="C212" s="523">
        <f>'Calcolo domanda-capacità'!O106</f>
        <v>0.73515599605522686</v>
      </c>
    </row>
    <row r="213" spans="1:3" x14ac:dyDescent="0.2">
      <c r="A213" s="520" t="str">
        <f t="shared" si="4"/>
        <v>T18</v>
      </c>
      <c r="B213" s="526" t="str">
        <f>'Calcolo domanda-capacità'!J107</f>
        <v>Mezzeria</v>
      </c>
      <c r="C213" s="523">
        <f>'Calcolo domanda-capacità'!O107</f>
        <v>0.65066012820512831</v>
      </c>
    </row>
    <row r="214" spans="1:3" x14ac:dyDescent="0.2">
      <c r="A214" s="520" t="str">
        <f t="shared" si="4"/>
        <v>T18</v>
      </c>
      <c r="B214" s="526" t="str">
        <f>'Calcolo domanda-capacità'!J108</f>
        <v>Appoggio</v>
      </c>
      <c r="C214" s="523">
        <f>'Calcolo domanda-capacità'!O108</f>
        <v>0.50230348126232738</v>
      </c>
    </row>
    <row r="215" spans="1:3" x14ac:dyDescent="0.2">
      <c r="A215" s="520" t="str">
        <f t="shared" si="4"/>
        <v>T18</v>
      </c>
      <c r="B215" s="526" t="str">
        <f>'Calcolo domanda-capacità'!J109</f>
        <v>Appoggio</v>
      </c>
      <c r="C215" s="523">
        <f>'Calcolo domanda-capacità'!O109</f>
        <v>0.48500457593688362</v>
      </c>
    </row>
    <row r="216" spans="1:3" x14ac:dyDescent="0.2">
      <c r="A216" s="520" t="str">
        <f t="shared" si="4"/>
        <v>T18</v>
      </c>
      <c r="B216" s="526" t="str">
        <f>'Calcolo domanda-capacità'!J110</f>
        <v>mezzeria</v>
      </c>
      <c r="C216" s="523">
        <f>'Calcolo domanda-capacità'!O110</f>
        <v>0.28496692307692306</v>
      </c>
    </row>
    <row r="217" spans="1:3" x14ac:dyDescent="0.2">
      <c r="A217" s="520" t="str">
        <f t="shared" si="4"/>
        <v>T18</v>
      </c>
      <c r="B217" s="526" t="str">
        <f>'Calcolo domanda-capacità'!J111</f>
        <v>Appoggio</v>
      </c>
      <c r="C217" s="523">
        <f>'Calcolo domanda-capacità'!O111</f>
        <v>8.4722485207100601E-3</v>
      </c>
    </row>
    <row r="218" spans="1:3" x14ac:dyDescent="0.2">
      <c r="A218" s="520" t="s">
        <v>1188</v>
      </c>
      <c r="B218" s="526" t="str">
        <f>'Calcolo domanda-capacità'!R4</f>
        <v>Appoggio</v>
      </c>
      <c r="C218" s="523">
        <f>'Calcolo domanda-capacità'!W4</f>
        <v>7.9216272189349107E-3</v>
      </c>
    </row>
    <row r="219" spans="1:3" x14ac:dyDescent="0.2">
      <c r="A219" s="520" t="str">
        <f t="shared" si="4"/>
        <v>T19</v>
      </c>
      <c r="B219" s="526" t="str">
        <f>'Calcolo domanda-capacità'!R5</f>
        <v>Mezzeria</v>
      </c>
      <c r="C219" s="523">
        <f>'Calcolo domanda-capacità'!W5</f>
        <v>0.27707823471400395</v>
      </c>
    </row>
    <row r="220" spans="1:3" x14ac:dyDescent="0.2">
      <c r="A220" s="520" t="str">
        <f t="shared" si="4"/>
        <v>T19</v>
      </c>
      <c r="B220" s="526" t="str">
        <f>'Calcolo domanda-capacità'!R6</f>
        <v>Appoggio</v>
      </c>
      <c r="C220" s="523">
        <f>'Calcolo domanda-capacità'!W6</f>
        <v>0.49737555226824459</v>
      </c>
    </row>
    <row r="221" spans="1:3" x14ac:dyDescent="0.2">
      <c r="A221" s="520" t="str">
        <f t="shared" si="4"/>
        <v>T19</v>
      </c>
      <c r="B221" s="526" t="str">
        <f>'Calcolo domanda-capacità'!R7</f>
        <v>Appoggio</v>
      </c>
      <c r="C221" s="523">
        <f>'Calcolo domanda-capacità'!W7</f>
        <v>0.50333225838264295</v>
      </c>
    </row>
    <row r="222" spans="1:3" x14ac:dyDescent="0.2">
      <c r="A222" s="520" t="str">
        <f t="shared" si="4"/>
        <v>T19</v>
      </c>
      <c r="B222" s="526" t="str">
        <f>'Calcolo domanda-capacità'!R8</f>
        <v>Mezzeria</v>
      </c>
      <c r="C222" s="523">
        <f>'Calcolo domanda-capacità'!W8</f>
        <v>0.64952698224852079</v>
      </c>
    </row>
    <row r="223" spans="1:3" x14ac:dyDescent="0.2">
      <c r="A223" s="520" t="str">
        <f t="shared" si="4"/>
        <v>T19</v>
      </c>
      <c r="B223" s="526" t="str">
        <f>'Calcolo domanda-capacità'!R9</f>
        <v>Appoggio</v>
      </c>
      <c r="C223" s="523">
        <f>'Calcolo domanda-capacità'!W9</f>
        <v>0.73698537475345172</v>
      </c>
    </row>
    <row r="224" spans="1:3" x14ac:dyDescent="0.2">
      <c r="A224" s="520" t="str">
        <f t="shared" si="4"/>
        <v>T19</v>
      </c>
      <c r="B224" s="526" t="str">
        <f>'Calcolo domanda-capacità'!R10</f>
        <v>Appoggio</v>
      </c>
      <c r="C224" s="523">
        <f>'Calcolo domanda-capacità'!W10</f>
        <v>0.73675361932938854</v>
      </c>
    </row>
    <row r="225" spans="1:3" x14ac:dyDescent="0.2">
      <c r="A225" s="520" t="str">
        <f t="shared" si="4"/>
        <v>T19</v>
      </c>
      <c r="B225" s="526" t="str">
        <f>'Calcolo domanda-capacità'!R11</f>
        <v>Mezzeria</v>
      </c>
      <c r="C225" s="523">
        <f>'Calcolo domanda-capacità'!W11</f>
        <v>0.65206597633136099</v>
      </c>
    </row>
    <row r="226" spans="1:3" x14ac:dyDescent="0.2">
      <c r="A226" s="520" t="str">
        <f t="shared" si="4"/>
        <v>T19</v>
      </c>
      <c r="B226" s="526" t="str">
        <f>'Calcolo domanda-capacità'!R12</f>
        <v>Appoggio</v>
      </c>
      <c r="C226" s="523">
        <f>'Calcolo domanda-capacità'!W12</f>
        <v>0.50352390532544378</v>
      </c>
    </row>
    <row r="227" spans="1:3" x14ac:dyDescent="0.2">
      <c r="A227" s="520" t="str">
        <f t="shared" si="4"/>
        <v>T19</v>
      </c>
      <c r="B227" s="526" t="str">
        <f>'Calcolo domanda-capacità'!R13</f>
        <v>Appoggio</v>
      </c>
      <c r="C227" s="523">
        <f>'Calcolo domanda-capacità'!W13</f>
        <v>0.49751620315581851</v>
      </c>
    </row>
    <row r="228" spans="1:3" x14ac:dyDescent="0.2">
      <c r="A228" s="520" t="str">
        <f t="shared" si="4"/>
        <v>T19</v>
      </c>
      <c r="B228" s="526" t="str">
        <f>'Calcolo domanda-capacità'!R14</f>
        <v>Mezzeria</v>
      </c>
      <c r="C228" s="523">
        <f>'Calcolo domanda-capacità'!W14</f>
        <v>0.28558077909270219</v>
      </c>
    </row>
    <row r="229" spans="1:3" x14ac:dyDescent="0.2">
      <c r="A229" s="520" t="str">
        <f t="shared" si="4"/>
        <v>T19</v>
      </c>
      <c r="B229" s="526" t="str">
        <f>'Calcolo domanda-capacità'!R15</f>
        <v>Appoggio</v>
      </c>
      <c r="C229" s="523">
        <f>'Calcolo domanda-capacità'!W15</f>
        <v>8.4349704142011837E-3</v>
      </c>
    </row>
    <row r="230" spans="1:3" x14ac:dyDescent="0.2">
      <c r="A230" s="520" t="s">
        <v>1189</v>
      </c>
      <c r="B230" s="526" t="str">
        <f>'Calcolo domanda-capacità'!R16</f>
        <v>Appoggio</v>
      </c>
      <c r="C230" s="523">
        <f>'Calcolo domanda-capacità'!W16</f>
        <v>7.8208382642998026E-3</v>
      </c>
    </row>
    <row r="231" spans="1:3" x14ac:dyDescent="0.2">
      <c r="A231" s="520" t="str">
        <f t="shared" si="4"/>
        <v>T20</v>
      </c>
      <c r="B231" s="526" t="str">
        <f>'Calcolo domanda-capacità'!R17</f>
        <v>Mezzeria</v>
      </c>
      <c r="C231" s="523">
        <f>'Calcolo domanda-capacità'!W17</f>
        <v>0.27757662721893489</v>
      </c>
    </row>
    <row r="232" spans="1:3" x14ac:dyDescent="0.2">
      <c r="A232" s="520" t="str">
        <f t="shared" si="4"/>
        <v>T20</v>
      </c>
      <c r="B232" s="526" t="str">
        <f>'Calcolo domanda-capacità'!R18</f>
        <v>Appoggio</v>
      </c>
      <c r="C232" s="523">
        <f>'Calcolo domanda-capacità'!W18</f>
        <v>0.49790194280078898</v>
      </c>
    </row>
    <row r="233" spans="1:3" x14ac:dyDescent="0.2">
      <c r="A233" s="520" t="str">
        <f t="shared" si="4"/>
        <v>T20</v>
      </c>
      <c r="B233" s="526" t="str">
        <f>'Calcolo domanda-capacità'!R19</f>
        <v>Appoggio</v>
      </c>
      <c r="C233" s="523">
        <f>'Calcolo domanda-capacità'!W19</f>
        <v>0.50377644970414204</v>
      </c>
    </row>
    <row r="234" spans="1:3" x14ac:dyDescent="0.2">
      <c r="A234" s="520" t="str">
        <f t="shared" ref="A234:A265" si="5">A233</f>
        <v>T20</v>
      </c>
      <c r="B234" s="526" t="str">
        <f>'Calcolo domanda-capacità'!R20</f>
        <v>Mezzeria</v>
      </c>
      <c r="C234" s="523">
        <f>'Calcolo domanda-capacità'!W20</f>
        <v>0.65016039447731755</v>
      </c>
    </row>
    <row r="235" spans="1:3" x14ac:dyDescent="0.2">
      <c r="A235" s="520" t="str">
        <f t="shared" si="5"/>
        <v>T20</v>
      </c>
      <c r="B235" s="526" t="str">
        <f>'Calcolo domanda-capacità'!R21</f>
        <v>Appoggio</v>
      </c>
      <c r="C235" s="523">
        <f>'Calcolo domanda-capacità'!W21</f>
        <v>0.74026623274161729</v>
      </c>
    </row>
    <row r="236" spans="1:3" x14ac:dyDescent="0.2">
      <c r="A236" s="520" t="str">
        <f t="shared" si="5"/>
        <v>T20</v>
      </c>
      <c r="B236" s="526" t="str">
        <f>'Calcolo domanda-capacità'!R22</f>
        <v>Appoggio</v>
      </c>
      <c r="C236" s="523">
        <f>'Calcolo domanda-capacità'!W22</f>
        <v>0.73935111439842205</v>
      </c>
    </row>
    <row r="237" spans="1:3" x14ac:dyDescent="0.2">
      <c r="A237" s="520" t="str">
        <f t="shared" si="5"/>
        <v>T20</v>
      </c>
      <c r="B237" s="526" t="str">
        <f>'Calcolo domanda-capacità'!R23</f>
        <v>Mezzeria</v>
      </c>
      <c r="C237" s="523">
        <f>'Calcolo domanda-capacità'!W23</f>
        <v>0.6540272386587771</v>
      </c>
    </row>
    <row r="238" spans="1:3" x14ac:dyDescent="0.2">
      <c r="A238" s="520" t="str">
        <f t="shared" si="5"/>
        <v>T20</v>
      </c>
      <c r="B238" s="526" t="str">
        <f>'Calcolo domanda-capacità'!R24</f>
        <v>Appoggio</v>
      </c>
      <c r="C238" s="523">
        <f>'Calcolo domanda-capacità'!W24</f>
        <v>0.50403745562130176</v>
      </c>
    </row>
    <row r="239" spans="1:3" x14ac:dyDescent="0.2">
      <c r="A239" s="520" t="str">
        <f t="shared" si="5"/>
        <v>T20</v>
      </c>
      <c r="B239" s="526" t="str">
        <f>'Calcolo domanda-capacità'!R25</f>
        <v>Appoggio</v>
      </c>
      <c r="C239" s="523">
        <f>'Calcolo domanda-capacità'!W25</f>
        <v>0.49814479289940822</v>
      </c>
    </row>
    <row r="240" spans="1:3" x14ac:dyDescent="0.2">
      <c r="A240" s="520" t="str">
        <f t="shared" si="5"/>
        <v>T20</v>
      </c>
      <c r="B240" s="526" t="str">
        <f>'Calcolo domanda-capacità'!R26</f>
        <v>Mezzeria</v>
      </c>
      <c r="C240" s="523">
        <f>'Calcolo domanda-capacità'!W26</f>
        <v>0.28593873767258382</v>
      </c>
    </row>
    <row r="241" spans="1:3" x14ac:dyDescent="0.2">
      <c r="A241" s="520" t="str">
        <f t="shared" si="5"/>
        <v>T20</v>
      </c>
      <c r="B241" s="526" t="str">
        <f>'Calcolo domanda-capacità'!R27</f>
        <v>Appoggio</v>
      </c>
      <c r="C241" s="523">
        <f>'Calcolo domanda-capacità'!W27</f>
        <v>8.3297534516765283E-3</v>
      </c>
    </row>
    <row r="242" spans="1:3" x14ac:dyDescent="0.2">
      <c r="A242" s="520" t="s">
        <v>1190</v>
      </c>
      <c r="B242" s="526" t="str">
        <f>'Calcolo domanda-capacità'!R28</f>
        <v>Appoggio</v>
      </c>
      <c r="C242" s="523">
        <f>'Calcolo domanda-capacità'!W28</f>
        <v>7.1655522682445771E-3</v>
      </c>
    </row>
    <row r="243" spans="1:3" x14ac:dyDescent="0.2">
      <c r="A243" s="520" t="str">
        <f t="shared" si="5"/>
        <v>T21</v>
      </c>
      <c r="B243" s="526" t="str">
        <f>'Calcolo domanda-capacità'!R29</f>
        <v>Mezzeria</v>
      </c>
      <c r="C243" s="523">
        <f>'Calcolo domanda-capacità'!W29</f>
        <v>0.28075095660749505</v>
      </c>
    </row>
    <row r="244" spans="1:3" x14ac:dyDescent="0.2">
      <c r="A244" s="520" t="str">
        <f t="shared" si="5"/>
        <v>T21</v>
      </c>
      <c r="B244" s="526" t="str">
        <f>'Calcolo domanda-capacità'!R30</f>
        <v>Appoggio</v>
      </c>
      <c r="C244" s="523">
        <f>'Calcolo domanda-capacità'!W30</f>
        <v>0.49496773175542402</v>
      </c>
    </row>
    <row r="245" spans="1:3" x14ac:dyDescent="0.2">
      <c r="A245" s="520" t="str">
        <f t="shared" si="5"/>
        <v>T21</v>
      </c>
      <c r="B245" s="526" t="str">
        <f>'Calcolo domanda-capacità'!R31</f>
        <v>Appoggio</v>
      </c>
      <c r="C245" s="523">
        <f>'Calcolo domanda-capacità'!W31</f>
        <v>0.50246327416173575</v>
      </c>
    </row>
    <row r="246" spans="1:3" x14ac:dyDescent="0.2">
      <c r="A246" s="520" t="str">
        <f t="shared" si="5"/>
        <v>T21</v>
      </c>
      <c r="B246" s="526" t="str">
        <f>'Calcolo domanda-capacità'!R32</f>
        <v>Mezzeria</v>
      </c>
      <c r="C246" s="523">
        <f>'Calcolo domanda-capacità'!W32</f>
        <v>0.65190722879684426</v>
      </c>
    </row>
    <row r="247" spans="1:3" x14ac:dyDescent="0.2">
      <c r="A247" s="520" t="str">
        <f t="shared" si="5"/>
        <v>T21</v>
      </c>
      <c r="B247" s="526" t="str">
        <f>'Calcolo domanda-capacità'!R33</f>
        <v>Appoggio</v>
      </c>
      <c r="C247" s="523">
        <f>'Calcolo domanda-capacità'!W33</f>
        <v>0.74656579881656804</v>
      </c>
    </row>
    <row r="248" spans="1:3" x14ac:dyDescent="0.2">
      <c r="A248" s="520" t="str">
        <f t="shared" si="5"/>
        <v>T21</v>
      </c>
      <c r="B248" s="526" t="str">
        <f>'Calcolo domanda-capacità'!R34</f>
        <v>Appoggio</v>
      </c>
      <c r="C248" s="523">
        <f>'Calcolo domanda-capacità'!W34</f>
        <v>0.74468867850098619</v>
      </c>
    </row>
    <row r="249" spans="1:3" x14ac:dyDescent="0.2">
      <c r="A249" s="520" t="str">
        <f t="shared" si="5"/>
        <v>T21</v>
      </c>
      <c r="B249" s="526" t="str">
        <f>'Calcolo domanda-capacità'!R35</f>
        <v>Mezzeria</v>
      </c>
      <c r="C249" s="523">
        <f>'Calcolo domanda-capacità'!W35</f>
        <v>0.65575672583826428</v>
      </c>
    </row>
    <row r="250" spans="1:3" x14ac:dyDescent="0.2">
      <c r="A250" s="520" t="str">
        <f t="shared" si="5"/>
        <v>T21</v>
      </c>
      <c r="B250" s="526" t="str">
        <f>'Calcolo domanda-capacità'!R36</f>
        <v>Appoggio</v>
      </c>
      <c r="C250" s="523">
        <f>'Calcolo domanda-capacità'!W36</f>
        <v>0.50327362919132157</v>
      </c>
    </row>
    <row r="251" spans="1:3" x14ac:dyDescent="0.2">
      <c r="A251" s="520" t="str">
        <f t="shared" si="5"/>
        <v>T21</v>
      </c>
      <c r="B251" s="526" t="str">
        <f>'Calcolo domanda-capacità'!R37</f>
        <v>Appoggio</v>
      </c>
      <c r="C251" s="523">
        <f>'Calcolo domanda-capacità'!W37</f>
        <v>0.49791510848126241</v>
      </c>
    </row>
    <row r="252" spans="1:3" x14ac:dyDescent="0.2">
      <c r="A252" s="520" t="str">
        <f t="shared" si="5"/>
        <v>T21</v>
      </c>
      <c r="B252" s="526" t="str">
        <f>'Calcolo domanda-capacità'!R38</f>
        <v>Mezzeria</v>
      </c>
      <c r="C252" s="523">
        <f>'Calcolo domanda-capacità'!W38</f>
        <v>0.28516761341222879</v>
      </c>
    </row>
    <row r="253" spans="1:3" x14ac:dyDescent="0.2">
      <c r="A253" s="520" t="str">
        <f t="shared" si="5"/>
        <v>T21</v>
      </c>
      <c r="B253" s="526" t="str">
        <f>'Calcolo domanda-capacità'!R39</f>
        <v>Appoggio</v>
      </c>
      <c r="C253" s="523">
        <f>'Calcolo domanda-capacità'!W39</f>
        <v>7.839191321499012E-3</v>
      </c>
    </row>
    <row r="254" spans="1:3" x14ac:dyDescent="0.2">
      <c r="A254" s="520" t="s">
        <v>1191</v>
      </c>
      <c r="B254" s="526" t="str">
        <f>'Calcolo domanda-capacità'!R40</f>
        <v>Appoggio</v>
      </c>
      <c r="C254" s="523">
        <f>'Calcolo domanda-capacità'!W40</f>
        <v>6.1291420118343197E-3</v>
      </c>
    </row>
    <row r="255" spans="1:3" x14ac:dyDescent="0.2">
      <c r="A255" s="520" t="str">
        <f t="shared" si="5"/>
        <v>T22</v>
      </c>
      <c r="B255" s="526" t="str">
        <f>'Calcolo domanda-capacità'!R41</f>
        <v>Mezzeria</v>
      </c>
      <c r="C255" s="523">
        <f>'Calcolo domanda-capacità'!W41</f>
        <v>0.27477723865877718</v>
      </c>
    </row>
    <row r="256" spans="1:3" x14ac:dyDescent="0.2">
      <c r="A256" s="520" t="str">
        <f t="shared" si="5"/>
        <v>T22</v>
      </c>
      <c r="B256" s="526" t="str">
        <f>'Calcolo domanda-capacità'!R42</f>
        <v>Appoggio</v>
      </c>
      <c r="C256" s="523">
        <f>'Calcolo domanda-capacità'!W42</f>
        <v>0.49725698224852072</v>
      </c>
    </row>
    <row r="257" spans="1:3" x14ac:dyDescent="0.2">
      <c r="A257" s="520" t="str">
        <f t="shared" si="5"/>
        <v>T22</v>
      </c>
      <c r="B257" s="526" t="str">
        <f>'Calcolo domanda-capacità'!R43</f>
        <v>Appoggio</v>
      </c>
      <c r="C257" s="523">
        <f>'Calcolo domanda-capacità'!W43</f>
        <v>0.50126330374753458</v>
      </c>
    </row>
    <row r="258" spans="1:3" x14ac:dyDescent="0.2">
      <c r="A258" s="520" t="str">
        <f t="shared" si="5"/>
        <v>T22</v>
      </c>
      <c r="B258" s="526" t="str">
        <f>'Calcolo domanda-capacità'!R44</f>
        <v>Mezzeria</v>
      </c>
      <c r="C258" s="523">
        <f>'Calcolo domanda-capacità'!W44</f>
        <v>0.65465917159763309</v>
      </c>
    </row>
    <row r="259" spans="1:3" x14ac:dyDescent="0.2">
      <c r="A259" s="520" t="str">
        <f t="shared" si="5"/>
        <v>T22</v>
      </c>
      <c r="B259" s="526" t="str">
        <f>'Calcolo domanda-capacità'!R45</f>
        <v>Appoggio</v>
      </c>
      <c r="C259" s="523">
        <f>'Calcolo domanda-capacità'!W45</f>
        <v>0.77901314595660753</v>
      </c>
    </row>
    <row r="260" spans="1:3" x14ac:dyDescent="0.2">
      <c r="A260" s="520" t="str">
        <f t="shared" si="5"/>
        <v>T22</v>
      </c>
      <c r="B260" s="526" t="str">
        <f>'Calcolo domanda-capacità'!R46</f>
        <v>Appoggio</v>
      </c>
      <c r="C260" s="523">
        <f>'Calcolo domanda-capacità'!W46</f>
        <v>0.77907693293885594</v>
      </c>
    </row>
    <row r="261" spans="1:3" x14ac:dyDescent="0.2">
      <c r="A261" s="520" t="str">
        <f t="shared" si="5"/>
        <v>T22</v>
      </c>
      <c r="B261" s="526" t="str">
        <f>'Calcolo domanda-capacità'!R47</f>
        <v>Mezzeria</v>
      </c>
      <c r="C261" s="523">
        <f>'Calcolo domanda-capacità'!W47</f>
        <v>0.65801403353057197</v>
      </c>
    </row>
    <row r="262" spans="1:3" x14ac:dyDescent="0.2">
      <c r="A262" s="520" t="str">
        <f t="shared" si="5"/>
        <v>T22</v>
      </c>
      <c r="B262" s="526" t="str">
        <f>'Calcolo domanda-capacità'!R48</f>
        <v>Appoggio</v>
      </c>
      <c r="C262" s="523">
        <f>'Calcolo domanda-capacità'!W48</f>
        <v>0.50184558185404338</v>
      </c>
    </row>
    <row r="263" spans="1:3" x14ac:dyDescent="0.2">
      <c r="A263" s="520" t="str">
        <f t="shared" si="5"/>
        <v>T22</v>
      </c>
      <c r="B263" s="526" t="str">
        <f>'Calcolo domanda-capacità'!R49</f>
        <v>Appoggio</v>
      </c>
      <c r="C263" s="523">
        <f>'Calcolo domanda-capacità'!W49</f>
        <v>0.49540465483234714</v>
      </c>
    </row>
    <row r="264" spans="1:3" x14ac:dyDescent="0.2">
      <c r="A264" s="520" t="str">
        <f t="shared" si="5"/>
        <v>T22</v>
      </c>
      <c r="B264" s="526" t="str">
        <f>'Calcolo domanda-capacità'!R50</f>
        <v>Mezzeria</v>
      </c>
      <c r="C264" s="523">
        <f>'Calcolo domanda-capacità'!W50</f>
        <v>0.28156792899408284</v>
      </c>
    </row>
    <row r="265" spans="1:3" ht="16" thickBot="1" x14ac:dyDescent="0.25">
      <c r="A265" s="521" t="str">
        <f t="shared" si="5"/>
        <v>T22</v>
      </c>
      <c r="B265" s="527" t="str">
        <f>'Calcolo domanda-capacità'!R51</f>
        <v>Appoggio</v>
      </c>
      <c r="C265" s="524">
        <f>'Calcolo domanda-capacità'!W51</f>
        <v>6.6094477317554245E-3</v>
      </c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topLeftCell="K1" zoomScale="50" zoomScaleNormal="50" workbookViewId="0">
      <selection activeCell="B313" sqref="B313"/>
    </sheetView>
  </sheetViews>
  <sheetFormatPr baseColWidth="10" defaultColWidth="10.6640625" defaultRowHeight="15" x14ac:dyDescent="0.2"/>
  <cols>
    <col min="1" max="1" width="18" bestFit="1" customWidth="1"/>
    <col min="4" max="4" width="12.5" customWidth="1"/>
    <col min="5" max="5" width="22.6640625" bestFit="1" customWidth="1"/>
    <col min="7" max="7" width="15.6640625" bestFit="1" customWidth="1"/>
    <col min="8" max="8" width="16.6640625" bestFit="1" customWidth="1"/>
    <col min="9" max="9" width="21.6640625" bestFit="1" customWidth="1"/>
    <col min="10" max="10" width="32.6640625" bestFit="1" customWidth="1"/>
    <col min="11" max="11" width="32.6640625" customWidth="1"/>
    <col min="12" max="12" width="16.6640625" customWidth="1"/>
    <col min="18" max="18" width="13.33203125" customWidth="1"/>
    <col min="19" max="19" width="15.6640625" bestFit="1" customWidth="1"/>
    <col min="20" max="20" width="16.6640625" bestFit="1" customWidth="1"/>
    <col min="21" max="21" width="21.6640625" bestFit="1" customWidth="1"/>
    <col min="22" max="22" width="32.6640625" bestFit="1" customWidth="1"/>
    <col min="23" max="23" width="32.6640625" customWidth="1"/>
    <col min="31" max="31" width="17.33203125" bestFit="1" customWidth="1"/>
    <col min="32" max="32" width="17" bestFit="1" customWidth="1"/>
    <col min="33" max="33" width="21.6640625" bestFit="1" customWidth="1"/>
    <col min="34" max="35" width="32.6640625" bestFit="1" customWidth="1"/>
  </cols>
  <sheetData>
    <row r="1" spans="1:35" ht="16" thickBot="1" x14ac:dyDescent="0.25"/>
    <row r="2" spans="1:35" ht="19" thickBot="1" x14ac:dyDescent="0.3">
      <c r="A2" s="140" t="s">
        <v>918</v>
      </c>
      <c r="B2" s="141" t="s">
        <v>919</v>
      </c>
      <c r="C2" s="142" t="s">
        <v>923</v>
      </c>
      <c r="D2" s="143" t="s">
        <v>924</v>
      </c>
      <c r="E2" s="146" t="s">
        <v>925</v>
      </c>
      <c r="F2" s="146" t="s">
        <v>926</v>
      </c>
      <c r="G2" s="150" t="s">
        <v>955</v>
      </c>
      <c r="O2" s="435" t="s">
        <v>1133</v>
      </c>
      <c r="P2" s="437"/>
      <c r="Q2" s="437"/>
      <c r="R2" s="436"/>
      <c r="S2" s="297"/>
      <c r="T2" s="297"/>
      <c r="U2" s="297"/>
      <c r="V2" s="297"/>
      <c r="W2" s="297"/>
      <c r="AB2">
        <v>0</v>
      </c>
    </row>
    <row r="3" spans="1:35" x14ac:dyDescent="0.2">
      <c r="A3" s="131" t="s">
        <v>920</v>
      </c>
      <c r="B3" s="132">
        <v>1600</v>
      </c>
      <c r="C3" s="133">
        <v>15.69</v>
      </c>
      <c r="D3" s="144">
        <f>C3/4</f>
        <v>3.9224999999999999</v>
      </c>
      <c r="E3" s="424">
        <v>3.6</v>
      </c>
      <c r="F3" s="427">
        <v>3.6</v>
      </c>
      <c r="G3" s="161">
        <v>50</v>
      </c>
      <c r="O3" t="s">
        <v>1134</v>
      </c>
      <c r="AB3">
        <v>1</v>
      </c>
    </row>
    <row r="4" spans="1:35" x14ac:dyDescent="0.2">
      <c r="A4" s="134" t="s">
        <v>922</v>
      </c>
      <c r="B4" s="135">
        <v>40000</v>
      </c>
      <c r="C4" s="136">
        <v>400</v>
      </c>
      <c r="D4" s="136">
        <f>C4/8</f>
        <v>50</v>
      </c>
      <c r="E4" s="425"/>
      <c r="F4" s="428"/>
      <c r="G4" s="160">
        <v>20</v>
      </c>
      <c r="AB4">
        <v>2</v>
      </c>
    </row>
    <row r="5" spans="1:35" ht="16" thickBot="1" x14ac:dyDescent="0.25">
      <c r="A5" s="137" t="s">
        <v>921</v>
      </c>
      <c r="B5" s="138">
        <v>15000</v>
      </c>
      <c r="C5" s="139">
        <v>147.1</v>
      </c>
      <c r="D5" s="145">
        <f>C5/4</f>
        <v>36.774999999999999</v>
      </c>
      <c r="E5" s="426"/>
      <c r="F5" s="429"/>
      <c r="G5" s="162">
        <v>20</v>
      </c>
    </row>
    <row r="6" spans="1:35" ht="16" thickBot="1" x14ac:dyDescent="0.25"/>
    <row r="7" spans="1:35" ht="16.25" customHeight="1" thickBot="1" x14ac:dyDescent="0.25">
      <c r="A7" s="430" t="s">
        <v>927</v>
      </c>
      <c r="B7" s="431"/>
      <c r="C7" s="431"/>
      <c r="D7" s="431"/>
      <c r="E7" s="431"/>
      <c r="F7" s="431"/>
      <c r="G7" s="422" t="s">
        <v>1126</v>
      </c>
      <c r="H7" s="420" t="s">
        <v>1127</v>
      </c>
      <c r="I7" s="422" t="s">
        <v>1130</v>
      </c>
      <c r="J7" s="420" t="s">
        <v>1131</v>
      </c>
      <c r="K7" s="420" t="s">
        <v>1132</v>
      </c>
      <c r="M7" s="438" t="s">
        <v>954</v>
      </c>
      <c r="N7" s="439"/>
      <c r="O7" s="439"/>
      <c r="P7" s="439"/>
      <c r="Q7" s="439"/>
      <c r="R7" s="440"/>
      <c r="S7" s="422" t="s">
        <v>1126</v>
      </c>
      <c r="T7" s="420" t="s">
        <v>1127</v>
      </c>
      <c r="U7" s="422" t="s">
        <v>1130</v>
      </c>
      <c r="V7" s="420" t="s">
        <v>1131</v>
      </c>
      <c r="W7" s="420" t="s">
        <v>1132</v>
      </c>
      <c r="Y7" s="430" t="s">
        <v>953</v>
      </c>
      <c r="Z7" s="431"/>
      <c r="AA7" s="431"/>
      <c r="AB7" s="431"/>
      <c r="AC7" s="431"/>
      <c r="AD7" s="432"/>
      <c r="AE7" s="422" t="s">
        <v>1126</v>
      </c>
      <c r="AF7" s="420" t="s">
        <v>1127</v>
      </c>
      <c r="AG7" s="422" t="s">
        <v>1130</v>
      </c>
      <c r="AH7" s="420" t="s">
        <v>1131</v>
      </c>
      <c r="AI7" s="420" t="s">
        <v>1132</v>
      </c>
    </row>
    <row r="8" spans="1:35" ht="16.25" customHeight="1" thickBot="1" x14ac:dyDescent="0.25">
      <c r="A8" s="151"/>
      <c r="B8" s="433" t="s">
        <v>1092</v>
      </c>
      <c r="C8" s="433"/>
      <c r="D8" s="434"/>
      <c r="E8" s="435" t="s">
        <v>958</v>
      </c>
      <c r="F8" s="437"/>
      <c r="G8" s="444"/>
      <c r="H8" s="442"/>
      <c r="I8" s="444"/>
      <c r="J8" s="442"/>
      <c r="K8" s="442"/>
      <c r="M8" s="281"/>
      <c r="N8" s="441" t="s">
        <v>1092</v>
      </c>
      <c r="O8" s="433"/>
      <c r="P8" s="434"/>
      <c r="Q8" s="435" t="s">
        <v>958</v>
      </c>
      <c r="R8" s="436"/>
      <c r="S8" s="423"/>
      <c r="T8" s="421"/>
      <c r="U8" s="444"/>
      <c r="V8" s="442"/>
      <c r="W8" s="442"/>
      <c r="Y8" s="151"/>
      <c r="Z8" s="433" t="s">
        <v>1092</v>
      </c>
      <c r="AA8" s="433"/>
      <c r="AB8" s="434"/>
      <c r="AC8" s="435" t="s">
        <v>958</v>
      </c>
      <c r="AD8" s="436"/>
      <c r="AE8" s="423"/>
      <c r="AF8" s="421"/>
      <c r="AG8" s="444"/>
      <c r="AH8" s="442"/>
      <c r="AI8" s="442"/>
    </row>
    <row r="9" spans="1:35" ht="17" thickBot="1" x14ac:dyDescent="0.25">
      <c r="A9" s="152" t="s">
        <v>790</v>
      </c>
      <c r="B9" s="153" t="s">
        <v>950</v>
      </c>
      <c r="C9" s="153" t="s">
        <v>951</v>
      </c>
      <c r="D9" s="154" t="s">
        <v>952</v>
      </c>
      <c r="E9" s="166" t="s">
        <v>956</v>
      </c>
      <c r="F9" s="204" t="s">
        <v>957</v>
      </c>
      <c r="G9" s="445"/>
      <c r="H9" s="443"/>
      <c r="I9" s="445"/>
      <c r="J9" s="443"/>
      <c r="K9" s="443"/>
      <c r="M9" s="294" t="s">
        <v>790</v>
      </c>
      <c r="N9" s="292" t="s">
        <v>950</v>
      </c>
      <c r="O9" s="153" t="s">
        <v>951</v>
      </c>
      <c r="P9" s="154" t="s">
        <v>952</v>
      </c>
      <c r="Q9" s="166" t="s">
        <v>956</v>
      </c>
      <c r="R9" s="174" t="s">
        <v>957</v>
      </c>
      <c r="S9" s="306">
        <f>35/300</f>
        <v>0.11666666666666667</v>
      </c>
      <c r="T9" s="296" t="b">
        <f>IF(O10&lt;S9,TRUE,FALSE)</f>
        <v>1</v>
      </c>
      <c r="U9" s="445"/>
      <c r="V9" s="443"/>
      <c r="W9" s="443"/>
      <c r="Y9" s="152" t="s">
        <v>790</v>
      </c>
      <c r="Z9" s="153" t="s">
        <v>950</v>
      </c>
      <c r="AA9" s="153" t="s">
        <v>951</v>
      </c>
      <c r="AB9" s="154" t="s">
        <v>952</v>
      </c>
      <c r="AC9" s="166" t="s">
        <v>956</v>
      </c>
      <c r="AD9" s="174" t="s">
        <v>957</v>
      </c>
      <c r="AE9" s="306">
        <f>35/300</f>
        <v>0.11666666666666667</v>
      </c>
      <c r="AF9" s="296" t="b">
        <f>IF(AA10&lt;AE9,TRUE,FALSE)</f>
        <v>1</v>
      </c>
      <c r="AG9" s="445"/>
      <c r="AH9" s="443"/>
      <c r="AI9" s="443"/>
    </row>
    <row r="10" spans="1:35" ht="16" x14ac:dyDescent="0.2">
      <c r="A10" s="149" t="s">
        <v>928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928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928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6" x14ac:dyDescent="0.2">
      <c r="A11" s="148" t="s">
        <v>929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929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929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6" x14ac:dyDescent="0.2">
      <c r="A12" s="148" t="s">
        <v>930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930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930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6" x14ac:dyDescent="0.2">
      <c r="A13" s="148" t="s">
        <v>931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931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931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6" x14ac:dyDescent="0.2">
      <c r="A14" s="148" t="s">
        <v>932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932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932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6" x14ac:dyDescent="0.2">
      <c r="A15" s="148" t="s">
        <v>933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933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933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6" x14ac:dyDescent="0.2">
      <c r="A16" s="148" t="s">
        <v>934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934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934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6" x14ac:dyDescent="0.2">
      <c r="A17" s="148" t="s">
        <v>935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935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935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6" x14ac:dyDescent="0.2">
      <c r="A18" s="148" t="s">
        <v>936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936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936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6" x14ac:dyDescent="0.2">
      <c r="A19" s="148" t="s">
        <v>937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937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937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6" x14ac:dyDescent="0.2">
      <c r="A20" s="148" t="s">
        <v>938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938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938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6" x14ac:dyDescent="0.2">
      <c r="A21" s="148" t="s">
        <v>939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939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939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6" x14ac:dyDescent="0.2">
      <c r="A22" s="148" t="s">
        <v>940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940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940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6" x14ac:dyDescent="0.2">
      <c r="A23" s="148" t="s">
        <v>941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941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941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6" x14ac:dyDescent="0.2">
      <c r="A24" s="148" t="s">
        <v>942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942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942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6" x14ac:dyDescent="0.2">
      <c r="A25" s="148" t="s">
        <v>943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943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943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6" x14ac:dyDescent="0.2">
      <c r="A26" s="148" t="s">
        <v>944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944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944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6" x14ac:dyDescent="0.2">
      <c r="A27" s="148" t="s">
        <v>945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945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3.0000000000000001E-3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1</v>
      </c>
      <c r="W27" s="310" t="b">
        <f t="shared" si="12"/>
        <v>0</v>
      </c>
      <c r="Y27" s="148" t="s">
        <v>945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6" x14ac:dyDescent="0.2">
      <c r="A28" s="148" t="s">
        <v>946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946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946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6" x14ac:dyDescent="0.2">
      <c r="A29" s="148" t="s">
        <v>947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947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947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6" x14ac:dyDescent="0.2">
      <c r="A30" s="148" t="s">
        <v>948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948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948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7" thickBot="1" x14ac:dyDescent="0.25">
      <c r="A31" s="147" t="s">
        <v>949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949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949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6" thickBot="1" x14ac:dyDescent="0.25"/>
    <row r="33" spans="1:35" ht="14.75" customHeight="1" thickBot="1" x14ac:dyDescent="0.25">
      <c r="A33" s="430" t="s">
        <v>959</v>
      </c>
      <c r="B33" s="431"/>
      <c r="C33" s="431"/>
      <c r="D33" s="431"/>
      <c r="E33" s="431"/>
      <c r="F33" s="432"/>
      <c r="G33" s="422" t="s">
        <v>1126</v>
      </c>
      <c r="H33" s="420" t="s">
        <v>1127</v>
      </c>
      <c r="I33" s="422" t="s">
        <v>1130</v>
      </c>
      <c r="J33" s="420" t="s">
        <v>1131</v>
      </c>
      <c r="K33" s="420" t="s">
        <v>1132</v>
      </c>
      <c r="M33" s="430" t="s">
        <v>960</v>
      </c>
      <c r="N33" s="431"/>
      <c r="O33" s="431"/>
      <c r="P33" s="431"/>
      <c r="Q33" s="431"/>
      <c r="R33" s="432"/>
      <c r="S33" s="422" t="s">
        <v>1126</v>
      </c>
      <c r="T33" s="420" t="s">
        <v>1127</v>
      </c>
      <c r="U33" s="422" t="s">
        <v>1130</v>
      </c>
      <c r="V33" s="420" t="s">
        <v>1131</v>
      </c>
      <c r="W33" s="420" t="s">
        <v>1132</v>
      </c>
      <c r="Y33" s="430" t="s">
        <v>961</v>
      </c>
      <c r="Z33" s="431"/>
      <c r="AA33" s="431"/>
      <c r="AB33" s="431"/>
      <c r="AC33" s="431"/>
      <c r="AD33" s="432"/>
      <c r="AE33" s="422" t="s">
        <v>1126</v>
      </c>
      <c r="AF33" s="420" t="s">
        <v>1127</v>
      </c>
      <c r="AG33" s="422" t="s">
        <v>1130</v>
      </c>
      <c r="AH33" s="420" t="s">
        <v>1131</v>
      </c>
      <c r="AI33" s="420" t="s">
        <v>1132</v>
      </c>
    </row>
    <row r="34" spans="1:35" ht="14.75" customHeight="1" thickBot="1" x14ac:dyDescent="0.25">
      <c r="A34" s="151"/>
      <c r="B34" s="433" t="s">
        <v>1092</v>
      </c>
      <c r="C34" s="433"/>
      <c r="D34" s="434"/>
      <c r="E34" s="435" t="s">
        <v>958</v>
      </c>
      <c r="F34" s="436"/>
      <c r="G34" s="423"/>
      <c r="H34" s="421"/>
      <c r="I34" s="444"/>
      <c r="J34" s="442"/>
      <c r="K34" s="442"/>
      <c r="M34" s="281"/>
      <c r="N34" s="441" t="s">
        <v>1092</v>
      </c>
      <c r="O34" s="433"/>
      <c r="P34" s="434"/>
      <c r="Q34" s="435" t="s">
        <v>958</v>
      </c>
      <c r="R34" s="436"/>
      <c r="S34" s="423"/>
      <c r="T34" s="421"/>
      <c r="U34" s="444"/>
      <c r="V34" s="442"/>
      <c r="W34" s="442"/>
      <c r="Y34" s="151"/>
      <c r="Z34" s="433" t="s">
        <v>1092</v>
      </c>
      <c r="AA34" s="433"/>
      <c r="AB34" s="434"/>
      <c r="AC34" s="435" t="s">
        <v>958</v>
      </c>
      <c r="AD34" s="436"/>
      <c r="AE34" s="423"/>
      <c r="AF34" s="421"/>
      <c r="AG34" s="444"/>
      <c r="AH34" s="442"/>
      <c r="AI34" s="442"/>
    </row>
    <row r="35" spans="1:35" ht="17" thickBot="1" x14ac:dyDescent="0.25">
      <c r="A35" s="152" t="s">
        <v>790</v>
      </c>
      <c r="B35" s="153" t="s">
        <v>950</v>
      </c>
      <c r="C35" s="153" t="s">
        <v>951</v>
      </c>
      <c r="D35" s="154" t="s">
        <v>952</v>
      </c>
      <c r="E35" s="166" t="s">
        <v>956</v>
      </c>
      <c r="F35" s="167" t="s">
        <v>957</v>
      </c>
      <c r="G35" s="306">
        <f>35/300</f>
        <v>0.11666666666666667</v>
      </c>
      <c r="H35" s="296" t="b">
        <f>IF(C36&lt;G35,TRUE,FALSE)</f>
        <v>1</v>
      </c>
      <c r="I35" s="445"/>
      <c r="J35" s="443"/>
      <c r="K35" s="443"/>
      <c r="M35" s="294" t="s">
        <v>790</v>
      </c>
      <c r="N35" s="292" t="s">
        <v>950</v>
      </c>
      <c r="O35" s="153" t="s">
        <v>951</v>
      </c>
      <c r="P35" s="154" t="s">
        <v>952</v>
      </c>
      <c r="Q35" s="166" t="s">
        <v>956</v>
      </c>
      <c r="R35" s="167" t="s">
        <v>957</v>
      </c>
      <c r="S35" s="306">
        <f>35/300</f>
        <v>0.11666666666666667</v>
      </c>
      <c r="T35" s="296" t="b">
        <f>IF(O36&lt;S35,TRUE,FALSE)</f>
        <v>1</v>
      </c>
      <c r="U35" s="445"/>
      <c r="V35" s="443"/>
      <c r="W35" s="443"/>
      <c r="Y35" s="152" t="s">
        <v>790</v>
      </c>
      <c r="Z35" s="153" t="s">
        <v>950</v>
      </c>
      <c r="AA35" s="153" t="s">
        <v>951</v>
      </c>
      <c r="AB35" s="154" t="s">
        <v>952</v>
      </c>
      <c r="AC35" s="166" t="s">
        <v>956</v>
      </c>
      <c r="AD35" s="167" t="s">
        <v>957</v>
      </c>
      <c r="AE35" s="306">
        <f>35/300</f>
        <v>0.11666666666666667</v>
      </c>
      <c r="AF35" s="296" t="b">
        <f>IF(AA36&lt;AE35,TRUE,FALSE)</f>
        <v>1</v>
      </c>
      <c r="AG35" s="445"/>
      <c r="AH35" s="443"/>
      <c r="AI35" s="443"/>
    </row>
    <row r="36" spans="1:35" ht="16" x14ac:dyDescent="0.2">
      <c r="A36" s="149" t="s">
        <v>928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928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928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6" x14ac:dyDescent="0.2">
      <c r="A37" s="148" t="s">
        <v>929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929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929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6" x14ac:dyDescent="0.2">
      <c r="A38" s="148" t="s">
        <v>930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930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930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6" x14ac:dyDescent="0.2">
      <c r="A39" s="148" t="s">
        <v>931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931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931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6" x14ac:dyDescent="0.2">
      <c r="A40" s="148" t="s">
        <v>932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932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932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6" x14ac:dyDescent="0.2">
      <c r="A41" s="148" t="s">
        <v>933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933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933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6" x14ac:dyDescent="0.2">
      <c r="A42" s="148" t="s">
        <v>934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934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934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6" x14ac:dyDescent="0.2">
      <c r="A43" s="148" t="s">
        <v>935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935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935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6" x14ac:dyDescent="0.2">
      <c r="A44" s="148" t="s">
        <v>936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936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936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6" x14ac:dyDescent="0.2">
      <c r="A45" s="148" t="s">
        <v>937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937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937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6" x14ac:dyDescent="0.2">
      <c r="A46" s="148" t="s">
        <v>938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938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938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6" x14ac:dyDescent="0.2">
      <c r="A47" s="148" t="s">
        <v>939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939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939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6" x14ac:dyDescent="0.2">
      <c r="A48" s="148" t="s">
        <v>940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940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940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6" x14ac:dyDescent="0.2">
      <c r="A49" s="148" t="s">
        <v>941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941</v>
      </c>
      <c r="N49" s="293">
        <v>4.3999999999999997E-2</v>
      </c>
      <c r="O49" s="103">
        <v>6.0999999999999999E-2</v>
      </c>
      <c r="P49" s="163">
        <v>4.3999999999999997E-2</v>
      </c>
      <c r="Q49" s="169">
        <v>6.6000000000000003E-2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0</v>
      </c>
      <c r="Y49" s="148" t="s">
        <v>941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6" x14ac:dyDescent="0.2">
      <c r="A50" s="148" t="s">
        <v>942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942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942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6" x14ac:dyDescent="0.2">
      <c r="A51" s="148" t="s">
        <v>943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943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943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6" x14ac:dyDescent="0.2">
      <c r="A52" s="148" t="s">
        <v>944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944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944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6" x14ac:dyDescent="0.2">
      <c r="A53" s="148" t="s">
        <v>945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945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945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6" x14ac:dyDescent="0.2">
      <c r="A54" s="148" t="s">
        <v>946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946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946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6" x14ac:dyDescent="0.2">
      <c r="A55" s="148" t="s">
        <v>947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947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947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6" x14ac:dyDescent="0.2">
      <c r="A56" s="148" t="s">
        <v>948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948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948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7" thickBot="1" x14ac:dyDescent="0.25">
      <c r="A57" s="147" t="s">
        <v>949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949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949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6" thickBot="1" x14ac:dyDescent="0.25"/>
    <row r="60" spans="1:35" ht="14.75" customHeight="1" thickBot="1" x14ac:dyDescent="0.25">
      <c r="A60" s="430" t="s">
        <v>962</v>
      </c>
      <c r="B60" s="431"/>
      <c r="C60" s="431"/>
      <c r="D60" s="431"/>
      <c r="E60" s="431"/>
      <c r="F60" s="432"/>
      <c r="G60" s="422" t="s">
        <v>1126</v>
      </c>
      <c r="H60" s="420" t="s">
        <v>1127</v>
      </c>
      <c r="I60" s="422" t="s">
        <v>1130</v>
      </c>
      <c r="J60" s="420" t="s">
        <v>1131</v>
      </c>
      <c r="K60" s="420" t="s">
        <v>1132</v>
      </c>
      <c r="M60" s="430" t="s">
        <v>963</v>
      </c>
      <c r="N60" s="431"/>
      <c r="O60" s="431"/>
      <c r="P60" s="431"/>
      <c r="Q60" s="431"/>
      <c r="R60" s="432"/>
      <c r="S60" s="422" t="s">
        <v>1126</v>
      </c>
      <c r="T60" s="420" t="s">
        <v>1127</v>
      </c>
      <c r="U60" s="422" t="s">
        <v>1130</v>
      </c>
      <c r="V60" s="420" t="s">
        <v>1131</v>
      </c>
      <c r="W60" s="420" t="s">
        <v>1132</v>
      </c>
      <c r="Y60" s="430" t="s">
        <v>964</v>
      </c>
      <c r="Z60" s="431"/>
      <c r="AA60" s="431"/>
      <c r="AB60" s="431"/>
      <c r="AC60" s="431"/>
      <c r="AD60" s="432"/>
      <c r="AE60" s="422" t="s">
        <v>1126</v>
      </c>
      <c r="AF60" s="420" t="s">
        <v>1127</v>
      </c>
      <c r="AG60" s="422" t="s">
        <v>1130</v>
      </c>
      <c r="AH60" s="420" t="s">
        <v>1131</v>
      </c>
      <c r="AI60" s="420" t="s">
        <v>1132</v>
      </c>
    </row>
    <row r="61" spans="1:35" ht="14.75" customHeight="1" thickBot="1" x14ac:dyDescent="0.25">
      <c r="A61" s="151"/>
      <c r="B61" s="433" t="s">
        <v>1092</v>
      </c>
      <c r="C61" s="433"/>
      <c r="D61" s="434"/>
      <c r="E61" s="435" t="s">
        <v>958</v>
      </c>
      <c r="F61" s="436"/>
      <c r="G61" s="423"/>
      <c r="H61" s="421"/>
      <c r="I61" s="444"/>
      <c r="J61" s="442"/>
      <c r="K61" s="442"/>
      <c r="M61" s="281"/>
      <c r="N61" s="441" t="s">
        <v>1092</v>
      </c>
      <c r="O61" s="433"/>
      <c r="P61" s="434"/>
      <c r="Q61" s="435" t="s">
        <v>958</v>
      </c>
      <c r="R61" s="436"/>
      <c r="S61" s="423"/>
      <c r="T61" s="421"/>
      <c r="U61" s="444"/>
      <c r="V61" s="442"/>
      <c r="W61" s="442"/>
      <c r="Y61" s="151"/>
      <c r="Z61" s="433" t="s">
        <v>1092</v>
      </c>
      <c r="AA61" s="433"/>
      <c r="AB61" s="434"/>
      <c r="AC61" s="435" t="s">
        <v>958</v>
      </c>
      <c r="AD61" s="436"/>
      <c r="AE61" s="423"/>
      <c r="AF61" s="421"/>
      <c r="AG61" s="444"/>
      <c r="AH61" s="442"/>
      <c r="AI61" s="442"/>
    </row>
    <row r="62" spans="1:35" ht="17" thickBot="1" x14ac:dyDescent="0.25">
      <c r="A62" s="152" t="s">
        <v>790</v>
      </c>
      <c r="B62" s="153" t="s">
        <v>950</v>
      </c>
      <c r="C62" s="153" t="s">
        <v>951</v>
      </c>
      <c r="D62" s="154" t="s">
        <v>952</v>
      </c>
      <c r="E62" s="166" t="s">
        <v>956</v>
      </c>
      <c r="F62" s="167" t="s">
        <v>957</v>
      </c>
      <c r="G62" s="306">
        <f>35/300</f>
        <v>0.11666666666666667</v>
      </c>
      <c r="H62" s="296" t="b">
        <f>IF(C63&lt;G62,TRUE,FALSE)</f>
        <v>1</v>
      </c>
      <c r="I62" s="445"/>
      <c r="J62" s="443"/>
      <c r="K62" s="443"/>
      <c r="M62" s="294" t="s">
        <v>790</v>
      </c>
      <c r="N62" s="292" t="s">
        <v>950</v>
      </c>
      <c r="O62" s="153" t="s">
        <v>951</v>
      </c>
      <c r="P62" s="154" t="s">
        <v>952</v>
      </c>
      <c r="Q62" s="166" t="s">
        <v>956</v>
      </c>
      <c r="R62" s="167" t="s">
        <v>957</v>
      </c>
      <c r="S62" s="306">
        <f>35/300</f>
        <v>0.11666666666666667</v>
      </c>
      <c r="T62" s="296" t="b">
        <f>IF(O63&lt;S62,TRUE,FALSE)</f>
        <v>1</v>
      </c>
      <c r="U62" s="445"/>
      <c r="V62" s="443"/>
      <c r="W62" s="443"/>
      <c r="Y62" s="152" t="s">
        <v>790</v>
      </c>
      <c r="Z62" s="153" t="s">
        <v>950</v>
      </c>
      <c r="AA62" s="153" t="s">
        <v>951</v>
      </c>
      <c r="AB62" s="154" t="s">
        <v>952</v>
      </c>
      <c r="AC62" s="166" t="s">
        <v>956</v>
      </c>
      <c r="AD62" s="167" t="s">
        <v>957</v>
      </c>
      <c r="AE62" s="306">
        <f>35/300</f>
        <v>0.11666666666666667</v>
      </c>
      <c r="AF62" s="296" t="b">
        <f>IF(AA63&lt;AE62,TRUE,FALSE)</f>
        <v>1</v>
      </c>
      <c r="AG62" s="445"/>
      <c r="AH62" s="443"/>
      <c r="AI62" s="443"/>
    </row>
    <row r="63" spans="1:35" ht="16" x14ac:dyDescent="0.2">
      <c r="A63" s="149" t="s">
        <v>928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928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928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6" x14ac:dyDescent="0.2">
      <c r="A64" s="148" t="s">
        <v>929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929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929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6" x14ac:dyDescent="0.2">
      <c r="A65" s="148" t="s">
        <v>930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930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930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6" x14ac:dyDescent="0.2">
      <c r="A66" s="148" t="s">
        <v>931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931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931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6" x14ac:dyDescent="0.2">
      <c r="A67" s="148" t="s">
        <v>932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932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932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6" x14ac:dyDescent="0.2">
      <c r="A68" s="148" t="s">
        <v>933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933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933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6" x14ac:dyDescent="0.2">
      <c r="A69" s="148" t="s">
        <v>934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934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934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6" x14ac:dyDescent="0.2">
      <c r="A70" s="148" t="s">
        <v>935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935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935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6" x14ac:dyDescent="0.2">
      <c r="A71" s="148" t="s">
        <v>936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936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936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6" x14ac:dyDescent="0.2">
      <c r="A72" s="148" t="s">
        <v>937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937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937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6" x14ac:dyDescent="0.2">
      <c r="A73" s="148" t="s">
        <v>938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938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938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6" x14ac:dyDescent="0.2">
      <c r="A74" s="148" t="s">
        <v>939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939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939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6" x14ac:dyDescent="0.2">
      <c r="A75" s="148" t="s">
        <v>940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940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940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6" x14ac:dyDescent="0.2">
      <c r="A76" s="148" t="s">
        <v>941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941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941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6" x14ac:dyDescent="0.2">
      <c r="A77" s="148" t="s">
        <v>942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942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942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6" x14ac:dyDescent="0.2">
      <c r="A78" s="148" t="s">
        <v>943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943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943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6" x14ac:dyDescent="0.2">
      <c r="A79" s="148" t="s">
        <v>944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944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944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6" x14ac:dyDescent="0.2">
      <c r="A80" s="148" t="s">
        <v>945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945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945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6" x14ac:dyDescent="0.2">
      <c r="A81" s="148" t="s">
        <v>946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946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946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6" x14ac:dyDescent="0.2">
      <c r="A82" s="148" t="s">
        <v>947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947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947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6" x14ac:dyDescent="0.2">
      <c r="A83" s="148" t="s">
        <v>948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948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948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7" thickBot="1" x14ac:dyDescent="0.25">
      <c r="A84" s="147" t="s">
        <v>949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949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949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6" thickBot="1" x14ac:dyDescent="0.25"/>
    <row r="87" spans="1:35" ht="14.75" customHeight="1" thickBot="1" x14ac:dyDescent="0.25">
      <c r="A87" s="430" t="s">
        <v>965</v>
      </c>
      <c r="B87" s="431"/>
      <c r="C87" s="431"/>
      <c r="D87" s="431"/>
      <c r="E87" s="431"/>
      <c r="F87" s="432"/>
      <c r="G87" s="422" t="s">
        <v>1126</v>
      </c>
      <c r="H87" s="420" t="s">
        <v>1127</v>
      </c>
      <c r="I87" s="422" t="s">
        <v>1130</v>
      </c>
      <c r="J87" s="420" t="s">
        <v>1131</v>
      </c>
      <c r="K87" s="420" t="s">
        <v>1132</v>
      </c>
      <c r="M87" s="430" t="s">
        <v>966</v>
      </c>
      <c r="N87" s="431"/>
      <c r="O87" s="431"/>
      <c r="P87" s="431"/>
      <c r="Q87" s="431"/>
      <c r="R87" s="432"/>
      <c r="S87" s="422" t="s">
        <v>1126</v>
      </c>
      <c r="T87" s="420" t="s">
        <v>1127</v>
      </c>
      <c r="U87" s="422" t="s">
        <v>1130</v>
      </c>
      <c r="V87" s="420" t="s">
        <v>1131</v>
      </c>
      <c r="W87" s="420" t="s">
        <v>1132</v>
      </c>
      <c r="Y87" s="430" t="s">
        <v>967</v>
      </c>
      <c r="Z87" s="431"/>
      <c r="AA87" s="431"/>
      <c r="AB87" s="431"/>
      <c r="AC87" s="431"/>
      <c r="AD87" s="432"/>
      <c r="AE87" s="422" t="s">
        <v>1126</v>
      </c>
      <c r="AF87" s="420" t="s">
        <v>1127</v>
      </c>
      <c r="AG87" s="422" t="s">
        <v>1130</v>
      </c>
      <c r="AH87" s="420" t="s">
        <v>1131</v>
      </c>
      <c r="AI87" s="420" t="s">
        <v>1132</v>
      </c>
    </row>
    <row r="88" spans="1:35" ht="14.75" customHeight="1" thickBot="1" x14ac:dyDescent="0.25">
      <c r="A88" s="151"/>
      <c r="B88" s="433" t="s">
        <v>1092</v>
      </c>
      <c r="C88" s="433"/>
      <c r="D88" s="434"/>
      <c r="E88" s="435" t="s">
        <v>958</v>
      </c>
      <c r="F88" s="436"/>
      <c r="G88" s="423"/>
      <c r="H88" s="421"/>
      <c r="I88" s="444"/>
      <c r="J88" s="442"/>
      <c r="K88" s="442"/>
      <c r="M88" s="281"/>
      <c r="N88" s="441" t="s">
        <v>1092</v>
      </c>
      <c r="O88" s="433"/>
      <c r="P88" s="434"/>
      <c r="Q88" s="435" t="s">
        <v>958</v>
      </c>
      <c r="R88" s="436"/>
      <c r="S88" s="423"/>
      <c r="T88" s="421"/>
      <c r="U88" s="444"/>
      <c r="V88" s="442"/>
      <c r="W88" s="442"/>
      <c r="Y88" s="151"/>
      <c r="Z88" s="433" t="s">
        <v>1092</v>
      </c>
      <c r="AA88" s="433"/>
      <c r="AB88" s="434"/>
      <c r="AC88" s="435" t="s">
        <v>958</v>
      </c>
      <c r="AD88" s="436"/>
      <c r="AE88" s="423"/>
      <c r="AF88" s="421"/>
      <c r="AG88" s="444"/>
      <c r="AH88" s="442"/>
      <c r="AI88" s="442"/>
    </row>
    <row r="89" spans="1:35" ht="17" thickBot="1" x14ac:dyDescent="0.25">
      <c r="A89" s="152" t="s">
        <v>790</v>
      </c>
      <c r="B89" s="153" t="s">
        <v>950</v>
      </c>
      <c r="C89" s="153" t="s">
        <v>951</v>
      </c>
      <c r="D89" s="154" t="s">
        <v>952</v>
      </c>
      <c r="E89" s="166" t="s">
        <v>956</v>
      </c>
      <c r="F89" s="167" t="s">
        <v>957</v>
      </c>
      <c r="G89" s="306">
        <f>35/300</f>
        <v>0.11666666666666667</v>
      </c>
      <c r="H89" s="296" t="b">
        <f>IF(C90&lt;G89,TRUE,FALSE)</f>
        <v>1</v>
      </c>
      <c r="I89" s="445"/>
      <c r="J89" s="443"/>
      <c r="K89" s="443"/>
      <c r="M89" s="294" t="s">
        <v>790</v>
      </c>
      <c r="N89" s="292" t="s">
        <v>950</v>
      </c>
      <c r="O89" s="153" t="s">
        <v>951</v>
      </c>
      <c r="P89" s="154" t="s">
        <v>952</v>
      </c>
      <c r="Q89" s="166" t="s">
        <v>956</v>
      </c>
      <c r="R89" s="167" t="s">
        <v>957</v>
      </c>
      <c r="S89" s="306">
        <f>35/300</f>
        <v>0.11666666666666667</v>
      </c>
      <c r="T89" s="296" t="b">
        <f>IF(O90&lt;S89,TRUE,FALSE)</f>
        <v>1</v>
      </c>
      <c r="U89" s="445"/>
      <c r="V89" s="443"/>
      <c r="W89" s="443"/>
      <c r="Y89" s="152" t="s">
        <v>790</v>
      </c>
      <c r="Z89" s="153" t="s">
        <v>950</v>
      </c>
      <c r="AA89" s="153" t="s">
        <v>951</v>
      </c>
      <c r="AB89" s="154" t="s">
        <v>952</v>
      </c>
      <c r="AC89" s="166" t="s">
        <v>956</v>
      </c>
      <c r="AD89" s="167" t="s">
        <v>957</v>
      </c>
      <c r="AE89" s="306">
        <f>35/300</f>
        <v>0.11666666666666667</v>
      </c>
      <c r="AF89" s="296" t="b">
        <f>IF(AA90&lt;AE89,TRUE,FALSE)</f>
        <v>1</v>
      </c>
      <c r="AG89" s="445"/>
      <c r="AH89" s="443"/>
      <c r="AI89" s="443"/>
    </row>
    <row r="90" spans="1:35" ht="16" x14ac:dyDescent="0.2">
      <c r="A90" s="149" t="s">
        <v>928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928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928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6" x14ac:dyDescent="0.2">
      <c r="A91" s="148" t="s">
        <v>929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929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929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6" x14ac:dyDescent="0.2">
      <c r="A92" s="148" t="s">
        <v>930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930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930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6" x14ac:dyDescent="0.2">
      <c r="A93" s="148" t="s">
        <v>931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931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931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6" x14ac:dyDescent="0.2">
      <c r="A94" s="148" t="s">
        <v>932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932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932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6" x14ac:dyDescent="0.2">
      <c r="A95" s="148" t="s">
        <v>933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933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933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6" x14ac:dyDescent="0.2">
      <c r="A96" s="148" t="s">
        <v>934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934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934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6" x14ac:dyDescent="0.2">
      <c r="A97" s="148" t="s">
        <v>935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935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935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6" x14ac:dyDescent="0.2">
      <c r="A98" s="148" t="s">
        <v>936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936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936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6" x14ac:dyDescent="0.2">
      <c r="A99" s="148" t="s">
        <v>937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937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937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6" x14ac:dyDescent="0.2">
      <c r="A100" s="148" t="s">
        <v>938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938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938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6" x14ac:dyDescent="0.2">
      <c r="A101" s="148" t="s">
        <v>939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939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939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6" x14ac:dyDescent="0.2">
      <c r="A102" s="148" t="s">
        <v>940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940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940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6" x14ac:dyDescent="0.2">
      <c r="A103" s="148" t="s">
        <v>941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941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941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6" x14ac:dyDescent="0.2">
      <c r="A104" s="148" t="s">
        <v>942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942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942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6" x14ac:dyDescent="0.2">
      <c r="A105" s="148" t="s">
        <v>943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943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943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6" x14ac:dyDescent="0.2">
      <c r="A106" s="148" t="s">
        <v>944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944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944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6" x14ac:dyDescent="0.2">
      <c r="A107" s="148" t="s">
        <v>945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945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945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6" x14ac:dyDescent="0.2">
      <c r="A108" s="148" t="s">
        <v>946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946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946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6" x14ac:dyDescent="0.2">
      <c r="A109" s="148" t="s">
        <v>947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947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947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6" x14ac:dyDescent="0.2">
      <c r="A110" s="148" t="s">
        <v>948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948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948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7" thickBot="1" x14ac:dyDescent="0.25">
      <c r="A111" s="147" t="s">
        <v>949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949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949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6" thickBot="1" x14ac:dyDescent="0.25"/>
    <row r="114" spans="1:35" ht="14.75" customHeight="1" thickBot="1" x14ac:dyDescent="0.25">
      <c r="A114" s="430" t="s">
        <v>970</v>
      </c>
      <c r="B114" s="431"/>
      <c r="C114" s="431"/>
      <c r="D114" s="431"/>
      <c r="E114" s="431"/>
      <c r="F114" s="432"/>
      <c r="G114" s="422" t="s">
        <v>1126</v>
      </c>
      <c r="H114" s="420" t="s">
        <v>1127</v>
      </c>
      <c r="I114" s="422" t="s">
        <v>1130</v>
      </c>
      <c r="J114" s="420" t="s">
        <v>1131</v>
      </c>
      <c r="K114" s="420" t="s">
        <v>1132</v>
      </c>
      <c r="M114" s="430" t="s">
        <v>968</v>
      </c>
      <c r="N114" s="431"/>
      <c r="O114" s="431"/>
      <c r="P114" s="431"/>
      <c r="Q114" s="431"/>
      <c r="R114" s="432"/>
      <c r="S114" s="422" t="s">
        <v>1126</v>
      </c>
      <c r="T114" s="420" t="s">
        <v>1127</v>
      </c>
      <c r="U114" s="422" t="s">
        <v>1130</v>
      </c>
      <c r="V114" s="420" t="s">
        <v>1131</v>
      </c>
      <c r="W114" s="420" t="s">
        <v>1132</v>
      </c>
      <c r="Y114" s="430" t="s">
        <v>969</v>
      </c>
      <c r="Z114" s="431"/>
      <c r="AA114" s="431"/>
      <c r="AB114" s="431"/>
      <c r="AC114" s="431"/>
      <c r="AD114" s="432"/>
      <c r="AE114" s="422" t="s">
        <v>1126</v>
      </c>
      <c r="AF114" s="420" t="s">
        <v>1127</v>
      </c>
      <c r="AG114" s="422" t="s">
        <v>1130</v>
      </c>
      <c r="AH114" s="420" t="s">
        <v>1131</v>
      </c>
      <c r="AI114" s="420" t="s">
        <v>1132</v>
      </c>
    </row>
    <row r="115" spans="1:35" ht="14.75" customHeight="1" thickBot="1" x14ac:dyDescent="0.25">
      <c r="A115" s="151"/>
      <c r="B115" s="433" t="s">
        <v>1092</v>
      </c>
      <c r="C115" s="433"/>
      <c r="D115" s="434"/>
      <c r="E115" s="435" t="s">
        <v>958</v>
      </c>
      <c r="F115" s="436"/>
      <c r="G115" s="423"/>
      <c r="H115" s="421"/>
      <c r="I115" s="444"/>
      <c r="J115" s="442"/>
      <c r="K115" s="442"/>
      <c r="M115" s="281"/>
      <c r="N115" s="441" t="s">
        <v>1092</v>
      </c>
      <c r="O115" s="433"/>
      <c r="P115" s="434"/>
      <c r="Q115" s="435" t="s">
        <v>958</v>
      </c>
      <c r="R115" s="436"/>
      <c r="S115" s="423"/>
      <c r="T115" s="421"/>
      <c r="U115" s="444"/>
      <c r="V115" s="442"/>
      <c r="W115" s="442"/>
      <c r="Y115" s="151"/>
      <c r="Z115" s="433" t="s">
        <v>1092</v>
      </c>
      <c r="AA115" s="433"/>
      <c r="AB115" s="434"/>
      <c r="AC115" s="435" t="s">
        <v>958</v>
      </c>
      <c r="AD115" s="436"/>
      <c r="AE115" s="423"/>
      <c r="AF115" s="421"/>
      <c r="AG115" s="444"/>
      <c r="AH115" s="442"/>
      <c r="AI115" s="442"/>
    </row>
    <row r="116" spans="1:35" ht="17" thickBot="1" x14ac:dyDescent="0.25">
      <c r="A116" s="152" t="s">
        <v>790</v>
      </c>
      <c r="B116" s="153" t="s">
        <v>950</v>
      </c>
      <c r="C116" s="153" t="s">
        <v>951</v>
      </c>
      <c r="D116" s="154" t="s">
        <v>952</v>
      </c>
      <c r="E116" s="166" t="s">
        <v>956</v>
      </c>
      <c r="F116" s="167" t="s">
        <v>957</v>
      </c>
      <c r="G116" s="306">
        <f>35/300</f>
        <v>0.11666666666666667</v>
      </c>
      <c r="H116" s="296" t="b">
        <f>IF(C117&lt;G116,TRUE,FALSE)</f>
        <v>1</v>
      </c>
      <c r="I116" s="445"/>
      <c r="J116" s="443"/>
      <c r="K116" s="443"/>
      <c r="M116" s="294" t="s">
        <v>790</v>
      </c>
      <c r="N116" s="292" t="s">
        <v>950</v>
      </c>
      <c r="O116" s="153" t="s">
        <v>951</v>
      </c>
      <c r="P116" s="154" t="s">
        <v>952</v>
      </c>
      <c r="Q116" s="166" t="s">
        <v>956</v>
      </c>
      <c r="R116" s="167" t="s">
        <v>957</v>
      </c>
      <c r="S116" s="306">
        <f>35/300</f>
        <v>0.11666666666666667</v>
      </c>
      <c r="T116" s="296" t="b">
        <f>IF(O117&lt;S116,TRUE,FALSE)</f>
        <v>1</v>
      </c>
      <c r="U116" s="445"/>
      <c r="V116" s="443"/>
      <c r="W116" s="443"/>
      <c r="Y116" s="152" t="s">
        <v>790</v>
      </c>
      <c r="Z116" s="153" t="s">
        <v>950</v>
      </c>
      <c r="AA116" s="153" t="s">
        <v>951</v>
      </c>
      <c r="AB116" s="154" t="s">
        <v>952</v>
      </c>
      <c r="AC116" s="166" t="s">
        <v>956</v>
      </c>
      <c r="AD116" s="167" t="s">
        <v>957</v>
      </c>
      <c r="AE116" s="306">
        <f>35/300</f>
        <v>0.11666666666666667</v>
      </c>
      <c r="AF116" s="296" t="b">
        <f>IF(AA117&lt;AE116,TRUE,FALSE)</f>
        <v>1</v>
      </c>
      <c r="AG116" s="445"/>
      <c r="AH116" s="443"/>
      <c r="AI116" s="443"/>
    </row>
    <row r="117" spans="1:35" ht="16" x14ac:dyDescent="0.2">
      <c r="A117" s="149" t="s">
        <v>928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928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928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6" x14ac:dyDescent="0.2">
      <c r="A118" s="148" t="s">
        <v>929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929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929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6" x14ac:dyDescent="0.2">
      <c r="A119" s="148" t="s">
        <v>930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930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930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6" x14ac:dyDescent="0.2">
      <c r="A120" s="148" t="s">
        <v>931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931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931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6" x14ac:dyDescent="0.2">
      <c r="A121" s="148" t="s">
        <v>932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932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932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6" x14ac:dyDescent="0.2">
      <c r="A122" s="148" t="s">
        <v>933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933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933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6" x14ac:dyDescent="0.2">
      <c r="A123" s="148" t="s">
        <v>934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934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934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6" x14ac:dyDescent="0.2">
      <c r="A124" s="148" t="s">
        <v>935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935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935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6" x14ac:dyDescent="0.2">
      <c r="A125" s="148" t="s">
        <v>936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936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936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6" x14ac:dyDescent="0.2">
      <c r="A126" s="148" t="s">
        <v>937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937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937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6" x14ac:dyDescent="0.2">
      <c r="A127" s="148" t="s">
        <v>938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938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938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6" x14ac:dyDescent="0.2">
      <c r="A128" s="148" t="s">
        <v>939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939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939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6" x14ac:dyDescent="0.2">
      <c r="A129" s="148" t="s">
        <v>940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940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940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6" x14ac:dyDescent="0.2">
      <c r="A130" s="148" t="s">
        <v>941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941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941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6" x14ac:dyDescent="0.2">
      <c r="A131" s="148" t="s">
        <v>942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942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942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6" x14ac:dyDescent="0.2">
      <c r="A132" s="148" t="s">
        <v>943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943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943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6" x14ac:dyDescent="0.2">
      <c r="A133" s="148" t="s">
        <v>944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944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944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6" x14ac:dyDescent="0.2">
      <c r="A134" s="148" t="s">
        <v>945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945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945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6" x14ac:dyDescent="0.2">
      <c r="A135" s="148" t="s">
        <v>946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946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946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7.9000000000000001E-2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6" x14ac:dyDescent="0.2">
      <c r="A136" s="148" t="s">
        <v>947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947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947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6" x14ac:dyDescent="0.2">
      <c r="A137" s="148" t="s">
        <v>948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948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948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7" thickBot="1" x14ac:dyDescent="0.25">
      <c r="A138" s="147" t="s">
        <v>949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949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949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6" thickBot="1" x14ac:dyDescent="0.25">
      <c r="AB140" s="1">
        <v>6</v>
      </c>
    </row>
    <row r="141" spans="1:35" ht="14.75" customHeight="1" thickBot="1" x14ac:dyDescent="0.25">
      <c r="A141" s="430" t="s">
        <v>971</v>
      </c>
      <c r="B141" s="431"/>
      <c r="C141" s="431"/>
      <c r="D141" s="431"/>
      <c r="E141" s="431"/>
      <c r="F141" s="432"/>
      <c r="G141" s="422" t="s">
        <v>1126</v>
      </c>
      <c r="H141" s="420" t="s">
        <v>1127</v>
      </c>
      <c r="I141" s="422" t="s">
        <v>1130</v>
      </c>
      <c r="J141" s="420" t="s">
        <v>1131</v>
      </c>
      <c r="K141" s="420" t="s">
        <v>1132</v>
      </c>
      <c r="M141" s="430" t="s">
        <v>972</v>
      </c>
      <c r="N141" s="431"/>
      <c r="O141" s="431"/>
      <c r="P141" s="431"/>
      <c r="Q141" s="431"/>
      <c r="R141" s="432"/>
      <c r="S141" s="422" t="s">
        <v>1126</v>
      </c>
      <c r="T141" s="420" t="s">
        <v>1127</v>
      </c>
      <c r="U141" s="422" t="s">
        <v>1130</v>
      </c>
      <c r="V141" s="420" t="s">
        <v>1131</v>
      </c>
      <c r="W141" s="420" t="s">
        <v>1132</v>
      </c>
      <c r="Y141" s="430" t="s">
        <v>973</v>
      </c>
      <c r="Z141" s="431"/>
      <c r="AA141" s="431"/>
      <c r="AB141" s="431"/>
      <c r="AC141" s="431"/>
      <c r="AD141" s="432"/>
      <c r="AE141" s="422" t="s">
        <v>1126</v>
      </c>
      <c r="AF141" s="420" t="s">
        <v>1127</v>
      </c>
      <c r="AG141" s="422" t="s">
        <v>1130</v>
      </c>
      <c r="AH141" s="420" t="s">
        <v>1131</v>
      </c>
      <c r="AI141" s="420" t="s">
        <v>1132</v>
      </c>
    </row>
    <row r="142" spans="1:35" ht="14.75" customHeight="1" thickBot="1" x14ac:dyDescent="0.25">
      <c r="A142" s="151"/>
      <c r="B142" s="433" t="s">
        <v>1092</v>
      </c>
      <c r="C142" s="433"/>
      <c r="D142" s="434"/>
      <c r="E142" s="435" t="s">
        <v>958</v>
      </c>
      <c r="F142" s="436"/>
      <c r="G142" s="423"/>
      <c r="H142" s="421"/>
      <c r="I142" s="444"/>
      <c r="J142" s="442"/>
      <c r="K142" s="442"/>
      <c r="M142" s="281"/>
      <c r="N142" s="441" t="s">
        <v>1092</v>
      </c>
      <c r="O142" s="433"/>
      <c r="P142" s="434"/>
      <c r="Q142" s="435" t="s">
        <v>958</v>
      </c>
      <c r="R142" s="436"/>
      <c r="S142" s="423"/>
      <c r="T142" s="421"/>
      <c r="U142" s="444"/>
      <c r="V142" s="442"/>
      <c r="W142" s="442"/>
      <c r="Y142" s="151"/>
      <c r="Z142" s="433" t="s">
        <v>1092</v>
      </c>
      <c r="AA142" s="433"/>
      <c r="AB142" s="434"/>
      <c r="AC142" s="435" t="s">
        <v>958</v>
      </c>
      <c r="AD142" s="436"/>
      <c r="AE142" s="423"/>
      <c r="AF142" s="421"/>
      <c r="AG142" s="444"/>
      <c r="AH142" s="442"/>
      <c r="AI142" s="442"/>
    </row>
    <row r="143" spans="1:35" ht="17" thickBot="1" x14ac:dyDescent="0.25">
      <c r="A143" s="152" t="s">
        <v>790</v>
      </c>
      <c r="B143" s="153" t="s">
        <v>950</v>
      </c>
      <c r="C143" s="153" t="s">
        <v>951</v>
      </c>
      <c r="D143" s="154" t="s">
        <v>952</v>
      </c>
      <c r="E143" s="166" t="s">
        <v>956</v>
      </c>
      <c r="F143" s="167" t="s">
        <v>957</v>
      </c>
      <c r="G143" s="306">
        <f>35/300</f>
        <v>0.11666666666666667</v>
      </c>
      <c r="H143" s="296" t="b">
        <f>IF(C144&lt;G143,TRUE,FALSE)</f>
        <v>1</v>
      </c>
      <c r="I143" s="445"/>
      <c r="J143" s="443"/>
      <c r="K143" s="443"/>
      <c r="M143" s="294" t="s">
        <v>790</v>
      </c>
      <c r="N143" s="292" t="s">
        <v>950</v>
      </c>
      <c r="O143" s="153" t="s">
        <v>951</v>
      </c>
      <c r="P143" s="154" t="s">
        <v>952</v>
      </c>
      <c r="Q143" s="166" t="s">
        <v>956</v>
      </c>
      <c r="R143" s="167" t="s">
        <v>957</v>
      </c>
      <c r="S143" s="306">
        <f>35/300</f>
        <v>0.11666666666666667</v>
      </c>
      <c r="T143" s="296" t="b">
        <f>IF(O144&lt;S143,TRUE,FALSE)</f>
        <v>1</v>
      </c>
      <c r="U143" s="445"/>
      <c r="V143" s="443"/>
      <c r="W143" s="443"/>
      <c r="Y143" s="152" t="s">
        <v>790</v>
      </c>
      <c r="Z143" s="153" t="s">
        <v>950</v>
      </c>
      <c r="AA143" s="153" t="s">
        <v>951</v>
      </c>
      <c r="AB143" s="154" t="s">
        <v>952</v>
      </c>
      <c r="AC143" s="166" t="s">
        <v>956</v>
      </c>
      <c r="AD143" s="167" t="s">
        <v>957</v>
      </c>
      <c r="AE143" s="306">
        <f>35/300</f>
        <v>0.11666666666666667</v>
      </c>
      <c r="AF143" s="296" t="b">
        <f>IF(AA144&lt;AE143,TRUE,FALSE)</f>
        <v>1</v>
      </c>
      <c r="AG143" s="445"/>
      <c r="AH143" s="443"/>
      <c r="AI143" s="443"/>
    </row>
    <row r="144" spans="1:35" ht="16" x14ac:dyDescent="0.2">
      <c r="A144" s="149" t="s">
        <v>928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928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928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6" x14ac:dyDescent="0.2">
      <c r="A145" s="148" t="s">
        <v>929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929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929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6" x14ac:dyDescent="0.2">
      <c r="A146" s="148" t="s">
        <v>930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930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930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6" x14ac:dyDescent="0.2">
      <c r="A147" s="148" t="s">
        <v>931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931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931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6" x14ac:dyDescent="0.2">
      <c r="A148" s="148" t="s">
        <v>932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932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932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6" x14ac:dyDescent="0.2">
      <c r="A149" s="148" t="s">
        <v>933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933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933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6" x14ac:dyDescent="0.2">
      <c r="A150" s="148" t="s">
        <v>934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934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934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6" x14ac:dyDescent="0.2">
      <c r="A151" s="148" t="s">
        <v>935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935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935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6" x14ac:dyDescent="0.2">
      <c r="A152" s="148" t="s">
        <v>936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6.7000000000000004E-2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936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936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6" x14ac:dyDescent="0.2">
      <c r="A153" s="148" t="s">
        <v>937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937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937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6" x14ac:dyDescent="0.2">
      <c r="A154" s="148" t="s">
        <v>938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938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938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6" x14ac:dyDescent="0.2">
      <c r="A155" s="148" t="s">
        <v>939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939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939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6" x14ac:dyDescent="0.2">
      <c r="A156" s="148" t="s">
        <v>940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940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940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6" x14ac:dyDescent="0.2">
      <c r="A157" s="148" t="s">
        <v>941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941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941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6" x14ac:dyDescent="0.2">
      <c r="A158" s="148" t="s">
        <v>942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942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942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6" x14ac:dyDescent="0.2">
      <c r="A159" s="148" t="s">
        <v>943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943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943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6" x14ac:dyDescent="0.2">
      <c r="A160" s="148" t="s">
        <v>944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944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944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6" x14ac:dyDescent="0.2">
      <c r="A161" s="148" t="s">
        <v>945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945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945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6" x14ac:dyDescent="0.2">
      <c r="A162" s="148" t="s">
        <v>946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946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946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6" x14ac:dyDescent="0.2">
      <c r="A163" s="148" t="s">
        <v>947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947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947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7" thickBot="1" x14ac:dyDescent="0.25">
      <c r="A164" s="148" t="s">
        <v>948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948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948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7" thickBot="1" x14ac:dyDescent="0.25">
      <c r="A165" s="147" t="s">
        <v>949</v>
      </c>
      <c r="B165" s="158">
        <v>5.1999999999999998E-2</v>
      </c>
      <c r="C165" s="159">
        <v>7.0999999999999994E-2</v>
      </c>
      <c r="D165" s="165">
        <v>0.05</v>
      </c>
      <c r="E165" s="171">
        <v>7.9000000000000001E-2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949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949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6" thickBot="1" x14ac:dyDescent="0.25"/>
    <row r="168" spans="1:35" ht="14.75" customHeight="1" thickBot="1" x14ac:dyDescent="0.25">
      <c r="A168" s="430" t="s">
        <v>974</v>
      </c>
      <c r="B168" s="431"/>
      <c r="C168" s="431"/>
      <c r="D168" s="431"/>
      <c r="E168" s="431"/>
      <c r="F168" s="432"/>
      <c r="G168" s="422" t="s">
        <v>1126</v>
      </c>
      <c r="H168" s="420" t="s">
        <v>1127</v>
      </c>
      <c r="I168" s="422" t="s">
        <v>1130</v>
      </c>
      <c r="J168" s="420" t="s">
        <v>1131</v>
      </c>
      <c r="K168" s="420" t="s">
        <v>1132</v>
      </c>
      <c r="M168" s="430" t="s">
        <v>975</v>
      </c>
      <c r="N168" s="431"/>
      <c r="O168" s="431"/>
      <c r="P168" s="431"/>
      <c r="Q168" s="431"/>
      <c r="R168" s="432"/>
      <c r="S168" s="422" t="s">
        <v>1126</v>
      </c>
      <c r="T168" s="420" t="s">
        <v>1127</v>
      </c>
      <c r="U168" s="422" t="s">
        <v>1130</v>
      </c>
      <c r="V168" s="420" t="s">
        <v>1131</v>
      </c>
      <c r="W168" s="420" t="s">
        <v>1132</v>
      </c>
      <c r="Y168" s="430" t="s">
        <v>976</v>
      </c>
      <c r="Z168" s="431"/>
      <c r="AA168" s="431"/>
      <c r="AB168" s="431"/>
      <c r="AC168" s="431"/>
      <c r="AD168" s="432"/>
      <c r="AE168" s="422" t="s">
        <v>1126</v>
      </c>
      <c r="AF168" s="420" t="s">
        <v>1127</v>
      </c>
      <c r="AG168" s="422" t="s">
        <v>1130</v>
      </c>
      <c r="AH168" s="420" t="s">
        <v>1131</v>
      </c>
      <c r="AI168" s="420" t="s">
        <v>1132</v>
      </c>
    </row>
    <row r="169" spans="1:35" ht="14.75" customHeight="1" thickBot="1" x14ac:dyDescent="0.25">
      <c r="A169" s="151"/>
      <c r="B169" s="433" t="s">
        <v>1092</v>
      </c>
      <c r="C169" s="433"/>
      <c r="D169" s="434"/>
      <c r="E169" s="435" t="s">
        <v>958</v>
      </c>
      <c r="F169" s="436"/>
      <c r="G169" s="423"/>
      <c r="H169" s="421"/>
      <c r="I169" s="444"/>
      <c r="J169" s="442"/>
      <c r="K169" s="442"/>
      <c r="M169" s="281"/>
      <c r="N169" s="441" t="s">
        <v>1092</v>
      </c>
      <c r="O169" s="433"/>
      <c r="P169" s="434"/>
      <c r="Q169" s="435" t="s">
        <v>958</v>
      </c>
      <c r="R169" s="436"/>
      <c r="S169" s="423"/>
      <c r="T169" s="421"/>
      <c r="U169" s="444"/>
      <c r="V169" s="442"/>
      <c r="W169" s="442"/>
      <c r="Y169" s="151"/>
      <c r="Z169" s="433" t="s">
        <v>1092</v>
      </c>
      <c r="AA169" s="433"/>
      <c r="AB169" s="434"/>
      <c r="AC169" s="435" t="s">
        <v>958</v>
      </c>
      <c r="AD169" s="436"/>
      <c r="AE169" s="423"/>
      <c r="AF169" s="421"/>
      <c r="AG169" s="444"/>
      <c r="AH169" s="442"/>
      <c r="AI169" s="442"/>
    </row>
    <row r="170" spans="1:35" ht="17" thickBot="1" x14ac:dyDescent="0.25">
      <c r="A170" s="152" t="s">
        <v>790</v>
      </c>
      <c r="B170" s="153" t="s">
        <v>950</v>
      </c>
      <c r="C170" s="153" t="s">
        <v>951</v>
      </c>
      <c r="D170" s="154" t="s">
        <v>952</v>
      </c>
      <c r="E170" s="166" t="s">
        <v>956</v>
      </c>
      <c r="F170" s="167" t="s">
        <v>957</v>
      </c>
      <c r="G170" s="306">
        <f>35/300</f>
        <v>0.11666666666666667</v>
      </c>
      <c r="H170" s="296" t="b">
        <f>IF(C171&lt;G170,TRUE,FALSE)</f>
        <v>1</v>
      </c>
      <c r="I170" s="445"/>
      <c r="J170" s="443"/>
      <c r="K170" s="443"/>
      <c r="M170" s="294" t="s">
        <v>790</v>
      </c>
      <c r="N170" s="292" t="s">
        <v>950</v>
      </c>
      <c r="O170" s="153" t="s">
        <v>951</v>
      </c>
      <c r="P170" s="154" t="s">
        <v>952</v>
      </c>
      <c r="Q170" s="166" t="s">
        <v>956</v>
      </c>
      <c r="R170" s="167" t="s">
        <v>957</v>
      </c>
      <c r="S170" s="306">
        <f>35/300</f>
        <v>0.11666666666666667</v>
      </c>
      <c r="T170" s="296" t="b">
        <f>IF(O171&lt;S170,TRUE,FALSE)</f>
        <v>1</v>
      </c>
      <c r="U170" s="445"/>
      <c r="V170" s="443"/>
      <c r="W170" s="443"/>
      <c r="Y170" s="152" t="s">
        <v>790</v>
      </c>
      <c r="Z170" s="153" t="s">
        <v>950</v>
      </c>
      <c r="AA170" s="153" t="s">
        <v>951</v>
      </c>
      <c r="AB170" s="154" t="s">
        <v>952</v>
      </c>
      <c r="AC170" s="166" t="s">
        <v>956</v>
      </c>
      <c r="AD170" s="167" t="s">
        <v>957</v>
      </c>
      <c r="AE170" s="306">
        <f>35/300</f>
        <v>0.11666666666666667</v>
      </c>
      <c r="AF170" s="296" t="b">
        <f>IF(AA171&lt;AE170,TRUE,FALSE)</f>
        <v>1</v>
      </c>
      <c r="AG170" s="445"/>
      <c r="AH170" s="443"/>
      <c r="AI170" s="443"/>
    </row>
    <row r="171" spans="1:35" ht="16" x14ac:dyDescent="0.2">
      <c r="A171" s="149" t="s">
        <v>928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928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928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6" x14ac:dyDescent="0.2">
      <c r="A172" s="148" t="s">
        <v>929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929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929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6" x14ac:dyDescent="0.2">
      <c r="A173" s="148" t="s">
        <v>930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930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930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6" x14ac:dyDescent="0.2">
      <c r="A174" s="148" t="s">
        <v>931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931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931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6" x14ac:dyDescent="0.2">
      <c r="A175" s="148" t="s">
        <v>932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932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932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6" x14ac:dyDescent="0.2">
      <c r="A176" s="148" t="s">
        <v>933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933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933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6" x14ac:dyDescent="0.2">
      <c r="A177" s="148" t="s">
        <v>934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934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934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6" x14ac:dyDescent="0.2">
      <c r="A178" s="148" t="s">
        <v>935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935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935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6" x14ac:dyDescent="0.2">
      <c r="A179" s="148" t="s">
        <v>936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6.7000000000000004E-2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936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936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6" x14ac:dyDescent="0.2">
      <c r="A180" s="148" t="s">
        <v>937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937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937</v>
      </c>
      <c r="Z180" s="157">
        <v>4.3999999999999997E-2</v>
      </c>
      <c r="AA180" s="103">
        <v>3.2000000000000001E-2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6" x14ac:dyDescent="0.2">
      <c r="A181" s="148" t="s">
        <v>938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938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938</v>
      </c>
      <c r="Z181" s="157">
        <v>4.3999999999999997E-2</v>
      </c>
      <c r="AA181" s="103">
        <v>3.2000000000000001E-2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6" x14ac:dyDescent="0.2">
      <c r="A182" s="148" t="s">
        <v>939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939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939</v>
      </c>
      <c r="Z182" s="157">
        <v>4.3999999999999997E-2</v>
      </c>
      <c r="AA182" s="103">
        <v>3.2000000000000001E-2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6" x14ac:dyDescent="0.2">
      <c r="A183" s="148" t="s">
        <v>940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940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940</v>
      </c>
      <c r="Z183" s="157">
        <v>4.3999999999999997E-2</v>
      </c>
      <c r="AA183" s="103">
        <v>3.2000000000000001E-2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6" x14ac:dyDescent="0.2">
      <c r="A184" s="148" t="s">
        <v>941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941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941</v>
      </c>
      <c r="Z184" s="157">
        <v>4.3999999999999997E-2</v>
      </c>
      <c r="AA184" s="103">
        <v>3.2000000000000001E-2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6" x14ac:dyDescent="0.2">
      <c r="A185" s="148" t="s">
        <v>942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942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942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6" x14ac:dyDescent="0.2">
      <c r="A186" s="148" t="s">
        <v>943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943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943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6" x14ac:dyDescent="0.2">
      <c r="A187" s="148" t="s">
        <v>944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944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944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6" x14ac:dyDescent="0.2">
      <c r="A188" s="148" t="s">
        <v>945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945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945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6" x14ac:dyDescent="0.2">
      <c r="A189" s="148" t="s">
        <v>946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946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946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6" x14ac:dyDescent="0.2">
      <c r="A190" s="148" t="s">
        <v>947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947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947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6" x14ac:dyDescent="0.2">
      <c r="A191" s="148" t="s">
        <v>948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948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948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7" thickBot="1" x14ac:dyDescent="0.25">
      <c r="A192" s="147" t="s">
        <v>949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949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949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6" thickBot="1" x14ac:dyDescent="0.25"/>
    <row r="195" spans="1:35" ht="14.75" customHeight="1" thickBot="1" x14ac:dyDescent="0.25">
      <c r="A195" s="438" t="s">
        <v>977</v>
      </c>
      <c r="B195" s="439"/>
      <c r="C195" s="439"/>
      <c r="D195" s="439"/>
      <c r="E195" s="439"/>
      <c r="F195" s="440"/>
      <c r="G195" s="422" t="s">
        <v>1126</v>
      </c>
      <c r="H195" s="420" t="s">
        <v>1127</v>
      </c>
      <c r="I195" s="422" t="s">
        <v>1130</v>
      </c>
      <c r="J195" s="420" t="s">
        <v>1131</v>
      </c>
      <c r="K195" s="420" t="s">
        <v>1132</v>
      </c>
      <c r="M195" s="430" t="s">
        <v>978</v>
      </c>
      <c r="N195" s="431"/>
      <c r="O195" s="431"/>
      <c r="P195" s="431"/>
      <c r="Q195" s="431"/>
      <c r="R195" s="432"/>
      <c r="S195" s="422" t="s">
        <v>1126</v>
      </c>
      <c r="T195" s="420" t="s">
        <v>1127</v>
      </c>
      <c r="U195" s="422" t="s">
        <v>1130</v>
      </c>
      <c r="V195" s="420" t="s">
        <v>1131</v>
      </c>
      <c r="W195" s="420" t="s">
        <v>1132</v>
      </c>
      <c r="Y195" s="430" t="s">
        <v>979</v>
      </c>
      <c r="Z195" s="431"/>
      <c r="AA195" s="431"/>
      <c r="AB195" s="431"/>
      <c r="AC195" s="431"/>
      <c r="AD195" s="432"/>
      <c r="AE195" s="422" t="s">
        <v>1126</v>
      </c>
      <c r="AF195" s="420" t="s">
        <v>1127</v>
      </c>
      <c r="AG195" s="422" t="s">
        <v>1130</v>
      </c>
      <c r="AH195" s="420" t="s">
        <v>1131</v>
      </c>
      <c r="AI195" s="420" t="s">
        <v>1132</v>
      </c>
    </row>
    <row r="196" spans="1:35" ht="14.75" customHeight="1" thickBot="1" x14ac:dyDescent="0.25">
      <c r="A196" s="151"/>
      <c r="B196" s="433" t="s">
        <v>1092</v>
      </c>
      <c r="C196" s="433"/>
      <c r="D196" s="434"/>
      <c r="E196" s="435" t="s">
        <v>958</v>
      </c>
      <c r="F196" s="436"/>
      <c r="G196" s="423"/>
      <c r="H196" s="421"/>
      <c r="I196" s="444"/>
      <c r="J196" s="442"/>
      <c r="K196" s="442"/>
      <c r="M196" s="281"/>
      <c r="N196" s="441" t="s">
        <v>1092</v>
      </c>
      <c r="O196" s="433"/>
      <c r="P196" s="434"/>
      <c r="Q196" s="435" t="s">
        <v>958</v>
      </c>
      <c r="R196" s="436"/>
      <c r="S196" s="423"/>
      <c r="T196" s="421"/>
      <c r="U196" s="444"/>
      <c r="V196" s="442"/>
      <c r="W196" s="442"/>
      <c r="Y196" s="151"/>
      <c r="Z196" s="433" t="s">
        <v>1092</v>
      </c>
      <c r="AA196" s="433"/>
      <c r="AB196" s="434"/>
      <c r="AC196" s="435" t="s">
        <v>958</v>
      </c>
      <c r="AD196" s="436"/>
      <c r="AE196" s="423"/>
      <c r="AF196" s="421"/>
      <c r="AG196" s="444"/>
      <c r="AH196" s="442"/>
      <c r="AI196" s="442"/>
    </row>
    <row r="197" spans="1:35" ht="17" thickBot="1" x14ac:dyDescent="0.25">
      <c r="A197" s="152" t="s">
        <v>790</v>
      </c>
      <c r="B197" s="153" t="s">
        <v>950</v>
      </c>
      <c r="C197" s="153" t="s">
        <v>951</v>
      </c>
      <c r="D197" s="154" t="s">
        <v>952</v>
      </c>
      <c r="E197" s="166" t="s">
        <v>956</v>
      </c>
      <c r="F197" s="167" t="s">
        <v>957</v>
      </c>
      <c r="G197" s="306">
        <f>35/300</f>
        <v>0.11666666666666667</v>
      </c>
      <c r="H197" s="296" t="b">
        <f>IF(C198&lt;G197,TRUE,FALSE)</f>
        <v>1</v>
      </c>
      <c r="I197" s="445"/>
      <c r="J197" s="443"/>
      <c r="K197" s="443"/>
      <c r="M197" s="294" t="s">
        <v>790</v>
      </c>
      <c r="N197" s="292" t="s">
        <v>950</v>
      </c>
      <c r="O197" s="153" t="s">
        <v>951</v>
      </c>
      <c r="P197" s="154" t="s">
        <v>952</v>
      </c>
      <c r="Q197" s="166" t="s">
        <v>956</v>
      </c>
      <c r="R197" s="167" t="s">
        <v>957</v>
      </c>
      <c r="S197" s="306">
        <f>35/300</f>
        <v>0.11666666666666667</v>
      </c>
      <c r="T197" s="296" t="b">
        <f>IF(O198&lt;S197,TRUE,FALSE)</f>
        <v>1</v>
      </c>
      <c r="U197" s="445"/>
      <c r="V197" s="443"/>
      <c r="W197" s="443"/>
      <c r="Y197" s="152" t="s">
        <v>790</v>
      </c>
      <c r="Z197" s="153" t="s">
        <v>950</v>
      </c>
      <c r="AA197" s="153" t="s">
        <v>951</v>
      </c>
      <c r="AB197" s="154" t="s">
        <v>952</v>
      </c>
      <c r="AC197" s="166" t="s">
        <v>956</v>
      </c>
      <c r="AD197" s="167" t="s">
        <v>957</v>
      </c>
      <c r="AE197" s="306">
        <f>35/300</f>
        <v>0.11666666666666667</v>
      </c>
      <c r="AF197" s="296" t="b">
        <f>IF(AA198&lt;AE197,TRUE,FALSE)</f>
        <v>1</v>
      </c>
      <c r="AG197" s="445"/>
      <c r="AH197" s="443"/>
      <c r="AI197" s="443"/>
    </row>
    <row r="198" spans="1:35" ht="16" x14ac:dyDescent="0.2">
      <c r="A198" s="149" t="s">
        <v>928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928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928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6" x14ac:dyDescent="0.2">
      <c r="A199" s="148" t="s">
        <v>929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929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929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6" x14ac:dyDescent="0.2">
      <c r="A200" s="148" t="s">
        <v>930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930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930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6" x14ac:dyDescent="0.2">
      <c r="A201" s="148" t="s">
        <v>931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931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931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6" x14ac:dyDescent="0.2">
      <c r="A202" s="148" t="s">
        <v>932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932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932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6" x14ac:dyDescent="0.2">
      <c r="A203" s="148" t="s">
        <v>933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933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933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6" x14ac:dyDescent="0.2">
      <c r="A204" s="148" t="s">
        <v>934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934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934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6" x14ac:dyDescent="0.2">
      <c r="A205" s="148" t="s">
        <v>935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935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935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6" x14ac:dyDescent="0.2">
      <c r="A206" s="148" t="s">
        <v>936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936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936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6" x14ac:dyDescent="0.2">
      <c r="A207" s="148" t="s">
        <v>937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937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937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6" x14ac:dyDescent="0.2">
      <c r="A208" s="148" t="s">
        <v>938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938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938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6" x14ac:dyDescent="0.2">
      <c r="A209" s="148" t="s">
        <v>939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939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939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6" x14ac:dyDescent="0.2">
      <c r="A210" s="148" t="s">
        <v>940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940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940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6" x14ac:dyDescent="0.2">
      <c r="A211" s="148" t="s">
        <v>941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941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941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6" x14ac:dyDescent="0.2">
      <c r="A212" s="148" t="s">
        <v>942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942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942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6" x14ac:dyDescent="0.2">
      <c r="A213" s="148" t="s">
        <v>943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943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943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6" x14ac:dyDescent="0.2">
      <c r="A214" s="148" t="s">
        <v>944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944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944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6" x14ac:dyDescent="0.2">
      <c r="A215" s="148" t="s">
        <v>945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945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945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6" x14ac:dyDescent="0.2">
      <c r="A216" s="148" t="s">
        <v>946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946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946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6" x14ac:dyDescent="0.2">
      <c r="A217" s="148" t="s">
        <v>947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947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947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6" x14ac:dyDescent="0.2">
      <c r="A218" s="148" t="s">
        <v>948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948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948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7" thickBot="1" x14ac:dyDescent="0.25">
      <c r="A219" s="147" t="s">
        <v>949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949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949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6" thickBot="1" x14ac:dyDescent="0.25"/>
    <row r="223" spans="1:35" ht="14.75" customHeight="1" thickBot="1" x14ac:dyDescent="0.25">
      <c r="A223" s="438" t="s">
        <v>980</v>
      </c>
      <c r="B223" s="439"/>
      <c r="C223" s="439"/>
      <c r="D223" s="439"/>
      <c r="E223" s="439"/>
      <c r="F223" s="440"/>
      <c r="G223" s="422" t="s">
        <v>1126</v>
      </c>
      <c r="H223" s="420" t="s">
        <v>1127</v>
      </c>
      <c r="I223" s="422" t="s">
        <v>1130</v>
      </c>
      <c r="J223" s="420" t="s">
        <v>1131</v>
      </c>
      <c r="K223" s="420" t="s">
        <v>1132</v>
      </c>
      <c r="M223" s="430" t="s">
        <v>981</v>
      </c>
      <c r="N223" s="431"/>
      <c r="O223" s="431"/>
      <c r="P223" s="431"/>
      <c r="Q223" s="431"/>
      <c r="R223" s="432"/>
      <c r="S223" s="422" t="s">
        <v>1126</v>
      </c>
      <c r="T223" s="420" t="s">
        <v>1127</v>
      </c>
      <c r="U223" s="422" t="s">
        <v>1130</v>
      </c>
      <c r="V223" s="420" t="s">
        <v>1131</v>
      </c>
      <c r="W223" s="420" t="s">
        <v>1132</v>
      </c>
      <c r="Y223" s="430" t="s">
        <v>982</v>
      </c>
      <c r="Z223" s="431"/>
      <c r="AA223" s="431"/>
      <c r="AB223" s="431"/>
      <c r="AC223" s="431"/>
      <c r="AD223" s="432"/>
      <c r="AE223" s="422" t="s">
        <v>1126</v>
      </c>
      <c r="AF223" s="420" t="s">
        <v>1127</v>
      </c>
      <c r="AG223" s="422" t="s">
        <v>1130</v>
      </c>
      <c r="AH223" s="420" t="s">
        <v>1131</v>
      </c>
      <c r="AI223" s="420" t="s">
        <v>1132</v>
      </c>
    </row>
    <row r="224" spans="1:35" ht="14.75" customHeight="1" thickBot="1" x14ac:dyDescent="0.25">
      <c r="A224" s="151"/>
      <c r="B224" s="433" t="s">
        <v>1092</v>
      </c>
      <c r="C224" s="433"/>
      <c r="D224" s="434"/>
      <c r="E224" s="435" t="s">
        <v>958</v>
      </c>
      <c r="F224" s="436"/>
      <c r="G224" s="423"/>
      <c r="H224" s="421"/>
      <c r="I224" s="444"/>
      <c r="J224" s="442"/>
      <c r="K224" s="442"/>
      <c r="M224" s="281"/>
      <c r="N224" s="441" t="s">
        <v>1092</v>
      </c>
      <c r="O224" s="433"/>
      <c r="P224" s="434"/>
      <c r="Q224" s="435" t="s">
        <v>958</v>
      </c>
      <c r="R224" s="436"/>
      <c r="S224" s="423"/>
      <c r="T224" s="421"/>
      <c r="U224" s="444"/>
      <c r="V224" s="442"/>
      <c r="W224" s="442"/>
      <c r="Y224" s="151"/>
      <c r="Z224" s="433" t="s">
        <v>1092</v>
      </c>
      <c r="AA224" s="433"/>
      <c r="AB224" s="434"/>
      <c r="AC224" s="435" t="s">
        <v>958</v>
      </c>
      <c r="AD224" s="436"/>
      <c r="AE224" s="423"/>
      <c r="AF224" s="421"/>
      <c r="AG224" s="444"/>
      <c r="AH224" s="442"/>
      <c r="AI224" s="442"/>
    </row>
    <row r="225" spans="1:35" ht="17" thickBot="1" x14ac:dyDescent="0.25">
      <c r="A225" s="152" t="s">
        <v>790</v>
      </c>
      <c r="B225" s="153" t="s">
        <v>950</v>
      </c>
      <c r="C225" s="153" t="s">
        <v>951</v>
      </c>
      <c r="D225" s="154" t="s">
        <v>952</v>
      </c>
      <c r="E225" s="166" t="s">
        <v>956</v>
      </c>
      <c r="F225" s="167" t="s">
        <v>957</v>
      </c>
      <c r="G225" s="306">
        <f>35/300</f>
        <v>0.11666666666666667</v>
      </c>
      <c r="H225" s="296" t="b">
        <f>IF(C226&lt;G225,TRUE,FALSE)</f>
        <v>1</v>
      </c>
      <c r="I225" s="445"/>
      <c r="J225" s="443"/>
      <c r="K225" s="443"/>
      <c r="M225" s="294" t="s">
        <v>790</v>
      </c>
      <c r="N225" s="292" t="s">
        <v>950</v>
      </c>
      <c r="O225" s="153" t="s">
        <v>951</v>
      </c>
      <c r="P225" s="154" t="s">
        <v>952</v>
      </c>
      <c r="Q225" s="166" t="s">
        <v>956</v>
      </c>
      <c r="R225" s="167" t="s">
        <v>957</v>
      </c>
      <c r="S225" s="306">
        <f>35/300</f>
        <v>0.11666666666666667</v>
      </c>
      <c r="T225" s="296" t="b">
        <f>IF(O226&lt;S225,TRUE,FALSE)</f>
        <v>1</v>
      </c>
      <c r="U225" s="445"/>
      <c r="V225" s="443"/>
      <c r="W225" s="443"/>
      <c r="Y225" s="152" t="s">
        <v>790</v>
      </c>
      <c r="Z225" s="153" t="s">
        <v>950</v>
      </c>
      <c r="AA225" s="153" t="s">
        <v>951</v>
      </c>
      <c r="AB225" s="154" t="s">
        <v>952</v>
      </c>
      <c r="AC225" s="166" t="s">
        <v>956</v>
      </c>
      <c r="AD225" s="167" t="s">
        <v>957</v>
      </c>
      <c r="AE225" s="306">
        <f>35/300</f>
        <v>0.11666666666666667</v>
      </c>
      <c r="AF225" s="296" t="b">
        <f>IF(AA226&lt;AE225,TRUE,FALSE)</f>
        <v>1</v>
      </c>
      <c r="AG225" s="445"/>
      <c r="AH225" s="443"/>
      <c r="AI225" s="443"/>
    </row>
    <row r="226" spans="1:35" ht="16" x14ac:dyDescent="0.2">
      <c r="A226" s="149" t="s">
        <v>928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928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928</v>
      </c>
      <c r="Z226" s="155">
        <v>4.3999999999999997E-2</v>
      </c>
      <c r="AA226" s="156">
        <v>6.2E-2</v>
      </c>
      <c r="AB226" s="164">
        <v>4.3999999999999997E-2</v>
      </c>
      <c r="AC226" s="151">
        <v>6.6000000000000003E-2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0</v>
      </c>
    </row>
    <row r="227" spans="1:35" ht="16" x14ac:dyDescent="0.2">
      <c r="A227" s="148" t="s">
        <v>929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929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929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6" x14ac:dyDescent="0.2">
      <c r="A228" s="148" t="s">
        <v>930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930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930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6" x14ac:dyDescent="0.2">
      <c r="A229" s="148" t="s">
        <v>931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931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931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6" x14ac:dyDescent="0.2">
      <c r="A230" s="148" t="s">
        <v>932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932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932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6" x14ac:dyDescent="0.2">
      <c r="A231" s="148" t="s">
        <v>933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933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933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6" x14ac:dyDescent="0.2">
      <c r="A232" s="148" t="s">
        <v>934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934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934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6" x14ac:dyDescent="0.2">
      <c r="A233" s="148" t="s">
        <v>935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935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935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6" x14ac:dyDescent="0.2">
      <c r="A234" s="148" t="s">
        <v>936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936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936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6" x14ac:dyDescent="0.2">
      <c r="A235" s="148" t="s">
        <v>937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937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937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6" x14ac:dyDescent="0.2">
      <c r="A236" s="148" t="s">
        <v>938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938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938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6" x14ac:dyDescent="0.2">
      <c r="A237" s="148" t="s">
        <v>939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939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939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6" x14ac:dyDescent="0.2">
      <c r="A238" s="148" t="s">
        <v>940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940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940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6" x14ac:dyDescent="0.2">
      <c r="A239" s="148" t="s">
        <v>941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941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941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6" x14ac:dyDescent="0.2">
      <c r="A240" s="148" t="s">
        <v>942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942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942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6" x14ac:dyDescent="0.2">
      <c r="A241" s="148" t="s">
        <v>943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943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943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6" x14ac:dyDescent="0.2">
      <c r="A242" s="148" t="s">
        <v>944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944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944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6" x14ac:dyDescent="0.2">
      <c r="A243" s="148" t="s">
        <v>945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945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945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6" x14ac:dyDescent="0.2">
      <c r="A244" s="148" t="s">
        <v>946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946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946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6" x14ac:dyDescent="0.2">
      <c r="A245" s="148" t="s">
        <v>947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947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947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6" x14ac:dyDescent="0.2">
      <c r="A246" s="148" t="s">
        <v>948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948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948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7" thickBot="1" x14ac:dyDescent="0.25">
      <c r="A247" s="147" t="s">
        <v>949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949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949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6.6000000000000003E-2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0</v>
      </c>
      <c r="AI247" s="310" t="b">
        <f t="shared" si="134"/>
        <v>0</v>
      </c>
    </row>
    <row r="249" spans="1:35" ht="16" thickBot="1" x14ac:dyDescent="0.25"/>
    <row r="250" spans="1:35" ht="14.75" customHeight="1" thickBot="1" x14ac:dyDescent="0.25">
      <c r="A250" s="438" t="s">
        <v>983</v>
      </c>
      <c r="B250" s="439"/>
      <c r="C250" s="439"/>
      <c r="D250" s="439"/>
      <c r="E250" s="439"/>
      <c r="F250" s="440"/>
      <c r="G250" s="422" t="s">
        <v>1126</v>
      </c>
      <c r="H250" s="420" t="s">
        <v>1127</v>
      </c>
      <c r="I250" s="422" t="s">
        <v>1130</v>
      </c>
      <c r="J250" s="420" t="s">
        <v>1131</v>
      </c>
      <c r="K250" s="420" t="s">
        <v>1132</v>
      </c>
      <c r="M250" s="430" t="s">
        <v>984</v>
      </c>
      <c r="N250" s="431"/>
      <c r="O250" s="431"/>
      <c r="P250" s="431"/>
      <c r="Q250" s="431"/>
      <c r="R250" s="432"/>
      <c r="S250" s="422" t="s">
        <v>1126</v>
      </c>
      <c r="T250" s="420" t="s">
        <v>1127</v>
      </c>
      <c r="U250" s="422" t="s">
        <v>1130</v>
      </c>
      <c r="V250" s="420" t="s">
        <v>1131</v>
      </c>
      <c r="W250" s="420" t="s">
        <v>1132</v>
      </c>
      <c r="Y250" s="446" t="s">
        <v>985</v>
      </c>
      <c r="Z250" s="447"/>
      <c r="AA250" s="447"/>
      <c r="AB250" s="447"/>
      <c r="AC250" s="447"/>
      <c r="AD250" s="448"/>
      <c r="AE250" s="422" t="s">
        <v>1126</v>
      </c>
      <c r="AF250" s="420" t="s">
        <v>1127</v>
      </c>
      <c r="AG250" s="422" t="s">
        <v>1130</v>
      </c>
      <c r="AH250" s="420" t="s">
        <v>1131</v>
      </c>
      <c r="AI250" s="420" t="s">
        <v>1132</v>
      </c>
    </row>
    <row r="251" spans="1:35" ht="14.75" customHeight="1" thickBot="1" x14ac:dyDescent="0.25">
      <c r="A251" s="151"/>
      <c r="B251" s="433" t="s">
        <v>1092</v>
      </c>
      <c r="C251" s="433"/>
      <c r="D251" s="434"/>
      <c r="E251" s="435" t="s">
        <v>958</v>
      </c>
      <c r="F251" s="436"/>
      <c r="G251" s="423"/>
      <c r="H251" s="421"/>
      <c r="I251" s="444"/>
      <c r="J251" s="442"/>
      <c r="K251" s="442"/>
      <c r="M251" s="281"/>
      <c r="N251" s="441" t="s">
        <v>1092</v>
      </c>
      <c r="O251" s="433"/>
      <c r="P251" s="434"/>
      <c r="Q251" s="435" t="s">
        <v>958</v>
      </c>
      <c r="R251" s="436"/>
      <c r="S251" s="423"/>
      <c r="T251" s="421"/>
      <c r="U251" s="444"/>
      <c r="V251" s="442"/>
      <c r="W251" s="442"/>
      <c r="Y251" s="151"/>
      <c r="Z251" s="433" t="s">
        <v>1092</v>
      </c>
      <c r="AA251" s="433"/>
      <c r="AB251" s="434"/>
      <c r="AC251" s="435" t="s">
        <v>958</v>
      </c>
      <c r="AD251" s="436"/>
      <c r="AE251" s="423"/>
      <c r="AF251" s="421"/>
      <c r="AG251" s="444"/>
      <c r="AH251" s="442"/>
      <c r="AI251" s="442"/>
    </row>
    <row r="252" spans="1:35" ht="17" thickBot="1" x14ac:dyDescent="0.25">
      <c r="A252" s="152" t="s">
        <v>790</v>
      </c>
      <c r="B252" s="153" t="s">
        <v>950</v>
      </c>
      <c r="C252" s="153" t="s">
        <v>951</v>
      </c>
      <c r="D252" s="154" t="s">
        <v>952</v>
      </c>
      <c r="E252" s="166" t="s">
        <v>956</v>
      </c>
      <c r="F252" s="167" t="s">
        <v>957</v>
      </c>
      <c r="G252" s="306">
        <f>35/300</f>
        <v>0.11666666666666667</v>
      </c>
      <c r="H252" s="296" t="b">
        <f>IF(C253&lt;G252,TRUE,FALSE)</f>
        <v>1</v>
      </c>
      <c r="I252" s="445"/>
      <c r="J252" s="443"/>
      <c r="K252" s="443"/>
      <c r="M252" s="294" t="s">
        <v>790</v>
      </c>
      <c r="N252" s="292" t="s">
        <v>950</v>
      </c>
      <c r="O252" s="153" t="s">
        <v>951</v>
      </c>
      <c r="P252" s="154" t="s">
        <v>952</v>
      </c>
      <c r="Q252" s="166" t="s">
        <v>956</v>
      </c>
      <c r="R252" s="167" t="s">
        <v>957</v>
      </c>
      <c r="S252" s="306">
        <f>35/300</f>
        <v>0.11666666666666667</v>
      </c>
      <c r="T252" s="296" t="b">
        <f>IF(O253&lt;S252,TRUE,FALSE)</f>
        <v>1</v>
      </c>
      <c r="U252" s="445"/>
      <c r="V252" s="443"/>
      <c r="W252" s="443"/>
      <c r="Y252" s="152" t="s">
        <v>790</v>
      </c>
      <c r="Z252" s="153" t="s">
        <v>950</v>
      </c>
      <c r="AA252" s="153" t="s">
        <v>951</v>
      </c>
      <c r="AB252" s="154" t="s">
        <v>952</v>
      </c>
      <c r="AC252" s="166" t="s">
        <v>956</v>
      </c>
      <c r="AD252" s="167" t="s">
        <v>957</v>
      </c>
      <c r="AE252" s="306">
        <f>35/300</f>
        <v>0.11666666666666667</v>
      </c>
      <c r="AF252" s="296" t="b">
        <f>IF(AA253&lt;AE252,TRUE,FALSE)</f>
        <v>1</v>
      </c>
      <c r="AG252" s="445"/>
      <c r="AH252" s="443"/>
      <c r="AI252" s="443"/>
    </row>
    <row r="253" spans="1:35" ht="16" x14ac:dyDescent="0.2">
      <c r="A253" s="149" t="s">
        <v>928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928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928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6" x14ac:dyDescent="0.2">
      <c r="A254" s="148" t="s">
        <v>929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929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929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6" x14ac:dyDescent="0.2">
      <c r="A255" s="148" t="s">
        <v>930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930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930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6" x14ac:dyDescent="0.2">
      <c r="A256" s="148" t="s">
        <v>931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931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931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6" x14ac:dyDescent="0.2">
      <c r="A257" s="148" t="s">
        <v>932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932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932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6" x14ac:dyDescent="0.2">
      <c r="A258" s="148" t="s">
        <v>933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933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933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6" x14ac:dyDescent="0.2">
      <c r="A259" s="148" t="s">
        <v>934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934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934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6" x14ac:dyDescent="0.2">
      <c r="A260" s="148" t="s">
        <v>935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935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935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6" x14ac:dyDescent="0.2">
      <c r="A261" s="148" t="s">
        <v>936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936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936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6" x14ac:dyDescent="0.2">
      <c r="A262" s="148" t="s">
        <v>937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937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937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6" x14ac:dyDescent="0.2">
      <c r="A263" s="148" t="s">
        <v>938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938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938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6" x14ac:dyDescent="0.2">
      <c r="A264" s="148" t="s">
        <v>939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939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939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6" x14ac:dyDescent="0.2">
      <c r="A265" s="148" t="s">
        <v>940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940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940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6" x14ac:dyDescent="0.2">
      <c r="A266" s="148" t="s">
        <v>941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941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941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6" x14ac:dyDescent="0.2">
      <c r="A267" s="148" t="s">
        <v>942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942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942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6" x14ac:dyDescent="0.2">
      <c r="A268" s="148" t="s">
        <v>943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943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943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6" x14ac:dyDescent="0.2">
      <c r="A269" s="148" t="s">
        <v>944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944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944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6" x14ac:dyDescent="0.2">
      <c r="A270" s="148" t="s">
        <v>945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945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945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6" x14ac:dyDescent="0.2">
      <c r="A271" s="148" t="s">
        <v>946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946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946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6" x14ac:dyDescent="0.2">
      <c r="A272" s="148" t="s">
        <v>947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947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947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6" x14ac:dyDescent="0.2">
      <c r="A273" s="148" t="s">
        <v>948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948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948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7" thickBot="1" x14ac:dyDescent="0.25">
      <c r="A274" s="147" t="s">
        <v>949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949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949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6" thickBot="1" x14ac:dyDescent="0.25"/>
    <row r="277" spans="1:35" ht="14.75" customHeight="1" thickBot="1" x14ac:dyDescent="0.25">
      <c r="A277" s="438" t="s">
        <v>986</v>
      </c>
      <c r="B277" s="439"/>
      <c r="C277" s="439"/>
      <c r="D277" s="439"/>
      <c r="E277" s="439"/>
      <c r="F277" s="440"/>
      <c r="G277" s="422" t="s">
        <v>1126</v>
      </c>
      <c r="H277" s="420" t="s">
        <v>1127</v>
      </c>
      <c r="I277" s="422" t="s">
        <v>1130</v>
      </c>
      <c r="J277" s="420" t="s">
        <v>1131</v>
      </c>
      <c r="K277" s="420" t="s">
        <v>1132</v>
      </c>
      <c r="M277" s="430" t="s">
        <v>987</v>
      </c>
      <c r="N277" s="431"/>
      <c r="O277" s="431"/>
      <c r="P277" s="431"/>
      <c r="Q277" s="431"/>
      <c r="R277" s="432"/>
      <c r="S277" s="422" t="s">
        <v>1126</v>
      </c>
      <c r="T277" s="420" t="s">
        <v>1127</v>
      </c>
      <c r="U277" s="422" t="s">
        <v>1130</v>
      </c>
      <c r="V277" s="420" t="s">
        <v>1131</v>
      </c>
      <c r="W277" s="420" t="s">
        <v>1132</v>
      </c>
      <c r="Y277" s="430" t="s">
        <v>988</v>
      </c>
      <c r="Z277" s="431"/>
      <c r="AA277" s="431"/>
      <c r="AB277" s="431"/>
      <c r="AC277" s="431"/>
      <c r="AD277" s="432"/>
      <c r="AE277" s="422" t="s">
        <v>1126</v>
      </c>
      <c r="AF277" s="420" t="s">
        <v>1127</v>
      </c>
      <c r="AG277" s="422" t="s">
        <v>1130</v>
      </c>
      <c r="AH277" s="420" t="s">
        <v>1131</v>
      </c>
      <c r="AI277" s="420" t="s">
        <v>1132</v>
      </c>
    </row>
    <row r="278" spans="1:35" ht="14.75" customHeight="1" thickBot="1" x14ac:dyDescent="0.25">
      <c r="A278" s="151"/>
      <c r="B278" s="433" t="s">
        <v>1092</v>
      </c>
      <c r="C278" s="433"/>
      <c r="D278" s="434"/>
      <c r="E278" s="435" t="s">
        <v>958</v>
      </c>
      <c r="F278" s="436"/>
      <c r="G278" s="423"/>
      <c r="H278" s="421"/>
      <c r="I278" s="444"/>
      <c r="J278" s="442"/>
      <c r="K278" s="442"/>
      <c r="M278" s="281"/>
      <c r="N278" s="441" t="s">
        <v>1092</v>
      </c>
      <c r="O278" s="433"/>
      <c r="P278" s="434"/>
      <c r="Q278" s="435" t="s">
        <v>958</v>
      </c>
      <c r="R278" s="436"/>
      <c r="S278" s="423"/>
      <c r="T278" s="421"/>
      <c r="U278" s="444"/>
      <c r="V278" s="442"/>
      <c r="W278" s="442"/>
      <c r="Y278" s="151"/>
      <c r="Z278" s="433" t="s">
        <v>1092</v>
      </c>
      <c r="AA278" s="433"/>
      <c r="AB278" s="434"/>
      <c r="AC278" s="435" t="s">
        <v>958</v>
      </c>
      <c r="AD278" s="436"/>
      <c r="AE278" s="423"/>
      <c r="AF278" s="421"/>
      <c r="AG278" s="444"/>
      <c r="AH278" s="442"/>
      <c r="AI278" s="442"/>
    </row>
    <row r="279" spans="1:35" ht="17" thickBot="1" x14ac:dyDescent="0.25">
      <c r="A279" s="152" t="s">
        <v>790</v>
      </c>
      <c r="B279" s="153" t="s">
        <v>950</v>
      </c>
      <c r="C279" s="153" t="s">
        <v>951</v>
      </c>
      <c r="D279" s="154" t="s">
        <v>952</v>
      </c>
      <c r="E279" s="166" t="s">
        <v>956</v>
      </c>
      <c r="F279" s="167" t="s">
        <v>957</v>
      </c>
      <c r="G279" s="306">
        <f>35/300</f>
        <v>0.11666666666666667</v>
      </c>
      <c r="H279" s="296" t="b">
        <f>IF(C280&lt;G279,TRUE,FALSE)</f>
        <v>1</v>
      </c>
      <c r="I279" s="445"/>
      <c r="J279" s="443"/>
      <c r="K279" s="443"/>
      <c r="M279" s="294" t="s">
        <v>790</v>
      </c>
      <c r="N279" s="292" t="s">
        <v>950</v>
      </c>
      <c r="O279" s="153" t="s">
        <v>951</v>
      </c>
      <c r="P279" s="154" t="s">
        <v>952</v>
      </c>
      <c r="Q279" s="166" t="s">
        <v>956</v>
      </c>
      <c r="R279" s="167" t="s">
        <v>957</v>
      </c>
      <c r="S279" s="306">
        <f>35/300</f>
        <v>0.11666666666666667</v>
      </c>
      <c r="T279" s="296" t="b">
        <f>IF(O280&lt;S279,TRUE,FALSE)</f>
        <v>1</v>
      </c>
      <c r="U279" s="445"/>
      <c r="V279" s="443"/>
      <c r="W279" s="443"/>
      <c r="Y279" s="152" t="s">
        <v>790</v>
      </c>
      <c r="Z279" s="153" t="s">
        <v>950</v>
      </c>
      <c r="AA279" s="153" t="s">
        <v>951</v>
      </c>
      <c r="AB279" s="154" t="s">
        <v>952</v>
      </c>
      <c r="AC279" s="166" t="s">
        <v>956</v>
      </c>
      <c r="AD279" s="167" t="s">
        <v>957</v>
      </c>
      <c r="AE279" s="306">
        <f>35/300</f>
        <v>0.11666666666666667</v>
      </c>
      <c r="AF279" s="296" t="b">
        <f>IF(AA280&lt;AE279,TRUE,FALSE)</f>
        <v>1</v>
      </c>
      <c r="AG279" s="445"/>
      <c r="AH279" s="443"/>
      <c r="AI279" s="443"/>
    </row>
    <row r="280" spans="1:35" ht="16" x14ac:dyDescent="0.2">
      <c r="A280" s="149" t="s">
        <v>928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928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928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6" x14ac:dyDescent="0.2">
      <c r="A281" s="148" t="s">
        <v>929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929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929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6" x14ac:dyDescent="0.2">
      <c r="A282" s="148" t="s">
        <v>930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930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930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6" x14ac:dyDescent="0.2">
      <c r="A283" s="148" t="s">
        <v>931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931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931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6" x14ac:dyDescent="0.2">
      <c r="A284" s="148" t="s">
        <v>932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932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932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6" x14ac:dyDescent="0.2">
      <c r="A285" s="148" t="s">
        <v>933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933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933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6" x14ac:dyDescent="0.2">
      <c r="A286" s="148" t="s">
        <v>934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934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934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6" x14ac:dyDescent="0.2">
      <c r="A287" s="148" t="s">
        <v>935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935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935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6" x14ac:dyDescent="0.2">
      <c r="A288" s="148" t="s">
        <v>936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936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936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6" x14ac:dyDescent="0.2">
      <c r="A289" s="148" t="s">
        <v>937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937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937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6" x14ac:dyDescent="0.2">
      <c r="A290" s="148" t="s">
        <v>938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938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938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6" x14ac:dyDescent="0.2">
      <c r="A291" s="148" t="s">
        <v>939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939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939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6" x14ac:dyDescent="0.2">
      <c r="A292" s="148" t="s">
        <v>940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940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940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6" x14ac:dyDescent="0.2">
      <c r="A293" s="148" t="s">
        <v>941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941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941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6" x14ac:dyDescent="0.2">
      <c r="A294" s="148" t="s">
        <v>942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942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942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6" x14ac:dyDescent="0.2">
      <c r="A295" s="148" t="s">
        <v>943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943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943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6" x14ac:dyDescent="0.2">
      <c r="A296" s="148" t="s">
        <v>944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944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944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6" x14ac:dyDescent="0.2">
      <c r="A297" s="148" t="s">
        <v>945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945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945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6" x14ac:dyDescent="0.2">
      <c r="A298" s="148" t="s">
        <v>946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946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946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6" x14ac:dyDescent="0.2">
      <c r="A299" s="148" t="s">
        <v>947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947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947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6" x14ac:dyDescent="0.2">
      <c r="A300" s="148" t="s">
        <v>948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948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948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7" thickBot="1" x14ac:dyDescent="0.25">
      <c r="A301" s="147" t="s">
        <v>949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949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949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6" thickBot="1" x14ac:dyDescent="0.25"/>
    <row r="304" spans="1:35" ht="14.75" customHeight="1" thickBot="1" x14ac:dyDescent="0.25">
      <c r="A304" s="438" t="s">
        <v>989</v>
      </c>
      <c r="B304" s="439"/>
      <c r="C304" s="439"/>
      <c r="D304" s="439"/>
      <c r="E304" s="439"/>
      <c r="F304" s="440"/>
      <c r="G304" s="422" t="s">
        <v>1126</v>
      </c>
      <c r="H304" s="420" t="s">
        <v>1127</v>
      </c>
      <c r="I304" s="422" t="s">
        <v>1130</v>
      </c>
      <c r="J304" s="420" t="s">
        <v>1131</v>
      </c>
      <c r="K304" s="420" t="s">
        <v>1132</v>
      </c>
      <c r="M304" s="430" t="s">
        <v>990</v>
      </c>
      <c r="N304" s="431"/>
      <c r="O304" s="431"/>
      <c r="P304" s="431"/>
      <c r="Q304" s="431"/>
      <c r="R304" s="432"/>
      <c r="S304" s="422" t="s">
        <v>1126</v>
      </c>
      <c r="T304" s="420" t="s">
        <v>1127</v>
      </c>
      <c r="U304" s="422" t="s">
        <v>1130</v>
      </c>
      <c r="V304" s="420" t="s">
        <v>1131</v>
      </c>
      <c r="W304" s="420" t="s">
        <v>1132</v>
      </c>
      <c r="Y304" s="430" t="s">
        <v>991</v>
      </c>
      <c r="Z304" s="431"/>
      <c r="AA304" s="431"/>
      <c r="AB304" s="431"/>
      <c r="AC304" s="431"/>
      <c r="AD304" s="432"/>
      <c r="AE304" s="422" t="s">
        <v>1126</v>
      </c>
      <c r="AF304" s="420" t="s">
        <v>1127</v>
      </c>
      <c r="AG304" s="422" t="s">
        <v>1130</v>
      </c>
      <c r="AH304" s="420" t="s">
        <v>1131</v>
      </c>
      <c r="AI304" s="420" t="s">
        <v>1132</v>
      </c>
    </row>
    <row r="305" spans="1:35" ht="14.75" customHeight="1" thickBot="1" x14ac:dyDescent="0.25">
      <c r="A305" s="151"/>
      <c r="B305" s="433" t="s">
        <v>1092</v>
      </c>
      <c r="C305" s="433"/>
      <c r="D305" s="434"/>
      <c r="E305" s="435" t="s">
        <v>958</v>
      </c>
      <c r="F305" s="436"/>
      <c r="G305" s="423"/>
      <c r="H305" s="421"/>
      <c r="I305" s="444"/>
      <c r="J305" s="442"/>
      <c r="K305" s="442"/>
      <c r="M305" s="281"/>
      <c r="N305" s="441" t="s">
        <v>1092</v>
      </c>
      <c r="O305" s="433"/>
      <c r="P305" s="434"/>
      <c r="Q305" s="435" t="s">
        <v>958</v>
      </c>
      <c r="R305" s="436"/>
      <c r="S305" s="423"/>
      <c r="T305" s="421"/>
      <c r="U305" s="444"/>
      <c r="V305" s="442"/>
      <c r="W305" s="442"/>
      <c r="Y305" s="151"/>
      <c r="Z305" s="433" t="s">
        <v>1092</v>
      </c>
      <c r="AA305" s="433"/>
      <c r="AB305" s="434"/>
      <c r="AC305" s="435" t="s">
        <v>958</v>
      </c>
      <c r="AD305" s="436"/>
      <c r="AE305" s="423"/>
      <c r="AF305" s="421"/>
      <c r="AG305" s="444"/>
      <c r="AH305" s="442"/>
      <c r="AI305" s="442"/>
    </row>
    <row r="306" spans="1:35" ht="17" thickBot="1" x14ac:dyDescent="0.25">
      <c r="A306" s="152" t="s">
        <v>790</v>
      </c>
      <c r="B306" s="153" t="s">
        <v>950</v>
      </c>
      <c r="C306" s="153" t="s">
        <v>951</v>
      </c>
      <c r="D306" s="154" t="s">
        <v>952</v>
      </c>
      <c r="E306" s="166" t="s">
        <v>956</v>
      </c>
      <c r="F306" s="167" t="s">
        <v>957</v>
      </c>
      <c r="G306" s="306">
        <f>35/300</f>
        <v>0.11666666666666667</v>
      </c>
      <c r="H306" s="296" t="b">
        <f>IF(C307&lt;G306,TRUE,FALSE)</f>
        <v>1</v>
      </c>
      <c r="I306" s="445"/>
      <c r="J306" s="443"/>
      <c r="K306" s="443"/>
      <c r="M306" s="294" t="s">
        <v>790</v>
      </c>
      <c r="N306" s="292" t="s">
        <v>950</v>
      </c>
      <c r="O306" s="153" t="s">
        <v>951</v>
      </c>
      <c r="P306" s="154" t="s">
        <v>952</v>
      </c>
      <c r="Q306" s="166" t="s">
        <v>956</v>
      </c>
      <c r="R306" s="167" t="s">
        <v>957</v>
      </c>
      <c r="S306" s="306">
        <f>35/300</f>
        <v>0.11666666666666667</v>
      </c>
      <c r="T306" s="296" t="b">
        <f>IF(O307&lt;S306,TRUE,FALSE)</f>
        <v>1</v>
      </c>
      <c r="U306" s="445"/>
      <c r="V306" s="443"/>
      <c r="W306" s="443"/>
      <c r="Y306" s="152" t="s">
        <v>790</v>
      </c>
      <c r="Z306" s="153" t="s">
        <v>950</v>
      </c>
      <c r="AA306" s="153" t="s">
        <v>951</v>
      </c>
      <c r="AB306" s="154" t="s">
        <v>952</v>
      </c>
      <c r="AC306" s="166" t="s">
        <v>956</v>
      </c>
      <c r="AD306" s="167" t="s">
        <v>957</v>
      </c>
      <c r="AE306" s="306">
        <f>35/300</f>
        <v>0.11666666666666667</v>
      </c>
      <c r="AF306" s="296" t="b">
        <f>IF(AA307&lt;AE306,TRUE,FALSE)</f>
        <v>1</v>
      </c>
      <c r="AG306" s="445"/>
      <c r="AH306" s="443"/>
      <c r="AI306" s="443"/>
    </row>
    <row r="307" spans="1:35" ht="16" x14ac:dyDescent="0.2">
      <c r="A307" s="149" t="s">
        <v>928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928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928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6" x14ac:dyDescent="0.2">
      <c r="A308" s="148" t="s">
        <v>929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929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929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6" x14ac:dyDescent="0.2">
      <c r="A309" s="148" t="s">
        <v>930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930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930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6" x14ac:dyDescent="0.2">
      <c r="A310" s="148" t="s">
        <v>931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931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931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6" x14ac:dyDescent="0.2">
      <c r="A311" s="148" t="s">
        <v>932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932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932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6" x14ac:dyDescent="0.2">
      <c r="A312" s="148" t="s">
        <v>933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933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933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6" x14ac:dyDescent="0.2">
      <c r="A313" s="148" t="s">
        <v>934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934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934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6" x14ac:dyDescent="0.2">
      <c r="A314" s="148" t="s">
        <v>935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935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935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6" x14ac:dyDescent="0.2">
      <c r="A315" s="148" t="s">
        <v>936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936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936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6" x14ac:dyDescent="0.2">
      <c r="A316" s="148" t="s">
        <v>937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937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937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6" x14ac:dyDescent="0.2">
      <c r="A317" s="148" t="s">
        <v>938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938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938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6" x14ac:dyDescent="0.2">
      <c r="A318" s="148" t="s">
        <v>939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939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939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6" x14ac:dyDescent="0.2">
      <c r="A319" s="148" t="s">
        <v>940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940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940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6" x14ac:dyDescent="0.2">
      <c r="A320" s="148" t="s">
        <v>941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941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941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6" x14ac:dyDescent="0.2">
      <c r="A321" s="148" t="s">
        <v>942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942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942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6" x14ac:dyDescent="0.2">
      <c r="A322" s="148" t="s">
        <v>943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943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943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6" x14ac:dyDescent="0.2">
      <c r="A323" s="148" t="s">
        <v>944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944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944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6" x14ac:dyDescent="0.2">
      <c r="A324" s="148" t="s">
        <v>945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945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945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6" x14ac:dyDescent="0.2">
      <c r="A325" s="148" t="s">
        <v>946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946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946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6" x14ac:dyDescent="0.2">
      <c r="A326" s="148" t="s">
        <v>947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947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947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6" x14ac:dyDescent="0.2">
      <c r="A327" s="148" t="s">
        <v>948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948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948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7" thickBot="1" x14ac:dyDescent="0.25">
      <c r="A328" s="147" t="s">
        <v>949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949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949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6" thickBot="1" x14ac:dyDescent="0.25"/>
    <row r="331" spans="1:35" ht="14.75" customHeight="1" thickBot="1" x14ac:dyDescent="0.25">
      <c r="A331" s="438" t="s">
        <v>992</v>
      </c>
      <c r="B331" s="439"/>
      <c r="C331" s="439"/>
      <c r="D331" s="439"/>
      <c r="E331" s="439"/>
      <c r="F331" s="440"/>
      <c r="G331" s="422" t="s">
        <v>1126</v>
      </c>
      <c r="H331" s="420" t="s">
        <v>1127</v>
      </c>
      <c r="I331" s="422" t="s">
        <v>1130</v>
      </c>
      <c r="J331" s="420" t="s">
        <v>1131</v>
      </c>
      <c r="K331" s="420" t="s">
        <v>1132</v>
      </c>
      <c r="M331" s="430" t="s">
        <v>993</v>
      </c>
      <c r="N331" s="431"/>
      <c r="O331" s="431"/>
      <c r="P331" s="431"/>
      <c r="Q331" s="431"/>
      <c r="R331" s="432"/>
      <c r="S331" s="422" t="s">
        <v>1126</v>
      </c>
      <c r="T331" s="420" t="s">
        <v>1127</v>
      </c>
      <c r="U331" s="422" t="s">
        <v>1130</v>
      </c>
      <c r="V331" s="420" t="s">
        <v>1131</v>
      </c>
      <c r="W331" s="420" t="s">
        <v>1132</v>
      </c>
      <c r="Y331" s="430" t="s">
        <v>994</v>
      </c>
      <c r="Z331" s="431"/>
      <c r="AA331" s="431"/>
      <c r="AB331" s="431"/>
      <c r="AC331" s="431"/>
      <c r="AD331" s="432"/>
      <c r="AE331" s="422" t="s">
        <v>1126</v>
      </c>
      <c r="AF331" s="420" t="s">
        <v>1127</v>
      </c>
      <c r="AG331" s="422" t="s">
        <v>1130</v>
      </c>
      <c r="AH331" s="420" t="s">
        <v>1131</v>
      </c>
      <c r="AI331" s="420" t="s">
        <v>1132</v>
      </c>
    </row>
    <row r="332" spans="1:35" ht="14.75" customHeight="1" thickBot="1" x14ac:dyDescent="0.25">
      <c r="A332" s="151"/>
      <c r="B332" s="433" t="s">
        <v>1092</v>
      </c>
      <c r="C332" s="433"/>
      <c r="D332" s="434"/>
      <c r="E332" s="435" t="s">
        <v>958</v>
      </c>
      <c r="F332" s="436"/>
      <c r="G332" s="423"/>
      <c r="H332" s="421"/>
      <c r="I332" s="444"/>
      <c r="J332" s="442"/>
      <c r="K332" s="442"/>
      <c r="M332" s="281"/>
      <c r="N332" s="441" t="s">
        <v>1092</v>
      </c>
      <c r="O332" s="433"/>
      <c r="P332" s="434"/>
      <c r="Q332" s="435" t="s">
        <v>958</v>
      </c>
      <c r="R332" s="436"/>
      <c r="S332" s="423"/>
      <c r="T332" s="421"/>
      <c r="U332" s="444"/>
      <c r="V332" s="442"/>
      <c r="W332" s="442"/>
      <c r="Y332" s="151"/>
      <c r="Z332" s="433" t="s">
        <v>1092</v>
      </c>
      <c r="AA332" s="433"/>
      <c r="AB332" s="434"/>
      <c r="AC332" s="435" t="s">
        <v>958</v>
      </c>
      <c r="AD332" s="436"/>
      <c r="AE332" s="423"/>
      <c r="AF332" s="421"/>
      <c r="AG332" s="444"/>
      <c r="AH332" s="442"/>
      <c r="AI332" s="442"/>
    </row>
    <row r="333" spans="1:35" ht="17" thickBot="1" x14ac:dyDescent="0.25">
      <c r="A333" s="152" t="s">
        <v>790</v>
      </c>
      <c r="B333" s="153" t="s">
        <v>950</v>
      </c>
      <c r="C333" s="153" t="s">
        <v>951</v>
      </c>
      <c r="D333" s="154" t="s">
        <v>952</v>
      </c>
      <c r="E333" s="166" t="s">
        <v>956</v>
      </c>
      <c r="F333" s="167" t="s">
        <v>957</v>
      </c>
      <c r="G333" s="306">
        <f>35/300</f>
        <v>0.11666666666666667</v>
      </c>
      <c r="H333" s="296" t="b">
        <f>IF(C334&lt;G333,TRUE,FALSE)</f>
        <v>1</v>
      </c>
      <c r="I333" s="445"/>
      <c r="J333" s="443"/>
      <c r="K333" s="443"/>
      <c r="M333" s="294" t="s">
        <v>790</v>
      </c>
      <c r="N333" s="292" t="s">
        <v>950</v>
      </c>
      <c r="O333" s="153" t="s">
        <v>951</v>
      </c>
      <c r="P333" s="154" t="s">
        <v>952</v>
      </c>
      <c r="Q333" s="166" t="s">
        <v>956</v>
      </c>
      <c r="R333" s="167" t="s">
        <v>957</v>
      </c>
      <c r="S333" s="306">
        <f>35/300</f>
        <v>0.11666666666666667</v>
      </c>
      <c r="T333" s="296" t="b">
        <f>IF(O334&lt;S333,TRUE,FALSE)</f>
        <v>1</v>
      </c>
      <c r="U333" s="445"/>
      <c r="V333" s="443"/>
      <c r="W333" s="443"/>
      <c r="Y333" s="152" t="s">
        <v>790</v>
      </c>
      <c r="Z333" s="153" t="s">
        <v>950</v>
      </c>
      <c r="AA333" s="153" t="s">
        <v>951</v>
      </c>
      <c r="AB333" s="154" t="s">
        <v>952</v>
      </c>
      <c r="AC333" s="166" t="s">
        <v>956</v>
      </c>
      <c r="AD333" s="167" t="s">
        <v>957</v>
      </c>
      <c r="AE333" s="306">
        <f>35/300</f>
        <v>0.11666666666666667</v>
      </c>
      <c r="AF333" s="296" t="b">
        <f>IF(AA334&lt;AE333,TRUE,FALSE)</f>
        <v>1</v>
      </c>
      <c r="AG333" s="445"/>
      <c r="AH333" s="443"/>
      <c r="AI333" s="443"/>
    </row>
    <row r="334" spans="1:35" ht="16" x14ac:dyDescent="0.2">
      <c r="A334" s="149" t="s">
        <v>928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928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928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6" x14ac:dyDescent="0.2">
      <c r="A335" s="148" t="s">
        <v>929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929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929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6" x14ac:dyDescent="0.2">
      <c r="A336" s="148" t="s">
        <v>930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930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930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6" x14ac:dyDescent="0.2">
      <c r="A337" s="148" t="s">
        <v>931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931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931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6" x14ac:dyDescent="0.2">
      <c r="A338" s="148" t="s">
        <v>932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932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932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6" x14ac:dyDescent="0.2">
      <c r="A339" s="148" t="s">
        <v>933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933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933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6" x14ac:dyDescent="0.2">
      <c r="A340" s="148" t="s">
        <v>934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934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934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6" x14ac:dyDescent="0.2">
      <c r="A341" s="148" t="s">
        <v>935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935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935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6" x14ac:dyDescent="0.2">
      <c r="A342" s="148" t="s">
        <v>936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936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936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6" x14ac:dyDescent="0.2">
      <c r="A343" s="148" t="s">
        <v>937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937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937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6" x14ac:dyDescent="0.2">
      <c r="A344" s="148" t="s">
        <v>938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938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938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6" x14ac:dyDescent="0.2">
      <c r="A345" s="148" t="s">
        <v>939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939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939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6" x14ac:dyDescent="0.2">
      <c r="A346" s="148" t="s">
        <v>940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940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940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6" x14ac:dyDescent="0.2">
      <c r="A347" s="148" t="s">
        <v>941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941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941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6" x14ac:dyDescent="0.2">
      <c r="A348" s="148" t="s">
        <v>942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942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942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6" x14ac:dyDescent="0.2">
      <c r="A349" s="148" t="s">
        <v>943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943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943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6" x14ac:dyDescent="0.2">
      <c r="A350" s="148" t="s">
        <v>944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944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944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6" x14ac:dyDescent="0.2">
      <c r="A351" s="148" t="s">
        <v>945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945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945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6" x14ac:dyDescent="0.2">
      <c r="A352" s="148" t="s">
        <v>946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946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946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6" x14ac:dyDescent="0.2">
      <c r="A353" s="148" t="s">
        <v>947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947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947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6" x14ac:dyDescent="0.2">
      <c r="A354" s="148" t="s">
        <v>948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948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948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7" thickBot="1" x14ac:dyDescent="0.25">
      <c r="A355" s="147" t="s">
        <v>949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949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949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6" thickBot="1" x14ac:dyDescent="0.25"/>
    <row r="359" spans="1:35" ht="14.75" customHeight="1" thickBot="1" x14ac:dyDescent="0.25">
      <c r="A359" s="438" t="s">
        <v>995</v>
      </c>
      <c r="B359" s="439"/>
      <c r="C359" s="439"/>
      <c r="D359" s="439"/>
      <c r="E359" s="439"/>
      <c r="F359" s="440"/>
      <c r="G359" s="422" t="s">
        <v>1126</v>
      </c>
      <c r="H359" s="420" t="s">
        <v>1127</v>
      </c>
      <c r="I359" s="422" t="s">
        <v>1130</v>
      </c>
      <c r="J359" s="420" t="s">
        <v>1131</v>
      </c>
      <c r="K359" s="420" t="s">
        <v>1132</v>
      </c>
      <c r="M359" s="430" t="s">
        <v>996</v>
      </c>
      <c r="N359" s="431"/>
      <c r="O359" s="431"/>
      <c r="P359" s="431"/>
      <c r="Q359" s="431"/>
      <c r="R359" s="432"/>
      <c r="S359" s="422" t="s">
        <v>1126</v>
      </c>
      <c r="T359" s="420" t="s">
        <v>1127</v>
      </c>
      <c r="U359" s="422" t="s">
        <v>1130</v>
      </c>
      <c r="V359" s="420" t="s">
        <v>1131</v>
      </c>
      <c r="W359" s="420" t="s">
        <v>1132</v>
      </c>
      <c r="Y359" s="430" t="s">
        <v>997</v>
      </c>
      <c r="Z359" s="431"/>
      <c r="AA359" s="431"/>
      <c r="AB359" s="431"/>
      <c r="AC359" s="431"/>
      <c r="AD359" s="432"/>
      <c r="AE359" s="422" t="s">
        <v>1126</v>
      </c>
      <c r="AF359" s="420" t="s">
        <v>1127</v>
      </c>
      <c r="AG359" s="422" t="s">
        <v>1130</v>
      </c>
      <c r="AH359" s="420" t="s">
        <v>1131</v>
      </c>
      <c r="AI359" s="420" t="s">
        <v>1132</v>
      </c>
    </row>
    <row r="360" spans="1:35" ht="14.75" customHeight="1" thickBot="1" x14ac:dyDescent="0.25">
      <c r="A360" s="151"/>
      <c r="B360" s="433" t="s">
        <v>1092</v>
      </c>
      <c r="C360" s="433"/>
      <c r="D360" s="434"/>
      <c r="E360" s="435" t="s">
        <v>958</v>
      </c>
      <c r="F360" s="436"/>
      <c r="G360" s="423"/>
      <c r="H360" s="421"/>
      <c r="I360" s="444"/>
      <c r="J360" s="442"/>
      <c r="K360" s="442"/>
      <c r="M360" s="281"/>
      <c r="N360" s="441" t="s">
        <v>1092</v>
      </c>
      <c r="O360" s="433"/>
      <c r="P360" s="434"/>
      <c r="Q360" s="435" t="s">
        <v>958</v>
      </c>
      <c r="R360" s="436"/>
      <c r="S360" s="423"/>
      <c r="T360" s="421"/>
      <c r="U360" s="444"/>
      <c r="V360" s="442"/>
      <c r="W360" s="442"/>
      <c r="Y360" s="151"/>
      <c r="Z360" s="433" t="s">
        <v>1092</v>
      </c>
      <c r="AA360" s="433"/>
      <c r="AB360" s="434"/>
      <c r="AC360" s="435" t="s">
        <v>958</v>
      </c>
      <c r="AD360" s="436"/>
      <c r="AE360" s="423"/>
      <c r="AF360" s="421"/>
      <c r="AG360" s="444"/>
      <c r="AH360" s="442"/>
      <c r="AI360" s="442"/>
    </row>
    <row r="361" spans="1:35" ht="17" thickBot="1" x14ac:dyDescent="0.25">
      <c r="A361" s="152" t="s">
        <v>790</v>
      </c>
      <c r="B361" s="153" t="s">
        <v>950</v>
      </c>
      <c r="C361" s="153" t="s">
        <v>951</v>
      </c>
      <c r="D361" s="154" t="s">
        <v>952</v>
      </c>
      <c r="E361" s="166" t="s">
        <v>956</v>
      </c>
      <c r="F361" s="167" t="s">
        <v>957</v>
      </c>
      <c r="G361" s="306">
        <f>35/300</f>
        <v>0.11666666666666667</v>
      </c>
      <c r="H361" s="296" t="b">
        <f>IF(C362&lt;G361,TRUE,FALSE)</f>
        <v>1</v>
      </c>
      <c r="I361" s="445"/>
      <c r="J361" s="443"/>
      <c r="K361" s="443"/>
      <c r="M361" s="294" t="s">
        <v>790</v>
      </c>
      <c r="N361" s="292" t="s">
        <v>950</v>
      </c>
      <c r="O361" s="153" t="s">
        <v>951</v>
      </c>
      <c r="P361" s="154" t="s">
        <v>952</v>
      </c>
      <c r="Q361" s="166" t="s">
        <v>956</v>
      </c>
      <c r="R361" s="167" t="s">
        <v>957</v>
      </c>
      <c r="S361" s="306">
        <f>35/300</f>
        <v>0.11666666666666667</v>
      </c>
      <c r="T361" s="296" t="b">
        <f>IF(O362&lt;S361,TRUE,FALSE)</f>
        <v>1</v>
      </c>
      <c r="U361" s="445"/>
      <c r="V361" s="443"/>
      <c r="W361" s="443"/>
      <c r="Y361" s="152" t="s">
        <v>790</v>
      </c>
      <c r="Z361" s="153" t="s">
        <v>950</v>
      </c>
      <c r="AA361" s="153" t="s">
        <v>951</v>
      </c>
      <c r="AB361" s="154" t="s">
        <v>952</v>
      </c>
      <c r="AC361" s="166" t="s">
        <v>956</v>
      </c>
      <c r="AD361" s="167" t="s">
        <v>957</v>
      </c>
      <c r="AE361" s="306">
        <f>35/300</f>
        <v>0.11666666666666667</v>
      </c>
      <c r="AF361" s="296" t="b">
        <f>IF(AA362&lt;AE361,TRUE,FALSE)</f>
        <v>1</v>
      </c>
      <c r="AG361" s="445"/>
      <c r="AH361" s="443"/>
      <c r="AI361" s="443"/>
    </row>
    <row r="362" spans="1:35" ht="16" x14ac:dyDescent="0.2">
      <c r="A362" s="149" t="s">
        <v>928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928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928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6" x14ac:dyDescent="0.2">
      <c r="A363" s="148" t="s">
        <v>929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929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929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6" x14ac:dyDescent="0.2">
      <c r="A364" s="148" t="s">
        <v>930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930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930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6" x14ac:dyDescent="0.2">
      <c r="A365" s="148" t="s">
        <v>931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931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931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6" x14ac:dyDescent="0.2">
      <c r="A366" s="148" t="s">
        <v>932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932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932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6" x14ac:dyDescent="0.2">
      <c r="A367" s="148" t="s">
        <v>933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933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933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6" x14ac:dyDescent="0.2">
      <c r="A368" s="148" t="s">
        <v>934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934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934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6" x14ac:dyDescent="0.2">
      <c r="A369" s="148" t="s">
        <v>935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935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935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6" x14ac:dyDescent="0.2">
      <c r="A370" s="148" t="s">
        <v>936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936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936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6" x14ac:dyDescent="0.2">
      <c r="A371" s="148" t="s">
        <v>937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937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937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6" x14ac:dyDescent="0.2">
      <c r="A372" s="148" t="s">
        <v>938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938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938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6" x14ac:dyDescent="0.2">
      <c r="A373" s="148" t="s">
        <v>939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939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939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6" x14ac:dyDescent="0.2">
      <c r="A374" s="148" t="s">
        <v>940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940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940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6" x14ac:dyDescent="0.2">
      <c r="A375" s="148" t="s">
        <v>941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941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941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6" x14ac:dyDescent="0.2">
      <c r="A376" s="148" t="s">
        <v>942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942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942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6" x14ac:dyDescent="0.2">
      <c r="A377" s="148" t="s">
        <v>943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943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943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6" x14ac:dyDescent="0.2">
      <c r="A378" s="148" t="s">
        <v>944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944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944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6" x14ac:dyDescent="0.2">
      <c r="A379" s="148" t="s">
        <v>945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945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945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6" x14ac:dyDescent="0.2">
      <c r="A380" s="148" t="s">
        <v>946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946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946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6" x14ac:dyDescent="0.2">
      <c r="A381" s="148" t="s">
        <v>947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947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947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6" x14ac:dyDescent="0.2">
      <c r="A382" s="148" t="s">
        <v>948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948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948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7" thickBot="1" x14ac:dyDescent="0.25">
      <c r="A383" s="147" t="s">
        <v>949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949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949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6" thickBot="1" x14ac:dyDescent="0.25"/>
    <row r="387" spans="1:35" ht="14.75" customHeight="1" thickBot="1" x14ac:dyDescent="0.25">
      <c r="A387" s="438" t="s">
        <v>998</v>
      </c>
      <c r="B387" s="439"/>
      <c r="C387" s="439"/>
      <c r="D387" s="439"/>
      <c r="E387" s="439"/>
      <c r="F387" s="440"/>
      <c r="G387" s="422" t="s">
        <v>1126</v>
      </c>
      <c r="H387" s="420" t="s">
        <v>1127</v>
      </c>
      <c r="I387" s="422" t="s">
        <v>1130</v>
      </c>
      <c r="J387" s="420" t="s">
        <v>1131</v>
      </c>
      <c r="K387" s="420" t="s">
        <v>1132</v>
      </c>
      <c r="M387" s="430" t="s">
        <v>999</v>
      </c>
      <c r="N387" s="431"/>
      <c r="O387" s="431"/>
      <c r="P387" s="431"/>
      <c r="Q387" s="431"/>
      <c r="R387" s="432"/>
      <c r="S387" s="422" t="s">
        <v>1126</v>
      </c>
      <c r="T387" s="420" t="s">
        <v>1127</v>
      </c>
      <c r="U387" s="422" t="s">
        <v>1130</v>
      </c>
      <c r="V387" s="420" t="s">
        <v>1131</v>
      </c>
      <c r="W387" s="420" t="s">
        <v>1132</v>
      </c>
      <c r="Y387" s="430" t="s">
        <v>1000</v>
      </c>
      <c r="Z387" s="431"/>
      <c r="AA387" s="431"/>
      <c r="AB387" s="431"/>
      <c r="AC387" s="431"/>
      <c r="AD387" s="432"/>
      <c r="AE387" s="422" t="s">
        <v>1126</v>
      </c>
      <c r="AF387" s="420" t="s">
        <v>1127</v>
      </c>
      <c r="AG387" s="422" t="s">
        <v>1130</v>
      </c>
      <c r="AH387" s="420" t="s">
        <v>1131</v>
      </c>
      <c r="AI387" s="420" t="s">
        <v>1132</v>
      </c>
    </row>
    <row r="388" spans="1:35" ht="14.75" customHeight="1" thickBot="1" x14ac:dyDescent="0.25">
      <c r="A388" s="151"/>
      <c r="B388" s="433" t="s">
        <v>1092</v>
      </c>
      <c r="C388" s="433"/>
      <c r="D388" s="434"/>
      <c r="E388" s="435" t="s">
        <v>958</v>
      </c>
      <c r="F388" s="436"/>
      <c r="G388" s="423"/>
      <c r="H388" s="421"/>
      <c r="I388" s="444"/>
      <c r="J388" s="442"/>
      <c r="K388" s="442"/>
      <c r="M388" s="281"/>
      <c r="N388" s="441" t="s">
        <v>1092</v>
      </c>
      <c r="O388" s="433"/>
      <c r="P388" s="434"/>
      <c r="Q388" s="435" t="s">
        <v>958</v>
      </c>
      <c r="R388" s="436"/>
      <c r="S388" s="423"/>
      <c r="T388" s="421"/>
      <c r="U388" s="444"/>
      <c r="V388" s="442"/>
      <c r="W388" s="442"/>
      <c r="Y388" s="151"/>
      <c r="Z388" s="433" t="s">
        <v>1092</v>
      </c>
      <c r="AA388" s="433"/>
      <c r="AB388" s="434"/>
      <c r="AC388" s="435" t="s">
        <v>958</v>
      </c>
      <c r="AD388" s="436"/>
      <c r="AE388" s="423"/>
      <c r="AF388" s="421"/>
      <c r="AG388" s="444"/>
      <c r="AH388" s="442"/>
      <c r="AI388" s="442"/>
    </row>
    <row r="389" spans="1:35" ht="17" thickBot="1" x14ac:dyDescent="0.25">
      <c r="A389" s="152" t="s">
        <v>790</v>
      </c>
      <c r="B389" s="153" t="s">
        <v>950</v>
      </c>
      <c r="C389" s="153" t="s">
        <v>951</v>
      </c>
      <c r="D389" s="154" t="s">
        <v>952</v>
      </c>
      <c r="E389" s="166" t="s">
        <v>956</v>
      </c>
      <c r="F389" s="167" t="s">
        <v>957</v>
      </c>
      <c r="G389" s="306">
        <f>35/300</f>
        <v>0.11666666666666667</v>
      </c>
      <c r="H389" s="296" t="b">
        <f>IF(C390&lt;G389,TRUE,FALSE)</f>
        <v>1</v>
      </c>
      <c r="I389" s="445"/>
      <c r="J389" s="443"/>
      <c r="K389" s="443"/>
      <c r="M389" s="294" t="s">
        <v>790</v>
      </c>
      <c r="N389" s="292" t="s">
        <v>950</v>
      </c>
      <c r="O389" s="153" t="s">
        <v>951</v>
      </c>
      <c r="P389" s="154" t="s">
        <v>952</v>
      </c>
      <c r="Q389" s="166" t="s">
        <v>956</v>
      </c>
      <c r="R389" s="167" t="s">
        <v>957</v>
      </c>
      <c r="S389" s="306">
        <f>35/300</f>
        <v>0.11666666666666667</v>
      </c>
      <c r="T389" s="296" t="b">
        <f>IF(O390&lt;S389,TRUE,FALSE)</f>
        <v>1</v>
      </c>
      <c r="U389" s="445"/>
      <c r="V389" s="443"/>
      <c r="W389" s="443"/>
      <c r="Y389" s="152" t="s">
        <v>790</v>
      </c>
      <c r="Z389" s="153" t="s">
        <v>950</v>
      </c>
      <c r="AA389" s="153" t="s">
        <v>951</v>
      </c>
      <c r="AB389" s="154" t="s">
        <v>952</v>
      </c>
      <c r="AC389" s="166" t="s">
        <v>956</v>
      </c>
      <c r="AD389" s="167" t="s">
        <v>957</v>
      </c>
      <c r="AE389" s="306">
        <f>35/300</f>
        <v>0.11666666666666667</v>
      </c>
      <c r="AF389" s="296" t="b">
        <f>IF(AA390&lt;AE389,TRUE,FALSE)</f>
        <v>1</v>
      </c>
      <c r="AG389" s="445"/>
      <c r="AH389" s="443"/>
      <c r="AI389" s="443"/>
    </row>
    <row r="390" spans="1:35" ht="16" x14ac:dyDescent="0.2">
      <c r="A390" s="149" t="s">
        <v>928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928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928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6" x14ac:dyDescent="0.2">
      <c r="A391" s="148" t="s">
        <v>929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929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929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6" x14ac:dyDescent="0.2">
      <c r="A392" s="148" t="s">
        <v>930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930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930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6" x14ac:dyDescent="0.2">
      <c r="A393" s="148" t="s">
        <v>931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931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931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6" x14ac:dyDescent="0.2">
      <c r="A394" s="148" t="s">
        <v>932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932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932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6" x14ac:dyDescent="0.2">
      <c r="A395" s="148" t="s">
        <v>933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933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933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6" x14ac:dyDescent="0.2">
      <c r="A396" s="148" t="s">
        <v>934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934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934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6" x14ac:dyDescent="0.2">
      <c r="A397" s="148" t="s">
        <v>935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935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935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6" x14ac:dyDescent="0.2">
      <c r="A398" s="148" t="s">
        <v>936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936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936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6" x14ac:dyDescent="0.2">
      <c r="A399" s="148" t="s">
        <v>937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937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937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6" x14ac:dyDescent="0.2">
      <c r="A400" s="148" t="s">
        <v>938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938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938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6" x14ac:dyDescent="0.2">
      <c r="A401" s="148" t="s">
        <v>939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939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939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6" x14ac:dyDescent="0.2">
      <c r="A402" s="148" t="s">
        <v>940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940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940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6" x14ac:dyDescent="0.2">
      <c r="A403" s="148" t="s">
        <v>941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941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941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6" x14ac:dyDescent="0.2">
      <c r="A404" s="148" t="s">
        <v>942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942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942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6" x14ac:dyDescent="0.2">
      <c r="A405" s="148" t="s">
        <v>943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943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943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6" x14ac:dyDescent="0.2">
      <c r="A406" s="148" t="s">
        <v>944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944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944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6" x14ac:dyDescent="0.2">
      <c r="A407" s="148" t="s">
        <v>945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945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945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6" x14ac:dyDescent="0.2">
      <c r="A408" s="148" t="s">
        <v>946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946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946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6" x14ac:dyDescent="0.2">
      <c r="A409" s="148" t="s">
        <v>947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947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947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6" x14ac:dyDescent="0.2">
      <c r="A410" s="148" t="s">
        <v>948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948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948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7" thickBot="1" x14ac:dyDescent="0.25">
      <c r="A411" s="147" t="s">
        <v>949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949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949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U331:U333"/>
    <mergeCell ref="V331:V333"/>
    <mergeCell ref="AG331:AG333"/>
    <mergeCell ref="AH331:AH333"/>
    <mergeCell ref="Z332:AB332"/>
    <mergeCell ref="AC332:AD332"/>
    <mergeCell ref="AH387:AH389"/>
    <mergeCell ref="AH359:AH361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AF195:AF196"/>
    <mergeCell ref="AE223:AE224"/>
    <mergeCell ref="AE304:AE305"/>
    <mergeCell ref="S359:S360"/>
    <mergeCell ref="T359:T360"/>
    <mergeCell ref="W331:W333"/>
    <mergeCell ref="W359:W361"/>
    <mergeCell ref="I359:I361"/>
    <mergeCell ref="J359:J361"/>
    <mergeCell ref="AG168:AG170"/>
    <mergeCell ref="I387:I389"/>
    <mergeCell ref="J387:J389"/>
    <mergeCell ref="U387:U389"/>
    <mergeCell ref="V387:V389"/>
    <mergeCell ref="AG387:AG389"/>
    <mergeCell ref="AG359:AG361"/>
    <mergeCell ref="U359:U361"/>
    <mergeCell ref="V359:V361"/>
    <mergeCell ref="S387:S388"/>
    <mergeCell ref="K359:K361"/>
    <mergeCell ref="K387:K389"/>
    <mergeCell ref="W387:W389"/>
    <mergeCell ref="AF223:AF224"/>
    <mergeCell ref="AE250:AE251"/>
    <mergeCell ref="AF250:AF251"/>
    <mergeCell ref="AE277:AE278"/>
    <mergeCell ref="AF277:AF278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V33:V35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G331:G332"/>
    <mergeCell ref="H331:H332"/>
    <mergeCell ref="S304:S305"/>
    <mergeCell ref="T304:T305"/>
    <mergeCell ref="S331:S332"/>
    <mergeCell ref="T331:T332"/>
    <mergeCell ref="I304:I306"/>
    <mergeCell ref="J304:J306"/>
    <mergeCell ref="I331:I333"/>
    <mergeCell ref="J331:J333"/>
    <mergeCell ref="K331:K333"/>
    <mergeCell ref="N332:P332"/>
    <mergeCell ref="Q332:R332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A87:F87"/>
    <mergeCell ref="M87:R87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G33:G34"/>
    <mergeCell ref="H33:H34"/>
    <mergeCell ref="AC34:AD34"/>
    <mergeCell ref="B34:D34"/>
    <mergeCell ref="E34:F34"/>
    <mergeCell ref="N34:P34"/>
    <mergeCell ref="Q34:R34"/>
    <mergeCell ref="Z34:AB34"/>
    <mergeCell ref="K7:K9"/>
    <mergeCell ref="W7:W9"/>
    <mergeCell ref="G359:G360"/>
    <mergeCell ref="H359:H360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AF304:AF305"/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</mergeCells>
  <phoneticPr fontId="12" type="noConversion"/>
  <conditionalFormatting sqref="J10:K31">
    <cfRule type="cellIs" dxfId="227" priority="529" operator="lessThan">
      <formula>$F$10</formula>
    </cfRule>
    <cfRule type="cellIs" dxfId="226" priority="531" operator="lessThan">
      <formula>$J$10</formula>
    </cfRule>
    <cfRule type="cellIs" dxfId="225" priority="532" operator="lessThan">
      <formula>$J$10&lt;$F$10</formula>
    </cfRule>
  </conditionalFormatting>
  <conditionalFormatting sqref="J19:K19">
    <cfRule type="cellIs" dxfId="224" priority="530" operator="lessThan">
      <formula>$F$18</formula>
    </cfRule>
  </conditionalFormatting>
  <conditionalFormatting sqref="J36:K57">
    <cfRule type="cellIs" dxfId="223" priority="169" operator="lessThan">
      <formula>$F$10</formula>
    </cfRule>
    <cfRule type="cellIs" dxfId="222" priority="171" operator="lessThan">
      <formula>$J$10</formula>
    </cfRule>
    <cfRule type="cellIs" dxfId="221" priority="172" operator="lessThan">
      <formula>$J$10&lt;$F$10</formula>
    </cfRule>
  </conditionalFormatting>
  <conditionalFormatting sqref="J45:K45">
    <cfRule type="cellIs" dxfId="220" priority="170" operator="lessThan">
      <formula>$F$18</formula>
    </cfRule>
  </conditionalFormatting>
  <conditionalFormatting sqref="J63:K84">
    <cfRule type="cellIs" dxfId="219" priority="153" operator="lessThan">
      <formula>$F$10</formula>
    </cfRule>
    <cfRule type="cellIs" dxfId="218" priority="155" operator="lessThan">
      <formula>$J$10</formula>
    </cfRule>
    <cfRule type="cellIs" dxfId="217" priority="156" operator="lessThan">
      <formula>$J$10&lt;$F$10</formula>
    </cfRule>
  </conditionalFormatting>
  <conditionalFormatting sqref="J72:K72">
    <cfRule type="cellIs" dxfId="216" priority="154" operator="lessThan">
      <formula>$F$18</formula>
    </cfRule>
  </conditionalFormatting>
  <conditionalFormatting sqref="J90:K111">
    <cfRule type="cellIs" dxfId="215" priority="133" operator="lessThan">
      <formula>$F$10</formula>
    </cfRule>
    <cfRule type="cellIs" dxfId="214" priority="135" operator="lessThan">
      <formula>$J$10</formula>
    </cfRule>
    <cfRule type="cellIs" dxfId="213" priority="136" operator="lessThan">
      <formula>$J$10&lt;$F$10</formula>
    </cfRule>
  </conditionalFormatting>
  <conditionalFormatting sqref="J99:K99">
    <cfRule type="cellIs" dxfId="212" priority="134" operator="lessThan">
      <formula>$F$18</formula>
    </cfRule>
  </conditionalFormatting>
  <conditionalFormatting sqref="J117:K138">
    <cfRule type="cellIs" dxfId="211" priority="129" operator="lessThan">
      <formula>$F$10</formula>
    </cfRule>
    <cfRule type="cellIs" dxfId="210" priority="131" operator="lessThan">
      <formula>$J$10</formula>
    </cfRule>
    <cfRule type="cellIs" dxfId="209" priority="132" operator="lessThan">
      <formula>$J$10&lt;$F$10</formula>
    </cfRule>
  </conditionalFormatting>
  <conditionalFormatting sqref="J126:K126">
    <cfRule type="cellIs" dxfId="208" priority="130" operator="lessThan">
      <formula>$F$18</formula>
    </cfRule>
  </conditionalFormatting>
  <conditionalFormatting sqref="J144:K165">
    <cfRule type="cellIs" dxfId="207" priority="121" operator="lessThan">
      <formula>$F$10</formula>
    </cfRule>
    <cfRule type="cellIs" dxfId="206" priority="123" operator="lessThan">
      <formula>$J$10</formula>
    </cfRule>
    <cfRule type="cellIs" dxfId="205" priority="124" operator="lessThan">
      <formula>$J$10&lt;$F$10</formula>
    </cfRule>
  </conditionalFormatting>
  <conditionalFormatting sqref="J153:K153">
    <cfRule type="cellIs" dxfId="204" priority="122" operator="lessThan">
      <formula>$F$18</formula>
    </cfRule>
  </conditionalFormatting>
  <conditionalFormatting sqref="J171:K192">
    <cfRule type="cellIs" dxfId="203" priority="113" operator="lessThan">
      <formula>$F$10</formula>
    </cfRule>
    <cfRule type="cellIs" dxfId="202" priority="115" operator="lessThan">
      <formula>$J$10</formula>
    </cfRule>
    <cfRule type="cellIs" dxfId="201" priority="116" operator="lessThan">
      <formula>$J$10&lt;$F$10</formula>
    </cfRule>
  </conditionalFormatting>
  <conditionalFormatting sqref="J180:K180">
    <cfRule type="cellIs" dxfId="200" priority="114" operator="lessThan">
      <formula>$F$18</formula>
    </cfRule>
  </conditionalFormatting>
  <conditionalFormatting sqref="J198:K219">
    <cfRule type="cellIs" dxfId="199" priority="105" operator="lessThan">
      <formula>$F$10</formula>
    </cfRule>
    <cfRule type="cellIs" dxfId="198" priority="107" operator="lessThan">
      <formula>$J$10</formula>
    </cfRule>
    <cfRule type="cellIs" dxfId="197" priority="108" operator="lessThan">
      <formula>$J$10&lt;$F$10</formula>
    </cfRule>
  </conditionalFormatting>
  <conditionalFormatting sqref="J207:K207">
    <cfRule type="cellIs" dxfId="196" priority="106" operator="lessThan">
      <formula>$F$18</formula>
    </cfRule>
  </conditionalFormatting>
  <conditionalFormatting sqref="J226:K247">
    <cfRule type="cellIs" dxfId="195" priority="97" operator="lessThan">
      <formula>$F$10</formula>
    </cfRule>
    <cfRule type="cellIs" dxfId="194" priority="99" operator="lessThan">
      <formula>$J$10</formula>
    </cfRule>
    <cfRule type="cellIs" dxfId="193" priority="100" operator="lessThan">
      <formula>$J$10&lt;$F$10</formula>
    </cfRule>
  </conditionalFormatting>
  <conditionalFormatting sqref="J235:K235">
    <cfRule type="cellIs" dxfId="192" priority="98" operator="lessThan">
      <formula>$F$18</formula>
    </cfRule>
  </conditionalFormatting>
  <conditionalFormatting sqref="J253:K274">
    <cfRule type="cellIs" dxfId="191" priority="89" operator="lessThan">
      <formula>$F$10</formula>
    </cfRule>
    <cfRule type="cellIs" dxfId="190" priority="91" operator="lessThan">
      <formula>$J$10</formula>
    </cfRule>
    <cfRule type="cellIs" dxfId="189" priority="92" operator="lessThan">
      <formula>$J$10&lt;$F$10</formula>
    </cfRule>
  </conditionalFormatting>
  <conditionalFormatting sqref="J262:K262">
    <cfRule type="cellIs" dxfId="188" priority="90" operator="lessThan">
      <formula>$F$18</formula>
    </cfRule>
  </conditionalFormatting>
  <conditionalFormatting sqref="J280:K301">
    <cfRule type="cellIs" dxfId="187" priority="81" operator="lessThan">
      <formula>$F$10</formula>
    </cfRule>
    <cfRule type="cellIs" dxfId="186" priority="83" operator="lessThan">
      <formula>$J$10</formula>
    </cfRule>
    <cfRule type="cellIs" dxfId="185" priority="84" operator="lessThan">
      <formula>$J$10&lt;$F$10</formula>
    </cfRule>
  </conditionalFormatting>
  <conditionalFormatting sqref="J289:K289">
    <cfRule type="cellIs" dxfId="184" priority="82" operator="lessThan">
      <formula>$F$18</formula>
    </cfRule>
  </conditionalFormatting>
  <conditionalFormatting sqref="J307:K328">
    <cfRule type="cellIs" dxfId="183" priority="73" operator="lessThan">
      <formula>$F$10</formula>
    </cfRule>
    <cfRule type="cellIs" dxfId="182" priority="75" operator="lessThan">
      <formula>$J$10</formula>
    </cfRule>
    <cfRule type="cellIs" dxfId="181" priority="76" operator="lessThan">
      <formula>$J$10&lt;$F$10</formula>
    </cfRule>
  </conditionalFormatting>
  <conditionalFormatting sqref="J316:K316">
    <cfRule type="cellIs" dxfId="180" priority="74" operator="lessThan">
      <formula>$F$18</formula>
    </cfRule>
  </conditionalFormatting>
  <conditionalFormatting sqref="J334:K355">
    <cfRule type="cellIs" dxfId="179" priority="65" operator="lessThan">
      <formula>$F$10</formula>
    </cfRule>
    <cfRule type="cellIs" dxfId="178" priority="67" operator="lessThan">
      <formula>$J$10</formula>
    </cfRule>
    <cfRule type="cellIs" dxfId="177" priority="68" operator="lessThan">
      <formula>$J$10&lt;$F$10</formula>
    </cfRule>
  </conditionalFormatting>
  <conditionalFormatting sqref="J343:K343">
    <cfRule type="cellIs" dxfId="176" priority="66" operator="lessThan">
      <formula>$F$18</formula>
    </cfRule>
  </conditionalFormatting>
  <conditionalFormatting sqref="J362:K383">
    <cfRule type="cellIs" dxfId="175" priority="57" operator="lessThan">
      <formula>$F$10</formula>
    </cfRule>
    <cfRule type="cellIs" dxfId="174" priority="59" operator="lessThan">
      <formula>$J$10</formula>
    </cfRule>
    <cfRule type="cellIs" dxfId="173" priority="60" operator="lessThan">
      <formula>$J$10&lt;$F$10</formula>
    </cfRule>
  </conditionalFormatting>
  <conditionalFormatting sqref="J371:K371">
    <cfRule type="cellIs" dxfId="172" priority="58" operator="lessThan">
      <formula>$F$18</formula>
    </cfRule>
  </conditionalFormatting>
  <conditionalFormatting sqref="J390:K411">
    <cfRule type="cellIs" dxfId="171" priority="49" operator="lessThan">
      <formula>$F$10</formula>
    </cfRule>
    <cfRule type="cellIs" dxfId="170" priority="51" operator="lessThan">
      <formula>$J$10</formula>
    </cfRule>
    <cfRule type="cellIs" dxfId="169" priority="52" operator="lessThan">
      <formula>$J$10&lt;$F$10</formula>
    </cfRule>
  </conditionalFormatting>
  <conditionalFormatting sqref="J399:K399">
    <cfRule type="cellIs" dxfId="168" priority="50" operator="lessThan">
      <formula>$F$18</formula>
    </cfRule>
  </conditionalFormatting>
  <conditionalFormatting sqref="V10:W31">
    <cfRule type="cellIs" dxfId="167" priority="173" operator="lessThan">
      <formula>$F$10</formula>
    </cfRule>
    <cfRule type="cellIs" dxfId="166" priority="175" operator="lessThan">
      <formula>$J$10</formula>
    </cfRule>
    <cfRule type="cellIs" dxfId="165" priority="176" operator="lessThan">
      <formula>$J$10&lt;$F$10</formula>
    </cfRule>
  </conditionalFormatting>
  <conditionalFormatting sqref="V19:W19">
    <cfRule type="cellIs" dxfId="164" priority="174" operator="lessThan">
      <formula>$F$18</formula>
    </cfRule>
  </conditionalFormatting>
  <conditionalFormatting sqref="V36:W57">
    <cfRule type="cellIs" dxfId="163" priority="157" operator="lessThan">
      <formula>$F$10</formula>
    </cfRule>
    <cfRule type="cellIs" dxfId="162" priority="159" operator="lessThan">
      <formula>$J$10</formula>
    </cfRule>
    <cfRule type="cellIs" dxfId="161" priority="160" operator="lessThan">
      <formula>$J$10&lt;$F$10</formula>
    </cfRule>
  </conditionalFormatting>
  <conditionalFormatting sqref="V45:W45">
    <cfRule type="cellIs" dxfId="160" priority="158" operator="lessThan">
      <formula>$F$18</formula>
    </cfRule>
  </conditionalFormatting>
  <conditionalFormatting sqref="V63:W84">
    <cfRule type="cellIs" dxfId="159" priority="149" operator="lessThan">
      <formula>$F$10</formula>
    </cfRule>
    <cfRule type="cellIs" dxfId="158" priority="151" operator="lessThan">
      <formula>$J$10</formula>
    </cfRule>
    <cfRule type="cellIs" dxfId="157" priority="152" operator="lessThan">
      <formula>$J$10&lt;$F$10</formula>
    </cfRule>
  </conditionalFormatting>
  <conditionalFormatting sqref="V72:W72">
    <cfRule type="cellIs" dxfId="156" priority="150" operator="lessThan">
      <formula>$F$18</formula>
    </cfRule>
  </conditionalFormatting>
  <conditionalFormatting sqref="V90:W111">
    <cfRule type="cellIs" dxfId="155" priority="137" operator="lessThan">
      <formula>$F$10</formula>
    </cfRule>
    <cfRule type="cellIs" dxfId="154" priority="139" operator="lessThan">
      <formula>$J$10</formula>
    </cfRule>
    <cfRule type="cellIs" dxfId="153" priority="140" operator="lessThan">
      <formula>$J$10&lt;$F$10</formula>
    </cfRule>
  </conditionalFormatting>
  <conditionalFormatting sqref="V99:W99">
    <cfRule type="cellIs" dxfId="152" priority="138" operator="lessThan">
      <formula>$F$18</formula>
    </cfRule>
  </conditionalFormatting>
  <conditionalFormatting sqref="V117:W138">
    <cfRule type="cellIs" dxfId="151" priority="125" operator="lessThan">
      <formula>$F$10</formula>
    </cfRule>
    <cfRule type="cellIs" dxfId="150" priority="127" operator="lessThan">
      <formula>$J$10</formula>
    </cfRule>
    <cfRule type="cellIs" dxfId="149" priority="128" operator="lessThan">
      <formula>$J$10&lt;$F$10</formula>
    </cfRule>
  </conditionalFormatting>
  <conditionalFormatting sqref="V126:W126">
    <cfRule type="cellIs" dxfId="148" priority="126" operator="lessThan">
      <formula>$F$18</formula>
    </cfRule>
  </conditionalFormatting>
  <conditionalFormatting sqref="V144:W165">
    <cfRule type="cellIs" dxfId="147" priority="117" operator="lessThan">
      <formula>$F$10</formula>
    </cfRule>
    <cfRule type="cellIs" dxfId="146" priority="119" operator="lessThan">
      <formula>$J$10</formula>
    </cfRule>
    <cfRule type="cellIs" dxfId="145" priority="120" operator="lessThan">
      <formula>$J$10&lt;$F$10</formula>
    </cfRule>
  </conditionalFormatting>
  <conditionalFormatting sqref="V153:W153">
    <cfRule type="cellIs" dxfId="144" priority="118" operator="lessThan">
      <formula>$F$18</formula>
    </cfRule>
  </conditionalFormatting>
  <conditionalFormatting sqref="V171:W192">
    <cfRule type="cellIs" dxfId="143" priority="109" operator="lessThan">
      <formula>$F$10</formula>
    </cfRule>
    <cfRule type="cellIs" dxfId="142" priority="111" operator="lessThan">
      <formula>$J$10</formula>
    </cfRule>
    <cfRule type="cellIs" dxfId="141" priority="112" operator="lessThan">
      <formula>$J$10&lt;$F$10</formula>
    </cfRule>
  </conditionalFormatting>
  <conditionalFormatting sqref="V180:W180">
    <cfRule type="cellIs" dxfId="140" priority="110" operator="lessThan">
      <formula>$F$18</formula>
    </cfRule>
  </conditionalFormatting>
  <conditionalFormatting sqref="V198:W219">
    <cfRule type="cellIs" dxfId="139" priority="101" operator="lessThan">
      <formula>$F$10</formula>
    </cfRule>
    <cfRule type="cellIs" dxfId="138" priority="103" operator="lessThan">
      <formula>$J$10</formula>
    </cfRule>
    <cfRule type="cellIs" dxfId="137" priority="104" operator="lessThan">
      <formula>$J$10&lt;$F$10</formula>
    </cfRule>
  </conditionalFormatting>
  <conditionalFormatting sqref="V207:W207">
    <cfRule type="cellIs" dxfId="136" priority="102" operator="lessThan">
      <formula>$F$18</formula>
    </cfRule>
  </conditionalFormatting>
  <conditionalFormatting sqref="V226:W247">
    <cfRule type="cellIs" dxfId="135" priority="93" operator="lessThan">
      <formula>$F$10</formula>
    </cfRule>
    <cfRule type="cellIs" dxfId="134" priority="95" operator="lessThan">
      <formula>$J$10</formula>
    </cfRule>
    <cfRule type="cellIs" dxfId="133" priority="96" operator="lessThan">
      <formula>$J$10&lt;$F$10</formula>
    </cfRule>
  </conditionalFormatting>
  <conditionalFormatting sqref="V235:W235">
    <cfRule type="cellIs" dxfId="132" priority="94" operator="lessThan">
      <formula>$F$18</formula>
    </cfRule>
  </conditionalFormatting>
  <conditionalFormatting sqref="V253:W274">
    <cfRule type="cellIs" dxfId="131" priority="85" operator="lessThan">
      <formula>$F$10</formula>
    </cfRule>
    <cfRule type="cellIs" dxfId="130" priority="87" operator="lessThan">
      <formula>$J$10</formula>
    </cfRule>
    <cfRule type="cellIs" dxfId="129" priority="88" operator="lessThan">
      <formula>$J$10&lt;$F$10</formula>
    </cfRule>
  </conditionalFormatting>
  <conditionalFormatting sqref="V262:W262">
    <cfRule type="cellIs" dxfId="128" priority="86" operator="lessThan">
      <formula>$F$18</formula>
    </cfRule>
  </conditionalFormatting>
  <conditionalFormatting sqref="V280:W301">
    <cfRule type="cellIs" dxfId="127" priority="77" operator="lessThan">
      <formula>$F$10</formula>
    </cfRule>
    <cfRule type="cellIs" dxfId="126" priority="79" operator="lessThan">
      <formula>$J$10</formula>
    </cfRule>
    <cfRule type="cellIs" dxfId="125" priority="80" operator="lessThan">
      <formula>$J$10&lt;$F$10</formula>
    </cfRule>
  </conditionalFormatting>
  <conditionalFormatting sqref="V289:W289">
    <cfRule type="cellIs" dxfId="124" priority="78" operator="lessThan">
      <formula>$F$18</formula>
    </cfRule>
  </conditionalFormatting>
  <conditionalFormatting sqref="V307:W328">
    <cfRule type="cellIs" dxfId="123" priority="69" operator="lessThan">
      <formula>$F$10</formula>
    </cfRule>
    <cfRule type="cellIs" dxfId="122" priority="71" operator="lessThan">
      <formula>$J$10</formula>
    </cfRule>
    <cfRule type="cellIs" dxfId="121" priority="72" operator="lessThan">
      <formula>$J$10&lt;$F$10</formula>
    </cfRule>
  </conditionalFormatting>
  <conditionalFormatting sqref="V316:W316">
    <cfRule type="cellIs" dxfId="120" priority="70" operator="lessThan">
      <formula>$F$18</formula>
    </cfRule>
  </conditionalFormatting>
  <conditionalFormatting sqref="V334:W355">
    <cfRule type="cellIs" dxfId="119" priority="61" operator="lessThan">
      <formula>$F$10</formula>
    </cfRule>
    <cfRule type="cellIs" dxfId="118" priority="63" operator="lessThan">
      <formula>$J$10</formula>
    </cfRule>
    <cfRule type="cellIs" dxfId="117" priority="64" operator="lessThan">
      <formula>$J$10&lt;$F$10</formula>
    </cfRule>
  </conditionalFormatting>
  <conditionalFormatting sqref="V343:W343">
    <cfRule type="cellIs" dxfId="116" priority="62" operator="lessThan">
      <formula>$F$18</formula>
    </cfRule>
  </conditionalFormatting>
  <conditionalFormatting sqref="V362:W383">
    <cfRule type="cellIs" dxfId="115" priority="53" operator="lessThan">
      <formula>$F$10</formula>
    </cfRule>
    <cfRule type="cellIs" dxfId="114" priority="55" operator="lessThan">
      <formula>$J$10</formula>
    </cfRule>
    <cfRule type="cellIs" dxfId="113" priority="56" operator="lessThan">
      <formula>$J$10&lt;$F$10</formula>
    </cfRule>
  </conditionalFormatting>
  <conditionalFormatting sqref="V371:W371">
    <cfRule type="cellIs" dxfId="112" priority="54" operator="lessThan">
      <formula>$F$18</formula>
    </cfRule>
  </conditionalFormatting>
  <conditionalFormatting sqref="V390:W411">
    <cfRule type="cellIs" dxfId="111" priority="45" operator="lessThan">
      <formula>$F$10</formula>
    </cfRule>
    <cfRule type="cellIs" dxfId="110" priority="47" operator="lessThan">
      <formula>$J$10</formula>
    </cfRule>
    <cfRule type="cellIs" dxfId="109" priority="48" operator="lessThan">
      <formula>$J$10&lt;$F$10</formula>
    </cfRule>
  </conditionalFormatting>
  <conditionalFormatting sqref="V399:W399">
    <cfRule type="cellIs" dxfId="108" priority="46" operator="lessThan">
      <formula>$F$18</formula>
    </cfRule>
  </conditionalFormatting>
  <conditionalFormatting sqref="AH10:AI31">
    <cfRule type="cellIs" dxfId="107" priority="165" operator="lessThan">
      <formula>$F$10</formula>
    </cfRule>
    <cfRule type="cellIs" dxfId="106" priority="167" operator="lessThan">
      <formula>$J$10</formula>
    </cfRule>
    <cfRule type="cellIs" dxfId="105" priority="168" operator="lessThan">
      <formula>$J$10&lt;$F$10</formula>
    </cfRule>
  </conditionalFormatting>
  <conditionalFormatting sqref="AH19:AI19">
    <cfRule type="cellIs" dxfId="104" priority="166" operator="lessThan">
      <formula>$F$18</formula>
    </cfRule>
  </conditionalFormatting>
  <conditionalFormatting sqref="AH36:AI57">
    <cfRule type="cellIs" dxfId="103" priority="161" operator="lessThan">
      <formula>$F$10</formula>
    </cfRule>
    <cfRule type="cellIs" dxfId="102" priority="163" operator="lessThan">
      <formula>$J$10</formula>
    </cfRule>
    <cfRule type="cellIs" dxfId="101" priority="164" operator="lessThan">
      <formula>$J$10&lt;$F$10</formula>
    </cfRule>
  </conditionalFormatting>
  <conditionalFormatting sqref="AH45:AI45">
    <cfRule type="cellIs" dxfId="100" priority="162" operator="lessThan">
      <formula>$F$18</formula>
    </cfRule>
  </conditionalFormatting>
  <conditionalFormatting sqref="AH63:AI84">
    <cfRule type="cellIs" dxfId="99" priority="145" operator="lessThan">
      <formula>$F$10</formula>
    </cfRule>
    <cfRule type="cellIs" dxfId="98" priority="147" operator="lessThan">
      <formula>$J$10</formula>
    </cfRule>
    <cfRule type="cellIs" dxfId="97" priority="148" operator="lessThan">
      <formula>$J$10&lt;$F$10</formula>
    </cfRule>
  </conditionalFormatting>
  <conditionalFormatting sqref="AH72:AI72">
    <cfRule type="cellIs" dxfId="96" priority="146" operator="lessThan">
      <formula>$F$18</formula>
    </cfRule>
  </conditionalFormatting>
  <conditionalFormatting sqref="AH90:AI111">
    <cfRule type="cellIs" dxfId="95" priority="141" operator="lessThan">
      <formula>$F$10</formula>
    </cfRule>
    <cfRule type="cellIs" dxfId="94" priority="143" operator="lessThan">
      <formula>$J$10</formula>
    </cfRule>
    <cfRule type="cellIs" dxfId="93" priority="144" operator="lessThan">
      <formula>$J$10&lt;$F$10</formula>
    </cfRule>
  </conditionalFormatting>
  <conditionalFormatting sqref="AH99:AI99">
    <cfRule type="cellIs" dxfId="92" priority="142" operator="lessThan">
      <formula>$F$18</formula>
    </cfRule>
  </conditionalFormatting>
  <conditionalFormatting sqref="AH117:AI138">
    <cfRule type="cellIs" dxfId="91" priority="1" operator="lessThan">
      <formula>$F$10</formula>
    </cfRule>
    <cfRule type="cellIs" dxfId="90" priority="3" operator="lessThan">
      <formula>$J$10</formula>
    </cfRule>
    <cfRule type="cellIs" dxfId="89" priority="4" operator="lessThan">
      <formula>$J$10&lt;$F$10</formula>
    </cfRule>
  </conditionalFormatting>
  <conditionalFormatting sqref="AH126:AI126">
    <cfRule type="cellIs" dxfId="88" priority="2" operator="lessThan">
      <formula>$F$18</formula>
    </cfRule>
  </conditionalFormatting>
  <conditionalFormatting sqref="AH144:AI165">
    <cfRule type="cellIs" dxfId="87" priority="5" operator="lessThan">
      <formula>$F$10</formula>
    </cfRule>
    <cfRule type="cellIs" dxfId="86" priority="7" operator="lessThan">
      <formula>$J$10</formula>
    </cfRule>
    <cfRule type="cellIs" dxfId="85" priority="8" operator="lessThan">
      <formula>$J$10&lt;$F$10</formula>
    </cfRule>
  </conditionalFormatting>
  <conditionalFormatting sqref="AH153:AI153">
    <cfRule type="cellIs" dxfId="84" priority="6" operator="lessThan">
      <formula>$F$18</formula>
    </cfRule>
  </conditionalFormatting>
  <conditionalFormatting sqref="AH171:AI192">
    <cfRule type="cellIs" dxfId="83" priority="9" operator="lessThan">
      <formula>$F$10</formula>
    </cfRule>
    <cfRule type="cellIs" dxfId="82" priority="11" operator="lessThan">
      <formula>$J$10</formula>
    </cfRule>
    <cfRule type="cellIs" dxfId="81" priority="12" operator="lessThan">
      <formula>$J$10&lt;$F$10</formula>
    </cfRule>
  </conditionalFormatting>
  <conditionalFormatting sqref="AH180:AI180">
    <cfRule type="cellIs" dxfId="80" priority="10" operator="lessThan">
      <formula>$F$18</formula>
    </cfRule>
  </conditionalFormatting>
  <conditionalFormatting sqref="AH198:AI219">
    <cfRule type="cellIs" dxfId="79" priority="13" operator="lessThan">
      <formula>$F$10</formula>
    </cfRule>
    <cfRule type="cellIs" dxfId="78" priority="15" operator="lessThan">
      <formula>$J$10</formula>
    </cfRule>
    <cfRule type="cellIs" dxfId="77" priority="16" operator="lessThan">
      <formula>$J$10&lt;$F$10</formula>
    </cfRule>
  </conditionalFormatting>
  <conditionalFormatting sqref="AH207:AI207">
    <cfRule type="cellIs" dxfId="76" priority="14" operator="lessThan">
      <formula>$F$18</formula>
    </cfRule>
  </conditionalFormatting>
  <conditionalFormatting sqref="AH226:AI247">
    <cfRule type="cellIs" dxfId="75" priority="17" operator="lessThan">
      <formula>$F$10</formula>
    </cfRule>
    <cfRule type="cellIs" dxfId="74" priority="19" operator="lessThan">
      <formula>$J$10</formula>
    </cfRule>
    <cfRule type="cellIs" dxfId="73" priority="20" operator="lessThan">
      <formula>$J$10&lt;$F$10</formula>
    </cfRule>
  </conditionalFormatting>
  <conditionalFormatting sqref="AH235:AI235">
    <cfRule type="cellIs" dxfId="72" priority="18" operator="lessThan">
      <formula>$F$18</formula>
    </cfRule>
  </conditionalFormatting>
  <conditionalFormatting sqref="AH253:AI274">
    <cfRule type="cellIs" dxfId="71" priority="21" operator="lessThan">
      <formula>$F$10</formula>
    </cfRule>
    <cfRule type="cellIs" dxfId="70" priority="23" operator="lessThan">
      <formula>$J$10</formula>
    </cfRule>
    <cfRule type="cellIs" dxfId="69" priority="24" operator="lessThan">
      <formula>$J$10&lt;$F$10</formula>
    </cfRule>
  </conditionalFormatting>
  <conditionalFormatting sqref="AH262:AI262">
    <cfRule type="cellIs" dxfId="68" priority="22" operator="lessThan">
      <formula>$F$18</formula>
    </cfRule>
  </conditionalFormatting>
  <conditionalFormatting sqref="AH280:AI301">
    <cfRule type="cellIs" dxfId="67" priority="25" operator="lessThan">
      <formula>$F$10</formula>
    </cfRule>
    <cfRule type="cellIs" dxfId="66" priority="27" operator="lessThan">
      <formula>$J$10</formula>
    </cfRule>
    <cfRule type="cellIs" dxfId="65" priority="28" operator="lessThan">
      <formula>$J$10&lt;$F$10</formula>
    </cfRule>
  </conditionalFormatting>
  <conditionalFormatting sqref="AH289:AI289">
    <cfRule type="cellIs" dxfId="64" priority="26" operator="lessThan">
      <formula>$F$18</formula>
    </cfRule>
  </conditionalFormatting>
  <conditionalFormatting sqref="AH307:AI328">
    <cfRule type="cellIs" dxfId="63" priority="29" operator="lessThan">
      <formula>$F$10</formula>
    </cfRule>
    <cfRule type="cellIs" dxfId="62" priority="31" operator="lessThan">
      <formula>$J$10</formula>
    </cfRule>
    <cfRule type="cellIs" dxfId="61" priority="32" operator="lessThan">
      <formula>$J$10&lt;$F$10</formula>
    </cfRule>
  </conditionalFormatting>
  <conditionalFormatting sqref="AH316:AI316">
    <cfRule type="cellIs" dxfId="60" priority="30" operator="lessThan">
      <formula>$F$18</formula>
    </cfRule>
  </conditionalFormatting>
  <conditionalFormatting sqref="AH334:AI355">
    <cfRule type="cellIs" dxfId="59" priority="33" operator="lessThan">
      <formula>$F$10</formula>
    </cfRule>
    <cfRule type="cellIs" dxfId="58" priority="35" operator="lessThan">
      <formula>$J$10</formula>
    </cfRule>
    <cfRule type="cellIs" dxfId="57" priority="36" operator="lessThan">
      <formula>$J$10&lt;$F$10</formula>
    </cfRule>
  </conditionalFormatting>
  <conditionalFormatting sqref="AH343:AI343">
    <cfRule type="cellIs" dxfId="56" priority="34" operator="lessThan">
      <formula>$F$18</formula>
    </cfRule>
  </conditionalFormatting>
  <conditionalFormatting sqref="AH362:AI383">
    <cfRule type="cellIs" dxfId="55" priority="37" operator="lessThan">
      <formula>$F$10</formula>
    </cfRule>
    <cfRule type="cellIs" dxfId="54" priority="39" operator="lessThan">
      <formula>$J$10</formula>
    </cfRule>
    <cfRule type="cellIs" dxfId="53" priority="40" operator="lessThan">
      <formula>$J$10&lt;$F$10</formula>
    </cfRule>
  </conditionalFormatting>
  <conditionalFormatting sqref="AH371:AI371">
    <cfRule type="cellIs" dxfId="52" priority="38" operator="lessThan">
      <formula>$F$18</formula>
    </cfRule>
  </conditionalFormatting>
  <conditionalFormatting sqref="AH390:AI411">
    <cfRule type="cellIs" dxfId="51" priority="41" operator="lessThan">
      <formula>$F$10</formula>
    </cfRule>
    <cfRule type="cellIs" dxfId="50" priority="43" operator="lessThan">
      <formula>$J$10</formula>
    </cfRule>
    <cfRule type="cellIs" dxfId="49" priority="44" operator="lessThan">
      <formula>$J$10&lt;$F$10</formula>
    </cfRule>
  </conditionalFormatting>
  <conditionalFormatting sqref="AH399:AI399">
    <cfRule type="cellIs" dxfId="48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zoomScale="70" zoomScaleNormal="70" workbookViewId="0">
      <selection activeCell="J12" sqref="J12"/>
    </sheetView>
  </sheetViews>
  <sheetFormatPr baseColWidth="10" defaultColWidth="8.83203125" defaultRowHeight="15" x14ac:dyDescent="0.2"/>
  <cols>
    <col min="2" max="2" width="10.1640625" bestFit="1" customWidth="1"/>
    <col min="3" max="3" width="12.33203125" bestFit="1" customWidth="1"/>
    <col min="6" max="6" width="9.6640625" bestFit="1" customWidth="1"/>
    <col min="7" max="7" width="10.1640625" bestFit="1" customWidth="1"/>
    <col min="10" max="10" width="10.1640625" bestFit="1" customWidth="1"/>
    <col min="14" max="14" width="9.6640625" bestFit="1" customWidth="1"/>
    <col min="15" max="15" width="10.1640625" bestFit="1" customWidth="1"/>
    <col min="18" max="18" width="10.1640625" bestFit="1" customWidth="1"/>
    <col min="22" max="22" width="9.6640625" bestFit="1" customWidth="1"/>
    <col min="23" max="23" width="10.1640625" bestFit="1" customWidth="1"/>
  </cols>
  <sheetData>
    <row r="1" spans="1:23" x14ac:dyDescent="0.2">
      <c r="A1" s="449" t="s">
        <v>1159</v>
      </c>
      <c r="B1" s="450"/>
      <c r="C1" s="450"/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0"/>
      <c r="O1" s="450"/>
      <c r="P1" s="450"/>
      <c r="Q1" s="450"/>
      <c r="R1" s="450"/>
      <c r="S1" s="450"/>
      <c r="T1" s="450"/>
      <c r="U1" s="450"/>
      <c r="V1" s="450"/>
      <c r="W1" s="451"/>
    </row>
    <row r="2" spans="1:23" ht="16" thickBot="1" x14ac:dyDescent="0.25">
      <c r="A2" s="452"/>
      <c r="B2" s="453"/>
      <c r="C2" s="453"/>
      <c r="D2" s="453"/>
      <c r="E2" s="453"/>
      <c r="F2" s="453"/>
      <c r="G2" s="453"/>
      <c r="H2" s="453"/>
      <c r="I2" s="453"/>
      <c r="J2" s="453"/>
      <c r="K2" s="453"/>
      <c r="L2" s="453"/>
      <c r="M2" s="453"/>
      <c r="N2" s="453"/>
      <c r="O2" s="453"/>
      <c r="P2" s="453"/>
      <c r="Q2" s="453"/>
      <c r="R2" s="453"/>
      <c r="S2" s="453"/>
      <c r="T2" s="453"/>
      <c r="U2" s="453"/>
      <c r="V2" s="453"/>
      <c r="W2" s="454"/>
    </row>
    <row r="3" spans="1:23" ht="16" thickBot="1" x14ac:dyDescent="0.25"/>
    <row r="4" spans="1:23" ht="16" thickBot="1" x14ac:dyDescent="0.25">
      <c r="A4" s="455" t="s">
        <v>928</v>
      </c>
      <c r="B4" s="456"/>
      <c r="C4" s="456"/>
      <c r="D4" s="456"/>
      <c r="E4" s="456"/>
      <c r="F4" s="456"/>
      <c r="G4" s="457"/>
      <c r="I4" s="455" t="s">
        <v>928</v>
      </c>
      <c r="J4" s="456"/>
      <c r="K4" s="456"/>
      <c r="L4" s="456"/>
      <c r="M4" s="456"/>
      <c r="N4" s="456"/>
      <c r="O4" s="457"/>
      <c r="Q4" s="455" t="s">
        <v>928</v>
      </c>
      <c r="R4" s="456"/>
      <c r="S4" s="456"/>
      <c r="T4" s="456"/>
      <c r="U4" s="456"/>
      <c r="V4" s="456"/>
      <c r="W4" s="457"/>
    </row>
    <row r="5" spans="1:23" ht="16" thickBot="1" x14ac:dyDescent="0.25">
      <c r="A5" s="458" t="s">
        <v>1156</v>
      </c>
      <c r="B5" s="460" t="s">
        <v>790</v>
      </c>
      <c r="C5" s="462" t="s">
        <v>1092</v>
      </c>
      <c r="D5" s="463"/>
      <c r="E5" s="464"/>
      <c r="F5" s="465" t="s">
        <v>958</v>
      </c>
      <c r="G5" s="466"/>
      <c r="I5" s="458" t="s">
        <v>1156</v>
      </c>
      <c r="J5" s="460" t="s">
        <v>790</v>
      </c>
      <c r="K5" s="462" t="s">
        <v>1092</v>
      </c>
      <c r="L5" s="463"/>
      <c r="M5" s="464"/>
      <c r="N5" s="465" t="s">
        <v>958</v>
      </c>
      <c r="O5" s="466"/>
      <c r="Q5" s="458" t="s">
        <v>1156</v>
      </c>
      <c r="R5" s="460" t="s">
        <v>790</v>
      </c>
      <c r="S5" s="462" t="s">
        <v>1092</v>
      </c>
      <c r="T5" s="463"/>
      <c r="U5" s="464"/>
      <c r="V5" s="465" t="s">
        <v>958</v>
      </c>
      <c r="W5" s="466"/>
    </row>
    <row r="6" spans="1:23" ht="16" thickBot="1" x14ac:dyDescent="0.25">
      <c r="A6" s="459"/>
      <c r="B6" s="461"/>
      <c r="C6" s="328" t="s">
        <v>950</v>
      </c>
      <c r="D6" s="328" t="s">
        <v>951</v>
      </c>
      <c r="E6" s="328" t="s">
        <v>952</v>
      </c>
      <c r="F6" s="328" t="s">
        <v>956</v>
      </c>
      <c r="G6" s="328" t="s">
        <v>957</v>
      </c>
      <c r="I6" s="459"/>
      <c r="J6" s="461"/>
      <c r="K6" s="328" t="s">
        <v>950</v>
      </c>
      <c r="L6" s="328" t="s">
        <v>951</v>
      </c>
      <c r="M6" s="328" t="s">
        <v>952</v>
      </c>
      <c r="N6" s="328" t="s">
        <v>956</v>
      </c>
      <c r="O6" s="328" t="s">
        <v>957</v>
      </c>
      <c r="Q6" s="459"/>
      <c r="R6" s="461"/>
      <c r="S6" s="328" t="s">
        <v>950</v>
      </c>
      <c r="T6" s="328" t="s">
        <v>951</v>
      </c>
      <c r="U6" s="328" t="s">
        <v>952</v>
      </c>
      <c r="V6" s="328" t="s">
        <v>956</v>
      </c>
      <c r="W6" s="328" t="s">
        <v>957</v>
      </c>
    </row>
    <row r="7" spans="1:23" x14ac:dyDescent="0.2">
      <c r="A7" s="470" t="s">
        <v>1155</v>
      </c>
      <c r="B7" s="337" t="s">
        <v>1140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470" t="s">
        <v>1157</v>
      </c>
      <c r="J7" s="337" t="s">
        <v>1140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470" t="s">
        <v>1158</v>
      </c>
      <c r="R7" s="337" t="s">
        <v>1140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 x14ac:dyDescent="0.2">
      <c r="A8" s="471"/>
      <c r="B8" s="338" t="s">
        <v>1141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471"/>
      <c r="J8" s="338" t="s">
        <v>1141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471"/>
      <c r="R8" s="338" t="s">
        <v>1141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 x14ac:dyDescent="0.2">
      <c r="A9" s="471"/>
      <c r="B9" s="338" t="s">
        <v>1142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471"/>
      <c r="J9" s="338" t="s">
        <v>1142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471"/>
      <c r="R9" s="338" t="s">
        <v>1142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 x14ac:dyDescent="0.2">
      <c r="A10" s="471"/>
      <c r="B10" s="338" t="s">
        <v>1143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471"/>
      <c r="J10" s="338" t="s">
        <v>1143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471"/>
      <c r="R10" s="338" t="s">
        <v>1143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 x14ac:dyDescent="0.2">
      <c r="A11" s="471"/>
      <c r="B11" s="338" t="s">
        <v>1144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471"/>
      <c r="J11" s="338" t="s">
        <v>1144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471"/>
      <c r="R11" s="338" t="s">
        <v>1144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 x14ac:dyDescent="0.2">
      <c r="A12" s="471"/>
      <c r="B12" s="338" t="s">
        <v>1145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471"/>
      <c r="J12" s="338" t="s">
        <v>1145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471"/>
      <c r="R12" s="338" t="s">
        <v>1145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 x14ac:dyDescent="0.2">
      <c r="A13" s="471"/>
      <c r="B13" s="338" t="s">
        <v>1146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471"/>
      <c r="J13" s="338" t="s">
        <v>1146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471"/>
      <c r="R13" s="338" t="s">
        <v>1146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 x14ac:dyDescent="0.2">
      <c r="A14" s="471"/>
      <c r="B14" s="338" t="s">
        <v>1147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471"/>
      <c r="J14" s="338" t="s">
        <v>1147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471"/>
      <c r="R14" s="338" t="s">
        <v>1147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 x14ac:dyDescent="0.2">
      <c r="A15" s="471"/>
      <c r="B15" s="338" t="s">
        <v>1148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471"/>
      <c r="J15" s="338" t="s">
        <v>1148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471"/>
      <c r="R15" s="338" t="s">
        <v>1148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6.6000000000000003E-2</v>
      </c>
      <c r="W15" s="346">
        <f>'Flusso dati statici sensori'!AD226</f>
        <v>6.7000000000000002E-3</v>
      </c>
    </row>
    <row r="16" spans="1:23" x14ac:dyDescent="0.2">
      <c r="A16" s="471"/>
      <c r="B16" s="338" t="s">
        <v>1149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471"/>
      <c r="J16" s="338" t="s">
        <v>1149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471"/>
      <c r="R16" s="338" t="s">
        <v>1149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 x14ac:dyDescent="0.2">
      <c r="A17" s="471"/>
      <c r="B17" s="338" t="s">
        <v>1150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471"/>
      <c r="J17" s="338" t="s">
        <v>1150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471"/>
      <c r="R17" s="338" t="s">
        <v>1150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 x14ac:dyDescent="0.2">
      <c r="A18" s="471"/>
      <c r="B18" s="338" t="s">
        <v>1151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471"/>
      <c r="J18" s="338" t="s">
        <v>1151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471"/>
      <c r="R18" s="338" t="s">
        <v>1151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 x14ac:dyDescent="0.2">
      <c r="A19" s="471"/>
      <c r="B19" s="338" t="s">
        <v>1152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471"/>
      <c r="J19" s="338" t="s">
        <v>1152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471"/>
      <c r="R19" s="338" t="s">
        <v>1152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 x14ac:dyDescent="0.2">
      <c r="A20" s="471"/>
      <c r="B20" s="338" t="s">
        <v>1153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471"/>
      <c r="J20" s="338" t="s">
        <v>1153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471"/>
      <c r="R20" s="338" t="s">
        <v>1153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6" thickBot="1" x14ac:dyDescent="0.25">
      <c r="A21" s="472"/>
      <c r="B21" s="339" t="s">
        <v>1154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472"/>
      <c r="J21" s="339" t="s">
        <v>1154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472"/>
      <c r="R21" s="339" t="s">
        <v>1154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6" thickBot="1" x14ac:dyDescent="0.25"/>
    <row r="25" spans="1:23" ht="16" thickBot="1" x14ac:dyDescent="0.25">
      <c r="A25" s="455" t="s">
        <v>929</v>
      </c>
      <c r="B25" s="456"/>
      <c r="C25" s="456"/>
      <c r="D25" s="456"/>
      <c r="E25" s="456"/>
      <c r="F25" s="456"/>
      <c r="G25" s="457"/>
      <c r="I25" s="455" t="s">
        <v>929</v>
      </c>
      <c r="J25" s="456"/>
      <c r="K25" s="456"/>
      <c r="L25" s="456"/>
      <c r="M25" s="456"/>
      <c r="N25" s="456"/>
      <c r="O25" s="457"/>
      <c r="Q25" s="455" t="s">
        <v>929</v>
      </c>
      <c r="R25" s="456"/>
      <c r="S25" s="456"/>
      <c r="T25" s="456"/>
      <c r="U25" s="456"/>
      <c r="V25" s="456"/>
      <c r="W25" s="457"/>
    </row>
    <row r="26" spans="1:23" ht="16" thickBot="1" x14ac:dyDescent="0.25">
      <c r="A26" s="458" t="s">
        <v>1156</v>
      </c>
      <c r="B26" s="460" t="s">
        <v>790</v>
      </c>
      <c r="C26" s="462" t="s">
        <v>1092</v>
      </c>
      <c r="D26" s="463"/>
      <c r="E26" s="464"/>
      <c r="F26" s="465" t="s">
        <v>958</v>
      </c>
      <c r="G26" s="466"/>
      <c r="I26" s="458" t="s">
        <v>1156</v>
      </c>
      <c r="J26" s="460" t="s">
        <v>790</v>
      </c>
      <c r="K26" s="462" t="s">
        <v>1092</v>
      </c>
      <c r="L26" s="463"/>
      <c r="M26" s="464"/>
      <c r="N26" s="465" t="s">
        <v>958</v>
      </c>
      <c r="O26" s="466"/>
      <c r="Q26" s="458" t="s">
        <v>1156</v>
      </c>
      <c r="R26" s="460" t="s">
        <v>790</v>
      </c>
      <c r="S26" s="462" t="s">
        <v>1092</v>
      </c>
      <c r="T26" s="463"/>
      <c r="U26" s="464"/>
      <c r="V26" s="465" t="s">
        <v>958</v>
      </c>
      <c r="W26" s="466"/>
    </row>
    <row r="27" spans="1:23" ht="16" thickBot="1" x14ac:dyDescent="0.25">
      <c r="A27" s="459"/>
      <c r="B27" s="461"/>
      <c r="C27" s="328" t="s">
        <v>950</v>
      </c>
      <c r="D27" s="328" t="s">
        <v>951</v>
      </c>
      <c r="E27" s="328" t="s">
        <v>952</v>
      </c>
      <c r="F27" s="328" t="s">
        <v>956</v>
      </c>
      <c r="G27" s="328" t="s">
        <v>957</v>
      </c>
      <c r="I27" s="459"/>
      <c r="J27" s="461"/>
      <c r="K27" s="328" t="s">
        <v>950</v>
      </c>
      <c r="L27" s="328" t="s">
        <v>951</v>
      </c>
      <c r="M27" s="328" t="s">
        <v>952</v>
      </c>
      <c r="N27" s="328" t="s">
        <v>956</v>
      </c>
      <c r="O27" s="328" t="s">
        <v>957</v>
      </c>
      <c r="Q27" s="459"/>
      <c r="R27" s="461"/>
      <c r="S27" s="328" t="s">
        <v>950</v>
      </c>
      <c r="T27" s="328" t="s">
        <v>951</v>
      </c>
      <c r="U27" s="328" t="s">
        <v>952</v>
      </c>
      <c r="V27" s="328" t="s">
        <v>956</v>
      </c>
      <c r="W27" s="328" t="s">
        <v>957</v>
      </c>
    </row>
    <row r="28" spans="1:23" x14ac:dyDescent="0.2">
      <c r="A28" s="470" t="s">
        <v>1155</v>
      </c>
      <c r="B28" s="330" t="s">
        <v>1140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470" t="s">
        <v>1157</v>
      </c>
      <c r="J28" s="337" t="s">
        <v>1140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467" t="s">
        <v>1158</v>
      </c>
      <c r="R28" s="337" t="s">
        <v>1140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 x14ac:dyDescent="0.2">
      <c r="A29" s="471"/>
      <c r="B29" s="331" t="s">
        <v>1141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471"/>
      <c r="J29" s="338" t="s">
        <v>1141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468"/>
      <c r="R29" s="338" t="s">
        <v>1141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 x14ac:dyDescent="0.2">
      <c r="A30" s="471"/>
      <c r="B30" s="331" t="s">
        <v>1142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471"/>
      <c r="J30" s="338" t="s">
        <v>1142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468"/>
      <c r="R30" s="338" t="s">
        <v>1142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 x14ac:dyDescent="0.2">
      <c r="A31" s="471"/>
      <c r="B31" s="331" t="s">
        <v>1143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471"/>
      <c r="J31" s="338" t="s">
        <v>1143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468"/>
      <c r="R31" s="338" t="s">
        <v>1143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 x14ac:dyDescent="0.2">
      <c r="A32" s="471"/>
      <c r="B32" s="331" t="s">
        <v>1144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471"/>
      <c r="J32" s="338" t="s">
        <v>1144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468"/>
      <c r="R32" s="338" t="s">
        <v>1144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 x14ac:dyDescent="0.2">
      <c r="A33" s="471"/>
      <c r="B33" s="331" t="s">
        <v>1145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471"/>
      <c r="J33" s="338" t="s">
        <v>1145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468"/>
      <c r="R33" s="338" t="s">
        <v>1145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 x14ac:dyDescent="0.2">
      <c r="A34" s="471"/>
      <c r="B34" s="331" t="s">
        <v>1146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471"/>
      <c r="J34" s="338" t="s">
        <v>1146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468"/>
      <c r="R34" s="338" t="s">
        <v>1146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 x14ac:dyDescent="0.2">
      <c r="A35" s="471"/>
      <c r="B35" s="331" t="s">
        <v>1147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471"/>
      <c r="J35" s="338" t="s">
        <v>1147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468"/>
      <c r="R35" s="338" t="s">
        <v>1147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 x14ac:dyDescent="0.2">
      <c r="A36" s="471"/>
      <c r="B36" s="331" t="s">
        <v>1148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471"/>
      <c r="J36" s="338" t="s">
        <v>1148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468"/>
      <c r="R36" s="338" t="s">
        <v>1148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 x14ac:dyDescent="0.2">
      <c r="A37" s="471"/>
      <c r="B37" s="331" t="s">
        <v>1149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471"/>
      <c r="J37" s="338" t="s">
        <v>1149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468"/>
      <c r="R37" s="338" t="s">
        <v>1149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 x14ac:dyDescent="0.2">
      <c r="A38" s="471"/>
      <c r="B38" s="331" t="s">
        <v>1150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471"/>
      <c r="J38" s="338" t="s">
        <v>1150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468"/>
      <c r="R38" s="338" t="s">
        <v>1150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 x14ac:dyDescent="0.2">
      <c r="A39" s="471"/>
      <c r="B39" s="331" t="s">
        <v>1151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471"/>
      <c r="J39" s="338" t="s">
        <v>1151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468"/>
      <c r="R39" s="338" t="s">
        <v>1151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 x14ac:dyDescent="0.2">
      <c r="A40" s="471"/>
      <c r="B40" s="331" t="s">
        <v>1152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471"/>
      <c r="J40" s="338" t="s">
        <v>1152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468"/>
      <c r="R40" s="338" t="s">
        <v>1152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 x14ac:dyDescent="0.2">
      <c r="A41" s="471"/>
      <c r="B41" s="331" t="s">
        <v>1153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471"/>
      <c r="J41" s="338" t="s">
        <v>1153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468"/>
      <c r="R41" s="338" t="s">
        <v>1153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6" thickBot="1" x14ac:dyDescent="0.25">
      <c r="A42" s="472"/>
      <c r="B42" s="332" t="s">
        <v>1154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472"/>
      <c r="J42" s="339" t="s">
        <v>1154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469"/>
      <c r="R42" s="339" t="s">
        <v>1154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6" thickBot="1" x14ac:dyDescent="0.25"/>
    <row r="46" spans="1:23" ht="16" thickBot="1" x14ac:dyDescent="0.25">
      <c r="A46" s="455" t="s">
        <v>930</v>
      </c>
      <c r="B46" s="456"/>
      <c r="C46" s="456"/>
      <c r="D46" s="456"/>
      <c r="E46" s="456"/>
      <c r="F46" s="456"/>
      <c r="G46" s="457"/>
      <c r="I46" s="455" t="s">
        <v>930</v>
      </c>
      <c r="J46" s="456"/>
      <c r="K46" s="456"/>
      <c r="L46" s="456"/>
      <c r="M46" s="456"/>
      <c r="N46" s="456"/>
      <c r="O46" s="457"/>
      <c r="Q46" s="455" t="s">
        <v>930</v>
      </c>
      <c r="R46" s="456"/>
      <c r="S46" s="456"/>
      <c r="T46" s="456"/>
      <c r="U46" s="456"/>
      <c r="V46" s="456"/>
      <c r="W46" s="457"/>
    </row>
    <row r="47" spans="1:23" ht="16" thickBot="1" x14ac:dyDescent="0.25">
      <c r="A47" s="458" t="s">
        <v>1156</v>
      </c>
      <c r="B47" s="460" t="s">
        <v>790</v>
      </c>
      <c r="C47" s="462" t="s">
        <v>1092</v>
      </c>
      <c r="D47" s="463"/>
      <c r="E47" s="464"/>
      <c r="F47" s="465" t="s">
        <v>958</v>
      </c>
      <c r="G47" s="466"/>
      <c r="I47" s="458" t="s">
        <v>1156</v>
      </c>
      <c r="J47" s="460" t="s">
        <v>790</v>
      </c>
      <c r="K47" s="462" t="s">
        <v>1092</v>
      </c>
      <c r="L47" s="463"/>
      <c r="M47" s="464"/>
      <c r="N47" s="465" t="s">
        <v>958</v>
      </c>
      <c r="O47" s="466"/>
      <c r="Q47" s="458" t="s">
        <v>1156</v>
      </c>
      <c r="R47" s="460" t="s">
        <v>790</v>
      </c>
      <c r="S47" s="462" t="s">
        <v>1092</v>
      </c>
      <c r="T47" s="463"/>
      <c r="U47" s="464"/>
      <c r="V47" s="465" t="s">
        <v>958</v>
      </c>
      <c r="W47" s="466"/>
    </row>
    <row r="48" spans="1:23" ht="16" thickBot="1" x14ac:dyDescent="0.25">
      <c r="A48" s="459"/>
      <c r="B48" s="461"/>
      <c r="C48" s="328" t="s">
        <v>950</v>
      </c>
      <c r="D48" s="328" t="s">
        <v>951</v>
      </c>
      <c r="E48" s="328" t="s">
        <v>952</v>
      </c>
      <c r="F48" s="328" t="s">
        <v>956</v>
      </c>
      <c r="G48" s="328" t="s">
        <v>957</v>
      </c>
      <c r="I48" s="459"/>
      <c r="J48" s="461"/>
      <c r="K48" s="328" t="s">
        <v>950</v>
      </c>
      <c r="L48" s="328" t="s">
        <v>951</v>
      </c>
      <c r="M48" s="328" t="s">
        <v>952</v>
      </c>
      <c r="N48" s="328" t="s">
        <v>956</v>
      </c>
      <c r="O48" s="328" t="s">
        <v>957</v>
      </c>
      <c r="Q48" s="459"/>
      <c r="R48" s="461"/>
      <c r="S48" s="328" t="s">
        <v>950</v>
      </c>
      <c r="T48" s="328" t="s">
        <v>951</v>
      </c>
      <c r="U48" s="328" t="s">
        <v>952</v>
      </c>
      <c r="V48" s="328" t="s">
        <v>956</v>
      </c>
      <c r="W48" s="328" t="s">
        <v>957</v>
      </c>
    </row>
    <row r="49" spans="1:23" x14ac:dyDescent="0.2">
      <c r="A49" s="470" t="s">
        <v>1155</v>
      </c>
      <c r="B49" s="337" t="s">
        <v>1140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470" t="s">
        <v>1157</v>
      </c>
      <c r="J49" s="337" t="s">
        <v>1140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467" t="s">
        <v>1158</v>
      </c>
      <c r="R49" s="337" t="s">
        <v>1140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 x14ac:dyDescent="0.2">
      <c r="A50" s="471"/>
      <c r="B50" s="338" t="s">
        <v>1141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471"/>
      <c r="J50" s="338" t="s">
        <v>1141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468"/>
      <c r="R50" s="338" t="s">
        <v>1141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 x14ac:dyDescent="0.2">
      <c r="A51" s="471"/>
      <c r="B51" s="338" t="s">
        <v>1142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471"/>
      <c r="J51" s="338" t="s">
        <v>1142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468"/>
      <c r="R51" s="338" t="s">
        <v>1142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 x14ac:dyDescent="0.2">
      <c r="A52" s="471"/>
      <c r="B52" s="338" t="s">
        <v>1143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471"/>
      <c r="J52" s="338" t="s">
        <v>1143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468"/>
      <c r="R52" s="338" t="s">
        <v>1143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 x14ac:dyDescent="0.2">
      <c r="A53" s="471"/>
      <c r="B53" s="338" t="s">
        <v>1144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471"/>
      <c r="J53" s="338" t="s">
        <v>1144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468"/>
      <c r="R53" s="338" t="s">
        <v>1144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 x14ac:dyDescent="0.2">
      <c r="A54" s="471"/>
      <c r="B54" s="338" t="s">
        <v>1145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471"/>
      <c r="J54" s="338" t="s">
        <v>1145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468"/>
      <c r="R54" s="338" t="s">
        <v>1145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 x14ac:dyDescent="0.2">
      <c r="A55" s="471"/>
      <c r="B55" s="338" t="s">
        <v>1146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471"/>
      <c r="J55" s="338" t="s">
        <v>1146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468"/>
      <c r="R55" s="338" t="s">
        <v>1146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 x14ac:dyDescent="0.2">
      <c r="A56" s="471"/>
      <c r="B56" s="338" t="s">
        <v>1147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471"/>
      <c r="J56" s="338" t="s">
        <v>1147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468"/>
      <c r="R56" s="338" t="s">
        <v>1147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 x14ac:dyDescent="0.2">
      <c r="A57" s="471"/>
      <c r="B57" s="338" t="s">
        <v>1148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471"/>
      <c r="J57" s="338" t="s">
        <v>1148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468"/>
      <c r="R57" s="338" t="s">
        <v>1148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 x14ac:dyDescent="0.2">
      <c r="A58" s="471"/>
      <c r="B58" s="338" t="s">
        <v>1149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471"/>
      <c r="J58" s="338" t="s">
        <v>1149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468"/>
      <c r="R58" s="338" t="s">
        <v>1149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 x14ac:dyDescent="0.2">
      <c r="A59" s="471"/>
      <c r="B59" s="338" t="s">
        <v>1150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471"/>
      <c r="J59" s="338" t="s">
        <v>1150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468"/>
      <c r="R59" s="338" t="s">
        <v>1150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 x14ac:dyDescent="0.2">
      <c r="A60" s="471"/>
      <c r="B60" s="338" t="s">
        <v>1151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471"/>
      <c r="J60" s="338" t="s">
        <v>1151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468"/>
      <c r="R60" s="338" t="s">
        <v>1151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 x14ac:dyDescent="0.2">
      <c r="A61" s="471"/>
      <c r="B61" s="338" t="s">
        <v>1152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471"/>
      <c r="J61" s="338" t="s">
        <v>1152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468"/>
      <c r="R61" s="338" t="s">
        <v>1152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 x14ac:dyDescent="0.2">
      <c r="A62" s="471"/>
      <c r="B62" s="338" t="s">
        <v>1153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471"/>
      <c r="J62" s="338" t="s">
        <v>1153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468"/>
      <c r="R62" s="338" t="s">
        <v>1153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6" thickBot="1" x14ac:dyDescent="0.25">
      <c r="A63" s="472"/>
      <c r="B63" s="339" t="s">
        <v>1154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472"/>
      <c r="J63" s="339" t="s">
        <v>1154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469"/>
      <c r="R63" s="339" t="s">
        <v>1154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6" thickBot="1" x14ac:dyDescent="0.25"/>
    <row r="67" spans="1:23" ht="16" thickBot="1" x14ac:dyDescent="0.25">
      <c r="A67" s="455" t="s">
        <v>931</v>
      </c>
      <c r="B67" s="456"/>
      <c r="C67" s="456"/>
      <c r="D67" s="456"/>
      <c r="E67" s="456"/>
      <c r="F67" s="456"/>
      <c r="G67" s="457"/>
      <c r="I67" s="455" t="s">
        <v>931</v>
      </c>
      <c r="J67" s="456"/>
      <c r="K67" s="456"/>
      <c r="L67" s="456"/>
      <c r="M67" s="456"/>
      <c r="N67" s="456"/>
      <c r="O67" s="457"/>
      <c r="Q67" s="455" t="s">
        <v>931</v>
      </c>
      <c r="R67" s="456"/>
      <c r="S67" s="456"/>
      <c r="T67" s="456"/>
      <c r="U67" s="456"/>
      <c r="V67" s="456"/>
      <c r="W67" s="457"/>
    </row>
    <row r="68" spans="1:23" ht="16" thickBot="1" x14ac:dyDescent="0.25">
      <c r="A68" s="458" t="s">
        <v>1156</v>
      </c>
      <c r="B68" s="460" t="s">
        <v>790</v>
      </c>
      <c r="C68" s="462" t="s">
        <v>1092</v>
      </c>
      <c r="D68" s="463"/>
      <c r="E68" s="464"/>
      <c r="F68" s="465" t="s">
        <v>958</v>
      </c>
      <c r="G68" s="466"/>
      <c r="I68" s="458" t="s">
        <v>1156</v>
      </c>
      <c r="J68" s="460" t="s">
        <v>790</v>
      </c>
      <c r="K68" s="462" t="s">
        <v>1092</v>
      </c>
      <c r="L68" s="463"/>
      <c r="M68" s="464"/>
      <c r="N68" s="465" t="s">
        <v>958</v>
      </c>
      <c r="O68" s="466"/>
      <c r="Q68" s="458" t="s">
        <v>1156</v>
      </c>
      <c r="R68" s="460" t="s">
        <v>790</v>
      </c>
      <c r="S68" s="462" t="s">
        <v>1092</v>
      </c>
      <c r="T68" s="463"/>
      <c r="U68" s="464"/>
      <c r="V68" s="465" t="s">
        <v>958</v>
      </c>
      <c r="W68" s="466"/>
    </row>
    <row r="69" spans="1:23" ht="16" thickBot="1" x14ac:dyDescent="0.25">
      <c r="A69" s="459"/>
      <c r="B69" s="461"/>
      <c r="C69" s="328" t="s">
        <v>950</v>
      </c>
      <c r="D69" s="328" t="s">
        <v>951</v>
      </c>
      <c r="E69" s="328" t="s">
        <v>952</v>
      </c>
      <c r="F69" s="328" t="s">
        <v>956</v>
      </c>
      <c r="G69" s="328" t="s">
        <v>957</v>
      </c>
      <c r="I69" s="459"/>
      <c r="J69" s="461"/>
      <c r="K69" s="328" t="s">
        <v>950</v>
      </c>
      <c r="L69" s="328" t="s">
        <v>951</v>
      </c>
      <c r="M69" s="328" t="s">
        <v>952</v>
      </c>
      <c r="N69" s="328" t="s">
        <v>956</v>
      </c>
      <c r="O69" s="328" t="s">
        <v>957</v>
      </c>
      <c r="Q69" s="459"/>
      <c r="R69" s="461"/>
      <c r="S69" s="328" t="s">
        <v>950</v>
      </c>
      <c r="T69" s="328" t="s">
        <v>951</v>
      </c>
      <c r="U69" s="328" t="s">
        <v>952</v>
      </c>
      <c r="V69" s="328" t="s">
        <v>956</v>
      </c>
      <c r="W69" s="328" t="s">
        <v>957</v>
      </c>
    </row>
    <row r="70" spans="1:23" x14ac:dyDescent="0.2">
      <c r="A70" s="470" t="s">
        <v>1155</v>
      </c>
      <c r="B70" s="337" t="s">
        <v>1140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470" t="s">
        <v>1157</v>
      </c>
      <c r="J70" s="337" t="s">
        <v>1140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467" t="s">
        <v>1158</v>
      </c>
      <c r="R70" s="337" t="s">
        <v>1140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 x14ac:dyDescent="0.2">
      <c r="A71" s="471"/>
      <c r="B71" s="338" t="s">
        <v>1141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471"/>
      <c r="J71" s="338" t="s">
        <v>1141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468"/>
      <c r="R71" s="338" t="s">
        <v>1141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 x14ac:dyDescent="0.2">
      <c r="A72" s="471"/>
      <c r="B72" s="338" t="s">
        <v>1142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471"/>
      <c r="J72" s="338" t="s">
        <v>1142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468"/>
      <c r="R72" s="338" t="s">
        <v>1142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 x14ac:dyDescent="0.2">
      <c r="A73" s="471"/>
      <c r="B73" s="338" t="s">
        <v>1143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471"/>
      <c r="J73" s="338" t="s">
        <v>1143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468"/>
      <c r="R73" s="338" t="s">
        <v>1143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 x14ac:dyDescent="0.2">
      <c r="A74" s="471"/>
      <c r="B74" s="338" t="s">
        <v>1144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471"/>
      <c r="J74" s="338" t="s">
        <v>1144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468"/>
      <c r="R74" s="338" t="s">
        <v>1144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 x14ac:dyDescent="0.2">
      <c r="A75" s="471"/>
      <c r="B75" s="338" t="s">
        <v>1145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471"/>
      <c r="J75" s="338" t="s">
        <v>1145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468"/>
      <c r="R75" s="338" t="s">
        <v>1145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 x14ac:dyDescent="0.2">
      <c r="A76" s="471"/>
      <c r="B76" s="338" t="s">
        <v>1146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471"/>
      <c r="J76" s="338" t="s">
        <v>1146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468"/>
      <c r="R76" s="338" t="s">
        <v>1146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 x14ac:dyDescent="0.2">
      <c r="A77" s="471"/>
      <c r="B77" s="338" t="s">
        <v>1147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471"/>
      <c r="J77" s="338" t="s">
        <v>1147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468"/>
      <c r="R77" s="338" t="s">
        <v>1147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 x14ac:dyDescent="0.2">
      <c r="A78" s="471"/>
      <c r="B78" s="338" t="s">
        <v>1148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471"/>
      <c r="J78" s="338" t="s">
        <v>1148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468"/>
      <c r="R78" s="338" t="s">
        <v>1148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 x14ac:dyDescent="0.2">
      <c r="A79" s="471"/>
      <c r="B79" s="338" t="s">
        <v>1149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471"/>
      <c r="J79" s="338" t="s">
        <v>1149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468"/>
      <c r="R79" s="338" t="s">
        <v>1149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 x14ac:dyDescent="0.2">
      <c r="A80" s="471"/>
      <c r="B80" s="338" t="s">
        <v>1150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471"/>
      <c r="J80" s="338" t="s">
        <v>1150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468"/>
      <c r="R80" s="338" t="s">
        <v>1150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 x14ac:dyDescent="0.2">
      <c r="A81" s="471"/>
      <c r="B81" s="338" t="s">
        <v>1151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471"/>
      <c r="J81" s="338" t="s">
        <v>1151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468"/>
      <c r="R81" s="338" t="s">
        <v>1151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 x14ac:dyDescent="0.2">
      <c r="A82" s="471"/>
      <c r="B82" s="338" t="s">
        <v>1152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471"/>
      <c r="J82" s="338" t="s">
        <v>1152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468"/>
      <c r="R82" s="338" t="s">
        <v>1152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 x14ac:dyDescent="0.2">
      <c r="A83" s="471"/>
      <c r="B83" s="338" t="s">
        <v>1153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471"/>
      <c r="J83" s="338" t="s">
        <v>1153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468"/>
      <c r="R83" s="338" t="s">
        <v>1153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6" thickBot="1" x14ac:dyDescent="0.25">
      <c r="A84" s="472"/>
      <c r="B84" s="339" t="s">
        <v>1154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472"/>
      <c r="J84" s="339" t="s">
        <v>1154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469"/>
      <c r="R84" s="339" t="s">
        <v>1154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6" thickBot="1" x14ac:dyDescent="0.25"/>
    <row r="88" spans="1:23" ht="16" thickBot="1" x14ac:dyDescent="0.25">
      <c r="A88" s="455" t="s">
        <v>932</v>
      </c>
      <c r="B88" s="456"/>
      <c r="C88" s="456"/>
      <c r="D88" s="456"/>
      <c r="E88" s="456"/>
      <c r="F88" s="456"/>
      <c r="G88" s="457"/>
      <c r="I88" s="455" t="s">
        <v>932</v>
      </c>
      <c r="J88" s="456"/>
      <c r="K88" s="456"/>
      <c r="L88" s="456"/>
      <c r="M88" s="456"/>
      <c r="N88" s="456"/>
      <c r="O88" s="457"/>
      <c r="Q88" s="455" t="s">
        <v>932</v>
      </c>
      <c r="R88" s="456"/>
      <c r="S88" s="456"/>
      <c r="T88" s="456"/>
      <c r="U88" s="456"/>
      <c r="V88" s="456"/>
      <c r="W88" s="457"/>
    </row>
    <row r="89" spans="1:23" ht="16" thickBot="1" x14ac:dyDescent="0.25">
      <c r="A89" s="458" t="s">
        <v>1156</v>
      </c>
      <c r="B89" s="460" t="s">
        <v>790</v>
      </c>
      <c r="C89" s="462" t="s">
        <v>1092</v>
      </c>
      <c r="D89" s="463"/>
      <c r="E89" s="464"/>
      <c r="F89" s="465" t="s">
        <v>958</v>
      </c>
      <c r="G89" s="466"/>
      <c r="I89" s="458" t="s">
        <v>1156</v>
      </c>
      <c r="J89" s="460" t="s">
        <v>790</v>
      </c>
      <c r="K89" s="462" t="s">
        <v>1092</v>
      </c>
      <c r="L89" s="463"/>
      <c r="M89" s="464"/>
      <c r="N89" s="465" t="s">
        <v>958</v>
      </c>
      <c r="O89" s="466"/>
      <c r="Q89" s="458" t="s">
        <v>1156</v>
      </c>
      <c r="R89" s="460" t="s">
        <v>790</v>
      </c>
      <c r="S89" s="462" t="s">
        <v>1092</v>
      </c>
      <c r="T89" s="463"/>
      <c r="U89" s="464"/>
      <c r="V89" s="465" t="s">
        <v>958</v>
      </c>
      <c r="W89" s="466"/>
    </row>
    <row r="90" spans="1:23" ht="16" thickBot="1" x14ac:dyDescent="0.25">
      <c r="A90" s="459"/>
      <c r="B90" s="461"/>
      <c r="C90" s="328" t="s">
        <v>950</v>
      </c>
      <c r="D90" s="328" t="s">
        <v>951</v>
      </c>
      <c r="E90" s="328" t="s">
        <v>952</v>
      </c>
      <c r="F90" s="328" t="s">
        <v>956</v>
      </c>
      <c r="G90" s="328" t="s">
        <v>957</v>
      </c>
      <c r="I90" s="459"/>
      <c r="J90" s="461"/>
      <c r="K90" s="328" t="s">
        <v>950</v>
      </c>
      <c r="L90" s="328" t="s">
        <v>951</v>
      </c>
      <c r="M90" s="328" t="s">
        <v>952</v>
      </c>
      <c r="N90" s="328" t="s">
        <v>956</v>
      </c>
      <c r="O90" s="328" t="s">
        <v>957</v>
      </c>
      <c r="Q90" s="459"/>
      <c r="R90" s="461"/>
      <c r="S90" s="328" t="s">
        <v>950</v>
      </c>
      <c r="T90" s="328" t="s">
        <v>951</v>
      </c>
      <c r="U90" s="328" t="s">
        <v>952</v>
      </c>
      <c r="V90" s="328" t="s">
        <v>956</v>
      </c>
      <c r="W90" s="328" t="s">
        <v>957</v>
      </c>
    </row>
    <row r="91" spans="1:23" x14ac:dyDescent="0.2">
      <c r="A91" s="470" t="s">
        <v>1155</v>
      </c>
      <c r="B91" s="337" t="s">
        <v>1140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470" t="s">
        <v>1157</v>
      </c>
      <c r="J91" s="337" t="s">
        <v>1140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467" t="s">
        <v>1158</v>
      </c>
      <c r="R91" s="337" t="s">
        <v>1140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 x14ac:dyDescent="0.2">
      <c r="A92" s="471"/>
      <c r="B92" s="338" t="s">
        <v>1141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471"/>
      <c r="J92" s="338" t="s">
        <v>1141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468"/>
      <c r="R92" s="338" t="s">
        <v>1141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 x14ac:dyDescent="0.2">
      <c r="A93" s="471"/>
      <c r="B93" s="338" t="s">
        <v>1142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471"/>
      <c r="J93" s="338" t="s">
        <v>1142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468"/>
      <c r="R93" s="338" t="s">
        <v>1142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 x14ac:dyDescent="0.2">
      <c r="A94" s="471"/>
      <c r="B94" s="338" t="s">
        <v>1143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471"/>
      <c r="J94" s="338" t="s">
        <v>1143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468"/>
      <c r="R94" s="338" t="s">
        <v>1143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 x14ac:dyDescent="0.2">
      <c r="A95" s="471"/>
      <c r="B95" s="338" t="s">
        <v>1144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471"/>
      <c r="J95" s="338" t="s">
        <v>1144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468"/>
      <c r="R95" s="338" t="s">
        <v>1144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 x14ac:dyDescent="0.2">
      <c r="A96" s="471"/>
      <c r="B96" s="338" t="s">
        <v>1145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471"/>
      <c r="J96" s="338" t="s">
        <v>1145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468"/>
      <c r="R96" s="338" t="s">
        <v>1145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 x14ac:dyDescent="0.2">
      <c r="A97" s="471"/>
      <c r="B97" s="338" t="s">
        <v>1146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471"/>
      <c r="J97" s="338" t="s">
        <v>1146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468"/>
      <c r="R97" s="338" t="s">
        <v>1146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 x14ac:dyDescent="0.2">
      <c r="A98" s="471"/>
      <c r="B98" s="338" t="s">
        <v>1147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471"/>
      <c r="J98" s="338" t="s">
        <v>1147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468"/>
      <c r="R98" s="338" t="s">
        <v>1147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 x14ac:dyDescent="0.2">
      <c r="A99" s="471"/>
      <c r="B99" s="338" t="s">
        <v>1148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471"/>
      <c r="J99" s="338" t="s">
        <v>1148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468"/>
      <c r="R99" s="338" t="s">
        <v>1148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 x14ac:dyDescent="0.2">
      <c r="A100" s="471"/>
      <c r="B100" s="338" t="s">
        <v>1149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471"/>
      <c r="J100" s="338" t="s">
        <v>1149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468"/>
      <c r="R100" s="338" t="s">
        <v>1149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 x14ac:dyDescent="0.2">
      <c r="A101" s="471"/>
      <c r="B101" s="338" t="s">
        <v>1150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471"/>
      <c r="J101" s="338" t="s">
        <v>1150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468"/>
      <c r="R101" s="338" t="s">
        <v>1150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 x14ac:dyDescent="0.2">
      <c r="A102" s="471"/>
      <c r="B102" s="338" t="s">
        <v>1151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471"/>
      <c r="J102" s="338" t="s">
        <v>1151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468"/>
      <c r="R102" s="338" t="s">
        <v>1151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 x14ac:dyDescent="0.2">
      <c r="A103" s="471"/>
      <c r="B103" s="338" t="s">
        <v>1152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471"/>
      <c r="J103" s="338" t="s">
        <v>1152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468"/>
      <c r="R103" s="338" t="s">
        <v>1152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 x14ac:dyDescent="0.2">
      <c r="A104" s="471"/>
      <c r="B104" s="338" t="s">
        <v>1153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471"/>
      <c r="J104" s="338" t="s">
        <v>1153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468"/>
      <c r="R104" s="338" t="s">
        <v>1153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6" thickBot="1" x14ac:dyDescent="0.25">
      <c r="A105" s="472"/>
      <c r="B105" s="339" t="s">
        <v>1154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472"/>
      <c r="J105" s="339" t="s">
        <v>1154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469"/>
      <c r="R105" s="339" t="s">
        <v>1154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6" thickBot="1" x14ac:dyDescent="0.25"/>
    <row r="109" spans="1:23" ht="16" thickBot="1" x14ac:dyDescent="0.25">
      <c r="A109" s="455" t="s">
        <v>933</v>
      </c>
      <c r="B109" s="456"/>
      <c r="C109" s="456"/>
      <c r="D109" s="456"/>
      <c r="E109" s="456"/>
      <c r="F109" s="456"/>
      <c r="G109" s="457"/>
      <c r="I109" s="455" t="s">
        <v>933</v>
      </c>
      <c r="J109" s="456"/>
      <c r="K109" s="456"/>
      <c r="L109" s="456"/>
      <c r="M109" s="456"/>
      <c r="N109" s="456"/>
      <c r="O109" s="457"/>
      <c r="Q109" s="455" t="s">
        <v>933</v>
      </c>
      <c r="R109" s="456"/>
      <c r="S109" s="456"/>
      <c r="T109" s="456"/>
      <c r="U109" s="456"/>
      <c r="V109" s="456"/>
      <c r="W109" s="457"/>
    </row>
    <row r="110" spans="1:23" ht="16" thickBot="1" x14ac:dyDescent="0.25">
      <c r="A110" s="458" t="s">
        <v>1156</v>
      </c>
      <c r="B110" s="460" t="s">
        <v>790</v>
      </c>
      <c r="C110" s="462" t="s">
        <v>1092</v>
      </c>
      <c r="D110" s="463"/>
      <c r="E110" s="464"/>
      <c r="F110" s="465" t="s">
        <v>958</v>
      </c>
      <c r="G110" s="466"/>
      <c r="I110" s="458" t="s">
        <v>1156</v>
      </c>
      <c r="J110" s="460" t="s">
        <v>790</v>
      </c>
      <c r="K110" s="462" t="s">
        <v>1092</v>
      </c>
      <c r="L110" s="463"/>
      <c r="M110" s="464"/>
      <c r="N110" s="465" t="s">
        <v>958</v>
      </c>
      <c r="O110" s="466"/>
      <c r="Q110" s="458" t="s">
        <v>1156</v>
      </c>
      <c r="R110" s="460" t="s">
        <v>790</v>
      </c>
      <c r="S110" s="462" t="s">
        <v>1092</v>
      </c>
      <c r="T110" s="463"/>
      <c r="U110" s="464"/>
      <c r="V110" s="465" t="s">
        <v>958</v>
      </c>
      <c r="W110" s="466"/>
    </row>
    <row r="111" spans="1:23" ht="16" thickBot="1" x14ac:dyDescent="0.25">
      <c r="A111" s="459"/>
      <c r="B111" s="461"/>
      <c r="C111" s="328" t="s">
        <v>950</v>
      </c>
      <c r="D111" s="328" t="s">
        <v>951</v>
      </c>
      <c r="E111" s="328" t="s">
        <v>952</v>
      </c>
      <c r="F111" s="328" t="s">
        <v>956</v>
      </c>
      <c r="G111" s="328" t="s">
        <v>957</v>
      </c>
      <c r="I111" s="459"/>
      <c r="J111" s="461"/>
      <c r="K111" s="328" t="s">
        <v>950</v>
      </c>
      <c r="L111" s="328" t="s">
        <v>951</v>
      </c>
      <c r="M111" s="328" t="s">
        <v>952</v>
      </c>
      <c r="N111" s="328" t="s">
        <v>956</v>
      </c>
      <c r="O111" s="328" t="s">
        <v>957</v>
      </c>
      <c r="Q111" s="459"/>
      <c r="R111" s="461"/>
      <c r="S111" s="328" t="s">
        <v>950</v>
      </c>
      <c r="T111" s="328" t="s">
        <v>951</v>
      </c>
      <c r="U111" s="328" t="s">
        <v>952</v>
      </c>
      <c r="V111" s="328" t="s">
        <v>956</v>
      </c>
      <c r="W111" s="328" t="s">
        <v>957</v>
      </c>
    </row>
    <row r="112" spans="1:23" x14ac:dyDescent="0.2">
      <c r="A112" s="470" t="s">
        <v>1155</v>
      </c>
      <c r="B112" s="337" t="s">
        <v>1140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470" t="s">
        <v>1157</v>
      </c>
      <c r="J112" s="337" t="s">
        <v>1140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467" t="s">
        <v>1158</v>
      </c>
      <c r="R112" s="337" t="s">
        <v>1140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 x14ac:dyDescent="0.2">
      <c r="A113" s="471"/>
      <c r="B113" s="338" t="s">
        <v>1141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471"/>
      <c r="J113" s="338" t="s">
        <v>1141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468"/>
      <c r="R113" s="338" t="s">
        <v>1141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 x14ac:dyDescent="0.2">
      <c r="A114" s="471"/>
      <c r="B114" s="338" t="s">
        <v>1142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471"/>
      <c r="J114" s="338" t="s">
        <v>1142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468"/>
      <c r="R114" s="338" t="s">
        <v>1142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 x14ac:dyDescent="0.2">
      <c r="A115" s="471"/>
      <c r="B115" s="338" t="s">
        <v>1143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471"/>
      <c r="J115" s="338" t="s">
        <v>1143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468"/>
      <c r="R115" s="338" t="s">
        <v>1143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 x14ac:dyDescent="0.2">
      <c r="A116" s="471"/>
      <c r="B116" s="338" t="s">
        <v>1144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471"/>
      <c r="J116" s="338" t="s">
        <v>1144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468"/>
      <c r="R116" s="338" t="s">
        <v>1144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 x14ac:dyDescent="0.2">
      <c r="A117" s="471"/>
      <c r="B117" s="338" t="s">
        <v>1145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471"/>
      <c r="J117" s="338" t="s">
        <v>1145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468"/>
      <c r="R117" s="338" t="s">
        <v>1145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 x14ac:dyDescent="0.2">
      <c r="A118" s="471"/>
      <c r="B118" s="338" t="s">
        <v>1146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471"/>
      <c r="J118" s="338" t="s">
        <v>1146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468"/>
      <c r="R118" s="338" t="s">
        <v>1146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 x14ac:dyDescent="0.2">
      <c r="A119" s="471"/>
      <c r="B119" s="338" t="s">
        <v>1147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471"/>
      <c r="J119" s="338" t="s">
        <v>1147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468"/>
      <c r="R119" s="338" t="s">
        <v>1147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 x14ac:dyDescent="0.2">
      <c r="A120" s="471"/>
      <c r="B120" s="338" t="s">
        <v>1148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471"/>
      <c r="J120" s="338" t="s">
        <v>1148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468"/>
      <c r="R120" s="338" t="s">
        <v>1148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 x14ac:dyDescent="0.2">
      <c r="A121" s="471"/>
      <c r="B121" s="338" t="s">
        <v>1149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471"/>
      <c r="J121" s="338" t="s">
        <v>1149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468"/>
      <c r="R121" s="338" t="s">
        <v>1149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 x14ac:dyDescent="0.2">
      <c r="A122" s="471"/>
      <c r="B122" s="338" t="s">
        <v>1150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471"/>
      <c r="J122" s="338" t="s">
        <v>1150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468"/>
      <c r="R122" s="338" t="s">
        <v>1150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 x14ac:dyDescent="0.2">
      <c r="A123" s="471"/>
      <c r="B123" s="338" t="s">
        <v>1151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471"/>
      <c r="J123" s="338" t="s">
        <v>1151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468"/>
      <c r="R123" s="338" t="s">
        <v>1151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 x14ac:dyDescent="0.2">
      <c r="A124" s="471"/>
      <c r="B124" s="338" t="s">
        <v>1152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471"/>
      <c r="J124" s="338" t="s">
        <v>1152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468"/>
      <c r="R124" s="338" t="s">
        <v>1152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 x14ac:dyDescent="0.2">
      <c r="A125" s="471"/>
      <c r="B125" s="338" t="s">
        <v>1153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471"/>
      <c r="J125" s="338" t="s">
        <v>1153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468"/>
      <c r="R125" s="338" t="s">
        <v>1153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6" thickBot="1" x14ac:dyDescent="0.25">
      <c r="A126" s="472"/>
      <c r="B126" s="339" t="s">
        <v>1154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472"/>
      <c r="J126" s="339" t="s">
        <v>1154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469"/>
      <c r="R126" s="339" t="s">
        <v>1154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6" thickBot="1" x14ac:dyDescent="0.25"/>
    <row r="130" spans="1:23" ht="16" thickBot="1" x14ac:dyDescent="0.25">
      <c r="A130" s="455" t="s">
        <v>934</v>
      </c>
      <c r="B130" s="456"/>
      <c r="C130" s="456"/>
      <c r="D130" s="456"/>
      <c r="E130" s="456"/>
      <c r="F130" s="456"/>
      <c r="G130" s="457"/>
      <c r="I130" s="455" t="s">
        <v>934</v>
      </c>
      <c r="J130" s="456"/>
      <c r="K130" s="456"/>
      <c r="L130" s="456"/>
      <c r="M130" s="456"/>
      <c r="N130" s="456"/>
      <c r="O130" s="457"/>
      <c r="Q130" s="455" t="s">
        <v>934</v>
      </c>
      <c r="R130" s="456"/>
      <c r="S130" s="456"/>
      <c r="T130" s="456"/>
      <c r="U130" s="456"/>
      <c r="V130" s="456"/>
      <c r="W130" s="457"/>
    </row>
    <row r="131" spans="1:23" ht="16" thickBot="1" x14ac:dyDescent="0.25">
      <c r="A131" s="458" t="s">
        <v>1156</v>
      </c>
      <c r="B131" s="460" t="s">
        <v>790</v>
      </c>
      <c r="C131" s="462" t="s">
        <v>1092</v>
      </c>
      <c r="D131" s="463"/>
      <c r="E131" s="464"/>
      <c r="F131" s="465" t="s">
        <v>958</v>
      </c>
      <c r="G131" s="466"/>
      <c r="I131" s="458" t="s">
        <v>1156</v>
      </c>
      <c r="J131" s="460" t="s">
        <v>790</v>
      </c>
      <c r="K131" s="462" t="s">
        <v>1092</v>
      </c>
      <c r="L131" s="463"/>
      <c r="M131" s="464"/>
      <c r="N131" s="465" t="s">
        <v>958</v>
      </c>
      <c r="O131" s="466"/>
      <c r="Q131" s="458" t="s">
        <v>1156</v>
      </c>
      <c r="R131" s="460" t="s">
        <v>790</v>
      </c>
      <c r="S131" s="462" t="s">
        <v>1092</v>
      </c>
      <c r="T131" s="463"/>
      <c r="U131" s="464"/>
      <c r="V131" s="465" t="s">
        <v>958</v>
      </c>
      <c r="W131" s="466"/>
    </row>
    <row r="132" spans="1:23" ht="16" thickBot="1" x14ac:dyDescent="0.25">
      <c r="A132" s="459"/>
      <c r="B132" s="461"/>
      <c r="C132" s="328" t="s">
        <v>950</v>
      </c>
      <c r="D132" s="328" t="s">
        <v>951</v>
      </c>
      <c r="E132" s="328" t="s">
        <v>952</v>
      </c>
      <c r="F132" s="328" t="s">
        <v>956</v>
      </c>
      <c r="G132" s="328" t="s">
        <v>957</v>
      </c>
      <c r="I132" s="459"/>
      <c r="J132" s="461"/>
      <c r="K132" s="328" t="s">
        <v>950</v>
      </c>
      <c r="L132" s="328" t="s">
        <v>951</v>
      </c>
      <c r="M132" s="328" t="s">
        <v>952</v>
      </c>
      <c r="N132" s="328" t="s">
        <v>956</v>
      </c>
      <c r="O132" s="328" t="s">
        <v>957</v>
      </c>
      <c r="Q132" s="459"/>
      <c r="R132" s="461"/>
      <c r="S132" s="328" t="s">
        <v>950</v>
      </c>
      <c r="T132" s="328" t="s">
        <v>951</v>
      </c>
      <c r="U132" s="328" t="s">
        <v>952</v>
      </c>
      <c r="V132" s="328" t="s">
        <v>956</v>
      </c>
      <c r="W132" s="328" t="s">
        <v>957</v>
      </c>
    </row>
    <row r="133" spans="1:23" x14ac:dyDescent="0.2">
      <c r="A133" s="470" t="s">
        <v>1155</v>
      </c>
      <c r="B133" s="337" t="s">
        <v>1140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470" t="s">
        <v>1157</v>
      </c>
      <c r="J133" s="337" t="s">
        <v>1140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467" t="s">
        <v>1158</v>
      </c>
      <c r="R133" s="337" t="s">
        <v>1140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 x14ac:dyDescent="0.2">
      <c r="A134" s="471"/>
      <c r="B134" s="338" t="s">
        <v>1141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471"/>
      <c r="J134" s="338" t="s">
        <v>1141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468"/>
      <c r="R134" s="338" t="s">
        <v>1141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 x14ac:dyDescent="0.2">
      <c r="A135" s="471"/>
      <c r="B135" s="338" t="s">
        <v>1142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471"/>
      <c r="J135" s="338" t="s">
        <v>1142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468"/>
      <c r="R135" s="338" t="s">
        <v>1142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 x14ac:dyDescent="0.2">
      <c r="A136" s="471"/>
      <c r="B136" s="338" t="s">
        <v>1143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471"/>
      <c r="J136" s="338" t="s">
        <v>1143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468"/>
      <c r="R136" s="338" t="s">
        <v>1143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 x14ac:dyDescent="0.2">
      <c r="A137" s="471"/>
      <c r="B137" s="338" t="s">
        <v>1144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471"/>
      <c r="J137" s="338" t="s">
        <v>1144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468"/>
      <c r="R137" s="338" t="s">
        <v>1144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 x14ac:dyDescent="0.2">
      <c r="A138" s="471"/>
      <c r="B138" s="338" t="s">
        <v>1145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471"/>
      <c r="J138" s="338" t="s">
        <v>1145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468"/>
      <c r="R138" s="338" t="s">
        <v>1145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 x14ac:dyDescent="0.2">
      <c r="A139" s="471"/>
      <c r="B139" s="338" t="s">
        <v>1146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471"/>
      <c r="J139" s="338" t="s">
        <v>1146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468"/>
      <c r="R139" s="338" t="s">
        <v>1146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 x14ac:dyDescent="0.2">
      <c r="A140" s="471"/>
      <c r="B140" s="338" t="s">
        <v>1147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471"/>
      <c r="J140" s="338" t="s">
        <v>1147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468"/>
      <c r="R140" s="338" t="s">
        <v>1147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 x14ac:dyDescent="0.2">
      <c r="A141" s="471"/>
      <c r="B141" s="338" t="s">
        <v>1148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471"/>
      <c r="J141" s="338" t="s">
        <v>1148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468"/>
      <c r="R141" s="338" t="s">
        <v>1148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 x14ac:dyDescent="0.2">
      <c r="A142" s="471"/>
      <c r="B142" s="338" t="s">
        <v>1149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471"/>
      <c r="J142" s="338" t="s">
        <v>1149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468"/>
      <c r="R142" s="338" t="s">
        <v>1149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 x14ac:dyDescent="0.2">
      <c r="A143" s="471"/>
      <c r="B143" s="338" t="s">
        <v>1150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471"/>
      <c r="J143" s="338" t="s">
        <v>1150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468"/>
      <c r="R143" s="338" t="s">
        <v>1150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 x14ac:dyDescent="0.2">
      <c r="A144" s="471"/>
      <c r="B144" s="338" t="s">
        <v>1151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471"/>
      <c r="J144" s="338" t="s">
        <v>1151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468"/>
      <c r="R144" s="338" t="s">
        <v>1151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 x14ac:dyDescent="0.2">
      <c r="A145" s="471"/>
      <c r="B145" s="338" t="s">
        <v>1152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471"/>
      <c r="J145" s="338" t="s">
        <v>1152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468"/>
      <c r="R145" s="338" t="s">
        <v>1152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 x14ac:dyDescent="0.2">
      <c r="A146" s="471"/>
      <c r="B146" s="338" t="s">
        <v>1153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471"/>
      <c r="J146" s="338" t="s">
        <v>1153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468"/>
      <c r="R146" s="338" t="s">
        <v>1153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6" thickBot="1" x14ac:dyDescent="0.25">
      <c r="A147" s="472"/>
      <c r="B147" s="339" t="s">
        <v>1154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472"/>
      <c r="J147" s="339" t="s">
        <v>1154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469"/>
      <c r="R147" s="339" t="s">
        <v>1154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6" thickBot="1" x14ac:dyDescent="0.25"/>
    <row r="151" spans="1:23" ht="16" thickBot="1" x14ac:dyDescent="0.25">
      <c r="A151" s="455" t="s">
        <v>935</v>
      </c>
      <c r="B151" s="456"/>
      <c r="C151" s="456"/>
      <c r="D151" s="456"/>
      <c r="E151" s="456"/>
      <c r="F151" s="456"/>
      <c r="G151" s="457"/>
      <c r="I151" s="455" t="s">
        <v>935</v>
      </c>
      <c r="J151" s="456"/>
      <c r="K151" s="456"/>
      <c r="L151" s="456"/>
      <c r="M151" s="456"/>
      <c r="N151" s="456"/>
      <c r="O151" s="457"/>
      <c r="Q151" s="455" t="s">
        <v>935</v>
      </c>
      <c r="R151" s="456"/>
      <c r="S151" s="456"/>
      <c r="T151" s="456"/>
      <c r="U151" s="456"/>
      <c r="V151" s="456"/>
      <c r="W151" s="457"/>
    </row>
    <row r="152" spans="1:23" ht="16" thickBot="1" x14ac:dyDescent="0.25">
      <c r="A152" s="458" t="s">
        <v>1156</v>
      </c>
      <c r="B152" s="460" t="s">
        <v>790</v>
      </c>
      <c r="C152" s="462" t="s">
        <v>1092</v>
      </c>
      <c r="D152" s="463"/>
      <c r="E152" s="464"/>
      <c r="F152" s="465" t="s">
        <v>958</v>
      </c>
      <c r="G152" s="466"/>
      <c r="I152" s="458" t="s">
        <v>1156</v>
      </c>
      <c r="J152" s="460" t="s">
        <v>790</v>
      </c>
      <c r="K152" s="462" t="s">
        <v>1092</v>
      </c>
      <c r="L152" s="463"/>
      <c r="M152" s="464"/>
      <c r="N152" s="465" t="s">
        <v>958</v>
      </c>
      <c r="O152" s="466"/>
      <c r="Q152" s="458" t="s">
        <v>1156</v>
      </c>
      <c r="R152" s="460" t="s">
        <v>790</v>
      </c>
      <c r="S152" s="462" t="s">
        <v>1092</v>
      </c>
      <c r="T152" s="463"/>
      <c r="U152" s="464"/>
      <c r="V152" s="465" t="s">
        <v>958</v>
      </c>
      <c r="W152" s="466"/>
    </row>
    <row r="153" spans="1:23" ht="16" thickBot="1" x14ac:dyDescent="0.25">
      <c r="A153" s="459"/>
      <c r="B153" s="461"/>
      <c r="C153" s="328" t="s">
        <v>950</v>
      </c>
      <c r="D153" s="328" t="s">
        <v>951</v>
      </c>
      <c r="E153" s="328" t="s">
        <v>952</v>
      </c>
      <c r="F153" s="328" t="s">
        <v>956</v>
      </c>
      <c r="G153" s="328" t="s">
        <v>957</v>
      </c>
      <c r="I153" s="459"/>
      <c r="J153" s="461"/>
      <c r="K153" s="328" t="s">
        <v>950</v>
      </c>
      <c r="L153" s="328" t="s">
        <v>951</v>
      </c>
      <c r="M153" s="328" t="s">
        <v>952</v>
      </c>
      <c r="N153" s="328" t="s">
        <v>956</v>
      </c>
      <c r="O153" s="328" t="s">
        <v>957</v>
      </c>
      <c r="Q153" s="459"/>
      <c r="R153" s="461"/>
      <c r="S153" s="328" t="s">
        <v>950</v>
      </c>
      <c r="T153" s="328" t="s">
        <v>951</v>
      </c>
      <c r="U153" s="328" t="s">
        <v>952</v>
      </c>
      <c r="V153" s="328" t="s">
        <v>956</v>
      </c>
      <c r="W153" s="328" t="s">
        <v>957</v>
      </c>
    </row>
    <row r="154" spans="1:23" x14ac:dyDescent="0.2">
      <c r="A154" s="470" t="s">
        <v>1155</v>
      </c>
      <c r="B154" s="337" t="s">
        <v>1140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470" t="s">
        <v>1157</v>
      </c>
      <c r="J154" s="337" t="s">
        <v>1140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467" t="s">
        <v>1158</v>
      </c>
      <c r="R154" s="337" t="s">
        <v>1140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 x14ac:dyDescent="0.2">
      <c r="A155" s="471"/>
      <c r="B155" s="338" t="s">
        <v>1141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471"/>
      <c r="J155" s="338" t="s">
        <v>1141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468"/>
      <c r="R155" s="338" t="s">
        <v>1141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 x14ac:dyDescent="0.2">
      <c r="A156" s="471"/>
      <c r="B156" s="338" t="s">
        <v>1142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471"/>
      <c r="J156" s="338" t="s">
        <v>1142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468"/>
      <c r="R156" s="338" t="s">
        <v>1142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 x14ac:dyDescent="0.2">
      <c r="A157" s="471"/>
      <c r="B157" s="338" t="s">
        <v>1143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471"/>
      <c r="J157" s="338" t="s">
        <v>1143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468"/>
      <c r="R157" s="338" t="s">
        <v>1143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 x14ac:dyDescent="0.2">
      <c r="A158" s="471"/>
      <c r="B158" s="338" t="s">
        <v>1144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471"/>
      <c r="J158" s="338" t="s">
        <v>1144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468"/>
      <c r="R158" s="338" t="s">
        <v>1144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 x14ac:dyDescent="0.2">
      <c r="A159" s="471"/>
      <c r="B159" s="338" t="s">
        <v>1145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471"/>
      <c r="J159" s="338" t="s">
        <v>1145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468"/>
      <c r="R159" s="338" t="s">
        <v>1145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 x14ac:dyDescent="0.2">
      <c r="A160" s="471"/>
      <c r="B160" s="338" t="s">
        <v>1146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471"/>
      <c r="J160" s="338" t="s">
        <v>1146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468"/>
      <c r="R160" s="338" t="s">
        <v>1146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 x14ac:dyDescent="0.2">
      <c r="A161" s="471"/>
      <c r="B161" s="338" t="s">
        <v>1147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471"/>
      <c r="J161" s="338" t="s">
        <v>1147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468"/>
      <c r="R161" s="338" t="s">
        <v>1147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 x14ac:dyDescent="0.2">
      <c r="A162" s="471"/>
      <c r="B162" s="338" t="s">
        <v>1148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471"/>
      <c r="J162" s="338" t="s">
        <v>1148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468"/>
      <c r="R162" s="338" t="s">
        <v>1148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 x14ac:dyDescent="0.2">
      <c r="A163" s="471"/>
      <c r="B163" s="338" t="s">
        <v>1149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471"/>
      <c r="J163" s="338" t="s">
        <v>1149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468"/>
      <c r="R163" s="338" t="s">
        <v>1149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 x14ac:dyDescent="0.2">
      <c r="A164" s="471"/>
      <c r="B164" s="338" t="s">
        <v>1150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471"/>
      <c r="J164" s="338" t="s">
        <v>1150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468"/>
      <c r="R164" s="338" t="s">
        <v>1150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 x14ac:dyDescent="0.2">
      <c r="A165" s="471"/>
      <c r="B165" s="338" t="s">
        <v>1151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471"/>
      <c r="J165" s="338" t="s">
        <v>1151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468"/>
      <c r="R165" s="338" t="s">
        <v>1151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 x14ac:dyDescent="0.2">
      <c r="A166" s="471"/>
      <c r="B166" s="338" t="s">
        <v>1152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471"/>
      <c r="J166" s="338" t="s">
        <v>1152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468"/>
      <c r="R166" s="338" t="s">
        <v>1152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 x14ac:dyDescent="0.2">
      <c r="A167" s="471"/>
      <c r="B167" s="338" t="s">
        <v>1153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471"/>
      <c r="J167" s="338" t="s">
        <v>1153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468"/>
      <c r="R167" s="338" t="s">
        <v>1153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6" thickBot="1" x14ac:dyDescent="0.25">
      <c r="A168" s="472"/>
      <c r="B168" s="339" t="s">
        <v>1154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472"/>
      <c r="J168" s="339" t="s">
        <v>1154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469"/>
      <c r="R168" s="339" t="s">
        <v>1154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6" thickBot="1" x14ac:dyDescent="0.25"/>
    <row r="172" spans="1:23" ht="16" thickBot="1" x14ac:dyDescent="0.25">
      <c r="A172" s="455" t="s">
        <v>936</v>
      </c>
      <c r="B172" s="456"/>
      <c r="C172" s="456"/>
      <c r="D172" s="456"/>
      <c r="E172" s="456"/>
      <c r="F172" s="456"/>
      <c r="G172" s="457"/>
      <c r="I172" s="455" t="s">
        <v>936</v>
      </c>
      <c r="J172" s="456"/>
      <c r="K172" s="456"/>
      <c r="L172" s="456"/>
      <c r="M172" s="456"/>
      <c r="N172" s="456"/>
      <c r="O172" s="457"/>
      <c r="Q172" s="455" t="s">
        <v>936</v>
      </c>
      <c r="R172" s="456"/>
      <c r="S172" s="456"/>
      <c r="T172" s="456"/>
      <c r="U172" s="456"/>
      <c r="V172" s="456"/>
      <c r="W172" s="457"/>
    </row>
    <row r="173" spans="1:23" ht="16" thickBot="1" x14ac:dyDescent="0.25">
      <c r="A173" s="458" t="s">
        <v>1156</v>
      </c>
      <c r="B173" s="460" t="s">
        <v>790</v>
      </c>
      <c r="C173" s="462" t="s">
        <v>1092</v>
      </c>
      <c r="D173" s="463"/>
      <c r="E173" s="464"/>
      <c r="F173" s="465" t="s">
        <v>958</v>
      </c>
      <c r="G173" s="466"/>
      <c r="I173" s="458" t="s">
        <v>1156</v>
      </c>
      <c r="J173" s="460" t="s">
        <v>790</v>
      </c>
      <c r="K173" s="462" t="s">
        <v>1092</v>
      </c>
      <c r="L173" s="463"/>
      <c r="M173" s="464"/>
      <c r="N173" s="465" t="s">
        <v>958</v>
      </c>
      <c r="O173" s="466"/>
      <c r="Q173" s="458" t="s">
        <v>1156</v>
      </c>
      <c r="R173" s="460" t="s">
        <v>790</v>
      </c>
      <c r="S173" s="462" t="s">
        <v>1092</v>
      </c>
      <c r="T173" s="463"/>
      <c r="U173" s="464"/>
      <c r="V173" s="465" t="s">
        <v>958</v>
      </c>
      <c r="W173" s="466"/>
    </row>
    <row r="174" spans="1:23" ht="16" thickBot="1" x14ac:dyDescent="0.25">
      <c r="A174" s="459"/>
      <c r="B174" s="461"/>
      <c r="C174" s="328" t="s">
        <v>950</v>
      </c>
      <c r="D174" s="328" t="s">
        <v>951</v>
      </c>
      <c r="E174" s="328" t="s">
        <v>952</v>
      </c>
      <c r="F174" s="328" t="s">
        <v>956</v>
      </c>
      <c r="G174" s="328" t="s">
        <v>957</v>
      </c>
      <c r="I174" s="459"/>
      <c r="J174" s="461"/>
      <c r="K174" s="328" t="s">
        <v>950</v>
      </c>
      <c r="L174" s="328" t="s">
        <v>951</v>
      </c>
      <c r="M174" s="328" t="s">
        <v>952</v>
      </c>
      <c r="N174" s="328" t="s">
        <v>956</v>
      </c>
      <c r="O174" s="328" t="s">
        <v>957</v>
      </c>
      <c r="Q174" s="459"/>
      <c r="R174" s="461"/>
      <c r="S174" s="328" t="s">
        <v>950</v>
      </c>
      <c r="T174" s="328" t="s">
        <v>951</v>
      </c>
      <c r="U174" s="328" t="s">
        <v>952</v>
      </c>
      <c r="V174" s="328" t="s">
        <v>956</v>
      </c>
      <c r="W174" s="328" t="s">
        <v>957</v>
      </c>
    </row>
    <row r="175" spans="1:23" x14ac:dyDescent="0.2">
      <c r="A175" s="470" t="s">
        <v>1155</v>
      </c>
      <c r="B175" s="337" t="s">
        <v>1140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470" t="s">
        <v>1157</v>
      </c>
      <c r="J175" s="337" t="s">
        <v>1140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467" t="s">
        <v>1158</v>
      </c>
      <c r="R175" s="337" t="s">
        <v>1140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 x14ac:dyDescent="0.2">
      <c r="A176" s="471"/>
      <c r="B176" s="338" t="s">
        <v>1141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471"/>
      <c r="J176" s="338" t="s">
        <v>1141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468"/>
      <c r="R176" s="338" t="s">
        <v>1141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 x14ac:dyDescent="0.2">
      <c r="A177" s="471"/>
      <c r="B177" s="338" t="s">
        <v>1142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471"/>
      <c r="J177" s="338" t="s">
        <v>1142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468"/>
      <c r="R177" s="338" t="s">
        <v>1142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 x14ac:dyDescent="0.2">
      <c r="A178" s="471"/>
      <c r="B178" s="338" t="s">
        <v>1143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471"/>
      <c r="J178" s="338" t="s">
        <v>1143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468"/>
      <c r="R178" s="338" t="s">
        <v>1143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 x14ac:dyDescent="0.2">
      <c r="A179" s="471"/>
      <c r="B179" s="338" t="s">
        <v>1144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471"/>
      <c r="J179" s="338" t="s">
        <v>1144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468"/>
      <c r="R179" s="338" t="s">
        <v>1144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 x14ac:dyDescent="0.2">
      <c r="A180" s="471"/>
      <c r="B180" s="338" t="s">
        <v>1145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6.7000000000000004E-2</v>
      </c>
      <c r="G180" s="346">
        <f>'Flusso dati statici sensori'!F152</f>
        <v>6.7000000000000002E-3</v>
      </c>
      <c r="I180" s="471"/>
      <c r="J180" s="338" t="s">
        <v>1145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468"/>
      <c r="R180" s="338" t="s">
        <v>1145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 x14ac:dyDescent="0.2">
      <c r="A181" s="471"/>
      <c r="B181" s="338" t="s">
        <v>1146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6.7000000000000004E-2</v>
      </c>
      <c r="G181" s="346">
        <f>'Flusso dati statici sensori'!F179</f>
        <v>6.7000000000000002E-3</v>
      </c>
      <c r="I181" s="471"/>
      <c r="J181" s="338" t="s">
        <v>1146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468"/>
      <c r="R181" s="338" t="s">
        <v>1146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 x14ac:dyDescent="0.2">
      <c r="A182" s="471"/>
      <c r="B182" s="338" t="s">
        <v>1147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471"/>
      <c r="J182" s="338" t="s">
        <v>1147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468"/>
      <c r="R182" s="338" t="s">
        <v>1147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 x14ac:dyDescent="0.2">
      <c r="A183" s="471"/>
      <c r="B183" s="338" t="s">
        <v>1148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471"/>
      <c r="J183" s="338" t="s">
        <v>1148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468"/>
      <c r="R183" s="338" t="s">
        <v>1148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 x14ac:dyDescent="0.2">
      <c r="A184" s="471"/>
      <c r="B184" s="338" t="s">
        <v>1149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471"/>
      <c r="J184" s="338" t="s">
        <v>1149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468"/>
      <c r="R184" s="338" t="s">
        <v>1149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 x14ac:dyDescent="0.2">
      <c r="A185" s="471"/>
      <c r="B185" s="338" t="s">
        <v>1150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471"/>
      <c r="J185" s="338" t="s">
        <v>1150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468"/>
      <c r="R185" s="338" t="s">
        <v>1150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 x14ac:dyDescent="0.2">
      <c r="A186" s="471"/>
      <c r="B186" s="338" t="s">
        <v>1151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471"/>
      <c r="J186" s="338" t="s">
        <v>1151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468"/>
      <c r="R186" s="338" t="s">
        <v>1151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 x14ac:dyDescent="0.2">
      <c r="A187" s="471"/>
      <c r="B187" s="338" t="s">
        <v>1152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471"/>
      <c r="J187" s="338" t="s">
        <v>1152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468"/>
      <c r="R187" s="338" t="s">
        <v>1152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 x14ac:dyDescent="0.2">
      <c r="A188" s="471"/>
      <c r="B188" s="338" t="s">
        <v>1153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471"/>
      <c r="J188" s="338" t="s">
        <v>1153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468"/>
      <c r="R188" s="338" t="s">
        <v>1153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6" thickBot="1" x14ac:dyDescent="0.25">
      <c r="A189" s="472"/>
      <c r="B189" s="339" t="s">
        <v>1154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472"/>
      <c r="J189" s="339" t="s">
        <v>1154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469"/>
      <c r="R189" s="339" t="s">
        <v>1154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6" thickBot="1" x14ac:dyDescent="0.25"/>
    <row r="193" spans="1:23" ht="16" thickBot="1" x14ac:dyDescent="0.25">
      <c r="A193" s="455" t="s">
        <v>937</v>
      </c>
      <c r="B193" s="456"/>
      <c r="C193" s="456"/>
      <c r="D193" s="456"/>
      <c r="E193" s="456"/>
      <c r="F193" s="456"/>
      <c r="G193" s="457"/>
      <c r="I193" s="455" t="s">
        <v>937</v>
      </c>
      <c r="J193" s="456"/>
      <c r="K193" s="456"/>
      <c r="L193" s="456"/>
      <c r="M193" s="456"/>
      <c r="N193" s="456"/>
      <c r="O193" s="457"/>
      <c r="Q193" s="455" t="s">
        <v>937</v>
      </c>
      <c r="R193" s="456"/>
      <c r="S193" s="456"/>
      <c r="T193" s="456"/>
      <c r="U193" s="456"/>
      <c r="V193" s="456"/>
      <c r="W193" s="457"/>
    </row>
    <row r="194" spans="1:23" ht="16" thickBot="1" x14ac:dyDescent="0.25">
      <c r="A194" s="458" t="s">
        <v>1156</v>
      </c>
      <c r="B194" s="460" t="s">
        <v>790</v>
      </c>
      <c r="C194" s="462" t="s">
        <v>1092</v>
      </c>
      <c r="D194" s="463"/>
      <c r="E194" s="464"/>
      <c r="F194" s="465" t="s">
        <v>958</v>
      </c>
      <c r="G194" s="466"/>
      <c r="I194" s="458" t="s">
        <v>1156</v>
      </c>
      <c r="J194" s="460" t="s">
        <v>790</v>
      </c>
      <c r="K194" s="462" t="s">
        <v>1092</v>
      </c>
      <c r="L194" s="463"/>
      <c r="M194" s="464"/>
      <c r="N194" s="465" t="s">
        <v>958</v>
      </c>
      <c r="O194" s="466"/>
      <c r="Q194" s="458" t="s">
        <v>1156</v>
      </c>
      <c r="R194" s="460" t="s">
        <v>790</v>
      </c>
      <c r="S194" s="462" t="s">
        <v>1092</v>
      </c>
      <c r="T194" s="463"/>
      <c r="U194" s="464"/>
      <c r="V194" s="465" t="s">
        <v>958</v>
      </c>
      <c r="W194" s="466"/>
    </row>
    <row r="195" spans="1:23" ht="16" thickBot="1" x14ac:dyDescent="0.25">
      <c r="A195" s="459"/>
      <c r="B195" s="461"/>
      <c r="C195" s="328" t="s">
        <v>950</v>
      </c>
      <c r="D195" s="328" t="s">
        <v>951</v>
      </c>
      <c r="E195" s="328" t="s">
        <v>952</v>
      </c>
      <c r="F195" s="328" t="s">
        <v>956</v>
      </c>
      <c r="G195" s="328" t="s">
        <v>957</v>
      </c>
      <c r="I195" s="459"/>
      <c r="J195" s="461"/>
      <c r="K195" s="328" t="s">
        <v>950</v>
      </c>
      <c r="L195" s="328" t="s">
        <v>951</v>
      </c>
      <c r="M195" s="328" t="s">
        <v>952</v>
      </c>
      <c r="N195" s="328" t="s">
        <v>956</v>
      </c>
      <c r="O195" s="328" t="s">
        <v>957</v>
      </c>
      <c r="Q195" s="459"/>
      <c r="R195" s="461"/>
      <c r="S195" s="328" t="s">
        <v>950</v>
      </c>
      <c r="T195" s="328" t="s">
        <v>951</v>
      </c>
      <c r="U195" s="328" t="s">
        <v>952</v>
      </c>
      <c r="V195" s="328" t="s">
        <v>956</v>
      </c>
      <c r="W195" s="328" t="s">
        <v>957</v>
      </c>
    </row>
    <row r="196" spans="1:23" x14ac:dyDescent="0.2">
      <c r="A196" s="470" t="s">
        <v>1155</v>
      </c>
      <c r="B196" s="337" t="s">
        <v>1140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470" t="s">
        <v>1157</v>
      </c>
      <c r="J196" s="337" t="s">
        <v>1140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467" t="s">
        <v>1158</v>
      </c>
      <c r="R196" s="337" t="s">
        <v>1140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 x14ac:dyDescent="0.2">
      <c r="A197" s="471"/>
      <c r="B197" s="338" t="s">
        <v>1141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471"/>
      <c r="J197" s="338" t="s">
        <v>1141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468"/>
      <c r="R197" s="338" t="s">
        <v>1141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 x14ac:dyDescent="0.2">
      <c r="A198" s="471"/>
      <c r="B198" s="338" t="s">
        <v>1142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471"/>
      <c r="J198" s="338" t="s">
        <v>1142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468"/>
      <c r="R198" s="338" t="s">
        <v>1142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 x14ac:dyDescent="0.2">
      <c r="A199" s="471"/>
      <c r="B199" s="338" t="s">
        <v>1143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471"/>
      <c r="J199" s="338" t="s">
        <v>1143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468"/>
      <c r="R199" s="338" t="s">
        <v>1143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 x14ac:dyDescent="0.2">
      <c r="A200" s="471"/>
      <c r="B200" s="338" t="s">
        <v>1144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471"/>
      <c r="J200" s="338" t="s">
        <v>1144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468"/>
      <c r="R200" s="338" t="s">
        <v>1144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 x14ac:dyDescent="0.2">
      <c r="A201" s="471"/>
      <c r="B201" s="338" t="s">
        <v>1145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471"/>
      <c r="J201" s="338" t="s">
        <v>1145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468"/>
      <c r="R201" s="338" t="s">
        <v>1145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 x14ac:dyDescent="0.2">
      <c r="A202" s="471"/>
      <c r="B202" s="338" t="s">
        <v>1146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471"/>
      <c r="J202" s="338" t="s">
        <v>1146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468"/>
      <c r="R202" s="338" t="s">
        <v>1146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 x14ac:dyDescent="0.2">
      <c r="A203" s="471"/>
      <c r="B203" s="338" t="s">
        <v>1147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471"/>
      <c r="J203" s="338" t="s">
        <v>1147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468"/>
      <c r="R203" s="338" t="s">
        <v>1147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 x14ac:dyDescent="0.2">
      <c r="A204" s="471"/>
      <c r="B204" s="338" t="s">
        <v>1148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471"/>
      <c r="J204" s="338" t="s">
        <v>1148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468"/>
      <c r="R204" s="338" t="s">
        <v>1148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 x14ac:dyDescent="0.2">
      <c r="A205" s="471"/>
      <c r="B205" s="338" t="s">
        <v>1149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471"/>
      <c r="J205" s="338" t="s">
        <v>1149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468"/>
      <c r="R205" s="338" t="s">
        <v>1149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 x14ac:dyDescent="0.2">
      <c r="A206" s="471"/>
      <c r="B206" s="338" t="s">
        <v>1150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471"/>
      <c r="J206" s="338" t="s">
        <v>1150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468"/>
      <c r="R206" s="338" t="s">
        <v>1150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 x14ac:dyDescent="0.2">
      <c r="A207" s="471"/>
      <c r="B207" s="338" t="s">
        <v>1151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471"/>
      <c r="J207" s="338" t="s">
        <v>1151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468"/>
      <c r="R207" s="338" t="s">
        <v>1151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 x14ac:dyDescent="0.2">
      <c r="A208" s="471"/>
      <c r="B208" s="338" t="s">
        <v>1152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471"/>
      <c r="J208" s="338" t="s">
        <v>1152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468"/>
      <c r="R208" s="338" t="s">
        <v>1152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 x14ac:dyDescent="0.2">
      <c r="A209" s="471"/>
      <c r="B209" s="338" t="s">
        <v>1153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471"/>
      <c r="J209" s="338" t="s">
        <v>1153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468"/>
      <c r="R209" s="338" t="s">
        <v>1153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6" thickBot="1" x14ac:dyDescent="0.25">
      <c r="A210" s="472"/>
      <c r="B210" s="339" t="s">
        <v>1154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472"/>
      <c r="J210" s="339" t="s">
        <v>1154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469"/>
      <c r="R210" s="339" t="s">
        <v>1154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6" thickBot="1" x14ac:dyDescent="0.25"/>
    <row r="214" spans="1:23" ht="16" thickBot="1" x14ac:dyDescent="0.25">
      <c r="A214" s="455" t="s">
        <v>938</v>
      </c>
      <c r="B214" s="456"/>
      <c r="C214" s="456"/>
      <c r="D214" s="456"/>
      <c r="E214" s="456"/>
      <c r="F214" s="456"/>
      <c r="G214" s="457"/>
      <c r="I214" s="455" t="s">
        <v>938</v>
      </c>
      <c r="J214" s="456"/>
      <c r="K214" s="456"/>
      <c r="L214" s="456"/>
      <c r="M214" s="456"/>
      <c r="N214" s="456"/>
      <c r="O214" s="457"/>
      <c r="Q214" s="455" t="s">
        <v>938</v>
      </c>
      <c r="R214" s="456"/>
      <c r="S214" s="456"/>
      <c r="T214" s="456"/>
      <c r="U214" s="456"/>
      <c r="V214" s="456"/>
      <c r="W214" s="457"/>
    </row>
    <row r="215" spans="1:23" ht="16" thickBot="1" x14ac:dyDescent="0.25">
      <c r="A215" s="458" t="s">
        <v>1156</v>
      </c>
      <c r="B215" s="460" t="s">
        <v>790</v>
      </c>
      <c r="C215" s="462" t="s">
        <v>1092</v>
      </c>
      <c r="D215" s="463"/>
      <c r="E215" s="464"/>
      <c r="F215" s="465" t="s">
        <v>958</v>
      </c>
      <c r="G215" s="466"/>
      <c r="I215" s="458" t="s">
        <v>1156</v>
      </c>
      <c r="J215" s="460" t="s">
        <v>790</v>
      </c>
      <c r="K215" s="462" t="s">
        <v>1092</v>
      </c>
      <c r="L215" s="463"/>
      <c r="M215" s="464"/>
      <c r="N215" s="465" t="s">
        <v>958</v>
      </c>
      <c r="O215" s="466"/>
      <c r="Q215" s="458" t="s">
        <v>1156</v>
      </c>
      <c r="R215" s="460" t="s">
        <v>790</v>
      </c>
      <c r="S215" s="462" t="s">
        <v>1092</v>
      </c>
      <c r="T215" s="463"/>
      <c r="U215" s="464"/>
      <c r="V215" s="465" t="s">
        <v>958</v>
      </c>
      <c r="W215" s="466"/>
    </row>
    <row r="216" spans="1:23" ht="16" thickBot="1" x14ac:dyDescent="0.25">
      <c r="A216" s="459"/>
      <c r="B216" s="461"/>
      <c r="C216" s="328" t="s">
        <v>950</v>
      </c>
      <c r="D216" s="328" t="s">
        <v>951</v>
      </c>
      <c r="E216" s="328" t="s">
        <v>952</v>
      </c>
      <c r="F216" s="328" t="s">
        <v>956</v>
      </c>
      <c r="G216" s="328" t="s">
        <v>957</v>
      </c>
      <c r="I216" s="459"/>
      <c r="J216" s="461"/>
      <c r="K216" s="328" t="s">
        <v>950</v>
      </c>
      <c r="L216" s="328" t="s">
        <v>951</v>
      </c>
      <c r="M216" s="328" t="s">
        <v>952</v>
      </c>
      <c r="N216" s="328" t="s">
        <v>956</v>
      </c>
      <c r="O216" s="328" t="s">
        <v>957</v>
      </c>
      <c r="Q216" s="459"/>
      <c r="R216" s="461"/>
      <c r="S216" s="328" t="s">
        <v>950</v>
      </c>
      <c r="T216" s="328" t="s">
        <v>951</v>
      </c>
      <c r="U216" s="328" t="s">
        <v>952</v>
      </c>
      <c r="V216" s="328" t="s">
        <v>956</v>
      </c>
      <c r="W216" s="328" t="s">
        <v>957</v>
      </c>
    </row>
    <row r="217" spans="1:23" x14ac:dyDescent="0.2">
      <c r="A217" s="470" t="s">
        <v>1155</v>
      </c>
      <c r="B217" s="337" t="s">
        <v>1140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470" t="s">
        <v>1157</v>
      </c>
      <c r="J217" s="337" t="s">
        <v>1140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467" t="s">
        <v>1158</v>
      </c>
      <c r="R217" s="337" t="s">
        <v>1140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 x14ac:dyDescent="0.2">
      <c r="A218" s="471"/>
      <c r="B218" s="338" t="s">
        <v>1141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471"/>
      <c r="J218" s="338" t="s">
        <v>1141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468"/>
      <c r="R218" s="338" t="s">
        <v>1141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 x14ac:dyDescent="0.2">
      <c r="A219" s="471"/>
      <c r="B219" s="338" t="s">
        <v>1142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471"/>
      <c r="J219" s="338" t="s">
        <v>1142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468"/>
      <c r="R219" s="338" t="s">
        <v>1142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 x14ac:dyDescent="0.2">
      <c r="A220" s="471"/>
      <c r="B220" s="338" t="s">
        <v>1143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471"/>
      <c r="J220" s="338" t="s">
        <v>1143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468"/>
      <c r="R220" s="338" t="s">
        <v>1143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 x14ac:dyDescent="0.2">
      <c r="A221" s="471"/>
      <c r="B221" s="338" t="s">
        <v>1144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471"/>
      <c r="J221" s="338" t="s">
        <v>1144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468"/>
      <c r="R221" s="338" t="s">
        <v>1144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 x14ac:dyDescent="0.2">
      <c r="A222" s="471"/>
      <c r="B222" s="338" t="s">
        <v>1145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471"/>
      <c r="J222" s="338" t="s">
        <v>1145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468"/>
      <c r="R222" s="338" t="s">
        <v>1145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 x14ac:dyDescent="0.2">
      <c r="A223" s="471"/>
      <c r="B223" s="338" t="s">
        <v>1146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471"/>
      <c r="J223" s="338" t="s">
        <v>1146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468"/>
      <c r="R223" s="338" t="s">
        <v>1146</v>
      </c>
      <c r="S223" s="345">
        <f>'Flusso dati statici sensori'!Z181</f>
        <v>4.3999999999999997E-2</v>
      </c>
      <c r="T223" s="340">
        <f>'Flusso dati statici sensori'!AA181</f>
        <v>3.2000000000000001E-2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 x14ac:dyDescent="0.2">
      <c r="A224" s="471"/>
      <c r="B224" s="338" t="s">
        <v>1147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471"/>
      <c r="J224" s="338" t="s">
        <v>1147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468"/>
      <c r="R224" s="338" t="s">
        <v>1147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 x14ac:dyDescent="0.2">
      <c r="A225" s="471"/>
      <c r="B225" s="338" t="s">
        <v>1148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471"/>
      <c r="J225" s="338" t="s">
        <v>1148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468"/>
      <c r="R225" s="338" t="s">
        <v>1148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 x14ac:dyDescent="0.2">
      <c r="A226" s="471"/>
      <c r="B226" s="338" t="s">
        <v>1149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471"/>
      <c r="J226" s="338" t="s">
        <v>1149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468"/>
      <c r="R226" s="338" t="s">
        <v>1149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 x14ac:dyDescent="0.2">
      <c r="A227" s="471"/>
      <c r="B227" s="338" t="s">
        <v>1150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471"/>
      <c r="J227" s="338" t="s">
        <v>1150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468"/>
      <c r="R227" s="338" t="s">
        <v>1150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 x14ac:dyDescent="0.2">
      <c r="A228" s="471"/>
      <c r="B228" s="338" t="s">
        <v>1151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471"/>
      <c r="J228" s="338" t="s">
        <v>1151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468"/>
      <c r="R228" s="338" t="s">
        <v>1151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 x14ac:dyDescent="0.2">
      <c r="A229" s="471"/>
      <c r="B229" s="338" t="s">
        <v>1152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471"/>
      <c r="J229" s="338" t="s">
        <v>1152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468"/>
      <c r="R229" s="338" t="s">
        <v>1152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 x14ac:dyDescent="0.2">
      <c r="A230" s="471"/>
      <c r="B230" s="338" t="s">
        <v>1153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471"/>
      <c r="J230" s="338" t="s">
        <v>1153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468"/>
      <c r="R230" s="338" t="s">
        <v>1153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6" thickBot="1" x14ac:dyDescent="0.25">
      <c r="A231" s="472"/>
      <c r="B231" s="339" t="s">
        <v>1154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472"/>
      <c r="J231" s="339" t="s">
        <v>1154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469"/>
      <c r="R231" s="339" t="s">
        <v>1154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6" thickBot="1" x14ac:dyDescent="0.25">
      <c r="T234" s="364"/>
      <c r="U234" s="364"/>
    </row>
    <row r="235" spans="1:23" ht="16" thickBot="1" x14ac:dyDescent="0.25">
      <c r="A235" s="455" t="s">
        <v>939</v>
      </c>
      <c r="B235" s="456"/>
      <c r="C235" s="456"/>
      <c r="D235" s="456"/>
      <c r="E235" s="456"/>
      <c r="F235" s="456"/>
      <c r="G235" s="457"/>
      <c r="I235" s="455" t="s">
        <v>939</v>
      </c>
      <c r="J235" s="456"/>
      <c r="K235" s="456"/>
      <c r="L235" s="456"/>
      <c r="M235" s="456"/>
      <c r="N235" s="456"/>
      <c r="O235" s="457"/>
      <c r="Q235" s="455" t="s">
        <v>939</v>
      </c>
      <c r="R235" s="456"/>
      <c r="S235" s="456"/>
      <c r="T235" s="456"/>
      <c r="U235" s="456"/>
      <c r="V235" s="456"/>
      <c r="W235" s="457"/>
    </row>
    <row r="236" spans="1:23" ht="16" thickBot="1" x14ac:dyDescent="0.25">
      <c r="A236" s="458" t="s">
        <v>1156</v>
      </c>
      <c r="B236" s="460" t="s">
        <v>790</v>
      </c>
      <c r="C236" s="462" t="s">
        <v>1092</v>
      </c>
      <c r="D236" s="463"/>
      <c r="E236" s="464"/>
      <c r="F236" s="465" t="s">
        <v>958</v>
      </c>
      <c r="G236" s="466"/>
      <c r="I236" s="458" t="s">
        <v>1156</v>
      </c>
      <c r="J236" s="460" t="s">
        <v>790</v>
      </c>
      <c r="K236" s="462" t="s">
        <v>1092</v>
      </c>
      <c r="L236" s="463"/>
      <c r="M236" s="464"/>
      <c r="N236" s="465" t="s">
        <v>958</v>
      </c>
      <c r="O236" s="466"/>
      <c r="Q236" s="458" t="s">
        <v>1156</v>
      </c>
      <c r="R236" s="460" t="s">
        <v>790</v>
      </c>
      <c r="S236" s="462" t="s">
        <v>1092</v>
      </c>
      <c r="T236" s="463"/>
      <c r="U236" s="464"/>
      <c r="V236" s="465" t="s">
        <v>958</v>
      </c>
      <c r="W236" s="466"/>
    </row>
    <row r="237" spans="1:23" ht="16" thickBot="1" x14ac:dyDescent="0.25">
      <c r="A237" s="459"/>
      <c r="B237" s="461"/>
      <c r="C237" s="328" t="s">
        <v>950</v>
      </c>
      <c r="D237" s="328" t="s">
        <v>951</v>
      </c>
      <c r="E237" s="328" t="s">
        <v>952</v>
      </c>
      <c r="F237" s="328" t="s">
        <v>956</v>
      </c>
      <c r="G237" s="328" t="s">
        <v>957</v>
      </c>
      <c r="I237" s="459"/>
      <c r="J237" s="461"/>
      <c r="K237" s="328" t="s">
        <v>950</v>
      </c>
      <c r="L237" s="328" t="s">
        <v>951</v>
      </c>
      <c r="M237" s="328" t="s">
        <v>952</v>
      </c>
      <c r="N237" s="328" t="s">
        <v>956</v>
      </c>
      <c r="O237" s="328" t="s">
        <v>957</v>
      </c>
      <c r="Q237" s="459"/>
      <c r="R237" s="461"/>
      <c r="S237" s="328" t="s">
        <v>950</v>
      </c>
      <c r="T237" s="328" t="s">
        <v>951</v>
      </c>
      <c r="U237" s="328" t="s">
        <v>952</v>
      </c>
      <c r="V237" s="328" t="s">
        <v>956</v>
      </c>
      <c r="W237" s="328" t="s">
        <v>957</v>
      </c>
    </row>
    <row r="238" spans="1:23" x14ac:dyDescent="0.2">
      <c r="A238" s="470" t="s">
        <v>1155</v>
      </c>
      <c r="B238" s="337" t="s">
        <v>1140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470" t="s">
        <v>1157</v>
      </c>
      <c r="J238" s="337" t="s">
        <v>1140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467" t="s">
        <v>1158</v>
      </c>
      <c r="R238" s="337" t="s">
        <v>1140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 x14ac:dyDescent="0.2">
      <c r="A239" s="471"/>
      <c r="B239" s="338" t="s">
        <v>1141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471"/>
      <c r="J239" s="338" t="s">
        <v>1141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468"/>
      <c r="R239" s="338" t="s">
        <v>1141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 x14ac:dyDescent="0.2">
      <c r="A240" s="471"/>
      <c r="B240" s="338" t="s">
        <v>1142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471"/>
      <c r="J240" s="338" t="s">
        <v>1142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468"/>
      <c r="R240" s="338" t="s">
        <v>1142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 x14ac:dyDescent="0.2">
      <c r="A241" s="471"/>
      <c r="B241" s="338" t="s">
        <v>1143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471"/>
      <c r="J241" s="338" t="s">
        <v>1143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468"/>
      <c r="R241" s="338" t="s">
        <v>1143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 x14ac:dyDescent="0.2">
      <c r="A242" s="471"/>
      <c r="B242" s="338" t="s">
        <v>1144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471"/>
      <c r="J242" s="338" t="s">
        <v>1144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468"/>
      <c r="R242" s="338" t="s">
        <v>1144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 x14ac:dyDescent="0.2">
      <c r="A243" s="471"/>
      <c r="B243" s="338" t="s">
        <v>1145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471"/>
      <c r="J243" s="338" t="s">
        <v>1145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468"/>
      <c r="R243" s="338" t="s">
        <v>1145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 x14ac:dyDescent="0.2">
      <c r="A244" s="471"/>
      <c r="B244" s="338" t="s">
        <v>1146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471"/>
      <c r="J244" s="338" t="s">
        <v>1146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468"/>
      <c r="R244" s="338" t="s">
        <v>1146</v>
      </c>
      <c r="S244" s="345">
        <f>'Flusso dati statici sensori'!Z182</f>
        <v>4.3999999999999997E-2</v>
      </c>
      <c r="T244" s="340">
        <f>'Flusso dati statici sensori'!AA182</f>
        <v>3.2000000000000001E-2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 x14ac:dyDescent="0.2">
      <c r="A245" s="471"/>
      <c r="B245" s="338" t="s">
        <v>1147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471"/>
      <c r="J245" s="338" t="s">
        <v>1147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468"/>
      <c r="R245" s="338" t="s">
        <v>1147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 x14ac:dyDescent="0.2">
      <c r="A246" s="471"/>
      <c r="B246" s="338" t="s">
        <v>1148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471"/>
      <c r="J246" s="338" t="s">
        <v>1148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468"/>
      <c r="R246" s="338" t="s">
        <v>1148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 x14ac:dyDescent="0.2">
      <c r="A247" s="471"/>
      <c r="B247" s="338" t="s">
        <v>1149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471"/>
      <c r="J247" s="338" t="s">
        <v>1149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468"/>
      <c r="R247" s="338" t="s">
        <v>1149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 x14ac:dyDescent="0.2">
      <c r="A248" s="471"/>
      <c r="B248" s="338" t="s">
        <v>1150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471"/>
      <c r="J248" s="338" t="s">
        <v>1150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468"/>
      <c r="R248" s="338" t="s">
        <v>1150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 x14ac:dyDescent="0.2">
      <c r="A249" s="471"/>
      <c r="B249" s="338" t="s">
        <v>1151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471"/>
      <c r="J249" s="338" t="s">
        <v>1151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468"/>
      <c r="R249" s="338" t="s">
        <v>1151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 x14ac:dyDescent="0.2">
      <c r="A250" s="471"/>
      <c r="B250" s="338" t="s">
        <v>1152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471"/>
      <c r="J250" s="338" t="s">
        <v>1152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468"/>
      <c r="R250" s="338" t="s">
        <v>1152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 x14ac:dyDescent="0.2">
      <c r="A251" s="471"/>
      <c r="B251" s="338" t="s">
        <v>1153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471"/>
      <c r="J251" s="338" t="s">
        <v>1153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468"/>
      <c r="R251" s="338" t="s">
        <v>1153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6" thickBot="1" x14ac:dyDescent="0.25">
      <c r="A252" s="472"/>
      <c r="B252" s="339" t="s">
        <v>1154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472"/>
      <c r="J252" s="339" t="s">
        <v>1154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469"/>
      <c r="R252" s="339" t="s">
        <v>1154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6" thickBot="1" x14ac:dyDescent="0.25"/>
    <row r="256" spans="1:23" ht="16" thickBot="1" x14ac:dyDescent="0.25">
      <c r="A256" s="455" t="s">
        <v>940</v>
      </c>
      <c r="B256" s="456"/>
      <c r="C256" s="456"/>
      <c r="D256" s="456"/>
      <c r="E256" s="456"/>
      <c r="F256" s="456"/>
      <c r="G256" s="457"/>
      <c r="I256" s="455" t="s">
        <v>940</v>
      </c>
      <c r="J256" s="456"/>
      <c r="K256" s="456"/>
      <c r="L256" s="456"/>
      <c r="M256" s="456"/>
      <c r="N256" s="456"/>
      <c r="O256" s="457"/>
      <c r="Q256" s="455" t="s">
        <v>940</v>
      </c>
      <c r="R256" s="456"/>
      <c r="S256" s="456"/>
      <c r="T256" s="456"/>
      <c r="U256" s="456"/>
      <c r="V256" s="456"/>
      <c r="W256" s="457"/>
    </row>
    <row r="257" spans="1:23" ht="16" thickBot="1" x14ac:dyDescent="0.25">
      <c r="A257" s="458" t="s">
        <v>1156</v>
      </c>
      <c r="B257" s="460" t="s">
        <v>790</v>
      </c>
      <c r="C257" s="462" t="s">
        <v>1092</v>
      </c>
      <c r="D257" s="463"/>
      <c r="E257" s="464"/>
      <c r="F257" s="465" t="s">
        <v>958</v>
      </c>
      <c r="G257" s="466"/>
      <c r="I257" s="458" t="s">
        <v>1156</v>
      </c>
      <c r="J257" s="460" t="s">
        <v>790</v>
      </c>
      <c r="K257" s="462" t="s">
        <v>1092</v>
      </c>
      <c r="L257" s="463"/>
      <c r="M257" s="464"/>
      <c r="N257" s="465" t="s">
        <v>958</v>
      </c>
      <c r="O257" s="466"/>
      <c r="Q257" s="458" t="s">
        <v>1156</v>
      </c>
      <c r="R257" s="460" t="s">
        <v>790</v>
      </c>
      <c r="S257" s="462" t="s">
        <v>1092</v>
      </c>
      <c r="T257" s="463"/>
      <c r="U257" s="464"/>
      <c r="V257" s="465" t="s">
        <v>958</v>
      </c>
      <c r="W257" s="466"/>
    </row>
    <row r="258" spans="1:23" ht="16" thickBot="1" x14ac:dyDescent="0.25">
      <c r="A258" s="459"/>
      <c r="B258" s="461"/>
      <c r="C258" s="328" t="s">
        <v>950</v>
      </c>
      <c r="D258" s="328" t="s">
        <v>951</v>
      </c>
      <c r="E258" s="328" t="s">
        <v>952</v>
      </c>
      <c r="F258" s="328" t="s">
        <v>956</v>
      </c>
      <c r="G258" s="328" t="s">
        <v>957</v>
      </c>
      <c r="I258" s="459"/>
      <c r="J258" s="461"/>
      <c r="K258" s="328" t="s">
        <v>950</v>
      </c>
      <c r="L258" s="328" t="s">
        <v>951</v>
      </c>
      <c r="M258" s="328" t="s">
        <v>952</v>
      </c>
      <c r="N258" s="328" t="s">
        <v>956</v>
      </c>
      <c r="O258" s="328" t="s">
        <v>957</v>
      </c>
      <c r="Q258" s="459"/>
      <c r="R258" s="461"/>
      <c r="S258" s="328" t="s">
        <v>950</v>
      </c>
      <c r="T258" s="328" t="s">
        <v>951</v>
      </c>
      <c r="U258" s="328" t="s">
        <v>952</v>
      </c>
      <c r="V258" s="328" t="s">
        <v>956</v>
      </c>
      <c r="W258" s="328" t="s">
        <v>957</v>
      </c>
    </row>
    <row r="259" spans="1:23" x14ac:dyDescent="0.2">
      <c r="A259" s="470" t="s">
        <v>1155</v>
      </c>
      <c r="B259" s="337" t="s">
        <v>1140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470" t="s">
        <v>1157</v>
      </c>
      <c r="J259" s="337" t="s">
        <v>1140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467" t="s">
        <v>1158</v>
      </c>
      <c r="R259" s="337" t="s">
        <v>1140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 x14ac:dyDescent="0.2">
      <c r="A260" s="471"/>
      <c r="B260" s="338" t="s">
        <v>1141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471"/>
      <c r="J260" s="338" t="s">
        <v>1141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468"/>
      <c r="R260" s="338" t="s">
        <v>1141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 x14ac:dyDescent="0.2">
      <c r="A261" s="471"/>
      <c r="B261" s="338" t="s">
        <v>1142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471"/>
      <c r="J261" s="338" t="s">
        <v>1142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468"/>
      <c r="R261" s="338" t="s">
        <v>1142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 x14ac:dyDescent="0.2">
      <c r="A262" s="471"/>
      <c r="B262" s="338" t="s">
        <v>1143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471"/>
      <c r="J262" s="338" t="s">
        <v>1143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468"/>
      <c r="R262" s="338" t="s">
        <v>1143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 x14ac:dyDescent="0.2">
      <c r="A263" s="471"/>
      <c r="B263" s="338" t="s">
        <v>1144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471"/>
      <c r="J263" s="338" t="s">
        <v>1144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468"/>
      <c r="R263" s="338" t="s">
        <v>1144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 x14ac:dyDescent="0.2">
      <c r="A264" s="471"/>
      <c r="B264" s="338" t="s">
        <v>1145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471"/>
      <c r="J264" s="338" t="s">
        <v>1145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468"/>
      <c r="R264" s="338" t="s">
        <v>1145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 x14ac:dyDescent="0.2">
      <c r="A265" s="471"/>
      <c r="B265" s="338" t="s">
        <v>1146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471"/>
      <c r="J265" s="338" t="s">
        <v>1146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468"/>
      <c r="R265" s="338" t="s">
        <v>1146</v>
      </c>
      <c r="S265" s="345">
        <f>'Flusso dati statici sensori'!Z183</f>
        <v>4.3999999999999997E-2</v>
      </c>
      <c r="T265" s="340">
        <f>'Flusso dati statici sensori'!AA183</f>
        <v>3.2000000000000001E-2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 x14ac:dyDescent="0.2">
      <c r="A266" s="471"/>
      <c r="B266" s="338" t="s">
        <v>1147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471"/>
      <c r="J266" s="338" t="s">
        <v>1147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468"/>
      <c r="R266" s="338" t="s">
        <v>1147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 x14ac:dyDescent="0.2">
      <c r="A267" s="471"/>
      <c r="B267" s="338" t="s">
        <v>1148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471"/>
      <c r="J267" s="338" t="s">
        <v>1148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468"/>
      <c r="R267" s="338" t="s">
        <v>1148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 x14ac:dyDescent="0.2">
      <c r="A268" s="471"/>
      <c r="B268" s="338" t="s">
        <v>1149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471"/>
      <c r="J268" s="338" t="s">
        <v>1149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468"/>
      <c r="R268" s="338" t="s">
        <v>1149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 x14ac:dyDescent="0.2">
      <c r="A269" s="471"/>
      <c r="B269" s="338" t="s">
        <v>1150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471"/>
      <c r="J269" s="338" t="s">
        <v>1150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468"/>
      <c r="R269" s="338" t="s">
        <v>1150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 x14ac:dyDescent="0.2">
      <c r="A270" s="471"/>
      <c r="B270" s="338" t="s">
        <v>1151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471"/>
      <c r="J270" s="338" t="s">
        <v>1151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468"/>
      <c r="R270" s="338" t="s">
        <v>1151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 x14ac:dyDescent="0.2">
      <c r="A271" s="471"/>
      <c r="B271" s="338" t="s">
        <v>1152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471"/>
      <c r="J271" s="338" t="s">
        <v>1152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468"/>
      <c r="R271" s="338" t="s">
        <v>1152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 x14ac:dyDescent="0.2">
      <c r="A272" s="471"/>
      <c r="B272" s="338" t="s">
        <v>1153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471"/>
      <c r="J272" s="338" t="s">
        <v>1153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468"/>
      <c r="R272" s="338" t="s">
        <v>1153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6" thickBot="1" x14ac:dyDescent="0.25">
      <c r="A273" s="472"/>
      <c r="B273" s="339" t="s">
        <v>1154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472"/>
      <c r="J273" s="339" t="s">
        <v>1154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469"/>
      <c r="R273" s="339" t="s">
        <v>1154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6" thickBot="1" x14ac:dyDescent="0.25"/>
    <row r="277" spans="1:23" ht="16" thickBot="1" x14ac:dyDescent="0.25">
      <c r="A277" s="455" t="s">
        <v>941</v>
      </c>
      <c r="B277" s="456"/>
      <c r="C277" s="456"/>
      <c r="D277" s="456"/>
      <c r="E277" s="456"/>
      <c r="F277" s="456"/>
      <c r="G277" s="457"/>
      <c r="I277" s="455" t="s">
        <v>941</v>
      </c>
      <c r="J277" s="456"/>
      <c r="K277" s="456"/>
      <c r="L277" s="456"/>
      <c r="M277" s="456"/>
      <c r="N277" s="456"/>
      <c r="O277" s="457"/>
      <c r="Q277" s="455" t="s">
        <v>941</v>
      </c>
      <c r="R277" s="456"/>
      <c r="S277" s="456"/>
      <c r="T277" s="456"/>
      <c r="U277" s="456"/>
      <c r="V277" s="456"/>
      <c r="W277" s="457"/>
    </row>
    <row r="278" spans="1:23" ht="16" thickBot="1" x14ac:dyDescent="0.25">
      <c r="A278" s="458" t="s">
        <v>1156</v>
      </c>
      <c r="B278" s="460" t="s">
        <v>790</v>
      </c>
      <c r="C278" s="462" t="s">
        <v>1092</v>
      </c>
      <c r="D278" s="463"/>
      <c r="E278" s="464"/>
      <c r="F278" s="465" t="s">
        <v>958</v>
      </c>
      <c r="G278" s="466"/>
      <c r="I278" s="458" t="s">
        <v>1156</v>
      </c>
      <c r="J278" s="460" t="s">
        <v>790</v>
      </c>
      <c r="K278" s="462" t="s">
        <v>1092</v>
      </c>
      <c r="L278" s="463"/>
      <c r="M278" s="464"/>
      <c r="N278" s="465" t="s">
        <v>958</v>
      </c>
      <c r="O278" s="466"/>
      <c r="Q278" s="458" t="s">
        <v>1156</v>
      </c>
      <c r="R278" s="460" t="s">
        <v>790</v>
      </c>
      <c r="S278" s="462" t="s">
        <v>1092</v>
      </c>
      <c r="T278" s="463"/>
      <c r="U278" s="464"/>
      <c r="V278" s="465" t="s">
        <v>958</v>
      </c>
      <c r="W278" s="466"/>
    </row>
    <row r="279" spans="1:23" ht="16" thickBot="1" x14ac:dyDescent="0.25">
      <c r="A279" s="459"/>
      <c r="B279" s="461"/>
      <c r="C279" s="328" t="s">
        <v>950</v>
      </c>
      <c r="D279" s="328" t="s">
        <v>951</v>
      </c>
      <c r="E279" s="328" t="s">
        <v>952</v>
      </c>
      <c r="F279" s="328" t="s">
        <v>956</v>
      </c>
      <c r="G279" s="328" t="s">
        <v>957</v>
      </c>
      <c r="I279" s="459"/>
      <c r="J279" s="461"/>
      <c r="K279" s="328" t="s">
        <v>950</v>
      </c>
      <c r="L279" s="328" t="s">
        <v>951</v>
      </c>
      <c r="M279" s="328" t="s">
        <v>952</v>
      </c>
      <c r="N279" s="328" t="s">
        <v>956</v>
      </c>
      <c r="O279" s="328" t="s">
        <v>957</v>
      </c>
      <c r="Q279" s="459"/>
      <c r="R279" s="461"/>
      <c r="S279" s="328" t="s">
        <v>950</v>
      </c>
      <c r="T279" s="328" t="s">
        <v>951</v>
      </c>
      <c r="U279" s="328" t="s">
        <v>952</v>
      </c>
      <c r="V279" s="328" t="s">
        <v>956</v>
      </c>
      <c r="W279" s="328" t="s">
        <v>957</v>
      </c>
    </row>
    <row r="280" spans="1:23" x14ac:dyDescent="0.2">
      <c r="A280" s="470" t="s">
        <v>1155</v>
      </c>
      <c r="B280" s="337" t="s">
        <v>1140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470" t="s">
        <v>1157</v>
      </c>
      <c r="J280" s="337" t="s">
        <v>1140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467" t="s">
        <v>1158</v>
      </c>
      <c r="R280" s="337" t="s">
        <v>1140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 x14ac:dyDescent="0.2">
      <c r="A281" s="471"/>
      <c r="B281" s="338" t="s">
        <v>1141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471"/>
      <c r="J281" s="338" t="s">
        <v>1141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6.6000000000000003E-2</v>
      </c>
      <c r="O281" s="346">
        <f>'Flusso dati statici sensori'!R49</f>
        <v>6.6E-3</v>
      </c>
      <c r="Q281" s="468"/>
      <c r="R281" s="338" t="s">
        <v>1141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 x14ac:dyDescent="0.2">
      <c r="A282" s="471"/>
      <c r="B282" s="338" t="s">
        <v>1142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471"/>
      <c r="J282" s="338" t="s">
        <v>1142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468"/>
      <c r="R282" s="338" t="s">
        <v>1142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 x14ac:dyDescent="0.2">
      <c r="A283" s="471"/>
      <c r="B283" s="338" t="s">
        <v>1143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471"/>
      <c r="J283" s="338" t="s">
        <v>1143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468"/>
      <c r="R283" s="338" t="s">
        <v>1143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 x14ac:dyDescent="0.2">
      <c r="A284" s="471"/>
      <c r="B284" s="338" t="s">
        <v>1144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471"/>
      <c r="J284" s="338" t="s">
        <v>1144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468"/>
      <c r="R284" s="338" t="s">
        <v>1144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 x14ac:dyDescent="0.2">
      <c r="A285" s="471"/>
      <c r="B285" s="338" t="s">
        <v>1145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471"/>
      <c r="J285" s="338" t="s">
        <v>1145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468"/>
      <c r="R285" s="338" t="s">
        <v>1145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 x14ac:dyDescent="0.2">
      <c r="A286" s="471"/>
      <c r="B286" s="338" t="s">
        <v>1146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471"/>
      <c r="J286" s="338" t="s">
        <v>1146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468"/>
      <c r="R286" s="338" t="s">
        <v>1146</v>
      </c>
      <c r="S286" s="345">
        <f>'Flusso dati statici sensori'!Z184</f>
        <v>4.3999999999999997E-2</v>
      </c>
      <c r="T286" s="340">
        <f>'Flusso dati statici sensori'!AA184</f>
        <v>3.2000000000000001E-2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 x14ac:dyDescent="0.2">
      <c r="A287" s="471"/>
      <c r="B287" s="338" t="s">
        <v>1147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471"/>
      <c r="J287" s="338" t="s">
        <v>1147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468"/>
      <c r="R287" s="338" t="s">
        <v>1147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 x14ac:dyDescent="0.2">
      <c r="A288" s="471"/>
      <c r="B288" s="338" t="s">
        <v>1148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471"/>
      <c r="J288" s="338" t="s">
        <v>1148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468"/>
      <c r="R288" s="338" t="s">
        <v>1148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 x14ac:dyDescent="0.2">
      <c r="A289" s="471"/>
      <c r="B289" s="338" t="s">
        <v>1149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471"/>
      <c r="J289" s="338" t="s">
        <v>1149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468"/>
      <c r="R289" s="338" t="s">
        <v>1149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 x14ac:dyDescent="0.2">
      <c r="A290" s="471"/>
      <c r="B290" s="338" t="s">
        <v>1150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471"/>
      <c r="J290" s="338" t="s">
        <v>1150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468"/>
      <c r="R290" s="338" t="s">
        <v>1150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 x14ac:dyDescent="0.2">
      <c r="A291" s="471"/>
      <c r="B291" s="338" t="s">
        <v>1151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471"/>
      <c r="J291" s="338" t="s">
        <v>1151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468"/>
      <c r="R291" s="338" t="s">
        <v>1151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 x14ac:dyDescent="0.2">
      <c r="A292" s="471"/>
      <c r="B292" s="338" t="s">
        <v>1152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471"/>
      <c r="J292" s="338" t="s">
        <v>1152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468"/>
      <c r="R292" s="338" t="s">
        <v>1152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 x14ac:dyDescent="0.2">
      <c r="A293" s="471"/>
      <c r="B293" s="338" t="s">
        <v>1153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471"/>
      <c r="J293" s="338" t="s">
        <v>1153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468"/>
      <c r="R293" s="338" t="s">
        <v>1153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6" thickBot="1" x14ac:dyDescent="0.25">
      <c r="A294" s="472"/>
      <c r="B294" s="339" t="s">
        <v>1154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472"/>
      <c r="J294" s="339" t="s">
        <v>1154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469"/>
      <c r="R294" s="339" t="s">
        <v>1154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6" thickBot="1" x14ac:dyDescent="0.25"/>
    <row r="298" spans="1:23" ht="16" thickBot="1" x14ac:dyDescent="0.25">
      <c r="A298" s="455" t="s">
        <v>942</v>
      </c>
      <c r="B298" s="456"/>
      <c r="C298" s="456"/>
      <c r="D298" s="456"/>
      <c r="E298" s="456"/>
      <c r="F298" s="456"/>
      <c r="G298" s="457"/>
      <c r="I298" s="455" t="s">
        <v>942</v>
      </c>
      <c r="J298" s="456"/>
      <c r="K298" s="456"/>
      <c r="L298" s="456"/>
      <c r="M298" s="456"/>
      <c r="N298" s="456"/>
      <c r="O298" s="457"/>
      <c r="Q298" s="455" t="s">
        <v>942</v>
      </c>
      <c r="R298" s="456"/>
      <c r="S298" s="456"/>
      <c r="T298" s="456"/>
      <c r="U298" s="456"/>
      <c r="V298" s="456"/>
      <c r="W298" s="457"/>
    </row>
    <row r="299" spans="1:23" ht="16" thickBot="1" x14ac:dyDescent="0.25">
      <c r="A299" s="458" t="s">
        <v>1156</v>
      </c>
      <c r="B299" s="460" t="s">
        <v>790</v>
      </c>
      <c r="C299" s="462" t="s">
        <v>1092</v>
      </c>
      <c r="D299" s="463"/>
      <c r="E299" s="464"/>
      <c r="F299" s="465" t="s">
        <v>958</v>
      </c>
      <c r="G299" s="466"/>
      <c r="I299" s="458" t="s">
        <v>1156</v>
      </c>
      <c r="J299" s="460" t="s">
        <v>790</v>
      </c>
      <c r="K299" s="462" t="s">
        <v>1092</v>
      </c>
      <c r="L299" s="463"/>
      <c r="M299" s="464"/>
      <c r="N299" s="465" t="s">
        <v>958</v>
      </c>
      <c r="O299" s="466"/>
      <c r="Q299" s="458" t="s">
        <v>1156</v>
      </c>
      <c r="R299" s="460" t="s">
        <v>790</v>
      </c>
      <c r="S299" s="462" t="s">
        <v>1092</v>
      </c>
      <c r="T299" s="463"/>
      <c r="U299" s="464"/>
      <c r="V299" s="465" t="s">
        <v>958</v>
      </c>
      <c r="W299" s="466"/>
    </row>
    <row r="300" spans="1:23" ht="16" thickBot="1" x14ac:dyDescent="0.25">
      <c r="A300" s="459"/>
      <c r="B300" s="461"/>
      <c r="C300" s="328" t="s">
        <v>950</v>
      </c>
      <c r="D300" s="328" t="s">
        <v>951</v>
      </c>
      <c r="E300" s="328" t="s">
        <v>952</v>
      </c>
      <c r="F300" s="328" t="s">
        <v>956</v>
      </c>
      <c r="G300" s="328" t="s">
        <v>957</v>
      </c>
      <c r="I300" s="459"/>
      <c r="J300" s="461"/>
      <c r="K300" s="328" t="s">
        <v>950</v>
      </c>
      <c r="L300" s="328" t="s">
        <v>951</v>
      </c>
      <c r="M300" s="328" t="s">
        <v>952</v>
      </c>
      <c r="N300" s="328" t="s">
        <v>956</v>
      </c>
      <c r="O300" s="328" t="s">
        <v>957</v>
      </c>
      <c r="Q300" s="459"/>
      <c r="R300" s="461"/>
      <c r="S300" s="328" t="s">
        <v>950</v>
      </c>
      <c r="T300" s="328" t="s">
        <v>951</v>
      </c>
      <c r="U300" s="328" t="s">
        <v>952</v>
      </c>
      <c r="V300" s="328" t="s">
        <v>956</v>
      </c>
      <c r="W300" s="328" t="s">
        <v>957</v>
      </c>
    </row>
    <row r="301" spans="1:23" x14ac:dyDescent="0.2">
      <c r="A301" s="470" t="s">
        <v>1155</v>
      </c>
      <c r="B301" s="337" t="s">
        <v>1140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470" t="s">
        <v>1157</v>
      </c>
      <c r="J301" s="337" t="s">
        <v>1140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467" t="s">
        <v>1158</v>
      </c>
      <c r="R301" s="337" t="s">
        <v>1140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 x14ac:dyDescent="0.2">
      <c r="A302" s="471"/>
      <c r="B302" s="338" t="s">
        <v>1141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471"/>
      <c r="J302" s="338" t="s">
        <v>1141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468"/>
      <c r="R302" s="338" t="s">
        <v>1141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 x14ac:dyDescent="0.2">
      <c r="A303" s="471"/>
      <c r="B303" s="338" t="s">
        <v>1142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471"/>
      <c r="J303" s="338" t="s">
        <v>1142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468"/>
      <c r="R303" s="338" t="s">
        <v>1142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 x14ac:dyDescent="0.2">
      <c r="A304" s="471"/>
      <c r="B304" s="338" t="s">
        <v>1143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471"/>
      <c r="J304" s="338" t="s">
        <v>1143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468"/>
      <c r="R304" s="338" t="s">
        <v>1143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 x14ac:dyDescent="0.2">
      <c r="A305" s="471"/>
      <c r="B305" s="338" t="s">
        <v>1144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471"/>
      <c r="J305" s="338" t="s">
        <v>1144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468"/>
      <c r="R305" s="338" t="s">
        <v>1144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 x14ac:dyDescent="0.2">
      <c r="A306" s="471"/>
      <c r="B306" s="338" t="s">
        <v>1145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471"/>
      <c r="J306" s="338" t="s">
        <v>1145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468"/>
      <c r="R306" s="338" t="s">
        <v>1145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 x14ac:dyDescent="0.2">
      <c r="A307" s="471"/>
      <c r="B307" s="338" t="s">
        <v>1146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471"/>
      <c r="J307" s="338" t="s">
        <v>1146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468"/>
      <c r="R307" s="338" t="s">
        <v>1146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 x14ac:dyDescent="0.2">
      <c r="A308" s="471"/>
      <c r="B308" s="338" t="s">
        <v>1147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471"/>
      <c r="J308" s="338" t="s">
        <v>1147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468"/>
      <c r="R308" s="338" t="s">
        <v>1147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 x14ac:dyDescent="0.2">
      <c r="A309" s="471"/>
      <c r="B309" s="338" t="s">
        <v>1148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471"/>
      <c r="J309" s="338" t="s">
        <v>1148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468"/>
      <c r="R309" s="338" t="s">
        <v>1148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 x14ac:dyDescent="0.2">
      <c r="A310" s="471"/>
      <c r="B310" s="338" t="s">
        <v>1149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471"/>
      <c r="J310" s="338" t="s">
        <v>1149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468"/>
      <c r="R310" s="338" t="s">
        <v>1149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 x14ac:dyDescent="0.2">
      <c r="A311" s="471"/>
      <c r="B311" s="338" t="s">
        <v>1150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471"/>
      <c r="J311" s="338" t="s">
        <v>1150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468"/>
      <c r="R311" s="338" t="s">
        <v>1150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 x14ac:dyDescent="0.2">
      <c r="A312" s="471"/>
      <c r="B312" s="338" t="s">
        <v>1151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471"/>
      <c r="J312" s="338" t="s">
        <v>1151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468"/>
      <c r="R312" s="338" t="s">
        <v>1151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 x14ac:dyDescent="0.2">
      <c r="A313" s="471"/>
      <c r="B313" s="338" t="s">
        <v>1152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471"/>
      <c r="J313" s="338" t="s">
        <v>1152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468"/>
      <c r="R313" s="338" t="s">
        <v>1152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 x14ac:dyDescent="0.2">
      <c r="A314" s="471"/>
      <c r="B314" s="338" t="s">
        <v>1153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471"/>
      <c r="J314" s="338" t="s">
        <v>1153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468"/>
      <c r="R314" s="338" t="s">
        <v>1153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6" thickBot="1" x14ac:dyDescent="0.25">
      <c r="A315" s="472"/>
      <c r="B315" s="339" t="s">
        <v>1154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472"/>
      <c r="J315" s="339" t="s">
        <v>1154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469"/>
      <c r="R315" s="339" t="s">
        <v>1154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6" thickBot="1" x14ac:dyDescent="0.25"/>
    <row r="319" spans="1:23" ht="16" thickBot="1" x14ac:dyDescent="0.25">
      <c r="A319" s="455" t="s">
        <v>943</v>
      </c>
      <c r="B319" s="456"/>
      <c r="C319" s="456"/>
      <c r="D319" s="456"/>
      <c r="E319" s="456"/>
      <c r="F319" s="456"/>
      <c r="G319" s="457"/>
      <c r="I319" s="455" t="s">
        <v>943</v>
      </c>
      <c r="J319" s="456"/>
      <c r="K319" s="456"/>
      <c r="L319" s="456"/>
      <c r="M319" s="456"/>
      <c r="N319" s="456"/>
      <c r="O319" s="457"/>
      <c r="Q319" s="455" t="s">
        <v>943</v>
      </c>
      <c r="R319" s="456"/>
      <c r="S319" s="456"/>
      <c r="T319" s="456"/>
      <c r="U319" s="456"/>
      <c r="V319" s="456"/>
      <c r="W319" s="457"/>
    </row>
    <row r="320" spans="1:23" ht="16" thickBot="1" x14ac:dyDescent="0.25">
      <c r="A320" s="458" t="s">
        <v>1156</v>
      </c>
      <c r="B320" s="460" t="s">
        <v>790</v>
      </c>
      <c r="C320" s="462" t="s">
        <v>1092</v>
      </c>
      <c r="D320" s="463"/>
      <c r="E320" s="464"/>
      <c r="F320" s="465" t="s">
        <v>958</v>
      </c>
      <c r="G320" s="466"/>
      <c r="I320" s="458" t="s">
        <v>1156</v>
      </c>
      <c r="J320" s="460" t="s">
        <v>790</v>
      </c>
      <c r="K320" s="462" t="s">
        <v>1092</v>
      </c>
      <c r="L320" s="463"/>
      <c r="M320" s="464"/>
      <c r="N320" s="465" t="s">
        <v>958</v>
      </c>
      <c r="O320" s="466"/>
      <c r="Q320" s="458" t="s">
        <v>1156</v>
      </c>
      <c r="R320" s="460" t="s">
        <v>790</v>
      </c>
      <c r="S320" s="462" t="s">
        <v>1092</v>
      </c>
      <c r="T320" s="463"/>
      <c r="U320" s="464"/>
      <c r="V320" s="465" t="s">
        <v>958</v>
      </c>
      <c r="W320" s="466"/>
    </row>
    <row r="321" spans="1:23" ht="16" thickBot="1" x14ac:dyDescent="0.25">
      <c r="A321" s="459"/>
      <c r="B321" s="461"/>
      <c r="C321" s="328" t="s">
        <v>950</v>
      </c>
      <c r="D321" s="328" t="s">
        <v>951</v>
      </c>
      <c r="E321" s="328" t="s">
        <v>952</v>
      </c>
      <c r="F321" s="328" t="s">
        <v>956</v>
      </c>
      <c r="G321" s="328" t="s">
        <v>957</v>
      </c>
      <c r="I321" s="459"/>
      <c r="J321" s="461"/>
      <c r="K321" s="328" t="s">
        <v>950</v>
      </c>
      <c r="L321" s="328" t="s">
        <v>951</v>
      </c>
      <c r="M321" s="328" t="s">
        <v>952</v>
      </c>
      <c r="N321" s="328" t="s">
        <v>956</v>
      </c>
      <c r="O321" s="328" t="s">
        <v>957</v>
      </c>
      <c r="Q321" s="459"/>
      <c r="R321" s="461"/>
      <c r="S321" s="328" t="s">
        <v>950</v>
      </c>
      <c r="T321" s="328" t="s">
        <v>951</v>
      </c>
      <c r="U321" s="328" t="s">
        <v>952</v>
      </c>
      <c r="V321" s="328" t="s">
        <v>956</v>
      </c>
      <c r="W321" s="328" t="s">
        <v>957</v>
      </c>
    </row>
    <row r="322" spans="1:23" x14ac:dyDescent="0.2">
      <c r="A322" s="470" t="s">
        <v>1155</v>
      </c>
      <c r="B322" s="337" t="s">
        <v>1140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470" t="s">
        <v>1157</v>
      </c>
      <c r="J322" s="337" t="s">
        <v>1140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467" t="s">
        <v>1158</v>
      </c>
      <c r="R322" s="337" t="s">
        <v>1140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 x14ac:dyDescent="0.2">
      <c r="A323" s="471"/>
      <c r="B323" s="338" t="s">
        <v>1141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471"/>
      <c r="J323" s="338" t="s">
        <v>1141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468"/>
      <c r="R323" s="338" t="s">
        <v>1141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 x14ac:dyDescent="0.2">
      <c r="A324" s="471"/>
      <c r="B324" s="338" t="s">
        <v>1142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471"/>
      <c r="J324" s="338" t="s">
        <v>1142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468"/>
      <c r="R324" s="338" t="s">
        <v>1142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 x14ac:dyDescent="0.2">
      <c r="A325" s="471"/>
      <c r="B325" s="338" t="s">
        <v>1143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471"/>
      <c r="J325" s="338" t="s">
        <v>1143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468"/>
      <c r="R325" s="338" t="s">
        <v>1143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 x14ac:dyDescent="0.2">
      <c r="A326" s="471"/>
      <c r="B326" s="338" t="s">
        <v>1144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471"/>
      <c r="J326" s="338" t="s">
        <v>1144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468"/>
      <c r="R326" s="338" t="s">
        <v>1144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 x14ac:dyDescent="0.2">
      <c r="A327" s="471"/>
      <c r="B327" s="338" t="s">
        <v>1145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471"/>
      <c r="J327" s="338" t="s">
        <v>1145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468"/>
      <c r="R327" s="338" t="s">
        <v>1145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 x14ac:dyDescent="0.2">
      <c r="A328" s="471"/>
      <c r="B328" s="338" t="s">
        <v>1146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471"/>
      <c r="J328" s="338" t="s">
        <v>1146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468"/>
      <c r="R328" s="338" t="s">
        <v>1146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 x14ac:dyDescent="0.2">
      <c r="A329" s="471"/>
      <c r="B329" s="338" t="s">
        <v>1147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471"/>
      <c r="J329" s="338" t="s">
        <v>1147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468"/>
      <c r="R329" s="338" t="s">
        <v>1147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 x14ac:dyDescent="0.2">
      <c r="A330" s="471"/>
      <c r="B330" s="338" t="s">
        <v>1148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471"/>
      <c r="J330" s="338" t="s">
        <v>1148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468"/>
      <c r="R330" s="338" t="s">
        <v>1148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 x14ac:dyDescent="0.2">
      <c r="A331" s="471"/>
      <c r="B331" s="338" t="s">
        <v>1149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471"/>
      <c r="J331" s="338" t="s">
        <v>1149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468"/>
      <c r="R331" s="338" t="s">
        <v>1149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 x14ac:dyDescent="0.2">
      <c r="A332" s="471"/>
      <c r="B332" s="338" t="s">
        <v>1150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471"/>
      <c r="J332" s="338" t="s">
        <v>1150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468"/>
      <c r="R332" s="338" t="s">
        <v>1150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 x14ac:dyDescent="0.2">
      <c r="A333" s="471"/>
      <c r="B333" s="338" t="s">
        <v>1151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471"/>
      <c r="J333" s="338" t="s">
        <v>1151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468"/>
      <c r="R333" s="338" t="s">
        <v>1151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 x14ac:dyDescent="0.2">
      <c r="A334" s="471"/>
      <c r="B334" s="338" t="s">
        <v>1152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471"/>
      <c r="J334" s="338" t="s">
        <v>1152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468"/>
      <c r="R334" s="338" t="s">
        <v>1152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 x14ac:dyDescent="0.2">
      <c r="A335" s="471"/>
      <c r="B335" s="338" t="s">
        <v>1153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471"/>
      <c r="J335" s="338" t="s">
        <v>1153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468"/>
      <c r="R335" s="338" t="s">
        <v>1153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6" thickBot="1" x14ac:dyDescent="0.25">
      <c r="A336" s="472"/>
      <c r="B336" s="339" t="s">
        <v>1154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472"/>
      <c r="J336" s="339" t="s">
        <v>1154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469"/>
      <c r="R336" s="339" t="s">
        <v>1154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6" thickBot="1" x14ac:dyDescent="0.25"/>
    <row r="340" spans="1:23" ht="16" thickBot="1" x14ac:dyDescent="0.25">
      <c r="A340" s="455" t="s">
        <v>944</v>
      </c>
      <c r="B340" s="456"/>
      <c r="C340" s="456"/>
      <c r="D340" s="456"/>
      <c r="E340" s="456"/>
      <c r="F340" s="456"/>
      <c r="G340" s="457"/>
      <c r="I340" s="455" t="s">
        <v>944</v>
      </c>
      <c r="J340" s="456"/>
      <c r="K340" s="456"/>
      <c r="L340" s="456"/>
      <c r="M340" s="456"/>
      <c r="N340" s="456"/>
      <c r="O340" s="457"/>
      <c r="Q340" s="455" t="s">
        <v>944</v>
      </c>
      <c r="R340" s="456"/>
      <c r="S340" s="456"/>
      <c r="T340" s="456"/>
      <c r="U340" s="456"/>
      <c r="V340" s="456"/>
      <c r="W340" s="457"/>
    </row>
    <row r="341" spans="1:23" ht="16" thickBot="1" x14ac:dyDescent="0.25">
      <c r="A341" s="458" t="s">
        <v>1156</v>
      </c>
      <c r="B341" s="460" t="s">
        <v>790</v>
      </c>
      <c r="C341" s="462" t="s">
        <v>1092</v>
      </c>
      <c r="D341" s="463"/>
      <c r="E341" s="464"/>
      <c r="F341" s="465" t="s">
        <v>958</v>
      </c>
      <c r="G341" s="466"/>
      <c r="I341" s="458" t="s">
        <v>1156</v>
      </c>
      <c r="J341" s="460" t="s">
        <v>790</v>
      </c>
      <c r="K341" s="462" t="s">
        <v>1092</v>
      </c>
      <c r="L341" s="463"/>
      <c r="M341" s="464"/>
      <c r="N341" s="465" t="s">
        <v>958</v>
      </c>
      <c r="O341" s="466"/>
      <c r="Q341" s="458" t="s">
        <v>1156</v>
      </c>
      <c r="R341" s="460" t="s">
        <v>790</v>
      </c>
      <c r="S341" s="462" t="s">
        <v>1092</v>
      </c>
      <c r="T341" s="463"/>
      <c r="U341" s="464"/>
      <c r="V341" s="465" t="s">
        <v>958</v>
      </c>
      <c r="W341" s="466"/>
    </row>
    <row r="342" spans="1:23" ht="16" thickBot="1" x14ac:dyDescent="0.25">
      <c r="A342" s="459"/>
      <c r="B342" s="461"/>
      <c r="C342" s="328" t="s">
        <v>950</v>
      </c>
      <c r="D342" s="328" t="s">
        <v>951</v>
      </c>
      <c r="E342" s="328" t="s">
        <v>952</v>
      </c>
      <c r="F342" s="328" t="s">
        <v>956</v>
      </c>
      <c r="G342" s="328" t="s">
        <v>957</v>
      </c>
      <c r="I342" s="459"/>
      <c r="J342" s="461"/>
      <c r="K342" s="328" t="s">
        <v>950</v>
      </c>
      <c r="L342" s="328" t="s">
        <v>951</v>
      </c>
      <c r="M342" s="328" t="s">
        <v>952</v>
      </c>
      <c r="N342" s="328" t="s">
        <v>956</v>
      </c>
      <c r="O342" s="328" t="s">
        <v>957</v>
      </c>
      <c r="Q342" s="459"/>
      <c r="R342" s="461"/>
      <c r="S342" s="328" t="s">
        <v>950</v>
      </c>
      <c r="T342" s="328" t="s">
        <v>951</v>
      </c>
      <c r="U342" s="328" t="s">
        <v>952</v>
      </c>
      <c r="V342" s="328" t="s">
        <v>956</v>
      </c>
      <c r="W342" s="328" t="s">
        <v>957</v>
      </c>
    </row>
    <row r="343" spans="1:23" x14ac:dyDescent="0.2">
      <c r="A343" s="470" t="s">
        <v>1155</v>
      </c>
      <c r="B343" s="337" t="s">
        <v>1140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470" t="s">
        <v>1157</v>
      </c>
      <c r="J343" s="337" t="s">
        <v>1140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467" t="s">
        <v>1158</v>
      </c>
      <c r="R343" s="337" t="s">
        <v>1140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 x14ac:dyDescent="0.2">
      <c r="A344" s="471"/>
      <c r="B344" s="338" t="s">
        <v>1141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471"/>
      <c r="J344" s="338" t="s">
        <v>1141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468"/>
      <c r="R344" s="338" t="s">
        <v>1141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 x14ac:dyDescent="0.2">
      <c r="A345" s="471"/>
      <c r="B345" s="338" t="s">
        <v>1142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471"/>
      <c r="J345" s="338" t="s">
        <v>1142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468"/>
      <c r="R345" s="338" t="s">
        <v>1142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 x14ac:dyDescent="0.2">
      <c r="A346" s="471"/>
      <c r="B346" s="338" t="s">
        <v>1143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471"/>
      <c r="J346" s="338" t="s">
        <v>1143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468"/>
      <c r="R346" s="338" t="s">
        <v>1143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 x14ac:dyDescent="0.2">
      <c r="A347" s="471"/>
      <c r="B347" s="338" t="s">
        <v>1144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471"/>
      <c r="J347" s="338" t="s">
        <v>1144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468"/>
      <c r="R347" s="338" t="s">
        <v>1144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 x14ac:dyDescent="0.2">
      <c r="A348" s="471"/>
      <c r="B348" s="338" t="s">
        <v>1145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471"/>
      <c r="J348" s="338" t="s">
        <v>1145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468"/>
      <c r="R348" s="338" t="s">
        <v>1145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 x14ac:dyDescent="0.2">
      <c r="A349" s="471"/>
      <c r="B349" s="338" t="s">
        <v>1146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471"/>
      <c r="J349" s="338" t="s">
        <v>1146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468"/>
      <c r="R349" s="338" t="s">
        <v>1146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 x14ac:dyDescent="0.2">
      <c r="A350" s="471"/>
      <c r="B350" s="338" t="s">
        <v>1147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471"/>
      <c r="J350" s="338" t="s">
        <v>1147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468"/>
      <c r="R350" s="338" t="s">
        <v>1147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 x14ac:dyDescent="0.2">
      <c r="A351" s="471"/>
      <c r="B351" s="338" t="s">
        <v>1148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471"/>
      <c r="J351" s="338" t="s">
        <v>1148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468"/>
      <c r="R351" s="338" t="s">
        <v>1148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 x14ac:dyDescent="0.2">
      <c r="A352" s="471"/>
      <c r="B352" s="338" t="s">
        <v>1149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471"/>
      <c r="J352" s="338" t="s">
        <v>1149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468"/>
      <c r="R352" s="338" t="s">
        <v>1149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 x14ac:dyDescent="0.2">
      <c r="A353" s="471"/>
      <c r="B353" s="338" t="s">
        <v>1150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471"/>
      <c r="J353" s="338" t="s">
        <v>1150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468"/>
      <c r="R353" s="338" t="s">
        <v>1150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 x14ac:dyDescent="0.2">
      <c r="A354" s="471"/>
      <c r="B354" s="338" t="s">
        <v>1151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471"/>
      <c r="J354" s="338" t="s">
        <v>1151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468"/>
      <c r="R354" s="338" t="s">
        <v>1151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 x14ac:dyDescent="0.2">
      <c r="A355" s="471"/>
      <c r="B355" s="338" t="s">
        <v>1152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471"/>
      <c r="J355" s="338" t="s">
        <v>1152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468"/>
      <c r="R355" s="338" t="s">
        <v>1152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 x14ac:dyDescent="0.2">
      <c r="A356" s="471"/>
      <c r="B356" s="338" t="s">
        <v>1153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471"/>
      <c r="J356" s="338" t="s">
        <v>1153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468"/>
      <c r="R356" s="338" t="s">
        <v>1153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6" thickBot="1" x14ac:dyDescent="0.25">
      <c r="A357" s="472"/>
      <c r="B357" s="339" t="s">
        <v>1154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472"/>
      <c r="J357" s="339" t="s">
        <v>1154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469"/>
      <c r="R357" s="339" t="s">
        <v>1154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6" thickBot="1" x14ac:dyDescent="0.25"/>
    <row r="361" spans="1:23" ht="16" thickBot="1" x14ac:dyDescent="0.25">
      <c r="A361" s="455" t="s">
        <v>945</v>
      </c>
      <c r="B361" s="456"/>
      <c r="C361" s="456"/>
      <c r="D361" s="456"/>
      <c r="E361" s="456"/>
      <c r="F361" s="456"/>
      <c r="G361" s="457"/>
      <c r="I361" s="455" t="s">
        <v>945</v>
      </c>
      <c r="J361" s="456"/>
      <c r="K361" s="456"/>
      <c r="L361" s="456"/>
      <c r="M361" s="456"/>
      <c r="N361" s="456"/>
      <c r="O361" s="457"/>
      <c r="Q361" s="455" t="s">
        <v>945</v>
      </c>
      <c r="R361" s="456"/>
      <c r="S361" s="456"/>
      <c r="T361" s="456"/>
      <c r="U361" s="456"/>
      <c r="V361" s="456"/>
      <c r="W361" s="457"/>
    </row>
    <row r="362" spans="1:23" ht="16" thickBot="1" x14ac:dyDescent="0.25">
      <c r="A362" s="458" t="s">
        <v>1156</v>
      </c>
      <c r="B362" s="460" t="s">
        <v>790</v>
      </c>
      <c r="C362" s="462" t="s">
        <v>1092</v>
      </c>
      <c r="D362" s="463"/>
      <c r="E362" s="464"/>
      <c r="F362" s="465" t="s">
        <v>958</v>
      </c>
      <c r="G362" s="466"/>
      <c r="I362" s="458" t="s">
        <v>1156</v>
      </c>
      <c r="J362" s="460" t="s">
        <v>790</v>
      </c>
      <c r="K362" s="462" t="s">
        <v>1092</v>
      </c>
      <c r="L362" s="463"/>
      <c r="M362" s="464"/>
      <c r="N362" s="465" t="s">
        <v>958</v>
      </c>
      <c r="O362" s="466"/>
      <c r="Q362" s="458" t="s">
        <v>1156</v>
      </c>
      <c r="R362" s="460" t="s">
        <v>790</v>
      </c>
      <c r="S362" s="462" t="s">
        <v>1092</v>
      </c>
      <c r="T362" s="463"/>
      <c r="U362" s="464"/>
      <c r="V362" s="465" t="s">
        <v>958</v>
      </c>
      <c r="W362" s="466"/>
    </row>
    <row r="363" spans="1:23" ht="16" thickBot="1" x14ac:dyDescent="0.25">
      <c r="A363" s="459"/>
      <c r="B363" s="461"/>
      <c r="C363" s="328" t="s">
        <v>950</v>
      </c>
      <c r="D363" s="328" t="s">
        <v>951</v>
      </c>
      <c r="E363" s="328" t="s">
        <v>952</v>
      </c>
      <c r="F363" s="328" t="s">
        <v>956</v>
      </c>
      <c r="G363" s="328" t="s">
        <v>957</v>
      </c>
      <c r="I363" s="459"/>
      <c r="J363" s="461"/>
      <c r="K363" s="328" t="s">
        <v>950</v>
      </c>
      <c r="L363" s="328" t="s">
        <v>951</v>
      </c>
      <c r="M363" s="328" t="s">
        <v>952</v>
      </c>
      <c r="N363" s="328" t="s">
        <v>956</v>
      </c>
      <c r="O363" s="328" t="s">
        <v>957</v>
      </c>
      <c r="Q363" s="459"/>
      <c r="R363" s="461"/>
      <c r="S363" s="328" t="s">
        <v>950</v>
      </c>
      <c r="T363" s="328" t="s">
        <v>951</v>
      </c>
      <c r="U363" s="328" t="s">
        <v>952</v>
      </c>
      <c r="V363" s="328" t="s">
        <v>956</v>
      </c>
      <c r="W363" s="328" t="s">
        <v>957</v>
      </c>
    </row>
    <row r="364" spans="1:23" x14ac:dyDescent="0.2">
      <c r="A364" s="470" t="s">
        <v>1155</v>
      </c>
      <c r="B364" s="337" t="s">
        <v>1140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470" t="s">
        <v>1157</v>
      </c>
      <c r="J364" s="337" t="s">
        <v>1140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3.0000000000000001E-3</v>
      </c>
      <c r="Q364" s="467" t="s">
        <v>1158</v>
      </c>
      <c r="R364" s="337" t="s">
        <v>1140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 x14ac:dyDescent="0.2">
      <c r="A365" s="471"/>
      <c r="B365" s="338" t="s">
        <v>1141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471"/>
      <c r="J365" s="338" t="s">
        <v>1141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468"/>
      <c r="R365" s="338" t="s">
        <v>1141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 x14ac:dyDescent="0.2">
      <c r="A366" s="471"/>
      <c r="B366" s="338" t="s">
        <v>1142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471"/>
      <c r="J366" s="338" t="s">
        <v>1142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468"/>
      <c r="R366" s="338" t="s">
        <v>1142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 x14ac:dyDescent="0.2">
      <c r="A367" s="471"/>
      <c r="B367" s="338" t="s">
        <v>1143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471"/>
      <c r="J367" s="338" t="s">
        <v>1143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468"/>
      <c r="R367" s="338" t="s">
        <v>1143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 x14ac:dyDescent="0.2">
      <c r="A368" s="471"/>
      <c r="B368" s="338" t="s">
        <v>1144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471"/>
      <c r="J368" s="338" t="s">
        <v>1144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468"/>
      <c r="R368" s="338" t="s">
        <v>1144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 x14ac:dyDescent="0.2">
      <c r="A369" s="471"/>
      <c r="B369" s="338" t="s">
        <v>1145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471"/>
      <c r="J369" s="338" t="s">
        <v>1145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468"/>
      <c r="R369" s="338" t="s">
        <v>1145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 x14ac:dyDescent="0.2">
      <c r="A370" s="471"/>
      <c r="B370" s="338" t="s">
        <v>1146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471"/>
      <c r="J370" s="338" t="s">
        <v>1146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468"/>
      <c r="R370" s="338" t="s">
        <v>1146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 x14ac:dyDescent="0.2">
      <c r="A371" s="471"/>
      <c r="B371" s="338" t="s">
        <v>1147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471"/>
      <c r="J371" s="338" t="s">
        <v>1147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468"/>
      <c r="R371" s="338" t="s">
        <v>1147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 x14ac:dyDescent="0.2">
      <c r="A372" s="471"/>
      <c r="B372" s="338" t="s">
        <v>1148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471"/>
      <c r="J372" s="338" t="s">
        <v>1148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468"/>
      <c r="R372" s="338" t="s">
        <v>1148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 x14ac:dyDescent="0.2">
      <c r="A373" s="471"/>
      <c r="B373" s="338" t="s">
        <v>1149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471"/>
      <c r="J373" s="338" t="s">
        <v>1149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468"/>
      <c r="R373" s="338" t="s">
        <v>1149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 x14ac:dyDescent="0.2">
      <c r="A374" s="471"/>
      <c r="B374" s="338" t="s">
        <v>1150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471"/>
      <c r="J374" s="338" t="s">
        <v>1150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468"/>
      <c r="R374" s="338" t="s">
        <v>1150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 x14ac:dyDescent="0.2">
      <c r="A375" s="471"/>
      <c r="B375" s="338" t="s">
        <v>1151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471"/>
      <c r="J375" s="338" t="s">
        <v>1151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468"/>
      <c r="R375" s="338" t="s">
        <v>1151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 x14ac:dyDescent="0.2">
      <c r="A376" s="471"/>
      <c r="B376" s="338" t="s">
        <v>1152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471"/>
      <c r="J376" s="338" t="s">
        <v>1152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468"/>
      <c r="R376" s="338" t="s">
        <v>1152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 x14ac:dyDescent="0.2">
      <c r="A377" s="471"/>
      <c r="B377" s="338" t="s">
        <v>1153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471"/>
      <c r="J377" s="338" t="s">
        <v>1153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468"/>
      <c r="R377" s="338" t="s">
        <v>1153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6" thickBot="1" x14ac:dyDescent="0.25">
      <c r="A378" s="472"/>
      <c r="B378" s="339" t="s">
        <v>1154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472"/>
      <c r="J378" s="339" t="s">
        <v>1154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469"/>
      <c r="R378" s="339" t="s">
        <v>1154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6" thickBot="1" x14ac:dyDescent="0.25"/>
    <row r="382" spans="1:23" ht="16" thickBot="1" x14ac:dyDescent="0.25">
      <c r="A382" s="455" t="s">
        <v>946</v>
      </c>
      <c r="B382" s="456"/>
      <c r="C382" s="456"/>
      <c r="D382" s="456"/>
      <c r="E382" s="456"/>
      <c r="F382" s="456"/>
      <c r="G382" s="457"/>
      <c r="I382" s="455" t="s">
        <v>946</v>
      </c>
      <c r="J382" s="456"/>
      <c r="K382" s="456"/>
      <c r="L382" s="456"/>
      <c r="M382" s="456"/>
      <c r="N382" s="456"/>
      <c r="O382" s="457"/>
      <c r="Q382" s="455" t="s">
        <v>946</v>
      </c>
      <c r="R382" s="456"/>
      <c r="S382" s="456"/>
      <c r="T382" s="456"/>
      <c r="U382" s="456"/>
      <c r="V382" s="456"/>
      <c r="W382" s="457"/>
    </row>
    <row r="383" spans="1:23" ht="16" thickBot="1" x14ac:dyDescent="0.25">
      <c r="A383" s="458" t="s">
        <v>1156</v>
      </c>
      <c r="B383" s="460" t="s">
        <v>790</v>
      </c>
      <c r="C383" s="462" t="s">
        <v>1092</v>
      </c>
      <c r="D383" s="463"/>
      <c r="E383" s="464"/>
      <c r="F383" s="465" t="s">
        <v>958</v>
      </c>
      <c r="G383" s="466"/>
      <c r="I383" s="458" t="s">
        <v>1156</v>
      </c>
      <c r="J383" s="460" t="s">
        <v>790</v>
      </c>
      <c r="K383" s="462" t="s">
        <v>1092</v>
      </c>
      <c r="L383" s="463"/>
      <c r="M383" s="464"/>
      <c r="N383" s="465" t="s">
        <v>958</v>
      </c>
      <c r="O383" s="466"/>
      <c r="Q383" s="458" t="s">
        <v>1156</v>
      </c>
      <c r="R383" s="460" t="s">
        <v>790</v>
      </c>
      <c r="S383" s="462" t="s">
        <v>1092</v>
      </c>
      <c r="T383" s="463"/>
      <c r="U383" s="464"/>
      <c r="V383" s="465" t="s">
        <v>958</v>
      </c>
      <c r="W383" s="466"/>
    </row>
    <row r="384" spans="1:23" ht="16" thickBot="1" x14ac:dyDescent="0.25">
      <c r="A384" s="459"/>
      <c r="B384" s="461"/>
      <c r="C384" s="328" t="s">
        <v>950</v>
      </c>
      <c r="D384" s="328" t="s">
        <v>951</v>
      </c>
      <c r="E384" s="328" t="s">
        <v>952</v>
      </c>
      <c r="F384" s="328" t="s">
        <v>956</v>
      </c>
      <c r="G384" s="328" t="s">
        <v>957</v>
      </c>
      <c r="I384" s="459"/>
      <c r="J384" s="461"/>
      <c r="K384" s="328" t="s">
        <v>950</v>
      </c>
      <c r="L384" s="328" t="s">
        <v>951</v>
      </c>
      <c r="M384" s="328" t="s">
        <v>952</v>
      </c>
      <c r="N384" s="328" t="s">
        <v>956</v>
      </c>
      <c r="O384" s="328" t="s">
        <v>957</v>
      </c>
      <c r="Q384" s="459"/>
      <c r="R384" s="461"/>
      <c r="S384" s="328" t="s">
        <v>950</v>
      </c>
      <c r="T384" s="328" t="s">
        <v>951</v>
      </c>
      <c r="U384" s="328" t="s">
        <v>952</v>
      </c>
      <c r="V384" s="328" t="s">
        <v>956</v>
      </c>
      <c r="W384" s="328" t="s">
        <v>957</v>
      </c>
    </row>
    <row r="385" spans="1:23" x14ac:dyDescent="0.2">
      <c r="A385" s="470" t="s">
        <v>1155</v>
      </c>
      <c r="B385" s="337" t="s">
        <v>1140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470" t="s">
        <v>1157</v>
      </c>
      <c r="J385" s="337" t="s">
        <v>1140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467" t="s">
        <v>1158</v>
      </c>
      <c r="R385" s="337" t="s">
        <v>1140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 x14ac:dyDescent="0.2">
      <c r="A386" s="471"/>
      <c r="B386" s="338" t="s">
        <v>1141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471"/>
      <c r="J386" s="338" t="s">
        <v>1141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468"/>
      <c r="R386" s="338" t="s">
        <v>1141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 x14ac:dyDescent="0.2">
      <c r="A387" s="471"/>
      <c r="B387" s="338" t="s">
        <v>1142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471"/>
      <c r="J387" s="338" t="s">
        <v>1142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468"/>
      <c r="R387" s="338" t="s">
        <v>1142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 x14ac:dyDescent="0.2">
      <c r="A388" s="471"/>
      <c r="B388" s="338" t="s">
        <v>1143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471"/>
      <c r="J388" s="338" t="s">
        <v>1143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468"/>
      <c r="R388" s="338" t="s">
        <v>1143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 x14ac:dyDescent="0.2">
      <c r="A389" s="471"/>
      <c r="B389" s="338" t="s">
        <v>1144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471"/>
      <c r="J389" s="338" t="s">
        <v>1144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468"/>
      <c r="R389" s="338" t="s">
        <v>1144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7.9000000000000001E-2</v>
      </c>
      <c r="W389" s="346">
        <f>'Flusso dati statici sensori'!AD135</f>
        <v>7.7000000000000002E-3</v>
      </c>
    </row>
    <row r="390" spans="1:23" x14ac:dyDescent="0.2">
      <c r="A390" s="471"/>
      <c r="B390" s="338" t="s">
        <v>1145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471"/>
      <c r="J390" s="338" t="s">
        <v>1145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468"/>
      <c r="R390" s="338" t="s">
        <v>1145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 x14ac:dyDescent="0.2">
      <c r="A391" s="471"/>
      <c r="B391" s="338" t="s">
        <v>1146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471"/>
      <c r="J391" s="338" t="s">
        <v>1146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468"/>
      <c r="R391" s="338" t="s">
        <v>1146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 x14ac:dyDescent="0.2">
      <c r="A392" s="471"/>
      <c r="B392" s="338" t="s">
        <v>1147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471"/>
      <c r="J392" s="338" t="s">
        <v>1147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468"/>
      <c r="R392" s="338" t="s">
        <v>1147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 x14ac:dyDescent="0.2">
      <c r="A393" s="471"/>
      <c r="B393" s="338" t="s">
        <v>1148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471"/>
      <c r="J393" s="338" t="s">
        <v>1148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468"/>
      <c r="R393" s="338" t="s">
        <v>1148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 x14ac:dyDescent="0.2">
      <c r="A394" s="471"/>
      <c r="B394" s="338" t="s">
        <v>1149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471"/>
      <c r="J394" s="338" t="s">
        <v>1149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468"/>
      <c r="R394" s="338" t="s">
        <v>1149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 x14ac:dyDescent="0.2">
      <c r="A395" s="471"/>
      <c r="B395" s="338" t="s">
        <v>1150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471"/>
      <c r="J395" s="338" t="s">
        <v>1150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468"/>
      <c r="R395" s="338" t="s">
        <v>1150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 x14ac:dyDescent="0.2">
      <c r="A396" s="471"/>
      <c r="B396" s="338" t="s">
        <v>1151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471"/>
      <c r="J396" s="338" t="s">
        <v>1151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468"/>
      <c r="R396" s="338" t="s">
        <v>1151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 x14ac:dyDescent="0.2">
      <c r="A397" s="471"/>
      <c r="B397" s="338" t="s">
        <v>1152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471"/>
      <c r="J397" s="338" t="s">
        <v>1152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468"/>
      <c r="R397" s="338" t="s">
        <v>1152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 x14ac:dyDescent="0.2">
      <c r="A398" s="471"/>
      <c r="B398" s="338" t="s">
        <v>1153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471"/>
      <c r="J398" s="338" t="s">
        <v>1153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468"/>
      <c r="R398" s="338" t="s">
        <v>1153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6" thickBot="1" x14ac:dyDescent="0.25">
      <c r="A399" s="472"/>
      <c r="B399" s="339" t="s">
        <v>1154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472"/>
      <c r="J399" s="339" t="s">
        <v>1154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469"/>
      <c r="R399" s="339" t="s">
        <v>1154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6" thickBot="1" x14ac:dyDescent="0.25"/>
    <row r="403" spans="1:23" ht="16" thickBot="1" x14ac:dyDescent="0.25">
      <c r="A403" s="455" t="s">
        <v>947</v>
      </c>
      <c r="B403" s="456"/>
      <c r="C403" s="456"/>
      <c r="D403" s="456"/>
      <c r="E403" s="456"/>
      <c r="F403" s="456"/>
      <c r="G403" s="457"/>
      <c r="I403" s="455" t="s">
        <v>947</v>
      </c>
      <c r="J403" s="456"/>
      <c r="K403" s="456"/>
      <c r="L403" s="456"/>
      <c r="M403" s="456"/>
      <c r="N403" s="456"/>
      <c r="O403" s="457"/>
      <c r="Q403" s="455" t="s">
        <v>947</v>
      </c>
      <c r="R403" s="456"/>
      <c r="S403" s="456"/>
      <c r="T403" s="456"/>
      <c r="U403" s="456"/>
      <c r="V403" s="456"/>
      <c r="W403" s="457"/>
    </row>
    <row r="404" spans="1:23" ht="16" thickBot="1" x14ac:dyDescent="0.25">
      <c r="A404" s="458" t="s">
        <v>1156</v>
      </c>
      <c r="B404" s="460" t="s">
        <v>790</v>
      </c>
      <c r="C404" s="462" t="s">
        <v>1092</v>
      </c>
      <c r="D404" s="463"/>
      <c r="E404" s="464"/>
      <c r="F404" s="465" t="s">
        <v>958</v>
      </c>
      <c r="G404" s="466"/>
      <c r="I404" s="458" t="s">
        <v>1156</v>
      </c>
      <c r="J404" s="460" t="s">
        <v>790</v>
      </c>
      <c r="K404" s="462" t="s">
        <v>1092</v>
      </c>
      <c r="L404" s="463"/>
      <c r="M404" s="464"/>
      <c r="N404" s="465" t="s">
        <v>958</v>
      </c>
      <c r="O404" s="466"/>
      <c r="Q404" s="458" t="s">
        <v>1156</v>
      </c>
      <c r="R404" s="460" t="s">
        <v>790</v>
      </c>
      <c r="S404" s="462" t="s">
        <v>1092</v>
      </c>
      <c r="T404" s="463"/>
      <c r="U404" s="464"/>
      <c r="V404" s="465" t="s">
        <v>958</v>
      </c>
      <c r="W404" s="466"/>
    </row>
    <row r="405" spans="1:23" ht="16" thickBot="1" x14ac:dyDescent="0.25">
      <c r="A405" s="459"/>
      <c r="B405" s="461"/>
      <c r="C405" s="328" t="s">
        <v>950</v>
      </c>
      <c r="D405" s="328" t="s">
        <v>951</v>
      </c>
      <c r="E405" s="328" t="s">
        <v>952</v>
      </c>
      <c r="F405" s="328" t="s">
        <v>956</v>
      </c>
      <c r="G405" s="328" t="s">
        <v>957</v>
      </c>
      <c r="I405" s="459"/>
      <c r="J405" s="461"/>
      <c r="K405" s="328" t="s">
        <v>950</v>
      </c>
      <c r="L405" s="328" t="s">
        <v>951</v>
      </c>
      <c r="M405" s="328" t="s">
        <v>952</v>
      </c>
      <c r="N405" s="328" t="s">
        <v>956</v>
      </c>
      <c r="O405" s="328" t="s">
        <v>957</v>
      </c>
      <c r="Q405" s="459"/>
      <c r="R405" s="461"/>
      <c r="S405" s="328" t="s">
        <v>950</v>
      </c>
      <c r="T405" s="328" t="s">
        <v>951</v>
      </c>
      <c r="U405" s="328" t="s">
        <v>952</v>
      </c>
      <c r="V405" s="328" t="s">
        <v>956</v>
      </c>
      <c r="W405" s="328" t="s">
        <v>957</v>
      </c>
    </row>
    <row r="406" spans="1:23" x14ac:dyDescent="0.2">
      <c r="A406" s="470" t="s">
        <v>1155</v>
      </c>
      <c r="B406" s="337" t="s">
        <v>1140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470" t="s">
        <v>1157</v>
      </c>
      <c r="J406" s="337" t="s">
        <v>1140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467" t="s">
        <v>1158</v>
      </c>
      <c r="R406" s="337" t="s">
        <v>1140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 x14ac:dyDescent="0.2">
      <c r="A407" s="471"/>
      <c r="B407" s="338" t="s">
        <v>1141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471"/>
      <c r="J407" s="338" t="s">
        <v>1141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468"/>
      <c r="R407" s="338" t="s">
        <v>1141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 x14ac:dyDescent="0.2">
      <c r="A408" s="471"/>
      <c r="B408" s="338" t="s">
        <v>1142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471"/>
      <c r="J408" s="338" t="s">
        <v>1142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468"/>
      <c r="R408" s="338" t="s">
        <v>1142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 x14ac:dyDescent="0.2">
      <c r="A409" s="471"/>
      <c r="B409" s="338" t="s">
        <v>1143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471"/>
      <c r="J409" s="338" t="s">
        <v>1143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468"/>
      <c r="R409" s="338" t="s">
        <v>1143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 x14ac:dyDescent="0.2">
      <c r="A410" s="471"/>
      <c r="B410" s="338" t="s">
        <v>1144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471"/>
      <c r="J410" s="338" t="s">
        <v>1144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468"/>
      <c r="R410" s="338" t="s">
        <v>1144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 x14ac:dyDescent="0.2">
      <c r="A411" s="471"/>
      <c r="B411" s="338" t="s">
        <v>1145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471"/>
      <c r="J411" s="338" t="s">
        <v>1145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468"/>
      <c r="R411" s="338" t="s">
        <v>1145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 x14ac:dyDescent="0.2">
      <c r="A412" s="471"/>
      <c r="B412" s="338" t="s">
        <v>1146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471"/>
      <c r="J412" s="338" t="s">
        <v>1146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468"/>
      <c r="R412" s="338" t="s">
        <v>1146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 x14ac:dyDescent="0.2">
      <c r="A413" s="471"/>
      <c r="B413" s="338" t="s">
        <v>1147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471"/>
      <c r="J413" s="338" t="s">
        <v>1147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468"/>
      <c r="R413" s="338" t="s">
        <v>1147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 x14ac:dyDescent="0.2">
      <c r="A414" s="471"/>
      <c r="B414" s="338" t="s">
        <v>1148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471"/>
      <c r="J414" s="338" t="s">
        <v>1148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468"/>
      <c r="R414" s="338" t="s">
        <v>1148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 x14ac:dyDescent="0.2">
      <c r="A415" s="471"/>
      <c r="B415" s="338" t="s">
        <v>1149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471"/>
      <c r="J415" s="338" t="s">
        <v>1149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468"/>
      <c r="R415" s="338" t="s">
        <v>1149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 x14ac:dyDescent="0.2">
      <c r="A416" s="471"/>
      <c r="B416" s="338" t="s">
        <v>1150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471"/>
      <c r="J416" s="338" t="s">
        <v>1150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468"/>
      <c r="R416" s="338" t="s">
        <v>1150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 x14ac:dyDescent="0.2">
      <c r="A417" s="471"/>
      <c r="B417" s="338" t="s">
        <v>1151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471"/>
      <c r="J417" s="338" t="s">
        <v>1151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468"/>
      <c r="R417" s="338" t="s">
        <v>1151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 x14ac:dyDescent="0.2">
      <c r="A418" s="471"/>
      <c r="B418" s="338" t="s">
        <v>1152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471"/>
      <c r="J418" s="338" t="s">
        <v>1152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468"/>
      <c r="R418" s="338" t="s">
        <v>1152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 x14ac:dyDescent="0.2">
      <c r="A419" s="471"/>
      <c r="B419" s="338" t="s">
        <v>1153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471"/>
      <c r="J419" s="338" t="s">
        <v>1153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468"/>
      <c r="R419" s="338" t="s">
        <v>1153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6" thickBot="1" x14ac:dyDescent="0.25">
      <c r="A420" s="472"/>
      <c r="B420" s="339" t="s">
        <v>1154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472"/>
      <c r="J420" s="339" t="s">
        <v>1154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469"/>
      <c r="R420" s="339" t="s">
        <v>1154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6" thickBot="1" x14ac:dyDescent="0.25"/>
    <row r="424" spans="1:23" ht="16" thickBot="1" x14ac:dyDescent="0.25">
      <c r="A424" s="455" t="s">
        <v>948</v>
      </c>
      <c r="B424" s="456"/>
      <c r="C424" s="456"/>
      <c r="D424" s="456"/>
      <c r="E424" s="456"/>
      <c r="F424" s="456"/>
      <c r="G424" s="457"/>
      <c r="I424" s="455" t="s">
        <v>948</v>
      </c>
      <c r="J424" s="456"/>
      <c r="K424" s="456"/>
      <c r="L424" s="456"/>
      <c r="M424" s="456"/>
      <c r="N424" s="456"/>
      <c r="O424" s="457"/>
      <c r="Q424" s="455" t="s">
        <v>948</v>
      </c>
      <c r="R424" s="456"/>
      <c r="S424" s="456"/>
      <c r="T424" s="456"/>
      <c r="U424" s="456"/>
      <c r="V424" s="456"/>
      <c r="W424" s="457"/>
    </row>
    <row r="425" spans="1:23" ht="16" thickBot="1" x14ac:dyDescent="0.25">
      <c r="A425" s="458" t="s">
        <v>1156</v>
      </c>
      <c r="B425" s="460" t="s">
        <v>790</v>
      </c>
      <c r="C425" s="462" t="s">
        <v>1092</v>
      </c>
      <c r="D425" s="463"/>
      <c r="E425" s="464"/>
      <c r="F425" s="465" t="s">
        <v>958</v>
      </c>
      <c r="G425" s="466"/>
      <c r="I425" s="458" t="s">
        <v>1156</v>
      </c>
      <c r="J425" s="460" t="s">
        <v>790</v>
      </c>
      <c r="K425" s="462" t="s">
        <v>1092</v>
      </c>
      <c r="L425" s="463"/>
      <c r="M425" s="464"/>
      <c r="N425" s="465" t="s">
        <v>958</v>
      </c>
      <c r="O425" s="466"/>
      <c r="Q425" s="458" t="s">
        <v>1156</v>
      </c>
      <c r="R425" s="460" t="s">
        <v>790</v>
      </c>
      <c r="S425" s="462" t="s">
        <v>1092</v>
      </c>
      <c r="T425" s="463"/>
      <c r="U425" s="464"/>
      <c r="V425" s="465" t="s">
        <v>958</v>
      </c>
      <c r="W425" s="466"/>
    </row>
    <row r="426" spans="1:23" ht="16" thickBot="1" x14ac:dyDescent="0.25">
      <c r="A426" s="459"/>
      <c r="B426" s="461"/>
      <c r="C426" s="328" t="s">
        <v>950</v>
      </c>
      <c r="D426" s="328" t="s">
        <v>951</v>
      </c>
      <c r="E426" s="328" t="s">
        <v>952</v>
      </c>
      <c r="F426" s="328" t="s">
        <v>956</v>
      </c>
      <c r="G426" s="328" t="s">
        <v>957</v>
      </c>
      <c r="I426" s="459"/>
      <c r="J426" s="461"/>
      <c r="K426" s="328" t="s">
        <v>950</v>
      </c>
      <c r="L426" s="328" t="s">
        <v>951</v>
      </c>
      <c r="M426" s="328" t="s">
        <v>952</v>
      </c>
      <c r="N426" s="328" t="s">
        <v>956</v>
      </c>
      <c r="O426" s="328" t="s">
        <v>957</v>
      </c>
      <c r="Q426" s="459"/>
      <c r="R426" s="461"/>
      <c r="S426" s="328" t="s">
        <v>950</v>
      </c>
      <c r="T426" s="328" t="s">
        <v>951</v>
      </c>
      <c r="U426" s="328" t="s">
        <v>952</v>
      </c>
      <c r="V426" s="328" t="s">
        <v>956</v>
      </c>
      <c r="W426" s="328" t="s">
        <v>957</v>
      </c>
    </row>
    <row r="427" spans="1:23" x14ac:dyDescent="0.2">
      <c r="A427" s="470" t="s">
        <v>1155</v>
      </c>
      <c r="B427" s="337" t="s">
        <v>1140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470" t="s">
        <v>1157</v>
      </c>
      <c r="J427" s="337" t="s">
        <v>1140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467" t="s">
        <v>1158</v>
      </c>
      <c r="R427" s="337" t="s">
        <v>1140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 x14ac:dyDescent="0.2">
      <c r="A428" s="471"/>
      <c r="B428" s="338" t="s">
        <v>1141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471"/>
      <c r="J428" s="338" t="s">
        <v>1141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468"/>
      <c r="R428" s="338" t="s">
        <v>1141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 x14ac:dyDescent="0.2">
      <c r="A429" s="471"/>
      <c r="B429" s="338" t="s">
        <v>1142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471"/>
      <c r="J429" s="338" t="s">
        <v>1142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468"/>
      <c r="R429" s="338" t="s">
        <v>1142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 x14ac:dyDescent="0.2">
      <c r="A430" s="471"/>
      <c r="B430" s="338" t="s">
        <v>1143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471"/>
      <c r="J430" s="338" t="s">
        <v>1143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468"/>
      <c r="R430" s="338" t="s">
        <v>1143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 x14ac:dyDescent="0.2">
      <c r="A431" s="471"/>
      <c r="B431" s="338" t="s">
        <v>1144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471"/>
      <c r="J431" s="338" t="s">
        <v>1144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468"/>
      <c r="R431" s="338" t="s">
        <v>1144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 x14ac:dyDescent="0.2">
      <c r="A432" s="471"/>
      <c r="B432" s="338" t="s">
        <v>1145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471"/>
      <c r="J432" s="338" t="s">
        <v>1145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468"/>
      <c r="R432" s="338" t="s">
        <v>1145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 x14ac:dyDescent="0.2">
      <c r="A433" s="471"/>
      <c r="B433" s="338" t="s">
        <v>1146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471"/>
      <c r="J433" s="338" t="s">
        <v>1146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468"/>
      <c r="R433" s="338" t="s">
        <v>1146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 x14ac:dyDescent="0.2">
      <c r="A434" s="471"/>
      <c r="B434" s="338" t="s">
        <v>1147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471"/>
      <c r="J434" s="338" t="s">
        <v>1147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468"/>
      <c r="R434" s="338" t="s">
        <v>1147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 x14ac:dyDescent="0.2">
      <c r="A435" s="471"/>
      <c r="B435" s="338" t="s">
        <v>1148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471"/>
      <c r="J435" s="338" t="s">
        <v>1148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468"/>
      <c r="R435" s="338" t="s">
        <v>1148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 x14ac:dyDescent="0.2">
      <c r="A436" s="471"/>
      <c r="B436" s="338" t="s">
        <v>1149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471"/>
      <c r="J436" s="338" t="s">
        <v>1149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468"/>
      <c r="R436" s="338" t="s">
        <v>1149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 x14ac:dyDescent="0.2">
      <c r="A437" s="471"/>
      <c r="B437" s="338" t="s">
        <v>1150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471"/>
      <c r="J437" s="338" t="s">
        <v>1150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468"/>
      <c r="R437" s="338" t="s">
        <v>1150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 x14ac:dyDescent="0.2">
      <c r="A438" s="471"/>
      <c r="B438" s="338" t="s">
        <v>1151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471"/>
      <c r="J438" s="338" t="s">
        <v>1151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468"/>
      <c r="R438" s="338" t="s">
        <v>1151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 x14ac:dyDescent="0.2">
      <c r="A439" s="471"/>
      <c r="B439" s="338" t="s">
        <v>1152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471"/>
      <c r="J439" s="338" t="s">
        <v>1152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468"/>
      <c r="R439" s="338" t="s">
        <v>1152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 x14ac:dyDescent="0.2">
      <c r="A440" s="471"/>
      <c r="B440" s="338" t="s">
        <v>1153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471"/>
      <c r="J440" s="338" t="s">
        <v>1153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468"/>
      <c r="R440" s="338" t="s">
        <v>1153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6" thickBot="1" x14ac:dyDescent="0.25">
      <c r="A441" s="472"/>
      <c r="B441" s="339" t="s">
        <v>1154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472"/>
      <c r="J441" s="339" t="s">
        <v>1154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469"/>
      <c r="R441" s="339" t="s">
        <v>1154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6" thickBot="1" x14ac:dyDescent="0.25"/>
    <row r="445" spans="1:23" ht="16" thickBot="1" x14ac:dyDescent="0.25">
      <c r="A445" s="455" t="s">
        <v>949</v>
      </c>
      <c r="B445" s="456"/>
      <c r="C445" s="456"/>
      <c r="D445" s="456"/>
      <c r="E445" s="456"/>
      <c r="F445" s="456"/>
      <c r="G445" s="457"/>
      <c r="I445" s="455" t="s">
        <v>949</v>
      </c>
      <c r="J445" s="456"/>
      <c r="K445" s="456"/>
      <c r="L445" s="456"/>
      <c r="M445" s="456"/>
      <c r="N445" s="456"/>
      <c r="O445" s="457"/>
      <c r="Q445" s="455" t="s">
        <v>949</v>
      </c>
      <c r="R445" s="456"/>
      <c r="S445" s="456"/>
      <c r="T445" s="456"/>
      <c r="U445" s="456"/>
      <c r="V445" s="456"/>
      <c r="W445" s="457"/>
    </row>
    <row r="446" spans="1:23" ht="16" thickBot="1" x14ac:dyDescent="0.25">
      <c r="A446" s="458" t="s">
        <v>1156</v>
      </c>
      <c r="B446" s="460" t="s">
        <v>790</v>
      </c>
      <c r="C446" s="462" t="s">
        <v>1092</v>
      </c>
      <c r="D446" s="463"/>
      <c r="E446" s="464"/>
      <c r="F446" s="465" t="s">
        <v>958</v>
      </c>
      <c r="G446" s="466"/>
      <c r="I446" s="458" t="s">
        <v>1156</v>
      </c>
      <c r="J446" s="460" t="s">
        <v>790</v>
      </c>
      <c r="K446" s="462" t="s">
        <v>1092</v>
      </c>
      <c r="L446" s="463"/>
      <c r="M446" s="464"/>
      <c r="N446" s="465" t="s">
        <v>958</v>
      </c>
      <c r="O446" s="466"/>
      <c r="Q446" s="458" t="s">
        <v>1156</v>
      </c>
      <c r="R446" s="460" t="s">
        <v>790</v>
      </c>
      <c r="S446" s="462" t="s">
        <v>1092</v>
      </c>
      <c r="T446" s="463"/>
      <c r="U446" s="464"/>
      <c r="V446" s="465" t="s">
        <v>958</v>
      </c>
      <c r="W446" s="466"/>
    </row>
    <row r="447" spans="1:23" ht="16" thickBot="1" x14ac:dyDescent="0.25">
      <c r="A447" s="459"/>
      <c r="B447" s="461"/>
      <c r="C447" s="328" t="s">
        <v>950</v>
      </c>
      <c r="D447" s="328" t="s">
        <v>951</v>
      </c>
      <c r="E447" s="328" t="s">
        <v>952</v>
      </c>
      <c r="F447" s="328" t="s">
        <v>956</v>
      </c>
      <c r="G447" s="328" t="s">
        <v>957</v>
      </c>
      <c r="I447" s="459"/>
      <c r="J447" s="461"/>
      <c r="K447" s="328" t="s">
        <v>950</v>
      </c>
      <c r="L447" s="328" t="s">
        <v>951</v>
      </c>
      <c r="M447" s="328" t="s">
        <v>952</v>
      </c>
      <c r="N447" s="328" t="s">
        <v>956</v>
      </c>
      <c r="O447" s="328" t="s">
        <v>957</v>
      </c>
      <c r="Q447" s="459"/>
      <c r="R447" s="461"/>
      <c r="S447" s="328" t="s">
        <v>950</v>
      </c>
      <c r="T447" s="328" t="s">
        <v>951</v>
      </c>
      <c r="U447" s="328" t="s">
        <v>952</v>
      </c>
      <c r="V447" s="328" t="s">
        <v>956</v>
      </c>
      <c r="W447" s="328" t="s">
        <v>957</v>
      </c>
    </row>
    <row r="448" spans="1:23" x14ac:dyDescent="0.2">
      <c r="A448" s="470" t="s">
        <v>1155</v>
      </c>
      <c r="B448" s="337" t="s">
        <v>1140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470" t="s">
        <v>1157</v>
      </c>
      <c r="J448" s="337" t="s">
        <v>1140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467" t="s">
        <v>1158</v>
      </c>
      <c r="R448" s="337" t="s">
        <v>1140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 x14ac:dyDescent="0.2">
      <c r="A449" s="471"/>
      <c r="B449" s="338" t="s">
        <v>1141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471"/>
      <c r="J449" s="338" t="s">
        <v>1141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468"/>
      <c r="R449" s="338" t="s">
        <v>1141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 x14ac:dyDescent="0.2">
      <c r="A450" s="471"/>
      <c r="B450" s="338" t="s">
        <v>1142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471"/>
      <c r="J450" s="338" t="s">
        <v>1142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468"/>
      <c r="R450" s="338" t="s">
        <v>1142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 x14ac:dyDescent="0.2">
      <c r="A451" s="471"/>
      <c r="B451" s="338" t="s">
        <v>1143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471"/>
      <c r="J451" s="338" t="s">
        <v>1143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468"/>
      <c r="R451" s="338" t="s">
        <v>1143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 x14ac:dyDescent="0.2">
      <c r="A452" s="471"/>
      <c r="B452" s="338" t="s">
        <v>1144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471"/>
      <c r="J452" s="338" t="s">
        <v>1144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468"/>
      <c r="R452" s="338" t="s">
        <v>1144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 x14ac:dyDescent="0.2">
      <c r="A453" s="471"/>
      <c r="B453" s="338" t="s">
        <v>1145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7.9000000000000001E-2</v>
      </c>
      <c r="G453" s="346">
        <f>'Flusso dati statici sensori'!F165</f>
        <v>7.4999999999999997E-3</v>
      </c>
      <c r="I453" s="471"/>
      <c r="J453" s="338" t="s">
        <v>1145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468"/>
      <c r="R453" s="338" t="s">
        <v>1145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 x14ac:dyDescent="0.2">
      <c r="A454" s="471"/>
      <c r="B454" s="338" t="s">
        <v>1146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471"/>
      <c r="J454" s="338" t="s">
        <v>1146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468"/>
      <c r="R454" s="338" t="s">
        <v>1146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 x14ac:dyDescent="0.2">
      <c r="A455" s="471"/>
      <c r="B455" s="338" t="s">
        <v>1147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471"/>
      <c r="J455" s="338" t="s">
        <v>1147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468"/>
      <c r="R455" s="338" t="s">
        <v>1147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 x14ac:dyDescent="0.2">
      <c r="A456" s="471"/>
      <c r="B456" s="338" t="s">
        <v>1148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471"/>
      <c r="J456" s="338" t="s">
        <v>1148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468"/>
      <c r="R456" s="338" t="s">
        <v>1148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6.6000000000000003E-2</v>
      </c>
    </row>
    <row r="457" spans="1:23" x14ac:dyDescent="0.2">
      <c r="A457" s="471"/>
      <c r="B457" s="338" t="s">
        <v>1149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471"/>
      <c r="J457" s="338" t="s">
        <v>1149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468"/>
      <c r="R457" s="338" t="s">
        <v>1149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 x14ac:dyDescent="0.2">
      <c r="A458" s="471"/>
      <c r="B458" s="338" t="s">
        <v>1150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471"/>
      <c r="J458" s="338" t="s">
        <v>1150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468"/>
      <c r="R458" s="338" t="s">
        <v>1150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 x14ac:dyDescent="0.2">
      <c r="A459" s="471"/>
      <c r="B459" s="338" t="s">
        <v>1151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471"/>
      <c r="J459" s="338" t="s">
        <v>1151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468"/>
      <c r="R459" s="338" t="s">
        <v>1151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 x14ac:dyDescent="0.2">
      <c r="A460" s="471"/>
      <c r="B460" s="338" t="s">
        <v>1152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471"/>
      <c r="J460" s="338" t="s">
        <v>1152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468"/>
      <c r="R460" s="338" t="s">
        <v>1152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 x14ac:dyDescent="0.2">
      <c r="A461" s="471"/>
      <c r="B461" s="338" t="s">
        <v>1153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471"/>
      <c r="J461" s="338" t="s">
        <v>1153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468"/>
      <c r="R461" s="338" t="s">
        <v>1153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6" thickBot="1" x14ac:dyDescent="0.25">
      <c r="A462" s="472"/>
      <c r="B462" s="339" t="s">
        <v>1154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472"/>
      <c r="J462" s="339" t="s">
        <v>1154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469"/>
      <c r="R462" s="339" t="s">
        <v>1154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994"/>
  <sheetViews>
    <sheetView workbookViewId="0">
      <selection activeCell="E13" sqref="E13"/>
    </sheetView>
  </sheetViews>
  <sheetFormatPr baseColWidth="10" defaultColWidth="8.83203125" defaultRowHeight="15" x14ac:dyDescent="0.2"/>
  <cols>
    <col min="3" max="3" width="11.83203125" customWidth="1"/>
    <col min="4" max="6" width="22" bestFit="1" customWidth="1"/>
    <col min="7" max="8" width="21.1640625" bestFit="1" customWidth="1"/>
  </cols>
  <sheetData>
    <row r="1" spans="1:8" ht="17" thickBot="1" x14ac:dyDescent="0.25">
      <c r="A1" s="529" t="s">
        <v>1164</v>
      </c>
      <c r="B1" s="539" t="s">
        <v>1112</v>
      </c>
      <c r="C1" s="529" t="s">
        <v>1170</v>
      </c>
      <c r="D1" s="539" t="s">
        <v>1165</v>
      </c>
      <c r="E1" s="529" t="s">
        <v>1166</v>
      </c>
      <c r="F1" s="539" t="s">
        <v>1167</v>
      </c>
      <c r="G1" s="529" t="s">
        <v>1168</v>
      </c>
      <c r="H1" s="538" t="s">
        <v>1169</v>
      </c>
    </row>
    <row r="2" spans="1:8" x14ac:dyDescent="0.2">
      <c r="A2" s="531" t="s">
        <v>1162</v>
      </c>
      <c r="B2" s="532" t="s">
        <v>1163</v>
      </c>
      <c r="C2" s="533" t="str">
        <f>'Tabelle Dashboard'!B7</f>
        <v>Scenario 1</v>
      </c>
      <c r="D2" s="532">
        <f>'Tabelle Dashboard'!C7</f>
        <v>5.1999999999999998E-2</v>
      </c>
      <c r="E2" s="533">
        <f>'Tabelle Dashboard'!D7</f>
        <v>7.3999999999999996E-2</v>
      </c>
      <c r="F2" s="532">
        <f>'Tabelle Dashboard'!E7</f>
        <v>5.3999999999999999E-2</v>
      </c>
      <c r="G2" s="533">
        <f>'Tabelle Dashboard'!F7</f>
        <v>7.7000000000000002E-3</v>
      </c>
      <c r="H2" s="532">
        <f>'Tabelle Dashboard'!G7</f>
        <v>8.0000000000000002E-3</v>
      </c>
    </row>
    <row r="3" spans="1:8" x14ac:dyDescent="0.2">
      <c r="A3" s="520" t="s">
        <v>1162</v>
      </c>
      <c r="B3" s="526" t="s">
        <v>1163</v>
      </c>
      <c r="C3" s="534" t="str">
        <f>'Tabelle Dashboard'!B8</f>
        <v>Scenario 2</v>
      </c>
      <c r="D3" s="536">
        <f>'Tabelle Dashboard'!C8</f>
        <v>5.8999999999999997E-2</v>
      </c>
      <c r="E3" s="537">
        <f>'Tabelle Dashboard'!D8</f>
        <v>8.4000000000000005E-2</v>
      </c>
      <c r="F3" s="536">
        <f>'Tabelle Dashboard'!E8</f>
        <v>0.06</v>
      </c>
      <c r="G3" s="537">
        <f>'Tabelle Dashboard'!F8</f>
        <v>8.8000000000000005E-3</v>
      </c>
      <c r="H3" s="536">
        <f>'Tabelle Dashboard'!G8</f>
        <v>9.1000000000000004E-3</v>
      </c>
    </row>
    <row r="4" spans="1:8" x14ac:dyDescent="0.2">
      <c r="A4" s="520" t="s">
        <v>1162</v>
      </c>
      <c r="B4" s="526" t="s">
        <v>1163</v>
      </c>
      <c r="C4" s="534" t="str">
        <f>'Tabelle Dashboard'!B9</f>
        <v>Scenario 3</v>
      </c>
      <c r="D4" s="536">
        <f>'Tabelle Dashboard'!C9</f>
        <v>4.3999999999999997E-2</v>
      </c>
      <c r="E4" s="537">
        <f>'Tabelle Dashboard'!D9</f>
        <v>6.3E-2</v>
      </c>
      <c r="F4" s="536">
        <f>'Tabelle Dashboard'!E9</f>
        <v>4.3999999999999997E-2</v>
      </c>
      <c r="G4" s="537">
        <f>'Tabelle Dashboard'!F9</f>
        <v>6.6E-3</v>
      </c>
      <c r="H4" s="536">
        <f>'Tabelle Dashboard'!G9</f>
        <v>6.6E-3</v>
      </c>
    </row>
    <row r="5" spans="1:8" x14ac:dyDescent="0.2">
      <c r="A5" s="520" t="s">
        <v>1162</v>
      </c>
      <c r="B5" s="526" t="s">
        <v>1163</v>
      </c>
      <c r="C5" s="534" t="str">
        <f>'Tabelle Dashboard'!B10</f>
        <v>Scenario 4</v>
      </c>
      <c r="D5" s="536">
        <f>'Tabelle Dashboard'!C10</f>
        <v>4.8000000000000001E-2</v>
      </c>
      <c r="E5" s="537">
        <f>'Tabelle Dashboard'!D10</f>
        <v>6.8000000000000005E-2</v>
      </c>
      <c r="F5" s="536">
        <f>'Tabelle Dashboard'!E10</f>
        <v>4.8000000000000001E-2</v>
      </c>
      <c r="G5" s="537">
        <f>'Tabelle Dashboard'!F10</f>
        <v>7.1000000000000004E-3</v>
      </c>
      <c r="H5" s="536">
        <f>'Tabelle Dashboard'!G10</f>
        <v>7.3000000000000001E-3</v>
      </c>
    </row>
    <row r="6" spans="1:8" x14ac:dyDescent="0.2">
      <c r="A6" s="520" t="s">
        <v>1162</v>
      </c>
      <c r="B6" s="526" t="s">
        <v>1163</v>
      </c>
      <c r="C6" s="534" t="str">
        <f>'Tabelle Dashboard'!B11</f>
        <v>Scenario 5</v>
      </c>
      <c r="D6" s="536">
        <f>'Tabelle Dashboard'!C11</f>
        <v>0.05</v>
      </c>
      <c r="E6" s="537">
        <f>'Tabelle Dashboard'!D11</f>
        <v>7.1999999999999995E-2</v>
      </c>
      <c r="F6" s="536">
        <f>'Tabelle Dashboard'!E11</f>
        <v>5.1999999999999998E-2</v>
      </c>
      <c r="G6" s="537">
        <f>'Tabelle Dashboard'!F11</f>
        <v>7.6E-3</v>
      </c>
      <c r="H6" s="536">
        <f>'Tabelle Dashboard'!G11</f>
        <v>7.7999999999999996E-3</v>
      </c>
    </row>
    <row r="7" spans="1:8" x14ac:dyDescent="0.2">
      <c r="A7" s="520" t="s">
        <v>1162</v>
      </c>
      <c r="B7" s="526" t="s">
        <v>1163</v>
      </c>
      <c r="C7" s="534" t="str">
        <f>'Tabelle Dashboard'!B12</f>
        <v>Scenario 6</v>
      </c>
      <c r="D7" s="536">
        <f>'Tabelle Dashboard'!C12</f>
        <v>0.05</v>
      </c>
      <c r="E7" s="537">
        <f>'Tabelle Dashboard'!D12</f>
        <v>7.0999999999999994E-2</v>
      </c>
      <c r="F7" s="536">
        <f>'Tabelle Dashboard'!E12</f>
        <v>5.1999999999999998E-2</v>
      </c>
      <c r="G7" s="537">
        <f>'Tabelle Dashboard'!F12</f>
        <v>7.4999999999999997E-3</v>
      </c>
      <c r="H7" s="536">
        <f>'Tabelle Dashboard'!G12</f>
        <v>7.9000000000000008E-3</v>
      </c>
    </row>
    <row r="8" spans="1:8" x14ac:dyDescent="0.2">
      <c r="A8" s="520" t="s">
        <v>1162</v>
      </c>
      <c r="B8" s="526" t="s">
        <v>1163</v>
      </c>
      <c r="C8" s="534" t="str">
        <f>'Tabelle Dashboard'!B13</f>
        <v>Scenario 7</v>
      </c>
      <c r="D8" s="536">
        <f>'Tabelle Dashboard'!C13</f>
        <v>4.5999999999999999E-2</v>
      </c>
      <c r="E8" s="537">
        <f>'Tabelle Dashboard'!D13</f>
        <v>6.6000000000000003E-2</v>
      </c>
      <c r="F8" s="536">
        <f>'Tabelle Dashboard'!E13</f>
        <v>4.7E-2</v>
      </c>
      <c r="G8" s="537">
        <f>'Tabelle Dashboard'!F13</f>
        <v>6.8999999999999999E-3</v>
      </c>
      <c r="H8" s="536">
        <f>'Tabelle Dashboard'!G13</f>
        <v>7.1000000000000004E-3</v>
      </c>
    </row>
    <row r="9" spans="1:8" x14ac:dyDescent="0.2">
      <c r="A9" s="520" t="s">
        <v>1162</v>
      </c>
      <c r="B9" s="526" t="s">
        <v>1163</v>
      </c>
      <c r="C9" s="534" t="str">
        <f>'Tabelle Dashboard'!B14</f>
        <v>Scenario 8</v>
      </c>
      <c r="D9" s="536">
        <f>'Tabelle Dashboard'!C14</f>
        <v>5.0999999999999997E-2</v>
      </c>
      <c r="E9" s="537">
        <f>'Tabelle Dashboard'!D14</f>
        <v>7.1999999999999995E-2</v>
      </c>
      <c r="F9" s="536">
        <f>'Tabelle Dashboard'!E14</f>
        <v>5.1999999999999998E-2</v>
      </c>
      <c r="G9" s="537">
        <f>'Tabelle Dashboard'!F14</f>
        <v>7.6E-3</v>
      </c>
      <c r="H9" s="536">
        <f>'Tabelle Dashboard'!G14</f>
        <v>7.7999999999999996E-3</v>
      </c>
    </row>
    <row r="10" spans="1:8" x14ac:dyDescent="0.2">
      <c r="A10" s="520" t="s">
        <v>1162</v>
      </c>
      <c r="B10" s="526" t="s">
        <v>1163</v>
      </c>
      <c r="C10" s="534" t="str">
        <f>'Tabelle Dashboard'!B15</f>
        <v>Scenario 9</v>
      </c>
      <c r="D10" s="536">
        <f>'Tabelle Dashboard'!C15</f>
        <v>6.3E-2</v>
      </c>
      <c r="E10" s="537">
        <f>'Tabelle Dashboard'!D15</f>
        <v>0.09</v>
      </c>
      <c r="F10" s="536">
        <f>'Tabelle Dashboard'!E15</f>
        <v>6.5000000000000002E-2</v>
      </c>
      <c r="G10" s="537">
        <f>'Tabelle Dashboard'!F15</f>
        <v>9.4999999999999998E-3</v>
      </c>
      <c r="H10" s="536">
        <f>'Tabelle Dashboard'!G15</f>
        <v>9.7000000000000003E-3</v>
      </c>
    </row>
    <row r="11" spans="1:8" x14ac:dyDescent="0.2">
      <c r="A11" s="520" t="s">
        <v>1162</v>
      </c>
      <c r="B11" s="526" t="s">
        <v>1163</v>
      </c>
      <c r="C11" s="534" t="str">
        <f>'Tabelle Dashboard'!B16</f>
        <v>Scenario 10</v>
      </c>
      <c r="D11" s="536">
        <f>'Tabelle Dashboard'!C16</f>
        <v>6.4000000000000001E-2</v>
      </c>
      <c r="E11" s="537">
        <f>'Tabelle Dashboard'!D16</f>
        <v>0.09</v>
      </c>
      <c r="F11" s="536">
        <f>'Tabelle Dashboard'!E16</f>
        <v>6.5000000000000002E-2</v>
      </c>
      <c r="G11" s="537">
        <f>'Tabelle Dashboard'!F16</f>
        <v>9.4999999999999998E-3</v>
      </c>
      <c r="H11" s="536">
        <f>'Tabelle Dashboard'!G16</f>
        <v>9.7999999999999997E-3</v>
      </c>
    </row>
    <row r="12" spans="1:8" x14ac:dyDescent="0.2">
      <c r="A12" s="520" t="s">
        <v>1162</v>
      </c>
      <c r="B12" s="526" t="s">
        <v>1163</v>
      </c>
      <c r="C12" s="534" t="str">
        <f>'Tabelle Dashboard'!B17</f>
        <v>Scenario 11</v>
      </c>
      <c r="D12" s="536">
        <f>'Tabelle Dashboard'!C17</f>
        <v>5.0999999999999997E-2</v>
      </c>
      <c r="E12" s="537">
        <f>'Tabelle Dashboard'!D17</f>
        <v>7.1999999999999995E-2</v>
      </c>
      <c r="F12" s="536">
        <f>'Tabelle Dashboard'!E17</f>
        <v>5.1999999999999998E-2</v>
      </c>
      <c r="G12" s="537">
        <f>'Tabelle Dashboard'!F17</f>
        <v>7.6E-3</v>
      </c>
      <c r="H12" s="536">
        <f>'Tabelle Dashboard'!G17</f>
        <v>7.7999999999999996E-3</v>
      </c>
    </row>
    <row r="13" spans="1:8" x14ac:dyDescent="0.2">
      <c r="A13" s="520" t="s">
        <v>1162</v>
      </c>
      <c r="B13" s="526" t="s">
        <v>1163</v>
      </c>
      <c r="C13" s="534" t="str">
        <f>'Tabelle Dashboard'!B18</f>
        <v>Scenario 12</v>
      </c>
      <c r="D13" s="536">
        <f>'Tabelle Dashboard'!C18</f>
        <v>4.4999999999999998E-2</v>
      </c>
      <c r="E13" s="537">
        <f>'Tabelle Dashboard'!D18</f>
        <v>6.4000000000000001E-2</v>
      </c>
      <c r="F13" s="536">
        <f>'Tabelle Dashboard'!E18</f>
        <v>4.5999999999999999E-2</v>
      </c>
      <c r="G13" s="537">
        <f>'Tabelle Dashboard'!F18</f>
        <v>6.7999999999999996E-3</v>
      </c>
      <c r="H13" s="536">
        <f>'Tabelle Dashboard'!G18</f>
        <v>7.0000000000000001E-3</v>
      </c>
    </row>
    <row r="14" spans="1:8" x14ac:dyDescent="0.2">
      <c r="A14" s="520" t="s">
        <v>1162</v>
      </c>
      <c r="B14" s="526" t="s">
        <v>1163</v>
      </c>
      <c r="C14" s="534" t="str">
        <f>'Tabelle Dashboard'!B19</f>
        <v>Scenario 13</v>
      </c>
      <c r="D14" s="536">
        <f>'Tabelle Dashboard'!C19</f>
        <v>6.4000000000000001E-2</v>
      </c>
      <c r="E14" s="537">
        <f>'Tabelle Dashboard'!D19</f>
        <v>9.0999999999999998E-2</v>
      </c>
      <c r="F14" s="536">
        <f>'Tabelle Dashboard'!E19</f>
        <v>6.5000000000000002E-2</v>
      </c>
      <c r="G14" s="537">
        <f>'Tabelle Dashboard'!F19</f>
        <v>9.5999999999999992E-3</v>
      </c>
      <c r="H14" s="536">
        <f>'Tabelle Dashboard'!G19</f>
        <v>9.9000000000000008E-3</v>
      </c>
    </row>
    <row r="15" spans="1:8" x14ac:dyDescent="0.2">
      <c r="A15" s="520" t="s">
        <v>1162</v>
      </c>
      <c r="B15" s="526" t="s">
        <v>1163</v>
      </c>
      <c r="C15" s="534" t="str">
        <f>'Tabelle Dashboard'!B20</f>
        <v>Scenario 14</v>
      </c>
      <c r="D15" s="536">
        <f>'Tabelle Dashboard'!C20</f>
        <v>5.5E-2</v>
      </c>
      <c r="E15" s="537">
        <f>'Tabelle Dashboard'!D20</f>
        <v>7.6999999999999999E-2</v>
      </c>
      <c r="F15" s="536">
        <f>'Tabelle Dashboard'!E20</f>
        <v>5.5E-2</v>
      </c>
      <c r="G15" s="537">
        <f>'Tabelle Dashboard'!F20</f>
        <v>8.3000000000000001E-3</v>
      </c>
      <c r="H15" s="536">
        <f>'Tabelle Dashboard'!G20</f>
        <v>8.2000000000000007E-3</v>
      </c>
    </row>
    <row r="16" spans="1:8" x14ac:dyDescent="0.2">
      <c r="A16" s="520" t="s">
        <v>1162</v>
      </c>
      <c r="B16" s="526" t="s">
        <v>1163</v>
      </c>
      <c r="C16" s="534" t="str">
        <f>'Tabelle Dashboard'!B21</f>
        <v>Scenario 15</v>
      </c>
      <c r="D16" s="536">
        <f>'Tabelle Dashboard'!C21</f>
        <v>5.7000000000000002E-2</v>
      </c>
      <c r="E16" s="537">
        <f>'Tabelle Dashboard'!D21</f>
        <v>8.1000000000000003E-2</v>
      </c>
      <c r="F16" s="536">
        <f>'Tabelle Dashboard'!E21</f>
        <v>5.8000000000000003E-2</v>
      </c>
      <c r="G16" s="537">
        <f>'Tabelle Dashboard'!F21</f>
        <v>8.6E-3</v>
      </c>
      <c r="H16" s="536">
        <f>'Tabelle Dashboard'!G21</f>
        <v>8.8000000000000005E-3</v>
      </c>
    </row>
    <row r="17" spans="1:8" x14ac:dyDescent="0.2">
      <c r="A17" s="520" t="s">
        <v>1162</v>
      </c>
      <c r="B17" s="526" t="s">
        <v>1157</v>
      </c>
      <c r="C17" s="534" t="str">
        <f>'Tabelle Dashboard'!J7</f>
        <v>Scenario 1</v>
      </c>
      <c r="D17" s="536">
        <f>'Tabelle Dashboard'!K7</f>
        <v>5.6000000000000001E-2</v>
      </c>
      <c r="E17" s="537">
        <f>'Tabelle Dashboard'!L7</f>
        <v>7.9000000000000001E-2</v>
      </c>
      <c r="F17" s="536">
        <f>'Tabelle Dashboard'!M7</f>
        <v>0.05</v>
      </c>
      <c r="G17" s="537">
        <f>'Tabelle Dashboard'!N7</f>
        <v>8.3999999999999995E-3</v>
      </c>
      <c r="H17" s="536">
        <f>'Tabelle Dashboard'!O7</f>
        <v>8.6E-3</v>
      </c>
    </row>
    <row r="18" spans="1:8" x14ac:dyDescent="0.2">
      <c r="A18" s="520" t="s">
        <v>1162</v>
      </c>
      <c r="B18" s="526" t="s">
        <v>1157</v>
      </c>
      <c r="C18" s="534" t="str">
        <f>'Tabelle Dashboard'!J8</f>
        <v>Scenario 2</v>
      </c>
      <c r="D18" s="536">
        <f>'Tabelle Dashboard'!K8</f>
        <v>4.3999999999999997E-2</v>
      </c>
      <c r="E18" s="537">
        <f>'Tabelle Dashboard'!L8</f>
        <v>6.4000000000000001E-2</v>
      </c>
      <c r="F18" s="536">
        <f>'Tabelle Dashboard'!M8</f>
        <v>4.4999999999999998E-2</v>
      </c>
      <c r="G18" s="537">
        <f>'Tabelle Dashboard'!N8</f>
        <v>6.6E-3</v>
      </c>
      <c r="H18" s="536">
        <f>'Tabelle Dashboard'!O8</f>
        <v>6.6E-3</v>
      </c>
    </row>
    <row r="19" spans="1:8" x14ac:dyDescent="0.2">
      <c r="A19" s="520" t="s">
        <v>1162</v>
      </c>
      <c r="B19" s="526" t="s">
        <v>1157</v>
      </c>
      <c r="C19" s="534" t="str">
        <f>'Tabelle Dashboard'!J9</f>
        <v>Scenario 3</v>
      </c>
      <c r="D19" s="536">
        <f>'Tabelle Dashboard'!K9</f>
        <v>5.6000000000000001E-2</v>
      </c>
      <c r="E19" s="537">
        <f>'Tabelle Dashboard'!L9</f>
        <v>0.08</v>
      </c>
      <c r="F19" s="536">
        <f>'Tabelle Dashboard'!M9</f>
        <v>5.6000000000000001E-2</v>
      </c>
      <c r="G19" s="537">
        <f>'Tabelle Dashboard'!N9</f>
        <v>8.3000000000000001E-3</v>
      </c>
      <c r="H19" s="536">
        <f>'Tabelle Dashboard'!O9</f>
        <v>8.3999999999999995E-3</v>
      </c>
    </row>
    <row r="20" spans="1:8" x14ac:dyDescent="0.2">
      <c r="A20" s="520" t="s">
        <v>1162</v>
      </c>
      <c r="B20" s="526" t="s">
        <v>1157</v>
      </c>
      <c r="C20" s="534" t="str">
        <f>'Tabelle Dashboard'!J10</f>
        <v>Scenario 4</v>
      </c>
      <c r="D20" s="536">
        <f>'Tabelle Dashboard'!K10</f>
        <v>5.1999999999999998E-2</v>
      </c>
      <c r="E20" s="537">
        <f>'Tabelle Dashboard'!L10</f>
        <v>7.2999999999999995E-2</v>
      </c>
      <c r="F20" s="536">
        <f>'Tabelle Dashboard'!M10</f>
        <v>5.1999999999999998E-2</v>
      </c>
      <c r="G20" s="537">
        <f>'Tabelle Dashboard'!N10</f>
        <v>7.6E-3</v>
      </c>
      <c r="H20" s="536">
        <f>'Tabelle Dashboard'!O10</f>
        <v>7.9000000000000008E-3</v>
      </c>
    </row>
    <row r="21" spans="1:8" x14ac:dyDescent="0.2">
      <c r="A21" s="520" t="s">
        <v>1162</v>
      </c>
      <c r="B21" s="526" t="s">
        <v>1157</v>
      </c>
      <c r="C21" s="534" t="str">
        <f>'Tabelle Dashboard'!J11</f>
        <v>Scenario 5</v>
      </c>
      <c r="D21" s="536">
        <f>'Tabelle Dashboard'!K11</f>
        <v>5.3999999999999999E-2</v>
      </c>
      <c r="E21" s="537">
        <f>'Tabelle Dashboard'!L11</f>
        <v>7.6999999999999999E-2</v>
      </c>
      <c r="F21" s="536">
        <f>'Tabelle Dashboard'!M11</f>
        <v>5.5E-2</v>
      </c>
      <c r="G21" s="537">
        <f>'Tabelle Dashboard'!N11</f>
        <v>8.0999999999999996E-3</v>
      </c>
      <c r="H21" s="536">
        <f>'Tabelle Dashboard'!O11</f>
        <v>8.2000000000000007E-3</v>
      </c>
    </row>
    <row r="22" spans="1:8" x14ac:dyDescent="0.2">
      <c r="A22" s="520" t="s">
        <v>1162</v>
      </c>
      <c r="B22" s="526" t="s">
        <v>1157</v>
      </c>
      <c r="C22" s="534" t="str">
        <f>'Tabelle Dashboard'!J12</f>
        <v>Scenario 6</v>
      </c>
      <c r="D22" s="536">
        <f>'Tabelle Dashboard'!K12</f>
        <v>5.5E-2</v>
      </c>
      <c r="E22" s="537">
        <f>'Tabelle Dashboard'!L12</f>
        <v>0.08</v>
      </c>
      <c r="F22" s="536">
        <f>'Tabelle Dashboard'!M12</f>
        <v>5.7000000000000002E-2</v>
      </c>
      <c r="G22" s="537">
        <f>'Tabelle Dashboard'!N12</f>
        <v>8.3000000000000001E-3</v>
      </c>
      <c r="H22" s="536">
        <f>'Tabelle Dashboard'!O12</f>
        <v>8.6999999999999994E-3</v>
      </c>
    </row>
    <row r="23" spans="1:8" x14ac:dyDescent="0.2">
      <c r="A23" s="520" t="s">
        <v>1162</v>
      </c>
      <c r="B23" s="526" t="s">
        <v>1157</v>
      </c>
      <c r="C23" s="534" t="str">
        <f>'Tabelle Dashboard'!J13</f>
        <v>Scenario 7</v>
      </c>
      <c r="D23" s="536">
        <f>'Tabelle Dashboard'!K13</f>
        <v>4.8000000000000001E-2</v>
      </c>
      <c r="E23" s="537">
        <f>'Tabelle Dashboard'!L13</f>
        <v>6.9000000000000006E-2</v>
      </c>
      <c r="F23" s="536">
        <f>'Tabelle Dashboard'!M13</f>
        <v>4.9000000000000002E-2</v>
      </c>
      <c r="G23" s="537">
        <f>'Tabelle Dashboard'!N13</f>
        <v>7.3000000000000001E-3</v>
      </c>
      <c r="H23" s="536">
        <f>'Tabelle Dashboard'!O13</f>
        <v>7.4000000000000003E-3</v>
      </c>
    </row>
    <row r="24" spans="1:8" x14ac:dyDescent="0.2">
      <c r="A24" s="520" t="s">
        <v>1162</v>
      </c>
      <c r="B24" s="526" t="s">
        <v>1157</v>
      </c>
      <c r="C24" s="534" t="str">
        <f>'Tabelle Dashboard'!J14</f>
        <v>Scenario 8</v>
      </c>
      <c r="D24" s="536">
        <f>'Tabelle Dashboard'!K14</f>
        <v>5.2999999999999999E-2</v>
      </c>
      <c r="E24" s="537">
        <f>'Tabelle Dashboard'!L14</f>
        <v>7.4999999999999997E-2</v>
      </c>
      <c r="F24" s="536">
        <f>'Tabelle Dashboard'!M14</f>
        <v>5.2999999999999999E-2</v>
      </c>
      <c r="G24" s="537">
        <f>'Tabelle Dashboard'!N14</f>
        <v>8.0999999999999996E-3</v>
      </c>
      <c r="H24" s="536">
        <f>'Tabelle Dashboard'!O14</f>
        <v>8.0999999999999996E-3</v>
      </c>
    </row>
    <row r="25" spans="1:8" x14ac:dyDescent="0.2">
      <c r="A25" s="520" t="s">
        <v>1162</v>
      </c>
      <c r="B25" s="526" t="s">
        <v>1157</v>
      </c>
      <c r="C25" s="534" t="str">
        <f>'Tabelle Dashboard'!J15</f>
        <v>Scenario 9</v>
      </c>
      <c r="D25" s="536">
        <f>'Tabelle Dashboard'!K15</f>
        <v>5.5E-2</v>
      </c>
      <c r="E25" s="537">
        <f>'Tabelle Dashboard'!L15</f>
        <v>0.08</v>
      </c>
      <c r="F25" s="536">
        <f>'Tabelle Dashboard'!M15</f>
        <v>5.7000000000000002E-2</v>
      </c>
      <c r="G25" s="537">
        <f>'Tabelle Dashboard'!N15</f>
        <v>8.3000000000000001E-3</v>
      </c>
      <c r="H25" s="536">
        <f>'Tabelle Dashboard'!O15</f>
        <v>8.6999999999999994E-3</v>
      </c>
    </row>
    <row r="26" spans="1:8" x14ac:dyDescent="0.2">
      <c r="A26" s="520" t="s">
        <v>1162</v>
      </c>
      <c r="B26" s="526" t="s">
        <v>1157</v>
      </c>
      <c r="C26" s="534" t="str">
        <f>'Tabelle Dashboard'!J16</f>
        <v>Scenario 10</v>
      </c>
      <c r="D26" s="536">
        <f>'Tabelle Dashboard'!K16</f>
        <v>6.7000000000000002E-3</v>
      </c>
      <c r="E26" s="537">
        <f>'Tabelle Dashboard'!L16</f>
        <v>9.4E-2</v>
      </c>
      <c r="F26" s="536">
        <f>'Tabelle Dashboard'!M16</f>
        <v>6.7000000000000004E-2</v>
      </c>
      <c r="G26" s="537">
        <f>'Tabelle Dashboard'!N16</f>
        <v>0.01</v>
      </c>
      <c r="H26" s="536">
        <f>'Tabelle Dashboard'!O16</f>
        <v>0.01</v>
      </c>
    </row>
    <row r="27" spans="1:8" x14ac:dyDescent="0.2">
      <c r="A27" s="520" t="s">
        <v>1162</v>
      </c>
      <c r="B27" s="526" t="s">
        <v>1157</v>
      </c>
      <c r="C27" s="534" t="str">
        <f>'Tabelle Dashboard'!J17</f>
        <v>Scenario 11</v>
      </c>
      <c r="D27" s="536">
        <f>'Tabelle Dashboard'!K17</f>
        <v>5.2999999999999999E-2</v>
      </c>
      <c r="E27" s="537">
        <f>'Tabelle Dashboard'!L17</f>
        <v>7.4999999999999997E-2</v>
      </c>
      <c r="F27" s="536">
        <f>'Tabelle Dashboard'!M17</f>
        <v>5.2999999999999999E-2</v>
      </c>
      <c r="G27" s="537">
        <f>'Tabelle Dashboard'!N17</f>
        <v>8.0000000000000002E-3</v>
      </c>
      <c r="H27" s="536">
        <f>'Tabelle Dashboard'!O17</f>
        <v>8.0000000000000002E-3</v>
      </c>
    </row>
    <row r="28" spans="1:8" x14ac:dyDescent="0.2">
      <c r="A28" s="520" t="s">
        <v>1162</v>
      </c>
      <c r="B28" s="526" t="s">
        <v>1157</v>
      </c>
      <c r="C28" s="534" t="str">
        <f>'Tabelle Dashboard'!J18</f>
        <v>Scenario 12</v>
      </c>
      <c r="D28" s="536">
        <f>'Tabelle Dashboard'!K18</f>
        <v>4.5999999999999999E-2</v>
      </c>
      <c r="E28" s="537">
        <f>'Tabelle Dashboard'!L18</f>
        <v>6.4000000000000001E-2</v>
      </c>
      <c r="F28" s="536">
        <f>'Tabelle Dashboard'!M18</f>
        <v>4.5999999999999999E-2</v>
      </c>
      <c r="G28" s="537">
        <f>'Tabelle Dashboard'!N18</f>
        <v>6.7999999999999996E-3</v>
      </c>
      <c r="H28" s="536">
        <f>'Tabelle Dashboard'!O18</f>
        <v>8.0000000000000002E-3</v>
      </c>
    </row>
    <row r="29" spans="1:8" x14ac:dyDescent="0.2">
      <c r="A29" s="520" t="s">
        <v>1162</v>
      </c>
      <c r="B29" s="526" t="s">
        <v>1157</v>
      </c>
      <c r="C29" s="534" t="str">
        <f>'Tabelle Dashboard'!J19</f>
        <v>Scenario 13</v>
      </c>
      <c r="D29" s="536">
        <f>'Tabelle Dashboard'!K19</f>
        <v>6.7000000000000004E-2</v>
      </c>
      <c r="E29" s="537">
        <f>'Tabelle Dashboard'!L19</f>
        <v>9.4E-2</v>
      </c>
      <c r="F29" s="536">
        <f>'Tabelle Dashboard'!M19</f>
        <v>6.7000000000000004E-2</v>
      </c>
      <c r="G29" s="537">
        <f>'Tabelle Dashboard'!N19</f>
        <v>0.01</v>
      </c>
      <c r="H29" s="536">
        <f>'Tabelle Dashboard'!O19</f>
        <v>0.01</v>
      </c>
    </row>
    <row r="30" spans="1:8" x14ac:dyDescent="0.2">
      <c r="A30" s="520" t="s">
        <v>1162</v>
      </c>
      <c r="B30" s="526" t="s">
        <v>1157</v>
      </c>
      <c r="C30" s="534" t="str">
        <f>'Tabelle Dashboard'!J20</f>
        <v>Scenario 14</v>
      </c>
      <c r="D30" s="536">
        <f>'Tabelle Dashboard'!K20</f>
        <v>5.3999999999999999E-2</v>
      </c>
      <c r="E30" s="537">
        <f>'Tabelle Dashboard'!L20</f>
        <v>7.5999999999999998E-2</v>
      </c>
      <c r="F30" s="536">
        <f>'Tabelle Dashboard'!M20</f>
        <v>5.3999999999999999E-2</v>
      </c>
      <c r="G30" s="537">
        <f>'Tabelle Dashboard'!N20</f>
        <v>8.3000000000000001E-3</v>
      </c>
      <c r="H30" s="536">
        <f>'Tabelle Dashboard'!O20</f>
        <v>8.0999999999999996E-3</v>
      </c>
    </row>
    <row r="31" spans="1:8" x14ac:dyDescent="0.2">
      <c r="A31" s="520" t="s">
        <v>1162</v>
      </c>
      <c r="B31" s="526" t="s">
        <v>1157</v>
      </c>
      <c r="C31" s="534" t="str">
        <f>'Tabelle Dashboard'!J21</f>
        <v>Scenario 15</v>
      </c>
      <c r="D31" s="536">
        <f>'Tabelle Dashboard'!K21</f>
        <v>6.0999999999999999E-2</v>
      </c>
      <c r="E31" s="537">
        <f>'Tabelle Dashboard'!L21</f>
        <v>8.6999999999999994E-2</v>
      </c>
      <c r="F31" s="536">
        <f>'Tabelle Dashboard'!M21</f>
        <v>6.2E-2</v>
      </c>
      <c r="G31" s="537">
        <f>'Tabelle Dashboard'!N21</f>
        <v>9.1999999999999998E-3</v>
      </c>
      <c r="H31" s="536">
        <f>'Tabelle Dashboard'!O21</f>
        <v>9.4000000000000004E-3</v>
      </c>
    </row>
    <row r="32" spans="1:8" x14ac:dyDescent="0.2">
      <c r="A32" s="520" t="str">
        <f>A31</f>
        <v>T1</v>
      </c>
      <c r="B32" s="526" t="s">
        <v>1158</v>
      </c>
      <c r="C32" s="534" t="str">
        <f>'Tabelle Dashboard'!R7</f>
        <v>Scenario 1</v>
      </c>
      <c r="D32" s="536">
        <f>'Tabelle Dashboard'!S7</f>
        <v>5.6000000000000001E-2</v>
      </c>
      <c r="E32" s="537">
        <f>'Tabelle Dashboard'!T7</f>
        <v>7.9000000000000001E-2</v>
      </c>
      <c r="F32" s="536">
        <f>'Tabelle Dashboard'!U7</f>
        <v>5.6000000000000001E-2</v>
      </c>
      <c r="G32" s="537">
        <f>'Tabelle Dashboard'!V7</f>
        <v>8.5000000000000006E-3</v>
      </c>
      <c r="H32" s="536">
        <f>'Tabelle Dashboard'!W7</f>
        <v>8.3000000000000001E-3</v>
      </c>
    </row>
    <row r="33" spans="1:8" x14ac:dyDescent="0.2">
      <c r="A33" s="520" t="str">
        <f t="shared" ref="A33:A46" si="0">A32</f>
        <v>T1</v>
      </c>
      <c r="B33" s="526" t="s">
        <v>1158</v>
      </c>
      <c r="C33" s="534" t="str">
        <f>'Tabelle Dashboard'!R8</f>
        <v>Scenario 2</v>
      </c>
      <c r="D33" s="536">
        <f>'Tabelle Dashboard'!S8</f>
        <v>0.06</v>
      </c>
      <c r="E33" s="537">
        <f>'Tabelle Dashboard'!T8</f>
        <v>8.3000000000000004E-2</v>
      </c>
      <c r="F33" s="536">
        <f>'Tabelle Dashboard'!U8</f>
        <v>5.8000000000000003E-2</v>
      </c>
      <c r="G33" s="537">
        <f>'Tabelle Dashboard'!V8</f>
        <v>8.8999999999999999E-3</v>
      </c>
      <c r="H33" s="536">
        <f>'Tabelle Dashboard'!W8</f>
        <v>8.6999999999999994E-3</v>
      </c>
    </row>
    <row r="34" spans="1:8" x14ac:dyDescent="0.2">
      <c r="A34" s="520" t="str">
        <f t="shared" si="0"/>
        <v>T1</v>
      </c>
      <c r="B34" s="526" t="s">
        <v>1158</v>
      </c>
      <c r="C34" s="534" t="str">
        <f>'Tabelle Dashboard'!R9</f>
        <v>Scenario 3</v>
      </c>
      <c r="D34" s="536">
        <f>'Tabelle Dashboard'!S9</f>
        <v>5.5E-2</v>
      </c>
      <c r="E34" s="537">
        <f>'Tabelle Dashboard'!T9</f>
        <v>7.6999999999999999E-2</v>
      </c>
      <c r="F34" s="536">
        <f>'Tabelle Dashboard'!U9</f>
        <v>5.5E-2</v>
      </c>
      <c r="G34" s="537">
        <f>'Tabelle Dashboard'!V9</f>
        <v>8.3000000000000001E-3</v>
      </c>
      <c r="H34" s="536">
        <f>'Tabelle Dashboard'!W9</f>
        <v>8.2000000000000007E-3</v>
      </c>
    </row>
    <row r="35" spans="1:8" x14ac:dyDescent="0.2">
      <c r="A35" s="520" t="str">
        <f t="shared" si="0"/>
        <v>T1</v>
      </c>
      <c r="B35" s="526" t="s">
        <v>1158</v>
      </c>
      <c r="C35" s="534" t="str">
        <f>'Tabelle Dashboard'!R10</f>
        <v>Scenario 4</v>
      </c>
      <c r="D35" s="536">
        <f>'Tabelle Dashboard'!S10</f>
        <v>5.2999999999999999E-2</v>
      </c>
      <c r="E35" s="537">
        <f>'Tabelle Dashboard'!T10</f>
        <v>7.3999999999999996E-2</v>
      </c>
      <c r="F35" s="536">
        <f>'Tabelle Dashboard'!U10</f>
        <v>5.2999999999999999E-2</v>
      </c>
      <c r="G35" s="537">
        <f>'Tabelle Dashboard'!V10</f>
        <v>8.0000000000000002E-3</v>
      </c>
      <c r="H35" s="536">
        <f>'Tabelle Dashboard'!W10</f>
        <v>8.0000000000000002E-3</v>
      </c>
    </row>
    <row r="36" spans="1:8" x14ac:dyDescent="0.2">
      <c r="A36" s="520" t="str">
        <f t="shared" si="0"/>
        <v>T1</v>
      </c>
      <c r="B36" s="526" t="s">
        <v>1158</v>
      </c>
      <c r="C36" s="534" t="str">
        <f>'Tabelle Dashboard'!R11</f>
        <v>Scenario 5</v>
      </c>
      <c r="D36" s="536">
        <f>'Tabelle Dashboard'!S11</f>
        <v>5.3999999999999999E-2</v>
      </c>
      <c r="E36" s="537">
        <f>'Tabelle Dashboard'!T11</f>
        <v>7.5999999999999998E-2</v>
      </c>
      <c r="F36" s="536">
        <f>'Tabelle Dashboard'!U11</f>
        <v>5.3999999999999999E-2</v>
      </c>
      <c r="G36" s="537">
        <f>'Tabelle Dashboard'!V11</f>
        <v>8.2000000000000007E-3</v>
      </c>
      <c r="H36" s="536">
        <f>'Tabelle Dashboard'!W11</f>
        <v>8.0999999999999996E-3</v>
      </c>
    </row>
    <row r="37" spans="1:8" x14ac:dyDescent="0.2">
      <c r="A37" s="520" t="str">
        <f t="shared" si="0"/>
        <v>T1</v>
      </c>
      <c r="B37" s="526" t="s">
        <v>1158</v>
      </c>
      <c r="C37" s="534" t="str">
        <f>'Tabelle Dashboard'!R12</f>
        <v>Scenario 6</v>
      </c>
      <c r="D37" s="536">
        <f>'Tabelle Dashboard'!S12</f>
        <v>5.8000000000000003E-2</v>
      </c>
      <c r="E37" s="537">
        <f>'Tabelle Dashboard'!T12</f>
        <v>8.2000000000000003E-2</v>
      </c>
      <c r="F37" s="536">
        <f>'Tabelle Dashboard'!U12</f>
        <v>5.8000000000000003E-2</v>
      </c>
      <c r="G37" s="537">
        <f>'Tabelle Dashboard'!V12</f>
        <v>8.6999999999999994E-3</v>
      </c>
      <c r="H37" s="536">
        <f>'Tabelle Dashboard'!W12</f>
        <v>8.6999999999999994E-3</v>
      </c>
    </row>
    <row r="38" spans="1:8" x14ac:dyDescent="0.2">
      <c r="A38" s="520" t="str">
        <f t="shared" si="0"/>
        <v>T1</v>
      </c>
      <c r="B38" s="526" t="s">
        <v>1158</v>
      </c>
      <c r="C38" s="534" t="str">
        <f>'Tabelle Dashboard'!R13</f>
        <v>Scenario 7</v>
      </c>
      <c r="D38" s="536">
        <f>'Tabelle Dashboard'!S13</f>
        <v>4.9000000000000002E-2</v>
      </c>
      <c r="E38" s="537">
        <f>'Tabelle Dashboard'!T13</f>
        <v>7.0000000000000007E-2</v>
      </c>
      <c r="F38" s="536">
        <f>'Tabelle Dashboard'!U13</f>
        <v>4.9000000000000002E-2</v>
      </c>
      <c r="G38" s="537">
        <f>'Tabelle Dashboard'!V13</f>
        <v>7.4000000000000003E-3</v>
      </c>
      <c r="H38" s="536">
        <f>'Tabelle Dashboard'!W13</f>
        <v>7.4000000000000003E-3</v>
      </c>
    </row>
    <row r="39" spans="1:8" x14ac:dyDescent="0.2">
      <c r="A39" s="520" t="str">
        <f t="shared" si="0"/>
        <v>T1</v>
      </c>
      <c r="B39" s="526" t="s">
        <v>1158</v>
      </c>
      <c r="C39" s="534" t="str">
        <f>'Tabelle Dashboard'!R14</f>
        <v>Scenario 8</v>
      </c>
      <c r="D39" s="536">
        <f>'Tabelle Dashboard'!S14</f>
        <v>5.1999999999999998E-2</v>
      </c>
      <c r="E39" s="537">
        <f>'Tabelle Dashboard'!T14</f>
        <v>7.2999999999999995E-2</v>
      </c>
      <c r="F39" s="536">
        <f>'Tabelle Dashboard'!U14</f>
        <v>5.1999999999999998E-2</v>
      </c>
      <c r="G39" s="537">
        <f>'Tabelle Dashboard'!V14</f>
        <v>8.0000000000000002E-3</v>
      </c>
      <c r="H39" s="536">
        <f>'Tabelle Dashboard'!W14</f>
        <v>7.7999999999999996E-3</v>
      </c>
    </row>
    <row r="40" spans="1:8" x14ac:dyDescent="0.2">
      <c r="A40" s="520" t="str">
        <f t="shared" si="0"/>
        <v>T1</v>
      </c>
      <c r="B40" s="526" t="s">
        <v>1158</v>
      </c>
      <c r="C40" s="534" t="str">
        <f>'Tabelle Dashboard'!R15</f>
        <v>Scenario 9</v>
      </c>
      <c r="D40" s="536">
        <f>'Tabelle Dashboard'!S15</f>
        <v>4.3999999999999997E-2</v>
      </c>
      <c r="E40" s="537">
        <f>'Tabelle Dashboard'!T15</f>
        <v>6.2E-2</v>
      </c>
      <c r="F40" s="536">
        <f>'Tabelle Dashboard'!U15</f>
        <v>4.3999999999999997E-2</v>
      </c>
      <c r="G40" s="537">
        <f>'Tabelle Dashboard'!V15</f>
        <v>6.6000000000000003E-2</v>
      </c>
      <c r="H40" s="536">
        <f>'Tabelle Dashboard'!W15</f>
        <v>6.7000000000000002E-3</v>
      </c>
    </row>
    <row r="41" spans="1:8" x14ac:dyDescent="0.2">
      <c r="A41" s="520" t="str">
        <f t="shared" si="0"/>
        <v>T1</v>
      </c>
      <c r="B41" s="526" t="s">
        <v>1158</v>
      </c>
      <c r="C41" s="534" t="str">
        <f>'Tabelle Dashboard'!R16</f>
        <v>Scenario 10</v>
      </c>
      <c r="D41" s="536">
        <f>'Tabelle Dashboard'!S16</f>
        <v>6.3E-2</v>
      </c>
      <c r="E41" s="537">
        <f>'Tabelle Dashboard'!T16</f>
        <v>8.7999999999999995E-2</v>
      </c>
      <c r="F41" s="536">
        <f>'Tabelle Dashboard'!U16</f>
        <v>6.2E-2</v>
      </c>
      <c r="G41" s="537">
        <f>'Tabelle Dashboard'!V16</f>
        <v>9.4999999999999998E-3</v>
      </c>
      <c r="H41" s="536">
        <f>'Tabelle Dashboard'!W16</f>
        <v>9.1000000000000004E-3</v>
      </c>
    </row>
    <row r="42" spans="1:8" x14ac:dyDescent="0.2">
      <c r="A42" s="520" t="str">
        <f t="shared" si="0"/>
        <v>T1</v>
      </c>
      <c r="B42" s="526" t="s">
        <v>1158</v>
      </c>
      <c r="C42" s="534" t="str">
        <f>'Tabelle Dashboard'!R17</f>
        <v>Scenario 11</v>
      </c>
      <c r="D42" s="536">
        <f>'Tabelle Dashboard'!S17</f>
        <v>5.1999999999999998E-2</v>
      </c>
      <c r="E42" s="537">
        <f>'Tabelle Dashboard'!T17</f>
        <v>7.2999999999999995E-2</v>
      </c>
      <c r="F42" s="536">
        <f>'Tabelle Dashboard'!U17</f>
        <v>5.1999999999999998E-2</v>
      </c>
      <c r="G42" s="537">
        <f>'Tabelle Dashboard'!V17</f>
        <v>7.9000000000000008E-3</v>
      </c>
      <c r="H42" s="536">
        <f>'Tabelle Dashboard'!W17</f>
        <v>7.7999999999999996E-3</v>
      </c>
    </row>
    <row r="43" spans="1:8" x14ac:dyDescent="0.2">
      <c r="A43" s="520" t="str">
        <f t="shared" si="0"/>
        <v>T1</v>
      </c>
      <c r="B43" s="526" t="s">
        <v>1158</v>
      </c>
      <c r="C43" s="534" t="str">
        <f>'Tabelle Dashboard'!R18</f>
        <v>Scenario 12</v>
      </c>
      <c r="D43" s="536">
        <f>'Tabelle Dashboard'!S18</f>
        <v>4.3999999999999997E-2</v>
      </c>
      <c r="E43" s="537">
        <f>'Tabelle Dashboard'!T18</f>
        <v>6.2E-2</v>
      </c>
      <c r="F43" s="536">
        <f>'Tabelle Dashboard'!U18</f>
        <v>4.3999999999999997E-2</v>
      </c>
      <c r="G43" s="537">
        <f>'Tabelle Dashboard'!V18</f>
        <v>6.7000000000000002E-3</v>
      </c>
      <c r="H43" s="536">
        <f>'Tabelle Dashboard'!W18</f>
        <v>6.7000000000000002E-3</v>
      </c>
    </row>
    <row r="44" spans="1:8" x14ac:dyDescent="0.2">
      <c r="A44" s="520" t="str">
        <f t="shared" si="0"/>
        <v>T1</v>
      </c>
      <c r="B44" s="526" t="s">
        <v>1158</v>
      </c>
      <c r="C44" s="534" t="str">
        <f>'Tabelle Dashboard'!R19</f>
        <v>Scenario 13</v>
      </c>
      <c r="D44" s="536">
        <f>'Tabelle Dashboard'!S19</f>
        <v>6.3E-2</v>
      </c>
      <c r="E44" s="537">
        <f>'Tabelle Dashboard'!T19</f>
        <v>8.7999999999999995E-2</v>
      </c>
      <c r="F44" s="536">
        <f>'Tabelle Dashboard'!U19</f>
        <v>6.2E-2</v>
      </c>
      <c r="G44" s="537">
        <f>'Tabelle Dashboard'!V19</f>
        <v>9.5999999999999992E-3</v>
      </c>
      <c r="H44" s="536">
        <f>'Tabelle Dashboard'!W19</f>
        <v>9.1999999999999998E-3</v>
      </c>
    </row>
    <row r="45" spans="1:8" x14ac:dyDescent="0.2">
      <c r="A45" s="520" t="str">
        <f t="shared" si="0"/>
        <v>T1</v>
      </c>
      <c r="B45" s="526" t="s">
        <v>1158</v>
      </c>
      <c r="C45" s="534" t="str">
        <f>'Tabelle Dashboard'!R20</f>
        <v>Scenario 14</v>
      </c>
      <c r="D45" s="536">
        <f>'Tabelle Dashboard'!S20</f>
        <v>5.2999999999999999E-2</v>
      </c>
      <c r="E45" s="537">
        <f>'Tabelle Dashboard'!T20</f>
        <v>7.2999999999999995E-2</v>
      </c>
      <c r="F45" s="536">
        <f>'Tabelle Dashboard'!U20</f>
        <v>5.2999999999999999E-2</v>
      </c>
      <c r="G45" s="537">
        <f>'Tabelle Dashboard'!V20</f>
        <v>7.9000000000000008E-3</v>
      </c>
      <c r="H45" s="536">
        <f>'Tabelle Dashboard'!W20</f>
        <v>7.7999999999999996E-3</v>
      </c>
    </row>
    <row r="46" spans="1:8" x14ac:dyDescent="0.2">
      <c r="A46" s="520" t="str">
        <f t="shared" si="0"/>
        <v>T1</v>
      </c>
      <c r="B46" s="526" t="s">
        <v>1158</v>
      </c>
      <c r="C46" s="534" t="str">
        <f>'Tabelle Dashboard'!R21</f>
        <v>Scenario 15</v>
      </c>
      <c r="D46" s="536">
        <f>'Tabelle Dashboard'!S21</f>
        <v>5.1999999999999998E-2</v>
      </c>
      <c r="E46" s="537">
        <f>'Tabelle Dashboard'!T21</f>
        <v>7.2999999999999995E-2</v>
      </c>
      <c r="F46" s="536">
        <f>'Tabelle Dashboard'!U21</f>
        <v>5.1999999999999998E-2</v>
      </c>
      <c r="G46" s="537">
        <f>'Tabelle Dashboard'!V21</f>
        <v>8.0000000000000002E-3</v>
      </c>
      <c r="H46" s="536">
        <f>'Tabelle Dashboard'!W21</f>
        <v>7.9000000000000008E-3</v>
      </c>
    </row>
    <row r="47" spans="1:8" x14ac:dyDescent="0.2">
      <c r="A47" s="520" t="s">
        <v>1171</v>
      </c>
      <c r="B47" s="526" t="str">
        <f>B2</f>
        <v>T=0s</v>
      </c>
      <c r="C47" s="534" t="str">
        <f>'Tabelle Dashboard'!B28</f>
        <v>Scenario 1</v>
      </c>
      <c r="D47" s="536">
        <f>'Tabelle Dashboard'!C28</f>
        <v>5.0999999999999997E-2</v>
      </c>
      <c r="E47" s="537">
        <f>'Tabelle Dashboard'!D28</f>
        <v>7.2999999999999995E-2</v>
      </c>
      <c r="F47" s="536">
        <f>'Tabelle Dashboard'!E28</f>
        <v>5.2999999999999999E-2</v>
      </c>
      <c r="G47" s="537">
        <f>'Tabelle Dashboard'!F28</f>
        <v>7.6E-3</v>
      </c>
      <c r="H47" s="536">
        <f>'Tabelle Dashboard'!G28</f>
        <v>7.9000000000000008E-3</v>
      </c>
    </row>
    <row r="48" spans="1:8" x14ac:dyDescent="0.2">
      <c r="A48" s="520" t="str">
        <f>A47</f>
        <v>T2</v>
      </c>
      <c r="B48" s="526" t="str">
        <f t="shared" ref="B48:B91" si="1">B3</f>
        <v>T=0s</v>
      </c>
      <c r="C48" s="534" t="str">
        <f>'Tabelle Dashboard'!B29</f>
        <v>Scenario 2</v>
      </c>
      <c r="D48" s="536">
        <f>'Tabelle Dashboard'!C29</f>
        <v>5.7000000000000002E-2</v>
      </c>
      <c r="E48" s="537">
        <f>'Tabelle Dashboard'!D29</f>
        <v>8.1000000000000003E-2</v>
      </c>
      <c r="F48" s="536">
        <f>'Tabelle Dashboard'!E29</f>
        <v>5.8000000000000003E-2</v>
      </c>
      <c r="G48" s="537">
        <f>'Tabelle Dashboard'!F29</f>
        <v>8.5000000000000006E-3</v>
      </c>
      <c r="H48" s="536">
        <f>'Tabelle Dashboard'!G29</f>
        <v>8.8000000000000005E-3</v>
      </c>
    </row>
    <row r="49" spans="1:8" x14ac:dyDescent="0.2">
      <c r="A49" s="520" t="str">
        <f t="shared" ref="A49:A91" si="2">A48</f>
        <v>T2</v>
      </c>
      <c r="B49" s="526" t="str">
        <f t="shared" si="1"/>
        <v>T=0s</v>
      </c>
      <c r="C49" s="534" t="str">
        <f>'Tabelle Dashboard'!B30</f>
        <v>Scenario 3</v>
      </c>
      <c r="D49" s="536">
        <f>'Tabelle Dashboard'!C30</f>
        <v>4.4999999999999998E-2</v>
      </c>
      <c r="E49" s="537">
        <f>'Tabelle Dashboard'!D30</f>
        <v>6.3E-2</v>
      </c>
      <c r="F49" s="536">
        <f>'Tabelle Dashboard'!E30</f>
        <v>4.4999999999999998E-2</v>
      </c>
      <c r="G49" s="537">
        <f>'Tabelle Dashboard'!F30</f>
        <v>6.7000000000000002E-3</v>
      </c>
      <c r="H49" s="536">
        <f>'Tabelle Dashboard'!G30</f>
        <v>6.7000000000000002E-3</v>
      </c>
    </row>
    <row r="50" spans="1:8" x14ac:dyDescent="0.2">
      <c r="A50" s="520" t="str">
        <f t="shared" si="2"/>
        <v>T2</v>
      </c>
      <c r="B50" s="526" t="str">
        <f t="shared" si="1"/>
        <v>T=0s</v>
      </c>
      <c r="C50" s="534" t="str">
        <f>'Tabelle Dashboard'!B31</f>
        <v>Scenario 4</v>
      </c>
      <c r="D50" s="536">
        <f>'Tabelle Dashboard'!C31</f>
        <v>4.8000000000000001E-2</v>
      </c>
      <c r="E50" s="537">
        <f>'Tabelle Dashboard'!D31</f>
        <v>6.7000000000000004E-2</v>
      </c>
      <c r="F50" s="536">
        <f>'Tabelle Dashboard'!E31</f>
        <v>4.9000000000000002E-2</v>
      </c>
      <c r="G50" s="537">
        <f>'Tabelle Dashboard'!F31</f>
        <v>7.1000000000000004E-3</v>
      </c>
      <c r="H50" s="536">
        <f>'Tabelle Dashboard'!G31</f>
        <v>7.4000000000000003E-3</v>
      </c>
    </row>
    <row r="51" spans="1:8" x14ac:dyDescent="0.2">
      <c r="A51" s="520" t="str">
        <f t="shared" si="2"/>
        <v>T2</v>
      </c>
      <c r="B51" s="526" t="str">
        <f t="shared" si="1"/>
        <v>T=0s</v>
      </c>
      <c r="C51" s="534" t="str">
        <f>'Tabelle Dashboard'!B32</f>
        <v>Scenario 5</v>
      </c>
      <c r="D51" s="536">
        <f>'Tabelle Dashboard'!C32</f>
        <v>0.05</v>
      </c>
      <c r="E51" s="537">
        <f>'Tabelle Dashboard'!D32</f>
        <v>7.0999999999999994E-2</v>
      </c>
      <c r="F51" s="536">
        <f>'Tabelle Dashboard'!E32</f>
        <v>5.0999999999999997E-2</v>
      </c>
      <c r="G51" s="537">
        <f>'Tabelle Dashboard'!F32</f>
        <v>7.6E-3</v>
      </c>
      <c r="H51" s="536">
        <f>'Tabelle Dashboard'!G32</f>
        <v>7.7999999999999996E-3</v>
      </c>
    </row>
    <row r="52" spans="1:8" x14ac:dyDescent="0.2">
      <c r="A52" s="520" t="str">
        <f t="shared" si="2"/>
        <v>T2</v>
      </c>
      <c r="B52" s="526" t="str">
        <f t="shared" si="1"/>
        <v>T=0s</v>
      </c>
      <c r="C52" s="534" t="str">
        <f>'Tabelle Dashboard'!B33</f>
        <v>Scenario 6</v>
      </c>
      <c r="D52" s="536">
        <f>'Tabelle Dashboard'!C33</f>
        <v>0.05</v>
      </c>
      <c r="E52" s="537">
        <f>'Tabelle Dashboard'!D33</f>
        <v>7.0999999999999994E-2</v>
      </c>
      <c r="F52" s="536">
        <f>'Tabelle Dashboard'!E33</f>
        <v>5.0999999999999997E-2</v>
      </c>
      <c r="G52" s="537">
        <f>'Tabelle Dashboard'!F33</f>
        <v>7.4000000000000003E-3</v>
      </c>
      <c r="H52" s="536">
        <f>'Tabelle Dashboard'!G33</f>
        <v>7.7999999999999996E-3</v>
      </c>
    </row>
    <row r="53" spans="1:8" x14ac:dyDescent="0.2">
      <c r="A53" s="520" t="str">
        <f t="shared" si="2"/>
        <v>T2</v>
      </c>
      <c r="B53" s="526" t="str">
        <f t="shared" si="1"/>
        <v>T=0s</v>
      </c>
      <c r="C53" s="534" t="str">
        <f>'Tabelle Dashboard'!B34</f>
        <v>Scenario 7</v>
      </c>
      <c r="D53" s="536">
        <f>'Tabelle Dashboard'!C34</f>
        <v>4.5999999999999999E-2</v>
      </c>
      <c r="E53" s="537">
        <f>'Tabelle Dashboard'!D34</f>
        <v>6.6000000000000003E-2</v>
      </c>
      <c r="F53" s="536">
        <f>'Tabelle Dashboard'!E34</f>
        <v>4.7E-2</v>
      </c>
      <c r="G53" s="537">
        <f>'Tabelle Dashboard'!F34</f>
        <v>7.0000000000000001E-3</v>
      </c>
      <c r="H53" s="536">
        <f>'Tabelle Dashboard'!G34</f>
        <v>7.1000000000000004E-3</v>
      </c>
    </row>
    <row r="54" spans="1:8" x14ac:dyDescent="0.2">
      <c r="A54" s="520" t="str">
        <f t="shared" si="2"/>
        <v>T2</v>
      </c>
      <c r="B54" s="526" t="str">
        <f t="shared" si="1"/>
        <v>T=0s</v>
      </c>
      <c r="C54" s="534" t="str">
        <f>'Tabelle Dashboard'!B35</f>
        <v>Scenario 8</v>
      </c>
      <c r="D54" s="536">
        <f>'Tabelle Dashboard'!C35</f>
        <v>0.05</v>
      </c>
      <c r="E54" s="537">
        <f>'Tabelle Dashboard'!D35</f>
        <v>7.0999999999999994E-2</v>
      </c>
      <c r="F54" s="536">
        <f>'Tabelle Dashboard'!E35</f>
        <v>5.0999999999999997E-2</v>
      </c>
      <c r="G54" s="537">
        <f>'Tabelle Dashboard'!F35</f>
        <v>7.4999999999999997E-3</v>
      </c>
      <c r="H54" s="536">
        <f>'Tabelle Dashboard'!G35</f>
        <v>7.7000000000000002E-3</v>
      </c>
    </row>
    <row r="55" spans="1:8" x14ac:dyDescent="0.2">
      <c r="A55" s="520" t="str">
        <f t="shared" si="2"/>
        <v>T2</v>
      </c>
      <c r="B55" s="526" t="str">
        <f t="shared" si="1"/>
        <v>T=0s</v>
      </c>
      <c r="C55" s="534" t="str">
        <f>'Tabelle Dashboard'!B36</f>
        <v>Scenario 9</v>
      </c>
      <c r="D55" s="536">
        <f>'Tabelle Dashboard'!C36</f>
        <v>6.2E-2</v>
      </c>
      <c r="E55" s="537">
        <f>'Tabelle Dashboard'!D36</f>
        <v>8.6999999999999994E-2</v>
      </c>
      <c r="F55" s="536">
        <f>'Tabelle Dashboard'!E36</f>
        <v>6.3E-2</v>
      </c>
      <c r="G55" s="537">
        <f>'Tabelle Dashboard'!F36</f>
        <v>9.1999999999999998E-3</v>
      </c>
      <c r="H55" s="536">
        <f>'Tabelle Dashboard'!G36</f>
        <v>9.4000000000000004E-3</v>
      </c>
    </row>
    <row r="56" spans="1:8" x14ac:dyDescent="0.2">
      <c r="A56" s="520" t="str">
        <f t="shared" si="2"/>
        <v>T2</v>
      </c>
      <c r="B56" s="526" t="str">
        <f t="shared" si="1"/>
        <v>T=0s</v>
      </c>
      <c r="C56" s="534" t="str">
        <f>'Tabelle Dashboard'!B37</f>
        <v>Scenario 10</v>
      </c>
      <c r="D56" s="536">
        <f>'Tabelle Dashboard'!C37</f>
        <v>6.2E-2</v>
      </c>
      <c r="E56" s="537">
        <f>'Tabelle Dashboard'!D37</f>
        <v>8.7999999999999995E-2</v>
      </c>
      <c r="F56" s="536">
        <f>'Tabelle Dashboard'!E37</f>
        <v>6.3E-2</v>
      </c>
      <c r="G56" s="537">
        <f>'Tabelle Dashboard'!F37</f>
        <v>9.1999999999999998E-3</v>
      </c>
      <c r="H56" s="536">
        <f>'Tabelle Dashboard'!G37</f>
        <v>9.4000000000000004E-3</v>
      </c>
    </row>
    <row r="57" spans="1:8" x14ac:dyDescent="0.2">
      <c r="A57" s="520" t="str">
        <f t="shared" si="2"/>
        <v>T2</v>
      </c>
      <c r="B57" s="526" t="str">
        <f t="shared" si="1"/>
        <v>T=0s</v>
      </c>
      <c r="C57" s="534" t="str">
        <f>'Tabelle Dashboard'!B38</f>
        <v>Scenario 11</v>
      </c>
      <c r="D57" s="536">
        <f>'Tabelle Dashboard'!C38</f>
        <v>0.05</v>
      </c>
      <c r="E57" s="537">
        <f>'Tabelle Dashboard'!D38</f>
        <v>7.0999999999999994E-2</v>
      </c>
      <c r="F57" s="536">
        <f>'Tabelle Dashboard'!E38</f>
        <v>5.0999999999999997E-2</v>
      </c>
      <c r="G57" s="537">
        <f>'Tabelle Dashboard'!F38</f>
        <v>7.6E-3</v>
      </c>
      <c r="H57" s="536">
        <f>'Tabelle Dashboard'!G38</f>
        <v>7.7000000000000002E-3</v>
      </c>
    </row>
    <row r="58" spans="1:8" x14ac:dyDescent="0.2">
      <c r="A58" s="520" t="str">
        <f t="shared" si="2"/>
        <v>T2</v>
      </c>
      <c r="B58" s="526" t="str">
        <f t="shared" si="1"/>
        <v>T=0s</v>
      </c>
      <c r="C58" s="534" t="str">
        <f>'Tabelle Dashboard'!B39</f>
        <v>Scenario 12</v>
      </c>
      <c r="D58" s="536">
        <f>'Tabelle Dashboard'!C39</f>
        <v>4.5999999999999999E-2</v>
      </c>
      <c r="E58" s="537">
        <f>'Tabelle Dashboard'!D39</f>
        <v>6.4000000000000001E-2</v>
      </c>
      <c r="F58" s="536">
        <f>'Tabelle Dashboard'!E39</f>
        <v>4.5999999999999999E-2</v>
      </c>
      <c r="G58" s="537">
        <f>'Tabelle Dashboard'!F39</f>
        <v>6.8999999999999999E-3</v>
      </c>
      <c r="H58" s="536">
        <f>'Tabelle Dashboard'!G39</f>
        <v>6.8999999999999999E-3</v>
      </c>
    </row>
    <row r="59" spans="1:8" x14ac:dyDescent="0.2">
      <c r="A59" s="520" t="str">
        <f t="shared" si="2"/>
        <v>T2</v>
      </c>
      <c r="B59" s="526" t="str">
        <f t="shared" si="1"/>
        <v>T=0s</v>
      </c>
      <c r="C59" s="534" t="str">
        <f>'Tabelle Dashboard'!B40</f>
        <v>Scenario 13</v>
      </c>
      <c r="D59" s="536">
        <f>'Tabelle Dashboard'!C40</f>
        <v>6.5000000000000002E-2</v>
      </c>
      <c r="E59" s="537">
        <f>'Tabelle Dashboard'!D40</f>
        <v>8.7999999999999995E-2</v>
      </c>
      <c r="F59" s="536">
        <f>'Tabelle Dashboard'!E40</f>
        <v>6.3E-2</v>
      </c>
      <c r="G59" s="537">
        <f>'Tabelle Dashboard'!F40</f>
        <v>9.2999999999999992E-3</v>
      </c>
      <c r="H59" s="536">
        <f>'Tabelle Dashboard'!G40</f>
        <v>9.4999999999999998E-3</v>
      </c>
    </row>
    <row r="60" spans="1:8" x14ac:dyDescent="0.2">
      <c r="A60" s="520" t="str">
        <f t="shared" si="2"/>
        <v>T2</v>
      </c>
      <c r="B60" s="526" t="str">
        <f t="shared" si="1"/>
        <v>T=0s</v>
      </c>
      <c r="C60" s="534" t="str">
        <f>'Tabelle Dashboard'!B41</f>
        <v>Scenario 14</v>
      </c>
      <c r="D60" s="536">
        <f>'Tabelle Dashboard'!C41</f>
        <v>5.2999999999999999E-2</v>
      </c>
      <c r="E60" s="537">
        <f>'Tabelle Dashboard'!D41</f>
        <v>7.4999999999999997E-2</v>
      </c>
      <c r="F60" s="536">
        <f>'Tabelle Dashboard'!E41</f>
        <v>5.2999999999999999E-2</v>
      </c>
      <c r="G60" s="537">
        <f>'Tabelle Dashboard'!F41</f>
        <v>8.0999999999999996E-3</v>
      </c>
      <c r="H60" s="536">
        <f>'Tabelle Dashboard'!G41</f>
        <v>8.0999999999999996E-3</v>
      </c>
    </row>
    <row r="61" spans="1:8" x14ac:dyDescent="0.2">
      <c r="A61" s="520" t="str">
        <f t="shared" si="2"/>
        <v>T2</v>
      </c>
      <c r="B61" s="526" t="str">
        <f t="shared" si="1"/>
        <v>T=0s</v>
      </c>
      <c r="C61" s="534" t="str">
        <f>'Tabelle Dashboard'!B42</f>
        <v>Scenario 15</v>
      </c>
      <c r="D61" s="536">
        <f>'Tabelle Dashboard'!C42</f>
        <v>5.6000000000000001E-2</v>
      </c>
      <c r="E61" s="537">
        <f>'Tabelle Dashboard'!D42</f>
        <v>7.9000000000000001E-2</v>
      </c>
      <c r="F61" s="536">
        <f>'Tabelle Dashboard'!E42</f>
        <v>5.7000000000000002E-2</v>
      </c>
      <c r="G61" s="537">
        <f>'Tabelle Dashboard'!F42</f>
        <v>8.3999999999999995E-3</v>
      </c>
      <c r="H61" s="536">
        <f>'Tabelle Dashboard'!G42</f>
        <v>8.6999999999999994E-3</v>
      </c>
    </row>
    <row r="62" spans="1:8" x14ac:dyDescent="0.2">
      <c r="A62" s="520" t="str">
        <f t="shared" si="2"/>
        <v>T2</v>
      </c>
      <c r="B62" s="526" t="str">
        <f t="shared" si="1"/>
        <v>T=1s</v>
      </c>
      <c r="C62" s="534" t="str">
        <f>'Tabelle Dashboard'!J28</f>
        <v>Scenario 1</v>
      </c>
      <c r="D62" s="536">
        <f>'Tabelle Dashboard'!K28</f>
        <v>0.05</v>
      </c>
      <c r="E62" s="537">
        <f>'Tabelle Dashboard'!L28</f>
        <v>7.6999999999999999E-2</v>
      </c>
      <c r="F62" s="536">
        <f>'Tabelle Dashboard'!M28</f>
        <v>5.5E-2</v>
      </c>
      <c r="G62" s="537">
        <f>'Tabelle Dashboard'!N28</f>
        <v>8.2000000000000007E-3</v>
      </c>
      <c r="H62" s="536">
        <f>'Tabelle Dashboard'!O28</f>
        <v>8.3999999999999995E-3</v>
      </c>
    </row>
    <row r="63" spans="1:8" x14ac:dyDescent="0.2">
      <c r="A63" s="520" t="str">
        <f t="shared" si="2"/>
        <v>T2</v>
      </c>
      <c r="B63" s="526" t="str">
        <f t="shared" si="1"/>
        <v>T=1s</v>
      </c>
      <c r="C63" s="534" t="str">
        <f>'Tabelle Dashboard'!J29</f>
        <v>Scenario 2</v>
      </c>
      <c r="D63" s="536">
        <f>'Tabelle Dashboard'!K29</f>
        <v>4.4999999999999998E-2</v>
      </c>
      <c r="E63" s="537">
        <f>'Tabelle Dashboard'!L29</f>
        <v>6.3E-2</v>
      </c>
      <c r="F63" s="536">
        <f>'Tabelle Dashboard'!M29</f>
        <v>4.4999999999999998E-2</v>
      </c>
      <c r="G63" s="537">
        <f>'Tabelle Dashboard'!N29</f>
        <v>6.7000000000000002E-3</v>
      </c>
      <c r="H63" s="536">
        <f>'Tabelle Dashboard'!O29</f>
        <v>6.7000000000000002E-3</v>
      </c>
    </row>
    <row r="64" spans="1:8" x14ac:dyDescent="0.2">
      <c r="A64" s="520" t="str">
        <f t="shared" si="2"/>
        <v>T2</v>
      </c>
      <c r="B64" s="526" t="str">
        <f t="shared" si="1"/>
        <v>T=1s</v>
      </c>
      <c r="C64" s="534" t="str">
        <f>'Tabelle Dashboard'!J30</f>
        <v>Scenario 3</v>
      </c>
      <c r="D64" s="536">
        <f>'Tabelle Dashboard'!K30</f>
        <v>5.5E-2</v>
      </c>
      <c r="E64" s="537">
        <f>'Tabelle Dashboard'!L30</f>
        <v>7.6999999999999999E-2</v>
      </c>
      <c r="F64" s="536">
        <f>'Tabelle Dashboard'!M30</f>
        <v>5.5E-2</v>
      </c>
      <c r="G64" s="537">
        <f>'Tabelle Dashboard'!N30</f>
        <v>8.2000000000000007E-3</v>
      </c>
      <c r="H64" s="536">
        <f>'Tabelle Dashboard'!O30</f>
        <v>8.3000000000000001E-3</v>
      </c>
    </row>
    <row r="65" spans="1:8" x14ac:dyDescent="0.2">
      <c r="A65" s="520" t="str">
        <f t="shared" si="2"/>
        <v>T2</v>
      </c>
      <c r="B65" s="526" t="str">
        <f t="shared" si="1"/>
        <v>T=1s</v>
      </c>
      <c r="C65" s="534" t="str">
        <f>'Tabelle Dashboard'!J31</f>
        <v>Scenario 4</v>
      </c>
      <c r="D65" s="536">
        <f>'Tabelle Dashboard'!K31</f>
        <v>5.0999999999999997E-2</v>
      </c>
      <c r="E65" s="537">
        <f>'Tabelle Dashboard'!L31</f>
        <v>7.1999999999999995E-2</v>
      </c>
      <c r="F65" s="536">
        <f>'Tabelle Dashboard'!M31</f>
        <v>5.0999999999999997E-2</v>
      </c>
      <c r="G65" s="537">
        <f>'Tabelle Dashboard'!N31</f>
        <v>7.6E-3</v>
      </c>
      <c r="H65" s="536">
        <f>'Tabelle Dashboard'!O31</f>
        <v>7.7999999999999996E-3</v>
      </c>
    </row>
    <row r="66" spans="1:8" x14ac:dyDescent="0.2">
      <c r="A66" s="520" t="str">
        <f t="shared" si="2"/>
        <v>T2</v>
      </c>
      <c r="B66" s="526" t="str">
        <f t="shared" si="1"/>
        <v>T=1s</v>
      </c>
      <c r="C66" s="534" t="str">
        <f>'Tabelle Dashboard'!J32</f>
        <v>Scenario 5</v>
      </c>
      <c r="D66" s="536">
        <f>'Tabelle Dashboard'!K32</f>
        <v>5.2999999999999999E-2</v>
      </c>
      <c r="E66" s="537">
        <f>'Tabelle Dashboard'!L32</f>
        <v>7.4999999999999997E-2</v>
      </c>
      <c r="F66" s="536">
        <f>'Tabelle Dashboard'!M32</f>
        <v>5.3999999999999999E-2</v>
      </c>
      <c r="G66" s="537">
        <f>'Tabelle Dashboard'!N32</f>
        <v>8.0000000000000002E-3</v>
      </c>
      <c r="H66" s="536">
        <f>'Tabelle Dashboard'!O32</f>
        <v>8.0999999999999996E-3</v>
      </c>
    </row>
    <row r="67" spans="1:8" x14ac:dyDescent="0.2">
      <c r="A67" s="520" t="str">
        <f t="shared" si="2"/>
        <v>T2</v>
      </c>
      <c r="B67" s="526" t="str">
        <f t="shared" si="1"/>
        <v>T=1s</v>
      </c>
      <c r="C67" s="534" t="str">
        <f>'Tabelle Dashboard'!J33</f>
        <v>Scenario 6</v>
      </c>
      <c r="D67" s="536">
        <f>'Tabelle Dashboard'!K33</f>
        <v>5.3999999999999999E-2</v>
      </c>
      <c r="E67" s="537">
        <f>'Tabelle Dashboard'!L33</f>
        <v>7.8E-2</v>
      </c>
      <c r="F67" s="536">
        <f>'Tabelle Dashboard'!M33</f>
        <v>5.6000000000000001E-2</v>
      </c>
      <c r="G67" s="537">
        <f>'Tabelle Dashboard'!N33</f>
        <v>8.0999999999999996E-3</v>
      </c>
      <c r="H67" s="536">
        <f>'Tabelle Dashboard'!O33</f>
        <v>8.5000000000000006E-3</v>
      </c>
    </row>
    <row r="68" spans="1:8" x14ac:dyDescent="0.2">
      <c r="A68" s="520" t="str">
        <f t="shared" si="2"/>
        <v>T2</v>
      </c>
      <c r="B68" s="526" t="str">
        <f t="shared" si="1"/>
        <v>T=1s</v>
      </c>
      <c r="C68" s="534" t="str">
        <f>'Tabelle Dashboard'!J34</f>
        <v>Scenario 7</v>
      </c>
      <c r="D68" s="536">
        <f>'Tabelle Dashboard'!K34</f>
        <v>4.8000000000000001E-2</v>
      </c>
      <c r="E68" s="537">
        <f>'Tabelle Dashboard'!L34</f>
        <v>6.8000000000000005E-2</v>
      </c>
      <c r="F68" s="536">
        <f>'Tabelle Dashboard'!M34</f>
        <v>4.8000000000000001E-2</v>
      </c>
      <c r="G68" s="537">
        <f>'Tabelle Dashboard'!N34</f>
        <v>7.1999999999999998E-3</v>
      </c>
      <c r="H68" s="536">
        <f>'Tabelle Dashboard'!O34</f>
        <v>7.4000000000000003E-3</v>
      </c>
    </row>
    <row r="69" spans="1:8" x14ac:dyDescent="0.2">
      <c r="A69" s="520" t="str">
        <f t="shared" si="2"/>
        <v>T2</v>
      </c>
      <c r="B69" s="526" t="str">
        <f t="shared" si="1"/>
        <v>T=1s</v>
      </c>
      <c r="C69" s="534" t="str">
        <f>'Tabelle Dashboard'!J35</f>
        <v>Scenario 8</v>
      </c>
      <c r="D69" s="536">
        <f>'Tabelle Dashboard'!K35</f>
        <v>5.1999999999999998E-2</v>
      </c>
      <c r="E69" s="537">
        <f>'Tabelle Dashboard'!L35</f>
        <v>7.3999999999999996E-2</v>
      </c>
      <c r="F69" s="536">
        <f>'Tabelle Dashboard'!M35</f>
        <v>5.2999999999999999E-2</v>
      </c>
      <c r="G69" s="537">
        <f>'Tabelle Dashboard'!N35</f>
        <v>8.0000000000000002E-3</v>
      </c>
      <c r="H69" s="536">
        <f>'Tabelle Dashboard'!O35</f>
        <v>7.9000000000000008E-3</v>
      </c>
    </row>
    <row r="70" spans="1:8" x14ac:dyDescent="0.2">
      <c r="A70" s="520" t="str">
        <f t="shared" si="2"/>
        <v>T2</v>
      </c>
      <c r="B70" s="526" t="str">
        <f t="shared" si="1"/>
        <v>T=1s</v>
      </c>
      <c r="C70" s="534" t="str">
        <f>'Tabelle Dashboard'!J36</f>
        <v>Scenario 9</v>
      </c>
      <c r="D70" s="536">
        <f>'Tabelle Dashboard'!K36</f>
        <v>5.5E-2</v>
      </c>
      <c r="E70" s="537">
        <f>'Tabelle Dashboard'!L36</f>
        <v>7.8E-2</v>
      </c>
      <c r="F70" s="536">
        <f>'Tabelle Dashboard'!M36</f>
        <v>5.6000000000000001E-2</v>
      </c>
      <c r="G70" s="537">
        <f>'Tabelle Dashboard'!N36</f>
        <v>8.0999999999999996E-3</v>
      </c>
      <c r="H70" s="536">
        <f>'Tabelle Dashboard'!O36</f>
        <v>8.5000000000000006E-3</v>
      </c>
    </row>
    <row r="71" spans="1:8" x14ac:dyDescent="0.2">
      <c r="A71" s="520" t="str">
        <f t="shared" si="2"/>
        <v>T2</v>
      </c>
      <c r="B71" s="526" t="str">
        <f t="shared" si="1"/>
        <v>T=1s</v>
      </c>
      <c r="C71" s="534" t="str">
        <f>'Tabelle Dashboard'!J37</f>
        <v>Scenario 10</v>
      </c>
      <c r="D71" s="536">
        <f>'Tabelle Dashboard'!K37</f>
        <v>6.5000000000000002E-2</v>
      </c>
      <c r="E71" s="537">
        <f>'Tabelle Dashboard'!L37</f>
        <v>9.0999999999999998E-2</v>
      </c>
      <c r="F71" s="536">
        <f>'Tabelle Dashboard'!M37</f>
        <v>6.5000000000000002E-2</v>
      </c>
      <c r="G71" s="537">
        <f>'Tabelle Dashboard'!N37</f>
        <v>9.7000000000000003E-3</v>
      </c>
      <c r="H71" s="536">
        <f>'Tabelle Dashboard'!O37</f>
        <v>9.7000000000000003E-3</v>
      </c>
    </row>
    <row r="72" spans="1:8" x14ac:dyDescent="0.2">
      <c r="A72" s="520" t="str">
        <f t="shared" si="2"/>
        <v>T2</v>
      </c>
      <c r="B72" s="526" t="str">
        <f t="shared" si="1"/>
        <v>T=1s</v>
      </c>
      <c r="C72" s="534" t="str">
        <f>'Tabelle Dashboard'!J38</f>
        <v>Scenario 11</v>
      </c>
      <c r="D72" s="536">
        <f>'Tabelle Dashboard'!K38</f>
        <v>5.1999999999999998E-2</v>
      </c>
      <c r="E72" s="537">
        <f>'Tabelle Dashboard'!L38</f>
        <v>7.3999999999999996E-2</v>
      </c>
      <c r="F72" s="536">
        <f>'Tabelle Dashboard'!M38</f>
        <v>5.2999999999999999E-2</v>
      </c>
      <c r="G72" s="537">
        <f>'Tabelle Dashboard'!N38</f>
        <v>7.9000000000000008E-3</v>
      </c>
      <c r="H72" s="536">
        <f>'Tabelle Dashboard'!O38</f>
        <v>7.9000000000000008E-3</v>
      </c>
    </row>
    <row r="73" spans="1:8" x14ac:dyDescent="0.2">
      <c r="A73" s="520" t="str">
        <f t="shared" si="2"/>
        <v>T2</v>
      </c>
      <c r="B73" s="526" t="str">
        <f>B28</f>
        <v>T=1s</v>
      </c>
      <c r="C73" s="534" t="str">
        <f>'Tabelle Dashboard'!J39</f>
        <v>Scenario 12</v>
      </c>
      <c r="D73" s="536">
        <f>'Tabelle Dashboard'!K39</f>
        <v>4.5999999999999999E-2</v>
      </c>
      <c r="E73" s="537">
        <f>'Tabelle Dashboard'!L39</f>
        <v>6.4000000000000001E-2</v>
      </c>
      <c r="F73" s="536">
        <f>'Tabelle Dashboard'!M39</f>
        <v>4.5999999999999999E-2</v>
      </c>
      <c r="G73" s="537">
        <f>'Tabelle Dashboard'!N39</f>
        <v>6.8999999999999999E-3</v>
      </c>
      <c r="H73" s="536">
        <f>'Tabelle Dashboard'!O39</f>
        <v>7.0000000000000001E-3</v>
      </c>
    </row>
    <row r="74" spans="1:8" x14ac:dyDescent="0.2">
      <c r="A74" s="520" t="str">
        <f t="shared" si="2"/>
        <v>T2</v>
      </c>
      <c r="B74" s="526" t="str">
        <f t="shared" si="1"/>
        <v>T=1s</v>
      </c>
      <c r="C74" s="534" t="str">
        <f>'Tabelle Dashboard'!J40</f>
        <v>Scenario 13</v>
      </c>
      <c r="D74" s="536">
        <f>'Tabelle Dashboard'!K40</f>
        <v>6.5000000000000002E-2</v>
      </c>
      <c r="E74" s="537">
        <f>'Tabelle Dashboard'!L40</f>
        <v>9.0999999999999998E-2</v>
      </c>
      <c r="F74" s="536">
        <f>'Tabelle Dashboard'!M40</f>
        <v>6.5000000000000002E-2</v>
      </c>
      <c r="G74" s="537">
        <f>'Tabelle Dashboard'!N40</f>
        <v>9.7000000000000003E-3</v>
      </c>
      <c r="H74" s="536">
        <f>'Tabelle Dashboard'!O40</f>
        <v>9.7000000000000003E-3</v>
      </c>
    </row>
    <row r="75" spans="1:8" x14ac:dyDescent="0.2">
      <c r="A75" s="520" t="str">
        <f t="shared" si="2"/>
        <v>T2</v>
      </c>
      <c r="B75" s="526" t="str">
        <f t="shared" si="1"/>
        <v>T=1s</v>
      </c>
      <c r="C75" s="534" t="str">
        <f>'Tabelle Dashboard'!J41</f>
        <v>Scenario 14</v>
      </c>
      <c r="D75" s="536">
        <f>'Tabelle Dashboard'!K41</f>
        <v>5.3999999999999999E-2</v>
      </c>
      <c r="E75" s="537">
        <f>'Tabelle Dashboard'!L41</f>
        <v>7.4999999999999997E-2</v>
      </c>
      <c r="F75" s="536">
        <f>'Tabelle Dashboard'!M41</f>
        <v>5.3999999999999999E-2</v>
      </c>
      <c r="G75" s="537">
        <f>'Tabelle Dashboard'!N41</f>
        <v>8.0999999999999996E-3</v>
      </c>
      <c r="H75" s="536">
        <f>'Tabelle Dashboard'!O41</f>
        <v>8.0999999999999996E-3</v>
      </c>
    </row>
    <row r="76" spans="1:8" x14ac:dyDescent="0.2">
      <c r="A76" s="520" t="str">
        <f t="shared" si="2"/>
        <v>T2</v>
      </c>
      <c r="B76" s="526" t="str">
        <f t="shared" si="1"/>
        <v>T=1s</v>
      </c>
      <c r="C76" s="534" t="str">
        <f>'Tabelle Dashboard'!J42</f>
        <v>Scenario 15</v>
      </c>
      <c r="D76" s="536">
        <f>'Tabelle Dashboard'!K42</f>
        <v>0.06</v>
      </c>
      <c r="E76" s="537">
        <f>'Tabelle Dashboard'!L42</f>
        <v>8.4000000000000005E-2</v>
      </c>
      <c r="F76" s="536">
        <f>'Tabelle Dashboard'!M42</f>
        <v>0.06</v>
      </c>
      <c r="G76" s="537">
        <f>'Tabelle Dashboard'!N42</f>
        <v>8.9999999999999993E-3</v>
      </c>
      <c r="H76" s="536">
        <f>'Tabelle Dashboard'!O42</f>
        <v>9.1000000000000004E-3</v>
      </c>
    </row>
    <row r="77" spans="1:8" x14ac:dyDescent="0.2">
      <c r="A77" s="520" t="str">
        <f t="shared" si="2"/>
        <v>T2</v>
      </c>
      <c r="B77" s="526" t="str">
        <f t="shared" si="1"/>
        <v>T=2s</v>
      </c>
      <c r="C77" s="534" t="str">
        <f>'Tabelle Dashboard'!R28</f>
        <v>Scenario 1</v>
      </c>
      <c r="D77" s="536">
        <f>'Tabelle Dashboard'!S28</f>
        <v>5.5E-2</v>
      </c>
      <c r="E77" s="537">
        <f>'Tabelle Dashboard'!T28</f>
        <v>7.6999999999999999E-2</v>
      </c>
      <c r="F77" s="536">
        <f>'Tabelle Dashboard'!U28</f>
        <v>5.3999999999999999E-2</v>
      </c>
      <c r="G77" s="537">
        <f>'Tabelle Dashboard'!V28</f>
        <v>8.2000000000000007E-3</v>
      </c>
      <c r="H77" s="536">
        <f>'Tabelle Dashboard'!W28</f>
        <v>8.0999999999999996E-3</v>
      </c>
    </row>
    <row r="78" spans="1:8" x14ac:dyDescent="0.2">
      <c r="A78" s="520" t="str">
        <f t="shared" si="2"/>
        <v>T2</v>
      </c>
      <c r="B78" s="526" t="str">
        <f t="shared" si="1"/>
        <v>T=2s</v>
      </c>
      <c r="C78" s="534" t="str">
        <f>'Tabelle Dashboard'!R29</f>
        <v>Scenario 2</v>
      </c>
      <c r="D78" s="536">
        <f>'Tabelle Dashboard'!S29</f>
        <v>5.7000000000000002E-2</v>
      </c>
      <c r="E78" s="537">
        <f>'Tabelle Dashboard'!T29</f>
        <v>8.1000000000000003E-2</v>
      </c>
      <c r="F78" s="536">
        <f>'Tabelle Dashboard'!U29</f>
        <v>5.6000000000000001E-2</v>
      </c>
      <c r="G78" s="537">
        <f>'Tabelle Dashboard'!V29</f>
        <v>8.6999999999999994E-3</v>
      </c>
      <c r="H78" s="536">
        <f>'Tabelle Dashboard'!W29</f>
        <v>8.3999999999999995E-3</v>
      </c>
    </row>
    <row r="79" spans="1:8" x14ac:dyDescent="0.2">
      <c r="A79" s="520" t="str">
        <f t="shared" si="2"/>
        <v>T2</v>
      </c>
      <c r="B79" s="526" t="str">
        <f t="shared" si="1"/>
        <v>T=2s</v>
      </c>
      <c r="C79" s="534" t="str">
        <f>'Tabelle Dashboard'!R30</f>
        <v>Scenario 3</v>
      </c>
      <c r="D79" s="536">
        <f>'Tabelle Dashboard'!S30</f>
        <v>5.3999999999999999E-2</v>
      </c>
      <c r="E79" s="537">
        <f>'Tabelle Dashboard'!T30</f>
        <v>7.6999999999999999E-2</v>
      </c>
      <c r="F79" s="536">
        <f>'Tabelle Dashboard'!U30</f>
        <v>5.3999999999999999E-2</v>
      </c>
      <c r="G79" s="537">
        <f>'Tabelle Dashboard'!V30</f>
        <v>8.2000000000000007E-3</v>
      </c>
      <c r="H79" s="536">
        <f>'Tabelle Dashboard'!W30</f>
        <v>8.0999999999999996E-3</v>
      </c>
    </row>
    <row r="80" spans="1:8" x14ac:dyDescent="0.2">
      <c r="A80" s="520" t="str">
        <f t="shared" si="2"/>
        <v>T2</v>
      </c>
      <c r="B80" s="526" t="str">
        <f t="shared" si="1"/>
        <v>T=2s</v>
      </c>
      <c r="C80" s="534" t="str">
        <f>'Tabelle Dashboard'!R31</f>
        <v>Scenario 4</v>
      </c>
      <c r="D80" s="536">
        <f>'Tabelle Dashboard'!S31</f>
        <v>5.1999999999999998E-2</v>
      </c>
      <c r="E80" s="537">
        <f>'Tabelle Dashboard'!T31</f>
        <v>7.3999999999999996E-2</v>
      </c>
      <c r="F80" s="536">
        <f>'Tabelle Dashboard'!U31</f>
        <v>5.1999999999999998E-2</v>
      </c>
      <c r="G80" s="537">
        <f>'Tabelle Dashboard'!V31</f>
        <v>7.7999999999999996E-3</v>
      </c>
      <c r="H80" s="536">
        <f>'Tabelle Dashboard'!W31</f>
        <v>7.7999999999999996E-3</v>
      </c>
    </row>
    <row r="81" spans="1:8" x14ac:dyDescent="0.2">
      <c r="A81" s="520" t="str">
        <f t="shared" si="2"/>
        <v>T2</v>
      </c>
      <c r="B81" s="526" t="str">
        <f t="shared" si="1"/>
        <v>T=2s</v>
      </c>
      <c r="C81" s="534" t="str">
        <f>'Tabelle Dashboard'!R32</f>
        <v>Scenario 5</v>
      </c>
      <c r="D81" s="536">
        <f>'Tabelle Dashboard'!S32</f>
        <v>5.3999999999999999E-2</v>
      </c>
      <c r="E81" s="537">
        <f>'Tabelle Dashboard'!T32</f>
        <v>7.4999999999999997E-2</v>
      </c>
      <c r="F81" s="536">
        <f>'Tabelle Dashboard'!U32</f>
        <v>5.3999999999999999E-2</v>
      </c>
      <c r="G81" s="537">
        <f>'Tabelle Dashboard'!V32</f>
        <v>8.0999999999999996E-3</v>
      </c>
      <c r="H81" s="536">
        <f>'Tabelle Dashboard'!W32</f>
        <v>8.0000000000000002E-3</v>
      </c>
    </row>
    <row r="82" spans="1:8" x14ac:dyDescent="0.2">
      <c r="A82" s="520" t="str">
        <f t="shared" si="2"/>
        <v>T2</v>
      </c>
      <c r="B82" s="526" t="str">
        <f t="shared" si="1"/>
        <v>T=2s</v>
      </c>
      <c r="C82" s="534" t="str">
        <f>'Tabelle Dashboard'!R33</f>
        <v>Scenario 6</v>
      </c>
      <c r="D82" s="536">
        <f>'Tabelle Dashboard'!S33</f>
        <v>5.7000000000000002E-2</v>
      </c>
      <c r="E82" s="537">
        <f>'Tabelle Dashboard'!T33</f>
        <v>0.08</v>
      </c>
      <c r="F82" s="536">
        <f>'Tabelle Dashboard'!U33</f>
        <v>5.7000000000000002E-2</v>
      </c>
      <c r="G82" s="537">
        <f>'Tabelle Dashboard'!V33</f>
        <v>8.5000000000000006E-3</v>
      </c>
      <c r="H82" s="536">
        <f>'Tabelle Dashboard'!W33</f>
        <v>8.5000000000000006E-3</v>
      </c>
    </row>
    <row r="83" spans="1:8" x14ac:dyDescent="0.2">
      <c r="A83" s="520" t="str">
        <f t="shared" si="2"/>
        <v>T2</v>
      </c>
      <c r="B83" s="526" t="str">
        <f t="shared" si="1"/>
        <v>T=2s</v>
      </c>
      <c r="C83" s="534" t="str">
        <f>'Tabelle Dashboard'!R34</f>
        <v>Scenario 7</v>
      </c>
      <c r="D83" s="536">
        <f>'Tabelle Dashboard'!S34</f>
        <v>4.9000000000000002E-2</v>
      </c>
      <c r="E83" s="537">
        <f>'Tabelle Dashboard'!T34</f>
        <v>6.9000000000000006E-2</v>
      </c>
      <c r="F83" s="536">
        <f>'Tabelle Dashboard'!U34</f>
        <v>4.9000000000000002E-2</v>
      </c>
      <c r="G83" s="537">
        <f>'Tabelle Dashboard'!V34</f>
        <v>7.4000000000000003E-3</v>
      </c>
      <c r="H83" s="536">
        <f>'Tabelle Dashboard'!W34</f>
        <v>7.4000000000000003E-3</v>
      </c>
    </row>
    <row r="84" spans="1:8" x14ac:dyDescent="0.2">
      <c r="A84" s="520" t="str">
        <f t="shared" si="2"/>
        <v>T2</v>
      </c>
      <c r="B84" s="526" t="str">
        <f t="shared" si="1"/>
        <v>T=2s</v>
      </c>
      <c r="C84" s="534" t="str">
        <f>'Tabelle Dashboard'!R35</f>
        <v>Scenario 8</v>
      </c>
      <c r="D84" s="536">
        <f>'Tabelle Dashboard'!S35</f>
        <v>5.1999999999999998E-2</v>
      </c>
      <c r="E84" s="537">
        <f>'Tabelle Dashboard'!T35</f>
        <v>7.1999999999999995E-2</v>
      </c>
      <c r="F84" s="536">
        <f>'Tabelle Dashboard'!U35</f>
        <v>5.1999999999999998E-2</v>
      </c>
      <c r="G84" s="537">
        <f>'Tabelle Dashboard'!V35</f>
        <v>7.7999999999999996E-3</v>
      </c>
      <c r="H84" s="536">
        <f>'Tabelle Dashboard'!W35</f>
        <v>7.7000000000000002E-3</v>
      </c>
    </row>
    <row r="85" spans="1:8" x14ac:dyDescent="0.2">
      <c r="A85" s="520" t="str">
        <f t="shared" si="2"/>
        <v>T2</v>
      </c>
      <c r="B85" s="526" t="str">
        <f t="shared" si="1"/>
        <v>T=2s</v>
      </c>
      <c r="C85" s="534" t="str">
        <f>'Tabelle Dashboard'!R36</f>
        <v>Scenario 9</v>
      </c>
      <c r="D85" s="536">
        <f>'Tabelle Dashboard'!S36</f>
        <v>4.3999999999999997E-2</v>
      </c>
      <c r="E85" s="537">
        <f>'Tabelle Dashboard'!T36</f>
        <v>6.2E-2</v>
      </c>
      <c r="F85" s="536">
        <f>'Tabelle Dashboard'!U36</f>
        <v>4.3999999999999997E-2</v>
      </c>
      <c r="G85" s="537">
        <f>'Tabelle Dashboard'!V36</f>
        <v>6.7000000000000002E-3</v>
      </c>
      <c r="H85" s="536">
        <f>'Tabelle Dashboard'!W36</f>
        <v>6.7000000000000002E-3</v>
      </c>
    </row>
    <row r="86" spans="1:8" x14ac:dyDescent="0.2">
      <c r="A86" s="520" t="str">
        <f t="shared" si="2"/>
        <v>T2</v>
      </c>
      <c r="B86" s="526" t="str">
        <f t="shared" si="1"/>
        <v>T=2s</v>
      </c>
      <c r="C86" s="534" t="str">
        <f>'Tabelle Dashboard'!R37</f>
        <v>Scenario 10</v>
      </c>
      <c r="D86" s="536">
        <f>'Tabelle Dashboard'!S37</f>
        <v>6.0999999999999999E-2</v>
      </c>
      <c r="E86" s="537">
        <f>'Tabelle Dashboard'!T37</f>
        <v>8.5000000000000006E-2</v>
      </c>
      <c r="F86" s="536">
        <f>'Tabelle Dashboard'!U37</f>
        <v>0.06</v>
      </c>
      <c r="G86" s="537">
        <f>'Tabelle Dashboard'!V37</f>
        <v>9.1999999999999998E-3</v>
      </c>
      <c r="H86" s="536">
        <f>'Tabelle Dashboard'!W37</f>
        <v>8.8999999999999999E-3</v>
      </c>
    </row>
    <row r="87" spans="1:8" x14ac:dyDescent="0.2">
      <c r="A87" s="520" t="str">
        <f t="shared" si="2"/>
        <v>T2</v>
      </c>
      <c r="B87" s="526" t="str">
        <f t="shared" si="1"/>
        <v>T=2s</v>
      </c>
      <c r="C87" s="534" t="str">
        <f>'Tabelle Dashboard'!R38</f>
        <v>Scenario 11</v>
      </c>
      <c r="D87" s="536">
        <f>'Tabelle Dashboard'!S38</f>
        <v>5.1999999999999998E-2</v>
      </c>
      <c r="E87" s="537">
        <f>'Tabelle Dashboard'!T38</f>
        <v>7.1999999999999995E-2</v>
      </c>
      <c r="F87" s="536">
        <f>'Tabelle Dashboard'!U38</f>
        <v>5.0999999999999997E-2</v>
      </c>
      <c r="G87" s="537">
        <f>'Tabelle Dashboard'!V38</f>
        <v>7.7999999999999996E-3</v>
      </c>
      <c r="H87" s="536">
        <f>'Tabelle Dashboard'!W38</f>
        <v>7.7000000000000002E-3</v>
      </c>
    </row>
    <row r="88" spans="1:8" x14ac:dyDescent="0.2">
      <c r="A88" s="520" t="str">
        <f t="shared" si="2"/>
        <v>T2</v>
      </c>
      <c r="B88" s="526" t="str">
        <f t="shared" si="1"/>
        <v>T=2s</v>
      </c>
      <c r="C88" s="534" t="str">
        <f>'Tabelle Dashboard'!R39</f>
        <v>Scenario 12</v>
      </c>
      <c r="D88" s="536">
        <f>'Tabelle Dashboard'!S39</f>
        <v>4.4999999999999998E-2</v>
      </c>
      <c r="E88" s="537">
        <f>'Tabelle Dashboard'!T39</f>
        <v>6.3E-2</v>
      </c>
      <c r="F88" s="536">
        <f>'Tabelle Dashboard'!U39</f>
        <v>4.4999999999999998E-2</v>
      </c>
      <c r="G88" s="537">
        <f>'Tabelle Dashboard'!V39</f>
        <v>6.7000000000000002E-3</v>
      </c>
      <c r="H88" s="536">
        <f>'Tabelle Dashboard'!W39</f>
        <v>6.7000000000000002E-3</v>
      </c>
    </row>
    <row r="89" spans="1:8" x14ac:dyDescent="0.2">
      <c r="A89" s="520" t="str">
        <f t="shared" si="2"/>
        <v>T2</v>
      </c>
      <c r="B89" s="526" t="str">
        <f t="shared" si="1"/>
        <v>T=2s</v>
      </c>
      <c r="C89" s="534" t="str">
        <f>'Tabelle Dashboard'!R40</f>
        <v>Scenario 13</v>
      </c>
      <c r="D89" s="536">
        <f>'Tabelle Dashboard'!S40</f>
        <v>6.0999999999999999E-2</v>
      </c>
      <c r="E89" s="537">
        <f>'Tabelle Dashboard'!T40</f>
        <v>8.5000000000000006E-2</v>
      </c>
      <c r="F89" s="536">
        <f>'Tabelle Dashboard'!U40</f>
        <v>0.06</v>
      </c>
      <c r="G89" s="537">
        <f>'Tabelle Dashboard'!V40</f>
        <v>9.2999999999999992E-3</v>
      </c>
      <c r="H89" s="536">
        <f>'Tabelle Dashboard'!W40</f>
        <v>8.8999999999999999E-3</v>
      </c>
    </row>
    <row r="90" spans="1:8" x14ac:dyDescent="0.2">
      <c r="A90" s="520" t="str">
        <f t="shared" si="2"/>
        <v>T2</v>
      </c>
      <c r="B90" s="526" t="str">
        <f t="shared" si="1"/>
        <v>T=2s</v>
      </c>
      <c r="C90" s="534" t="str">
        <f>'Tabelle Dashboard'!R41</f>
        <v>Scenario 14</v>
      </c>
      <c r="D90" s="536">
        <f>'Tabelle Dashboard'!S41</f>
        <v>5.1999999999999998E-2</v>
      </c>
      <c r="E90" s="537">
        <f>'Tabelle Dashboard'!T41</f>
        <v>7.1999999999999995E-2</v>
      </c>
      <c r="F90" s="536">
        <f>'Tabelle Dashboard'!U41</f>
        <v>5.0999999999999997E-2</v>
      </c>
      <c r="G90" s="537">
        <f>'Tabelle Dashboard'!V41</f>
        <v>7.7999999999999996E-3</v>
      </c>
      <c r="H90" s="536">
        <f>'Tabelle Dashboard'!W41</f>
        <v>7.7000000000000002E-3</v>
      </c>
    </row>
    <row r="91" spans="1:8" x14ac:dyDescent="0.2">
      <c r="A91" s="520" t="str">
        <f t="shared" si="2"/>
        <v>T2</v>
      </c>
      <c r="B91" s="526" t="str">
        <f t="shared" si="1"/>
        <v>T=2s</v>
      </c>
      <c r="C91" s="534" t="str">
        <f>'Tabelle Dashboard'!R42</f>
        <v>Scenario 15</v>
      </c>
      <c r="D91" s="536">
        <f>'Tabelle Dashboard'!S42</f>
        <v>5.1999999999999998E-2</v>
      </c>
      <c r="E91" s="537">
        <f>'Tabelle Dashboard'!T42</f>
        <v>7.1999999999999995E-2</v>
      </c>
      <c r="F91" s="536">
        <f>'Tabelle Dashboard'!U42</f>
        <v>5.0999999999999997E-2</v>
      </c>
      <c r="G91" s="537">
        <f>'Tabelle Dashboard'!V42</f>
        <v>7.7999999999999996E-3</v>
      </c>
      <c r="H91" s="536">
        <f>'Tabelle Dashboard'!W42</f>
        <v>7.7000000000000002E-3</v>
      </c>
    </row>
    <row r="92" spans="1:8" x14ac:dyDescent="0.2">
      <c r="A92" s="520" t="s">
        <v>1172</v>
      </c>
      <c r="B92" s="526" t="str">
        <f>B2</f>
        <v>T=0s</v>
      </c>
      <c r="C92" s="534" t="str">
        <f>'Tabelle Dashboard'!B49</f>
        <v>Scenario 1</v>
      </c>
      <c r="D92" s="536">
        <f>'Tabelle Dashboard'!C49</f>
        <v>0.05</v>
      </c>
      <c r="E92" s="537">
        <f>'Tabelle Dashboard'!D49</f>
        <v>7.0999999999999994E-2</v>
      </c>
      <c r="F92" s="536">
        <f>'Tabelle Dashboard'!E49</f>
        <v>5.0999999999999997E-2</v>
      </c>
      <c r="G92" s="537">
        <f>'Tabelle Dashboard'!F49</f>
        <v>7.4999999999999997E-3</v>
      </c>
      <c r="H92" s="536">
        <f>'Tabelle Dashboard'!G49</f>
        <v>7.7000000000000002E-3</v>
      </c>
    </row>
    <row r="93" spans="1:8" x14ac:dyDescent="0.2">
      <c r="A93" s="520" t="str">
        <f>A92</f>
        <v>T3</v>
      </c>
      <c r="B93" s="526" t="str">
        <f t="shared" ref="B93:B135" si="3">B3</f>
        <v>T=0s</v>
      </c>
      <c r="C93" s="534" t="str">
        <f>'Tabelle Dashboard'!B50</f>
        <v>Scenario 2</v>
      </c>
      <c r="D93" s="536">
        <f>'Tabelle Dashboard'!C50</f>
        <v>5.5E-2</v>
      </c>
      <c r="E93" s="537">
        <f>'Tabelle Dashboard'!D50</f>
        <v>7.8E-2</v>
      </c>
      <c r="F93" s="536">
        <f>'Tabelle Dashboard'!E50</f>
        <v>5.6000000000000001E-2</v>
      </c>
      <c r="G93" s="537">
        <f>'Tabelle Dashboard'!F50</f>
        <v>8.3000000000000001E-3</v>
      </c>
      <c r="H93" s="536">
        <f>'Tabelle Dashboard'!G50</f>
        <v>8.5000000000000006E-3</v>
      </c>
    </row>
    <row r="94" spans="1:8" x14ac:dyDescent="0.2">
      <c r="A94" s="520" t="str">
        <f t="shared" ref="A94:A136" si="4">A93</f>
        <v>T3</v>
      </c>
      <c r="B94" s="526" t="str">
        <f t="shared" si="3"/>
        <v>T=0s</v>
      </c>
      <c r="C94" s="534" t="str">
        <f>'Tabelle Dashboard'!B51</f>
        <v>Scenario 3</v>
      </c>
      <c r="D94" s="536">
        <f>'Tabelle Dashboard'!C51</f>
        <v>4.4999999999999998E-2</v>
      </c>
      <c r="E94" s="537">
        <f>'Tabelle Dashboard'!D51</f>
        <v>6.3E-2</v>
      </c>
      <c r="F94" s="536">
        <f>'Tabelle Dashboard'!E51</f>
        <v>4.4999999999999998E-2</v>
      </c>
      <c r="G94" s="537">
        <f>'Tabelle Dashboard'!F51</f>
        <v>6.7000000000000002E-3</v>
      </c>
      <c r="H94" s="536">
        <f>'Tabelle Dashboard'!G51</f>
        <v>6.7999999999999996E-3</v>
      </c>
    </row>
    <row r="95" spans="1:8" x14ac:dyDescent="0.2">
      <c r="A95" s="520" t="str">
        <f t="shared" si="4"/>
        <v>T3</v>
      </c>
      <c r="B95" s="526" t="str">
        <f t="shared" si="3"/>
        <v>T=0s</v>
      </c>
      <c r="C95" s="534" t="str">
        <f>'Tabelle Dashboard'!B52</f>
        <v>Scenario 4</v>
      </c>
      <c r="D95" s="536">
        <f>'Tabelle Dashboard'!C52</f>
        <v>4.7E-2</v>
      </c>
      <c r="E95" s="537">
        <f>'Tabelle Dashboard'!D52</f>
        <v>6.7000000000000004E-2</v>
      </c>
      <c r="F95" s="536">
        <f>'Tabelle Dashboard'!E52</f>
        <v>4.9000000000000002E-2</v>
      </c>
      <c r="G95" s="537">
        <f>'Tabelle Dashboard'!F52</f>
        <v>7.1000000000000004E-3</v>
      </c>
      <c r="H95" s="536">
        <f>'Tabelle Dashboard'!G52</f>
        <v>7.4000000000000003E-3</v>
      </c>
    </row>
    <row r="96" spans="1:8" x14ac:dyDescent="0.2">
      <c r="A96" s="520" t="str">
        <f t="shared" si="4"/>
        <v>T3</v>
      </c>
      <c r="B96" s="526" t="str">
        <f t="shared" si="3"/>
        <v>T=0s</v>
      </c>
      <c r="C96" s="534" t="str">
        <f>'Tabelle Dashboard'!B53</f>
        <v>Scenario 5</v>
      </c>
      <c r="D96" s="536">
        <f>'Tabelle Dashboard'!C53</f>
        <v>4.9000000000000002E-2</v>
      </c>
      <c r="E96" s="537">
        <f>'Tabelle Dashboard'!D53</f>
        <v>7.0000000000000007E-2</v>
      </c>
      <c r="F96" s="536">
        <f>'Tabelle Dashboard'!E53</f>
        <v>0.05</v>
      </c>
      <c r="G96" s="537">
        <f>'Tabelle Dashboard'!F53</f>
        <v>7.1500000000000001E-3</v>
      </c>
      <c r="H96" s="536">
        <f>'Tabelle Dashboard'!G53</f>
        <v>7.7000000000000002E-3</v>
      </c>
    </row>
    <row r="97" spans="1:8" x14ac:dyDescent="0.2">
      <c r="A97" s="520" t="str">
        <f t="shared" si="4"/>
        <v>T3</v>
      </c>
      <c r="B97" s="526" t="str">
        <f t="shared" si="3"/>
        <v>T=0s</v>
      </c>
      <c r="C97" s="534" t="str">
        <f>'Tabelle Dashboard'!B54</f>
        <v>Scenario 6</v>
      </c>
      <c r="D97" s="536">
        <f>'Tabelle Dashboard'!C54</f>
        <v>4.9000000000000002E-2</v>
      </c>
      <c r="E97" s="537">
        <f>'Tabelle Dashboard'!D54</f>
        <v>7.0000000000000007E-2</v>
      </c>
      <c r="F97" s="536">
        <f>'Tabelle Dashboard'!E54</f>
        <v>5.0999999999999997E-2</v>
      </c>
      <c r="G97" s="537">
        <f>'Tabelle Dashboard'!F54</f>
        <v>7.4000000000000003E-3</v>
      </c>
      <c r="H97" s="536">
        <f>'Tabelle Dashboard'!G54</f>
        <v>7.7000000000000002E-3</v>
      </c>
    </row>
    <row r="98" spans="1:8" x14ac:dyDescent="0.2">
      <c r="A98" s="520" t="str">
        <f t="shared" si="4"/>
        <v>T3</v>
      </c>
      <c r="B98" s="526" t="str">
        <f t="shared" si="3"/>
        <v>T=0s</v>
      </c>
      <c r="C98" s="534" t="str">
        <f>'Tabelle Dashboard'!B55</f>
        <v>Scenario 7</v>
      </c>
      <c r="D98" s="536">
        <f>'Tabelle Dashboard'!C55</f>
        <v>4.5999999999999999E-2</v>
      </c>
      <c r="E98" s="537">
        <f>'Tabelle Dashboard'!D55</f>
        <v>6.5000000000000002E-2</v>
      </c>
      <c r="F98" s="536">
        <f>'Tabelle Dashboard'!E55</f>
        <v>4.7E-2</v>
      </c>
      <c r="G98" s="537">
        <f>'Tabelle Dashboard'!F55</f>
        <v>7.0000000000000001E-3</v>
      </c>
      <c r="H98" s="536">
        <f>'Tabelle Dashboard'!G55</f>
        <v>7.1000000000000004E-3</v>
      </c>
    </row>
    <row r="99" spans="1:8" x14ac:dyDescent="0.2">
      <c r="A99" s="520" t="str">
        <f t="shared" si="4"/>
        <v>T3</v>
      </c>
      <c r="B99" s="526" t="str">
        <f t="shared" si="3"/>
        <v>T=0s</v>
      </c>
      <c r="C99" s="534" t="str">
        <f>'Tabelle Dashboard'!B56</f>
        <v>Scenario 8</v>
      </c>
      <c r="D99" s="536">
        <f>'Tabelle Dashboard'!C56</f>
        <v>0.05</v>
      </c>
      <c r="E99" s="537">
        <f>'Tabelle Dashboard'!D56</f>
        <v>7.0000000000000007E-2</v>
      </c>
      <c r="F99" s="536">
        <f>'Tabelle Dashboard'!E56</f>
        <v>0.05</v>
      </c>
      <c r="G99" s="537">
        <f>'Tabelle Dashboard'!F56</f>
        <v>7.4999999999999997E-3</v>
      </c>
      <c r="H99" s="536">
        <f>'Tabelle Dashboard'!G56</f>
        <v>7.6E-3</v>
      </c>
    </row>
    <row r="100" spans="1:8" x14ac:dyDescent="0.2">
      <c r="A100" s="520" t="str">
        <f t="shared" si="4"/>
        <v>T3</v>
      </c>
      <c r="B100" s="526" t="str">
        <f t="shared" si="3"/>
        <v>T=0s</v>
      </c>
      <c r="C100" s="534" t="str">
        <f>'Tabelle Dashboard'!B57</f>
        <v>Scenario 9</v>
      </c>
      <c r="D100" s="536">
        <f>'Tabelle Dashboard'!C57</f>
        <v>5.8999999999999997E-2</v>
      </c>
      <c r="E100" s="537">
        <f>'Tabelle Dashboard'!D57</f>
        <v>8.4000000000000005E-2</v>
      </c>
      <c r="F100" s="536">
        <f>'Tabelle Dashboard'!E57</f>
        <v>0.06</v>
      </c>
      <c r="G100" s="537">
        <f>'Tabelle Dashboard'!F57</f>
        <v>8.8999999999999999E-3</v>
      </c>
      <c r="H100" s="536">
        <f>'Tabelle Dashboard'!G57</f>
        <v>9.1000000000000004E-3</v>
      </c>
    </row>
    <row r="101" spans="1:8" x14ac:dyDescent="0.2">
      <c r="A101" s="520" t="str">
        <f t="shared" si="4"/>
        <v>T3</v>
      </c>
      <c r="B101" s="526" t="str">
        <f t="shared" si="3"/>
        <v>T=0s</v>
      </c>
      <c r="C101" s="534" t="str">
        <f>'Tabelle Dashboard'!B58</f>
        <v>Scenario 10</v>
      </c>
      <c r="D101" s="536">
        <f>'Tabelle Dashboard'!C58</f>
        <v>0.06</v>
      </c>
      <c r="E101" s="537">
        <f>'Tabelle Dashboard'!D58</f>
        <v>8.5000000000000006E-2</v>
      </c>
      <c r="F101" s="536">
        <f>'Tabelle Dashboard'!E58</f>
        <v>6.0999999999999999E-2</v>
      </c>
      <c r="G101" s="537">
        <f>'Tabelle Dashboard'!F58</f>
        <v>8.9999999999999993E-3</v>
      </c>
      <c r="H101" s="536">
        <f>'Tabelle Dashboard'!G58</f>
        <v>9.1000000000000004E-3</v>
      </c>
    </row>
    <row r="102" spans="1:8" x14ac:dyDescent="0.2">
      <c r="A102" s="520" t="str">
        <f t="shared" si="4"/>
        <v>T3</v>
      </c>
      <c r="B102" s="526" t="str">
        <f t="shared" si="3"/>
        <v>T=0s</v>
      </c>
      <c r="C102" s="534" t="str">
        <f>'Tabelle Dashboard'!B59</f>
        <v>Scenario 11</v>
      </c>
      <c r="D102" s="536">
        <f>'Tabelle Dashboard'!C59</f>
        <v>0.05</v>
      </c>
      <c r="E102" s="537">
        <f>'Tabelle Dashboard'!D59</f>
        <v>7.0999999999999994E-2</v>
      </c>
      <c r="F102" s="536">
        <f>'Tabelle Dashboard'!E59</f>
        <v>5.0999999999999997E-2</v>
      </c>
      <c r="G102" s="537">
        <f>'Tabelle Dashboard'!F59</f>
        <v>7.4999999999999997E-3</v>
      </c>
      <c r="H102" s="536">
        <f>'Tabelle Dashboard'!G59</f>
        <v>7.6E-3</v>
      </c>
    </row>
    <row r="103" spans="1:8" x14ac:dyDescent="0.2">
      <c r="A103" s="520" t="str">
        <f t="shared" si="4"/>
        <v>T3</v>
      </c>
      <c r="B103" s="526" t="str">
        <f t="shared" si="3"/>
        <v>T=0s</v>
      </c>
      <c r="C103" s="534" t="str">
        <f>'Tabelle Dashboard'!B60</f>
        <v>Scenario 12</v>
      </c>
      <c r="D103" s="536">
        <f>'Tabelle Dashboard'!C60</f>
        <v>4.5999999999999999E-2</v>
      </c>
      <c r="E103" s="537">
        <f>'Tabelle Dashboard'!D60</f>
        <v>6.5000000000000002E-2</v>
      </c>
      <c r="F103" s="536">
        <f>'Tabelle Dashboard'!E60</f>
        <v>4.5999999999999999E-2</v>
      </c>
      <c r="G103" s="537">
        <f>'Tabelle Dashboard'!F60</f>
        <v>6.8999999999999999E-3</v>
      </c>
      <c r="H103" s="536">
        <f>'Tabelle Dashboard'!G60</f>
        <v>6.8999999999999999E-3</v>
      </c>
    </row>
    <row r="104" spans="1:8" x14ac:dyDescent="0.2">
      <c r="A104" s="520" t="str">
        <f t="shared" si="4"/>
        <v>T3</v>
      </c>
      <c r="B104" s="526" t="str">
        <f t="shared" si="3"/>
        <v>T=0s</v>
      </c>
      <c r="C104" s="534" t="str">
        <f>'Tabelle Dashboard'!B61</f>
        <v>Scenario 13</v>
      </c>
      <c r="D104" s="536">
        <f>'Tabelle Dashboard'!C61</f>
        <v>0.06</v>
      </c>
      <c r="E104" s="537">
        <f>'Tabelle Dashboard'!D61</f>
        <v>8.5000000000000006E-2</v>
      </c>
      <c r="F104" s="536">
        <f>'Tabelle Dashboard'!E61</f>
        <v>6.0999999999999999E-2</v>
      </c>
      <c r="G104" s="537">
        <f>'Tabelle Dashboard'!F61</f>
        <v>8.8999999999999999E-3</v>
      </c>
      <c r="H104" s="536">
        <f>'Tabelle Dashboard'!G61</f>
        <v>9.1999999999999998E-3</v>
      </c>
    </row>
    <row r="105" spans="1:8" x14ac:dyDescent="0.2">
      <c r="A105" s="520" t="str">
        <f t="shared" si="4"/>
        <v>T3</v>
      </c>
      <c r="B105" s="526" t="str">
        <f t="shared" si="3"/>
        <v>T=0s</v>
      </c>
      <c r="C105" s="534" t="str">
        <f>'Tabelle Dashboard'!B62</f>
        <v>Scenario 14</v>
      </c>
      <c r="D105" s="536">
        <f>'Tabelle Dashboard'!C62</f>
        <v>5.2999999999999999E-2</v>
      </c>
      <c r="E105" s="537">
        <f>'Tabelle Dashboard'!D62</f>
        <v>7.3999999999999996E-2</v>
      </c>
      <c r="F105" s="536">
        <f>'Tabelle Dashboard'!E62</f>
        <v>5.2999999999999999E-2</v>
      </c>
      <c r="G105" s="537">
        <f>'Tabelle Dashboard'!F62</f>
        <v>7.9000000000000008E-3</v>
      </c>
      <c r="H105" s="536">
        <f>'Tabelle Dashboard'!G62</f>
        <v>7.9000000000000008E-3</v>
      </c>
    </row>
    <row r="106" spans="1:8" x14ac:dyDescent="0.2">
      <c r="A106" s="520" t="str">
        <f t="shared" si="4"/>
        <v>T3</v>
      </c>
      <c r="B106" s="526" t="str">
        <f t="shared" si="3"/>
        <v>T=0s</v>
      </c>
      <c r="C106" s="534" t="str">
        <f>'Tabelle Dashboard'!B63</f>
        <v>Scenario 15</v>
      </c>
      <c r="D106" s="536">
        <f>'Tabelle Dashboard'!C63</f>
        <v>5.5E-2</v>
      </c>
      <c r="E106" s="537">
        <f>'Tabelle Dashboard'!D63</f>
        <v>7.6999999999999999E-2</v>
      </c>
      <c r="F106" s="536">
        <f>'Tabelle Dashboard'!E63</f>
        <v>5.5E-2</v>
      </c>
      <c r="G106" s="537">
        <f>'Tabelle Dashboard'!F63</f>
        <v>8.2000000000000007E-3</v>
      </c>
      <c r="H106" s="536">
        <f>'Tabelle Dashboard'!G63</f>
        <v>8.3999999999999995E-3</v>
      </c>
    </row>
    <row r="107" spans="1:8" x14ac:dyDescent="0.2">
      <c r="A107" s="520" t="str">
        <f t="shared" si="4"/>
        <v>T3</v>
      </c>
      <c r="B107" s="526" t="str">
        <f t="shared" si="3"/>
        <v>T=1s</v>
      </c>
      <c r="C107" s="534" t="str">
        <f>'Tabelle Dashboard'!J49</f>
        <v>Scenario 1</v>
      </c>
      <c r="D107" s="536">
        <f>'Tabelle Dashboard'!K49</f>
        <v>5.2999999999999999E-2</v>
      </c>
      <c r="E107" s="537">
        <f>'Tabelle Dashboard'!L49</f>
        <v>7.4999999999999997E-2</v>
      </c>
      <c r="F107" s="536">
        <f>'Tabelle Dashboard'!M49</f>
        <v>5.3999999999999999E-2</v>
      </c>
      <c r="G107" s="537">
        <f>'Tabelle Dashboard'!N49</f>
        <v>8.0000000000000002E-3</v>
      </c>
      <c r="H107" s="536">
        <f>'Tabelle Dashboard'!O49</f>
        <v>8.0999999999999996E-3</v>
      </c>
    </row>
    <row r="108" spans="1:8" x14ac:dyDescent="0.2">
      <c r="A108" s="520" t="str">
        <f t="shared" si="4"/>
        <v>T3</v>
      </c>
      <c r="B108" s="526" t="str">
        <f t="shared" si="3"/>
        <v>T=1s</v>
      </c>
      <c r="C108" s="534" t="str">
        <f>'Tabelle Dashboard'!J50</f>
        <v>Scenario 2</v>
      </c>
      <c r="D108" s="536">
        <f>'Tabelle Dashboard'!K50</f>
        <v>4.4999999999999998E-2</v>
      </c>
      <c r="E108" s="537">
        <f>'Tabelle Dashboard'!L50</f>
        <v>6.3E-2</v>
      </c>
      <c r="F108" s="536">
        <f>'Tabelle Dashboard'!M50</f>
        <v>4.4999999999999998E-2</v>
      </c>
      <c r="G108" s="537">
        <f>'Tabelle Dashboard'!N50</f>
        <v>6.7000000000000002E-3</v>
      </c>
      <c r="H108" s="536">
        <f>'Tabelle Dashboard'!O50</f>
        <v>6.7000000000000002E-3</v>
      </c>
    </row>
    <row r="109" spans="1:8" x14ac:dyDescent="0.2">
      <c r="A109" s="520" t="str">
        <f t="shared" si="4"/>
        <v>T3</v>
      </c>
      <c r="B109" s="526" t="str">
        <f t="shared" si="3"/>
        <v>T=1s</v>
      </c>
      <c r="C109" s="534" t="str">
        <f>'Tabelle Dashboard'!J51</f>
        <v>Scenario 3</v>
      </c>
      <c r="D109" s="536">
        <f>'Tabelle Dashboard'!K51</f>
        <v>5.3999999999999999E-2</v>
      </c>
      <c r="E109" s="537">
        <f>'Tabelle Dashboard'!L51</f>
        <v>7.5999999999999998E-2</v>
      </c>
      <c r="F109" s="536">
        <f>'Tabelle Dashboard'!M51</f>
        <v>5.3999999999999999E-2</v>
      </c>
      <c r="G109" s="537">
        <f>'Tabelle Dashboard'!N51</f>
        <v>8.0999999999999996E-3</v>
      </c>
      <c r="H109" s="536">
        <f>'Tabelle Dashboard'!O51</f>
        <v>8.2000000000000007E-3</v>
      </c>
    </row>
    <row r="110" spans="1:8" x14ac:dyDescent="0.2">
      <c r="A110" s="520" t="str">
        <f t="shared" si="4"/>
        <v>T3</v>
      </c>
      <c r="B110" s="526" t="str">
        <f t="shared" si="3"/>
        <v>T=1s</v>
      </c>
      <c r="C110" s="534" t="str">
        <f>'Tabelle Dashboard'!J52</f>
        <v>Scenario 4</v>
      </c>
      <c r="D110" s="536">
        <f>'Tabelle Dashboard'!K52</f>
        <v>0.05</v>
      </c>
      <c r="E110" s="537">
        <f>'Tabelle Dashboard'!L52</f>
        <v>7.1999999999999995E-2</v>
      </c>
      <c r="F110" s="536">
        <f>'Tabelle Dashboard'!M52</f>
        <v>0.05</v>
      </c>
      <c r="G110" s="537">
        <f>'Tabelle Dashboard'!N52</f>
        <v>7.6E-3</v>
      </c>
      <c r="H110" s="536">
        <f>'Tabelle Dashboard'!O52</f>
        <v>7.7999999999999996E-3</v>
      </c>
    </row>
    <row r="111" spans="1:8" x14ac:dyDescent="0.2">
      <c r="A111" s="520" t="str">
        <f t="shared" si="4"/>
        <v>T3</v>
      </c>
      <c r="B111" s="526" t="str">
        <f t="shared" si="3"/>
        <v>T=1s</v>
      </c>
      <c r="C111" s="534" t="str">
        <f>'Tabelle Dashboard'!J53</f>
        <v>Scenario 5</v>
      </c>
      <c r="D111" s="536">
        <f>'Tabelle Dashboard'!K53</f>
        <v>5.1999999999999998E-2</v>
      </c>
      <c r="E111" s="537">
        <f>'Tabelle Dashboard'!L53</f>
        <v>7.3999999999999996E-2</v>
      </c>
      <c r="F111" s="536">
        <f>'Tabelle Dashboard'!M53</f>
        <v>5.2999999999999999E-2</v>
      </c>
      <c r="G111" s="537">
        <f>'Tabelle Dashboard'!N53</f>
        <v>7.9000000000000008E-3</v>
      </c>
      <c r="H111" s="536">
        <f>'Tabelle Dashboard'!O53</f>
        <v>8.0000000000000002E-3</v>
      </c>
    </row>
    <row r="112" spans="1:8" x14ac:dyDescent="0.2">
      <c r="A112" s="520" t="str">
        <f t="shared" si="4"/>
        <v>T3</v>
      </c>
      <c r="B112" s="526" t="str">
        <f t="shared" si="3"/>
        <v>T=1s</v>
      </c>
      <c r="C112" s="534" t="str">
        <f>'Tabelle Dashboard'!J54</f>
        <v>Scenario 6</v>
      </c>
      <c r="D112" s="536">
        <f>'Tabelle Dashboard'!K54</f>
        <v>5.2999999999999999E-2</v>
      </c>
      <c r="E112" s="537">
        <f>'Tabelle Dashboard'!L54</f>
        <v>7.5999999999999998E-2</v>
      </c>
      <c r="F112" s="536">
        <f>'Tabelle Dashboard'!M54</f>
        <v>5.5E-2</v>
      </c>
      <c r="G112" s="537">
        <f>'Tabelle Dashboard'!N54</f>
        <v>8.0000000000000002E-3</v>
      </c>
      <c r="H112" s="536">
        <f>'Tabelle Dashboard'!O54</f>
        <v>8.3000000000000001E-3</v>
      </c>
    </row>
    <row r="113" spans="1:8" x14ac:dyDescent="0.2">
      <c r="A113" s="520" t="str">
        <f t="shared" si="4"/>
        <v>T3</v>
      </c>
      <c r="B113" s="526" t="str">
        <f t="shared" si="3"/>
        <v>T=1s</v>
      </c>
      <c r="C113" s="534" t="str">
        <f>'Tabelle Dashboard'!J55</f>
        <v>Scenario 7</v>
      </c>
      <c r="D113" s="536">
        <f>'Tabelle Dashboard'!K55</f>
        <v>4.8000000000000001E-2</v>
      </c>
      <c r="E113" s="537">
        <f>'Tabelle Dashboard'!L55</f>
        <v>6.8000000000000005E-2</v>
      </c>
      <c r="F113" s="536">
        <f>'Tabelle Dashboard'!M55</f>
        <v>4.9000000000000002E-2</v>
      </c>
      <c r="G113" s="537">
        <f>'Tabelle Dashboard'!N55</f>
        <v>7.1999999999999998E-3</v>
      </c>
      <c r="H113" s="536">
        <f>'Tabelle Dashboard'!O55</f>
        <v>7.4000000000000003E-3</v>
      </c>
    </row>
    <row r="114" spans="1:8" x14ac:dyDescent="0.2">
      <c r="A114" s="520" t="str">
        <f t="shared" si="4"/>
        <v>T3</v>
      </c>
      <c r="B114" s="526" t="str">
        <f t="shared" si="3"/>
        <v>T=1s</v>
      </c>
      <c r="C114" s="534" t="str">
        <f>'Tabelle Dashboard'!J56</f>
        <v>Scenario 8</v>
      </c>
      <c r="D114" s="536">
        <f>'Tabelle Dashboard'!K56</f>
        <v>5.1999999999999998E-2</v>
      </c>
      <c r="E114" s="537">
        <f>'Tabelle Dashboard'!L56</f>
        <v>7.2999999999999995E-2</v>
      </c>
      <c r="F114" s="536">
        <f>'Tabelle Dashboard'!M56</f>
        <v>5.1999999999999998E-2</v>
      </c>
      <c r="G114" s="537">
        <f>'Tabelle Dashboard'!N56</f>
        <v>7.7999999999999996E-3</v>
      </c>
      <c r="H114" s="536">
        <f>'Tabelle Dashboard'!O56</f>
        <v>7.7999999999999996E-3</v>
      </c>
    </row>
    <row r="115" spans="1:8" x14ac:dyDescent="0.2">
      <c r="A115" s="520" t="str">
        <f t="shared" si="4"/>
        <v>T3</v>
      </c>
      <c r="B115" s="526" t="str">
        <f t="shared" si="3"/>
        <v>T=1s</v>
      </c>
      <c r="C115" s="534" t="str">
        <f>'Tabelle Dashboard'!J57</f>
        <v>Scenario 9</v>
      </c>
      <c r="D115" s="536">
        <f>'Tabelle Dashboard'!K57</f>
        <v>5.2999999999999999E-2</v>
      </c>
      <c r="E115" s="537">
        <f>'Tabelle Dashboard'!L57</f>
        <v>7.5999999999999998E-2</v>
      </c>
      <c r="F115" s="536">
        <f>'Tabelle Dashboard'!M57</f>
        <v>5.5E-2</v>
      </c>
      <c r="G115" s="537">
        <f>'Tabelle Dashboard'!N57</f>
        <v>8.0000000000000002E-3</v>
      </c>
      <c r="H115" s="536">
        <f>'Tabelle Dashboard'!O57</f>
        <v>8.3000000000000001E-3</v>
      </c>
    </row>
    <row r="116" spans="1:8" x14ac:dyDescent="0.2">
      <c r="A116" s="520" t="str">
        <f t="shared" si="4"/>
        <v>T3</v>
      </c>
      <c r="B116" s="526" t="str">
        <f t="shared" si="3"/>
        <v>T=1s</v>
      </c>
      <c r="C116" s="534" t="str">
        <f>'Tabelle Dashboard'!J58</f>
        <v>Scenario 10</v>
      </c>
      <c r="D116" s="536">
        <f>'Tabelle Dashboard'!K58</f>
        <v>6.2E-2</v>
      </c>
      <c r="E116" s="537">
        <f>'Tabelle Dashboard'!L58</f>
        <v>8.6999999999999994E-2</v>
      </c>
      <c r="F116" s="536">
        <f>'Tabelle Dashboard'!M58</f>
        <v>6.2E-2</v>
      </c>
      <c r="G116" s="537">
        <f>'Tabelle Dashboard'!N58</f>
        <v>9.4000000000000004E-3</v>
      </c>
      <c r="H116" s="536">
        <f>'Tabelle Dashboard'!O58</f>
        <v>9.2999999999999992E-3</v>
      </c>
    </row>
    <row r="117" spans="1:8" x14ac:dyDescent="0.2">
      <c r="A117" s="520" t="str">
        <f t="shared" si="4"/>
        <v>T3</v>
      </c>
      <c r="B117" s="526" t="str">
        <f t="shared" si="3"/>
        <v>T=1s</v>
      </c>
      <c r="C117" s="534" t="str">
        <f>'Tabelle Dashboard'!J59</f>
        <v>Scenario 11</v>
      </c>
      <c r="D117" s="536">
        <f>'Tabelle Dashboard'!K59</f>
        <v>5.1999999999999998E-2</v>
      </c>
      <c r="E117" s="537">
        <f>'Tabelle Dashboard'!L59</f>
        <v>7.2999999999999995E-2</v>
      </c>
      <c r="F117" s="536">
        <f>'Tabelle Dashboard'!M59</f>
        <v>5.1999999999999998E-2</v>
      </c>
      <c r="G117" s="537">
        <f>'Tabelle Dashboard'!N59</f>
        <v>7.7999999999999996E-3</v>
      </c>
      <c r="H117" s="536">
        <f>'Tabelle Dashboard'!O59</f>
        <v>7.7999999999999996E-3</v>
      </c>
    </row>
    <row r="118" spans="1:8" x14ac:dyDescent="0.2">
      <c r="A118" s="520" t="str">
        <f t="shared" si="4"/>
        <v>T3</v>
      </c>
      <c r="B118" s="526" t="str">
        <f t="shared" si="3"/>
        <v>T=1s</v>
      </c>
      <c r="C118" s="534" t="str">
        <f>'Tabelle Dashboard'!J60</f>
        <v>Scenario 12</v>
      </c>
      <c r="D118" s="536">
        <f>'Tabelle Dashboard'!K60</f>
        <v>4.5999999999999999E-2</v>
      </c>
      <c r="E118" s="537">
        <f>'Tabelle Dashboard'!L60</f>
        <v>6.4000000000000001E-2</v>
      </c>
      <c r="F118" s="536">
        <f>'Tabelle Dashboard'!M60</f>
        <v>4.5999999999999999E-2</v>
      </c>
      <c r="G118" s="537">
        <f>'Tabelle Dashboard'!N60</f>
        <v>6.8999999999999999E-3</v>
      </c>
      <c r="H118" s="536">
        <f>'Tabelle Dashboard'!O60</f>
        <v>6.8999999999999999E-3</v>
      </c>
    </row>
    <row r="119" spans="1:8" x14ac:dyDescent="0.2">
      <c r="A119" s="520" t="str">
        <f t="shared" si="4"/>
        <v>T3</v>
      </c>
      <c r="B119" s="526" t="str">
        <f t="shared" si="3"/>
        <v>T=1s</v>
      </c>
      <c r="C119" s="534" t="str">
        <f>'Tabelle Dashboard'!J61</f>
        <v>Scenario 13</v>
      </c>
      <c r="D119" s="536">
        <f>'Tabelle Dashboard'!K61</f>
        <v>6.2E-2</v>
      </c>
      <c r="E119" s="537">
        <f>'Tabelle Dashboard'!L61</f>
        <v>8.6999999999999994E-2</v>
      </c>
      <c r="F119" s="536">
        <f>'Tabelle Dashboard'!M61</f>
        <v>6.2E-2</v>
      </c>
      <c r="G119" s="537">
        <f>'Tabelle Dashboard'!N61</f>
        <v>9.4000000000000004E-3</v>
      </c>
      <c r="H119" s="536">
        <f>'Tabelle Dashboard'!O61</f>
        <v>9.4000000000000004E-3</v>
      </c>
    </row>
    <row r="120" spans="1:8" x14ac:dyDescent="0.2">
      <c r="A120" s="520" t="str">
        <f t="shared" si="4"/>
        <v>T3</v>
      </c>
      <c r="B120" s="526" t="str">
        <f t="shared" si="3"/>
        <v>T=1s</v>
      </c>
      <c r="C120" s="534" t="str">
        <f>'Tabelle Dashboard'!J62</f>
        <v>Scenario 14</v>
      </c>
      <c r="D120" s="536">
        <f>'Tabelle Dashboard'!K62</f>
        <v>5.2999999999999999E-2</v>
      </c>
      <c r="E120" s="537">
        <f>'Tabelle Dashboard'!L62</f>
        <v>7.3999999999999996E-2</v>
      </c>
      <c r="F120" s="536">
        <f>'Tabelle Dashboard'!M62</f>
        <v>5.1999999999999998E-2</v>
      </c>
      <c r="G120" s="537">
        <f>'Tabelle Dashboard'!N62</f>
        <v>8.0000000000000002E-3</v>
      </c>
      <c r="H120" s="536">
        <f>'Tabelle Dashboard'!O62</f>
        <v>7.9000000000000008E-3</v>
      </c>
    </row>
    <row r="121" spans="1:8" x14ac:dyDescent="0.2">
      <c r="A121" s="520" t="str">
        <f t="shared" si="4"/>
        <v>T3</v>
      </c>
      <c r="B121" s="526" t="str">
        <f t="shared" si="3"/>
        <v>T=1s</v>
      </c>
      <c r="C121" s="534" t="str">
        <f>'Tabelle Dashboard'!J63</f>
        <v>Scenario 15</v>
      </c>
      <c r="D121" s="536">
        <f>'Tabelle Dashboard'!K63</f>
        <v>5.7000000000000002E-2</v>
      </c>
      <c r="E121" s="537">
        <f>'Tabelle Dashboard'!L63</f>
        <v>8.1000000000000003E-2</v>
      </c>
      <c r="F121" s="536">
        <f>'Tabelle Dashboard'!M63</f>
        <v>5.8000000000000003E-2</v>
      </c>
      <c r="G121" s="537">
        <f>'Tabelle Dashboard'!N63</f>
        <v>8.6999999999999994E-3</v>
      </c>
      <c r="H121" s="536">
        <f>'Tabelle Dashboard'!O63</f>
        <v>8.8000000000000005E-3</v>
      </c>
    </row>
    <row r="122" spans="1:8" x14ac:dyDescent="0.2">
      <c r="A122" s="520" t="str">
        <f t="shared" si="4"/>
        <v>T3</v>
      </c>
      <c r="B122" s="526" t="str">
        <f t="shared" si="3"/>
        <v>T=2s</v>
      </c>
      <c r="C122" s="534" t="str">
        <f>'Tabelle Dashboard'!R49</f>
        <v>Scenario 1</v>
      </c>
      <c r="D122" s="536">
        <f>'Tabelle Dashboard'!S49</f>
        <v>5.2999999999999999E-2</v>
      </c>
      <c r="E122" s="537">
        <f>'Tabelle Dashboard'!T49</f>
        <v>7.4999999999999997E-2</v>
      </c>
      <c r="F122" s="536">
        <f>'Tabelle Dashboard'!U49</f>
        <v>5.2999999999999999E-2</v>
      </c>
      <c r="G122" s="537">
        <f>'Tabelle Dashboard'!V49</f>
        <v>8.0000000000000002E-3</v>
      </c>
      <c r="H122" s="536">
        <f>'Tabelle Dashboard'!W49</f>
        <v>7.9000000000000008E-3</v>
      </c>
    </row>
    <row r="123" spans="1:8" x14ac:dyDescent="0.2">
      <c r="A123" s="520" t="str">
        <f t="shared" si="4"/>
        <v>T3</v>
      </c>
      <c r="B123" s="526" t="str">
        <f t="shared" si="3"/>
        <v>T=2s</v>
      </c>
      <c r="C123" s="534" t="str">
        <f>'Tabelle Dashboard'!R50</f>
        <v>Scenario 2</v>
      </c>
      <c r="D123" s="536">
        <f>'Tabelle Dashboard'!S50</f>
        <v>5.5E-2</v>
      </c>
      <c r="E123" s="537">
        <f>'Tabelle Dashboard'!T50</f>
        <v>7.6999999999999999E-2</v>
      </c>
      <c r="F123" s="536">
        <f>'Tabelle Dashboard'!U50</f>
        <v>5.3999999999999999E-2</v>
      </c>
      <c r="G123" s="537">
        <f>'Tabelle Dashboard'!V50</f>
        <v>8.3999999999999995E-3</v>
      </c>
      <c r="H123" s="536">
        <f>'Tabelle Dashboard'!W50</f>
        <v>8.2000000000000007E-3</v>
      </c>
    </row>
    <row r="124" spans="1:8" x14ac:dyDescent="0.2">
      <c r="A124" s="520" t="str">
        <f t="shared" si="4"/>
        <v>T3</v>
      </c>
      <c r="B124" s="526" t="str">
        <f t="shared" si="3"/>
        <v>T=2s</v>
      </c>
      <c r="C124" s="534" t="str">
        <f>'Tabelle Dashboard'!R51</f>
        <v>Scenario 3</v>
      </c>
      <c r="D124" s="536">
        <f>'Tabelle Dashboard'!S51</f>
        <v>5.3999999999999999E-2</v>
      </c>
      <c r="E124" s="537">
        <f>'Tabelle Dashboard'!T51</f>
        <v>7.4999999999999997E-2</v>
      </c>
      <c r="F124" s="536">
        <f>'Tabelle Dashboard'!U51</f>
        <v>5.3999999999999999E-2</v>
      </c>
      <c r="G124" s="537">
        <f>'Tabelle Dashboard'!V51</f>
        <v>8.0999999999999996E-3</v>
      </c>
      <c r="H124" s="536">
        <f>'Tabelle Dashboard'!W51</f>
        <v>7.9000000000000008E-3</v>
      </c>
    </row>
    <row r="125" spans="1:8" x14ac:dyDescent="0.2">
      <c r="A125" s="520" t="str">
        <f t="shared" si="4"/>
        <v>T3</v>
      </c>
      <c r="B125" s="526" t="str">
        <f>B35</f>
        <v>T=2s</v>
      </c>
      <c r="C125" s="534" t="str">
        <f>'Tabelle Dashboard'!R52</f>
        <v>Scenario 4</v>
      </c>
      <c r="D125" s="536">
        <f>'Tabelle Dashboard'!S52</f>
        <v>5.0999999999999997E-2</v>
      </c>
      <c r="E125" s="537">
        <f>'Tabelle Dashboard'!T52</f>
        <v>7.2999999999999995E-2</v>
      </c>
      <c r="F125" s="536">
        <f>'Tabelle Dashboard'!U52</f>
        <v>5.0999999999999997E-2</v>
      </c>
      <c r="G125" s="537">
        <f>'Tabelle Dashboard'!V52</f>
        <v>7.7000000000000002E-3</v>
      </c>
      <c r="H125" s="536">
        <f>'Tabelle Dashboard'!W52</f>
        <v>7.7000000000000002E-3</v>
      </c>
    </row>
    <row r="126" spans="1:8" x14ac:dyDescent="0.2">
      <c r="A126" s="520" t="str">
        <f t="shared" si="4"/>
        <v>T3</v>
      </c>
      <c r="B126" s="526" t="str">
        <f t="shared" si="3"/>
        <v>T=2s</v>
      </c>
      <c r="C126" s="534" t="str">
        <f>'Tabelle Dashboard'!R53</f>
        <v>Scenario 5</v>
      </c>
      <c r="D126" s="536">
        <f>'Tabelle Dashboard'!S53</f>
        <v>5.2999999999999999E-2</v>
      </c>
      <c r="E126" s="537">
        <f>'Tabelle Dashboard'!T53</f>
        <v>7.3999999999999996E-2</v>
      </c>
      <c r="F126" s="536">
        <f>'Tabelle Dashboard'!U53</f>
        <v>5.1999999999999998E-2</v>
      </c>
      <c r="G126" s="537">
        <f>'Tabelle Dashboard'!V53</f>
        <v>7.9000000000000008E-3</v>
      </c>
      <c r="H126" s="536">
        <f>'Tabelle Dashboard'!W53</f>
        <v>7.9000000000000008E-3</v>
      </c>
    </row>
    <row r="127" spans="1:8" x14ac:dyDescent="0.2">
      <c r="A127" s="520" t="str">
        <f t="shared" si="4"/>
        <v>T3</v>
      </c>
      <c r="B127" s="526" t="str">
        <f t="shared" si="3"/>
        <v>T=2s</v>
      </c>
      <c r="C127" s="534" t="str">
        <f>'Tabelle Dashboard'!R54</f>
        <v>Scenario 6</v>
      </c>
      <c r="D127" s="536">
        <f>'Tabelle Dashboard'!S54</f>
        <v>5.5E-2</v>
      </c>
      <c r="E127" s="537">
        <f>'Tabelle Dashboard'!T54</f>
        <v>7.8E-2</v>
      </c>
      <c r="F127" s="536">
        <f>'Tabelle Dashboard'!U54</f>
        <v>5.5E-2</v>
      </c>
      <c r="G127" s="537">
        <f>'Tabelle Dashboard'!V54</f>
        <v>8.3000000000000001E-3</v>
      </c>
      <c r="H127" s="536">
        <f>'Tabelle Dashboard'!W54</f>
        <v>8.3000000000000001E-3</v>
      </c>
    </row>
    <row r="128" spans="1:8" x14ac:dyDescent="0.2">
      <c r="A128" s="520" t="str">
        <f t="shared" si="4"/>
        <v>T3</v>
      </c>
      <c r="B128" s="526" t="str">
        <f t="shared" si="3"/>
        <v>T=2s</v>
      </c>
      <c r="C128" s="534" t="str">
        <f>'Tabelle Dashboard'!R55</f>
        <v>Scenario 7</v>
      </c>
      <c r="D128" s="536">
        <f>'Tabelle Dashboard'!S55</f>
        <v>4.9000000000000002E-2</v>
      </c>
      <c r="E128" s="537">
        <f>'Tabelle Dashboard'!T55</f>
        <v>6.8000000000000005E-2</v>
      </c>
      <c r="F128" s="536">
        <f>'Tabelle Dashboard'!U55</f>
        <v>4.9000000000000002E-2</v>
      </c>
      <c r="G128" s="537">
        <f>'Tabelle Dashboard'!V55</f>
        <v>7.3000000000000001E-3</v>
      </c>
      <c r="H128" s="536">
        <f>'Tabelle Dashboard'!W55</f>
        <v>7.3000000000000001E-3</v>
      </c>
    </row>
    <row r="129" spans="1:8" x14ac:dyDescent="0.2">
      <c r="A129" s="520" t="str">
        <f t="shared" si="4"/>
        <v>T3</v>
      </c>
      <c r="B129" s="526" t="str">
        <f t="shared" si="3"/>
        <v>T=2s</v>
      </c>
      <c r="C129" s="534" t="str">
        <f>'Tabelle Dashboard'!R56</f>
        <v>Scenario 8</v>
      </c>
      <c r="D129" s="536">
        <f>'Tabelle Dashboard'!S56</f>
        <v>5.0999999999999997E-2</v>
      </c>
      <c r="E129" s="537">
        <f>'Tabelle Dashboard'!T56</f>
        <v>7.0999999999999994E-2</v>
      </c>
      <c r="F129" s="536">
        <f>'Tabelle Dashboard'!U56</f>
        <v>0.05</v>
      </c>
      <c r="G129" s="537">
        <f>'Tabelle Dashboard'!V56</f>
        <v>7.7000000000000002E-3</v>
      </c>
      <c r="H129" s="536">
        <f>'Tabelle Dashboard'!W56</f>
        <v>7.7000000000000002E-3</v>
      </c>
    </row>
    <row r="130" spans="1:8" x14ac:dyDescent="0.2">
      <c r="A130" s="520" t="str">
        <f t="shared" si="4"/>
        <v>T3</v>
      </c>
      <c r="B130" s="526" t="str">
        <f t="shared" si="3"/>
        <v>T=2s</v>
      </c>
      <c r="C130" s="534" t="str">
        <f>'Tabelle Dashboard'!R57</f>
        <v>Scenario 9</v>
      </c>
      <c r="D130" s="536">
        <f>'Tabelle Dashboard'!S57</f>
        <v>4.4999999999999998E-2</v>
      </c>
      <c r="E130" s="537">
        <f>'Tabelle Dashboard'!T57</f>
        <v>6.3E-2</v>
      </c>
      <c r="F130" s="536">
        <f>'Tabelle Dashboard'!U57</f>
        <v>4.4999999999999998E-2</v>
      </c>
      <c r="G130" s="537">
        <f>'Tabelle Dashboard'!V57</f>
        <v>6.7000000000000002E-3</v>
      </c>
      <c r="H130" s="536">
        <f>'Tabelle Dashboard'!W57</f>
        <v>6.7000000000000002E-3</v>
      </c>
    </row>
    <row r="131" spans="1:8" x14ac:dyDescent="0.2">
      <c r="A131" s="520" t="str">
        <f t="shared" si="4"/>
        <v>T3</v>
      </c>
      <c r="B131" s="526" t="str">
        <f t="shared" si="3"/>
        <v>T=2s</v>
      </c>
      <c r="C131" s="534" t="str">
        <f>'Tabelle Dashboard'!R58</f>
        <v>Scenario 10</v>
      </c>
      <c r="D131" s="536">
        <f>'Tabelle Dashboard'!S58</f>
        <v>5.8999999999999997E-2</v>
      </c>
      <c r="E131" s="537">
        <f>'Tabelle Dashboard'!T58</f>
        <v>8.2000000000000003E-2</v>
      </c>
      <c r="F131" s="536">
        <f>'Tabelle Dashboard'!U58</f>
        <v>5.8000000000000003E-2</v>
      </c>
      <c r="G131" s="537">
        <f>'Tabelle Dashboard'!V58</f>
        <v>8.8999999999999999E-3</v>
      </c>
      <c r="H131" s="536">
        <f>'Tabelle Dashboard'!W58</f>
        <v>8.6E-3</v>
      </c>
    </row>
    <row r="132" spans="1:8" x14ac:dyDescent="0.2">
      <c r="A132" s="520" t="str">
        <f t="shared" si="4"/>
        <v>T3</v>
      </c>
      <c r="B132" s="526" t="str">
        <f t="shared" si="3"/>
        <v>T=2s</v>
      </c>
      <c r="C132" s="534" t="str">
        <f>'Tabelle Dashboard'!R59</f>
        <v>Scenario 11</v>
      </c>
      <c r="D132" s="536">
        <f>'Tabelle Dashboard'!S59</f>
        <v>5.0999999999999997E-2</v>
      </c>
      <c r="E132" s="537">
        <f>'Tabelle Dashboard'!T59</f>
        <v>7.0999999999999994E-2</v>
      </c>
      <c r="F132" s="536">
        <f>'Tabelle Dashboard'!U59</f>
        <v>0.05</v>
      </c>
      <c r="G132" s="537">
        <f>'Tabelle Dashboard'!V59</f>
        <v>7.7000000000000002E-3</v>
      </c>
      <c r="H132" s="536">
        <f>'Tabelle Dashboard'!W59</f>
        <v>7.6E-3</v>
      </c>
    </row>
    <row r="133" spans="1:8" x14ac:dyDescent="0.2">
      <c r="A133" s="520" t="str">
        <f t="shared" si="4"/>
        <v>T3</v>
      </c>
      <c r="B133" s="526" t="str">
        <f t="shared" si="3"/>
        <v>T=2s</v>
      </c>
      <c r="C133" s="534" t="str">
        <f>'Tabelle Dashboard'!R60</f>
        <v>Scenario 12</v>
      </c>
      <c r="D133" s="536">
        <f>'Tabelle Dashboard'!S60</f>
        <v>4.4999999999999998E-2</v>
      </c>
      <c r="E133" s="537">
        <f>'Tabelle Dashboard'!T60</f>
        <v>6.3E-2</v>
      </c>
      <c r="F133" s="536">
        <f>'Tabelle Dashboard'!U60</f>
        <v>4.4999999999999998E-2</v>
      </c>
      <c r="G133" s="537">
        <f>'Tabelle Dashboard'!V60</f>
        <v>6.7999999999999996E-3</v>
      </c>
      <c r="H133" s="536">
        <f>'Tabelle Dashboard'!W60</f>
        <v>6.7999999999999996E-3</v>
      </c>
    </row>
    <row r="134" spans="1:8" x14ac:dyDescent="0.2">
      <c r="A134" s="520" t="str">
        <f t="shared" si="4"/>
        <v>T3</v>
      </c>
      <c r="B134" s="526" t="str">
        <f t="shared" si="3"/>
        <v>T=2s</v>
      </c>
      <c r="C134" s="534" t="str">
        <f>'Tabelle Dashboard'!R61</f>
        <v>Scenario 13</v>
      </c>
      <c r="D134" s="536">
        <f>'Tabelle Dashboard'!S61</f>
        <v>5.8999999999999997E-2</v>
      </c>
      <c r="E134" s="537">
        <f>'Tabelle Dashboard'!T61</f>
        <v>8.2000000000000003E-2</v>
      </c>
      <c r="F134" s="536">
        <f>'Tabelle Dashboard'!U61</f>
        <v>5.8000000000000003E-2</v>
      </c>
      <c r="G134" s="537">
        <f>'Tabelle Dashboard'!V61</f>
        <v>8.8999999999999999E-3</v>
      </c>
      <c r="H134" s="536">
        <f>'Tabelle Dashboard'!W61</f>
        <v>8.6E-3</v>
      </c>
    </row>
    <row r="135" spans="1:8" x14ac:dyDescent="0.2">
      <c r="A135" s="520" t="str">
        <f t="shared" si="4"/>
        <v>T3</v>
      </c>
      <c r="B135" s="526" t="str">
        <f t="shared" si="3"/>
        <v>T=2s</v>
      </c>
      <c r="C135" s="534" t="str">
        <f>'Tabelle Dashboard'!R62</f>
        <v>Scenario 14</v>
      </c>
      <c r="D135" s="536">
        <f>'Tabelle Dashboard'!S62</f>
        <v>5.0999999999999997E-2</v>
      </c>
      <c r="E135" s="537">
        <f>'Tabelle Dashboard'!T62</f>
        <v>7.0999999999999994E-2</v>
      </c>
      <c r="F135" s="536">
        <f>'Tabelle Dashboard'!U62</f>
        <v>0.05</v>
      </c>
      <c r="G135" s="537">
        <f>'Tabelle Dashboard'!V62</f>
        <v>7.7000000000000002E-3</v>
      </c>
      <c r="H135" s="536">
        <f>'Tabelle Dashboard'!W62</f>
        <v>7.6E-3</v>
      </c>
    </row>
    <row r="136" spans="1:8" x14ac:dyDescent="0.2">
      <c r="A136" s="520" t="str">
        <f t="shared" si="4"/>
        <v>T3</v>
      </c>
      <c r="B136" s="526" t="str">
        <f>B46</f>
        <v>T=2s</v>
      </c>
      <c r="C136" s="534" t="str">
        <f>'Tabelle Dashboard'!R63</f>
        <v>Scenario 15</v>
      </c>
      <c r="D136" s="536">
        <f>'Tabelle Dashboard'!S63</f>
        <v>5.0999999999999997E-2</v>
      </c>
      <c r="E136" s="537">
        <f>'Tabelle Dashboard'!T63</f>
        <v>7.0999999999999994E-2</v>
      </c>
      <c r="F136" s="536">
        <f>'Tabelle Dashboard'!U63</f>
        <v>0.05</v>
      </c>
      <c r="G136" s="537">
        <f>'Tabelle Dashboard'!V63</f>
        <v>7.7000000000000002E-3</v>
      </c>
      <c r="H136" s="536">
        <f>'Tabelle Dashboard'!W63</f>
        <v>7.6E-3</v>
      </c>
    </row>
    <row r="137" spans="1:8" x14ac:dyDescent="0.2">
      <c r="A137" s="520" t="s">
        <v>1173</v>
      </c>
      <c r="B137" s="526" t="str">
        <f>B92</f>
        <v>T=0s</v>
      </c>
      <c r="C137" s="534" t="str">
        <f>'Tabelle Dashboard'!B70</f>
        <v>Scenario 1</v>
      </c>
      <c r="D137" s="536">
        <f>'Tabelle Dashboard'!C70</f>
        <v>4.9000000000000002E-2</v>
      </c>
      <c r="E137" s="537">
        <f>'Tabelle Dashboard'!D70</f>
        <v>6.9000000000000006E-2</v>
      </c>
      <c r="F137" s="536">
        <f>'Tabelle Dashboard'!E70</f>
        <v>0.05</v>
      </c>
      <c r="G137" s="537">
        <f>'Tabelle Dashboard'!F70</f>
        <v>7.4000000000000003E-3</v>
      </c>
      <c r="H137" s="536">
        <f>'Tabelle Dashboard'!G70</f>
        <v>7.4999999999999997E-3</v>
      </c>
    </row>
    <row r="138" spans="1:8" x14ac:dyDescent="0.2">
      <c r="A138" s="520" t="str">
        <f>A137</f>
        <v>T4</v>
      </c>
      <c r="B138" s="526" t="str">
        <f>B93</f>
        <v>T=0s</v>
      </c>
      <c r="C138" s="534" t="str">
        <f>'Tabelle Dashboard'!B71</f>
        <v>Scenario 2</v>
      </c>
      <c r="D138" s="536">
        <f>'Tabelle Dashboard'!C71</f>
        <v>5.2999999999999999E-2</v>
      </c>
      <c r="E138" s="537">
        <f>'Tabelle Dashboard'!D71</f>
        <v>7.4999999999999997E-2</v>
      </c>
      <c r="F138" s="536">
        <f>'Tabelle Dashboard'!E71</f>
        <v>5.3999999999999999E-2</v>
      </c>
      <c r="G138" s="537">
        <f>'Tabelle Dashboard'!F71</f>
        <v>8.0000000000000002E-3</v>
      </c>
      <c r="H138" s="536">
        <f>'Tabelle Dashboard'!G71</f>
        <v>8.0999999999999996E-3</v>
      </c>
    </row>
    <row r="139" spans="1:8" x14ac:dyDescent="0.2">
      <c r="A139" s="520" t="str">
        <f t="shared" ref="A139:A181" si="5">A138</f>
        <v>T4</v>
      </c>
      <c r="B139" s="526" t="str">
        <f t="shared" ref="B139:B180" si="6">B94</f>
        <v>T=0s</v>
      </c>
      <c r="C139" s="534" t="str">
        <f>'Tabelle Dashboard'!B72</f>
        <v>Scenario 3</v>
      </c>
      <c r="D139" s="536">
        <f>'Tabelle Dashboard'!C72</f>
        <v>4.4999999999999998E-2</v>
      </c>
      <c r="E139" s="537">
        <f>'Tabelle Dashboard'!D72</f>
        <v>6.3E-2</v>
      </c>
      <c r="F139" s="536">
        <f>'Tabelle Dashboard'!E72</f>
        <v>4.4999999999999998E-2</v>
      </c>
      <c r="G139" s="537">
        <f>'Tabelle Dashboard'!F72</f>
        <v>6.7999999999999996E-3</v>
      </c>
      <c r="H139" s="536">
        <f>'Tabelle Dashboard'!G72</f>
        <v>6.7999999999999996E-3</v>
      </c>
    </row>
    <row r="140" spans="1:8" x14ac:dyDescent="0.2">
      <c r="A140" s="520" t="str">
        <f t="shared" si="5"/>
        <v>T4</v>
      </c>
      <c r="B140" s="526" t="str">
        <f t="shared" si="6"/>
        <v>T=0s</v>
      </c>
      <c r="C140" s="534" t="str">
        <f>'Tabelle Dashboard'!B73</f>
        <v>Scenario 4</v>
      </c>
      <c r="D140" s="536">
        <f>'Tabelle Dashboard'!C73</f>
        <v>4.8000000000000001E-2</v>
      </c>
      <c r="E140" s="537">
        <f>'Tabelle Dashboard'!D73</f>
        <v>6.7000000000000004E-2</v>
      </c>
      <c r="F140" s="536">
        <f>'Tabelle Dashboard'!E73</f>
        <v>4.9000000000000002E-2</v>
      </c>
      <c r="G140" s="537">
        <f>'Tabelle Dashboard'!F73</f>
        <v>7.1000000000000004E-3</v>
      </c>
      <c r="H140" s="536">
        <f>'Tabelle Dashboard'!G73</f>
        <v>7.3000000000000001E-3</v>
      </c>
    </row>
    <row r="141" spans="1:8" x14ac:dyDescent="0.2">
      <c r="A141" s="520" t="str">
        <f t="shared" si="5"/>
        <v>T4</v>
      </c>
      <c r="B141" s="526" t="str">
        <f t="shared" si="6"/>
        <v>T=0s</v>
      </c>
      <c r="C141" s="534" t="str">
        <f>'Tabelle Dashboard'!B74</f>
        <v>Scenario 5</v>
      </c>
      <c r="D141" s="536">
        <f>'Tabelle Dashboard'!C74</f>
        <v>4.9000000000000002E-2</v>
      </c>
      <c r="E141" s="537">
        <f>'Tabelle Dashboard'!D74</f>
        <v>6.9000000000000006E-2</v>
      </c>
      <c r="F141" s="536">
        <f>'Tabelle Dashboard'!E74</f>
        <v>0.05</v>
      </c>
      <c r="G141" s="537">
        <f>'Tabelle Dashboard'!F74</f>
        <v>7.1399999999999996E-3</v>
      </c>
      <c r="H141" s="536">
        <f>'Tabelle Dashboard'!G74</f>
        <v>7.4999999999999997E-3</v>
      </c>
    </row>
    <row r="142" spans="1:8" x14ac:dyDescent="0.2">
      <c r="A142" s="520" t="str">
        <f t="shared" si="5"/>
        <v>T4</v>
      </c>
      <c r="B142" s="526" t="str">
        <f t="shared" si="6"/>
        <v>T=0s</v>
      </c>
      <c r="C142" s="534" t="str">
        <f>'Tabelle Dashboard'!B75</f>
        <v>Scenario 6</v>
      </c>
      <c r="D142" s="536">
        <f>'Tabelle Dashboard'!C75</f>
        <v>4.8000000000000001E-2</v>
      </c>
      <c r="E142" s="537">
        <f>'Tabelle Dashboard'!D75</f>
        <v>6.9000000000000006E-2</v>
      </c>
      <c r="F142" s="536">
        <f>'Tabelle Dashboard'!E75</f>
        <v>0.05</v>
      </c>
      <c r="G142" s="537">
        <f>'Tabelle Dashboard'!F75</f>
        <v>7.3000000000000001E-3</v>
      </c>
      <c r="H142" s="536">
        <f>'Tabelle Dashboard'!G75</f>
        <v>7.6E-3</v>
      </c>
    </row>
    <row r="143" spans="1:8" x14ac:dyDescent="0.2">
      <c r="A143" s="520" t="str">
        <f t="shared" si="5"/>
        <v>T4</v>
      </c>
      <c r="B143" s="526" t="str">
        <f t="shared" si="6"/>
        <v>T=0s</v>
      </c>
      <c r="C143" s="534" t="str">
        <f>'Tabelle Dashboard'!B76</f>
        <v>Scenario 7</v>
      </c>
      <c r="D143" s="536">
        <f>'Tabelle Dashboard'!C76</f>
        <v>4.5999999999999999E-2</v>
      </c>
      <c r="E143" s="537">
        <f>'Tabelle Dashboard'!D76</f>
        <v>6.5000000000000002E-2</v>
      </c>
      <c r="F143" s="536">
        <f>'Tabelle Dashboard'!E76</f>
        <v>4.7E-2</v>
      </c>
      <c r="G143" s="537">
        <f>'Tabelle Dashboard'!F76</f>
        <v>7.0000000000000001E-3</v>
      </c>
      <c r="H143" s="536">
        <f>'Tabelle Dashboard'!G76</f>
        <v>7.1000000000000004E-3</v>
      </c>
    </row>
    <row r="144" spans="1:8" x14ac:dyDescent="0.2">
      <c r="A144" s="520" t="str">
        <f t="shared" si="5"/>
        <v>T4</v>
      </c>
      <c r="B144" s="526" t="str">
        <f t="shared" si="6"/>
        <v>T=0s</v>
      </c>
      <c r="C144" s="534" t="str">
        <f>'Tabelle Dashboard'!B77</f>
        <v>Scenario 8</v>
      </c>
      <c r="D144" s="536">
        <f>'Tabelle Dashboard'!C77</f>
        <v>4.9000000000000002E-2</v>
      </c>
      <c r="E144" s="537">
        <f>'Tabelle Dashboard'!D77</f>
        <v>6.9000000000000006E-2</v>
      </c>
      <c r="F144" s="536">
        <f>'Tabelle Dashboard'!E77</f>
        <v>0.05</v>
      </c>
      <c r="G144" s="537">
        <f>'Tabelle Dashboard'!F77</f>
        <v>7.4000000000000003E-3</v>
      </c>
      <c r="H144" s="536">
        <f>'Tabelle Dashboard'!G77</f>
        <v>7.4999999999999997E-3</v>
      </c>
    </row>
    <row r="145" spans="1:8" x14ac:dyDescent="0.2">
      <c r="A145" s="520" t="str">
        <f t="shared" si="5"/>
        <v>T4</v>
      </c>
      <c r="B145" s="526" t="str">
        <f t="shared" si="6"/>
        <v>T=0s</v>
      </c>
      <c r="C145" s="534" t="str">
        <f>'Tabelle Dashboard'!B78</f>
        <v>Scenario 9</v>
      </c>
      <c r="D145" s="536">
        <f>'Tabelle Dashboard'!C78</f>
        <v>5.7000000000000002E-2</v>
      </c>
      <c r="E145" s="537">
        <f>'Tabelle Dashboard'!D78</f>
        <v>8.1000000000000003E-2</v>
      </c>
      <c r="F145" s="536">
        <f>'Tabelle Dashboard'!E78</f>
        <v>5.8000000000000003E-2</v>
      </c>
      <c r="G145" s="537">
        <f>'Tabelle Dashboard'!F78</f>
        <v>8.6E-3</v>
      </c>
      <c r="H145" s="536">
        <f>'Tabelle Dashboard'!G78</f>
        <v>8.6999999999999994E-3</v>
      </c>
    </row>
    <row r="146" spans="1:8" x14ac:dyDescent="0.2">
      <c r="A146" s="520" t="str">
        <f t="shared" si="5"/>
        <v>T4</v>
      </c>
      <c r="B146" s="526" t="str">
        <f t="shared" si="6"/>
        <v>T=0s</v>
      </c>
      <c r="C146" s="534" t="str">
        <f>'Tabelle Dashboard'!B79</f>
        <v>Scenario 10</v>
      </c>
      <c r="D146" s="536">
        <f>'Tabelle Dashboard'!C79</f>
        <v>5.7000000000000002E-2</v>
      </c>
      <c r="E146" s="537">
        <f>'Tabelle Dashboard'!D79</f>
        <v>8.1000000000000003E-2</v>
      </c>
      <c r="F146" s="536">
        <f>'Tabelle Dashboard'!E79</f>
        <v>5.8000000000000003E-2</v>
      </c>
      <c r="G146" s="537">
        <f>'Tabelle Dashboard'!F79</f>
        <v>8.6999999999999994E-3</v>
      </c>
      <c r="H146" s="536">
        <f>'Tabelle Dashboard'!G79</f>
        <v>8.8000000000000005E-3</v>
      </c>
    </row>
    <row r="147" spans="1:8" x14ac:dyDescent="0.2">
      <c r="A147" s="520" t="str">
        <f t="shared" si="5"/>
        <v>T4</v>
      </c>
      <c r="B147" s="526" t="str">
        <f t="shared" si="6"/>
        <v>T=0s</v>
      </c>
      <c r="C147" s="534" t="str">
        <f>'Tabelle Dashboard'!B80</f>
        <v>Scenario 11</v>
      </c>
      <c r="D147" s="536">
        <f>'Tabelle Dashboard'!C80</f>
        <v>4.9000000000000002E-2</v>
      </c>
      <c r="E147" s="537">
        <f>'Tabelle Dashboard'!D80</f>
        <v>7.0000000000000007E-2</v>
      </c>
      <c r="F147" s="536">
        <f>'Tabelle Dashboard'!E80</f>
        <v>0.05</v>
      </c>
      <c r="G147" s="537">
        <f>'Tabelle Dashboard'!F80</f>
        <v>7.4000000000000003E-3</v>
      </c>
      <c r="H147" s="536">
        <f>'Tabelle Dashboard'!G80</f>
        <v>7.4999999999999997E-3</v>
      </c>
    </row>
    <row r="148" spans="1:8" x14ac:dyDescent="0.2">
      <c r="A148" s="520" t="str">
        <f t="shared" si="5"/>
        <v>T4</v>
      </c>
      <c r="B148" s="526" t="str">
        <f t="shared" si="6"/>
        <v>T=0s</v>
      </c>
      <c r="C148" s="534" t="str">
        <f>'Tabelle Dashboard'!B81</f>
        <v>Scenario 12</v>
      </c>
      <c r="D148" s="536">
        <f>'Tabelle Dashboard'!C81</f>
        <v>4.5999999999999999E-2</v>
      </c>
      <c r="E148" s="537">
        <f>'Tabelle Dashboard'!D81</f>
        <v>6.5000000000000002E-2</v>
      </c>
      <c r="F148" s="536">
        <f>'Tabelle Dashboard'!E81</f>
        <v>4.5999999999999999E-2</v>
      </c>
      <c r="G148" s="537">
        <f>'Tabelle Dashboard'!F81</f>
        <v>6.8999999999999999E-3</v>
      </c>
      <c r="H148" s="536">
        <f>'Tabelle Dashboard'!G81</f>
        <v>6.8999999999999999E-3</v>
      </c>
    </row>
    <row r="149" spans="1:8" x14ac:dyDescent="0.2">
      <c r="A149" s="520" t="str">
        <f t="shared" si="5"/>
        <v>T4</v>
      </c>
      <c r="B149" s="526" t="str">
        <f t="shared" si="6"/>
        <v>T=0s</v>
      </c>
      <c r="C149" s="534" t="str">
        <f>'Tabelle Dashboard'!B82</f>
        <v>Scenario 13</v>
      </c>
      <c r="D149" s="536">
        <f>'Tabelle Dashboard'!C82</f>
        <v>5.7000000000000002E-2</v>
      </c>
      <c r="E149" s="537">
        <f>'Tabelle Dashboard'!D82</f>
        <v>8.1000000000000003E-2</v>
      </c>
      <c r="F149" s="536">
        <f>'Tabelle Dashboard'!E82</f>
        <v>5.8000000000000003E-2</v>
      </c>
      <c r="G149" s="537">
        <f>'Tabelle Dashboard'!F82</f>
        <v>8.6E-3</v>
      </c>
      <c r="H149" s="536">
        <f>'Tabelle Dashboard'!G82</f>
        <v>8.8000000000000005E-3</v>
      </c>
    </row>
    <row r="150" spans="1:8" x14ac:dyDescent="0.2">
      <c r="A150" s="520" t="str">
        <f t="shared" si="5"/>
        <v>T4</v>
      </c>
      <c r="B150" s="526" t="str">
        <f t="shared" si="6"/>
        <v>T=0s</v>
      </c>
      <c r="C150" s="534" t="str">
        <f>'Tabelle Dashboard'!B83</f>
        <v>Scenario 14</v>
      </c>
      <c r="D150" s="536">
        <f>'Tabelle Dashboard'!C83</f>
        <v>5.0999999999999997E-2</v>
      </c>
      <c r="E150" s="537">
        <f>'Tabelle Dashboard'!D83</f>
        <v>7.1999999999999995E-2</v>
      </c>
      <c r="F150" s="536">
        <f>'Tabelle Dashboard'!E83</f>
        <v>5.1999999999999998E-2</v>
      </c>
      <c r="G150" s="537">
        <f>'Tabelle Dashboard'!F83</f>
        <v>7.7999999999999996E-3</v>
      </c>
      <c r="H150" s="536">
        <f>'Tabelle Dashboard'!G83</f>
        <v>7.7999999999999996E-3</v>
      </c>
    </row>
    <row r="151" spans="1:8" x14ac:dyDescent="0.2">
      <c r="A151" s="520" t="str">
        <f t="shared" si="5"/>
        <v>T4</v>
      </c>
      <c r="B151" s="526" t="str">
        <f t="shared" si="6"/>
        <v>T=0s</v>
      </c>
      <c r="C151" s="534" t="str">
        <f>'Tabelle Dashboard'!B84</f>
        <v>Scenario 15</v>
      </c>
      <c r="D151" s="536">
        <f>'Tabelle Dashboard'!C84</f>
        <v>5.3E-3</v>
      </c>
      <c r="E151" s="537">
        <f>'Tabelle Dashboard'!D84</f>
        <v>7.4999999999999997E-2</v>
      </c>
      <c r="F151" s="536">
        <f>'Tabelle Dashboard'!E84</f>
        <v>5.3999999999999999E-2</v>
      </c>
      <c r="G151" s="537">
        <f>'Tabelle Dashboard'!F84</f>
        <v>8.0000000000000002E-3</v>
      </c>
      <c r="H151" s="536">
        <f>'Tabelle Dashboard'!G84</f>
        <v>8.2000000000000007E-3</v>
      </c>
    </row>
    <row r="152" spans="1:8" x14ac:dyDescent="0.2">
      <c r="A152" s="520" t="str">
        <f t="shared" si="5"/>
        <v>T4</v>
      </c>
      <c r="B152" s="526" t="str">
        <f t="shared" si="6"/>
        <v>T=1s</v>
      </c>
      <c r="C152" s="534" t="str">
        <f>'Tabelle Dashboard'!J70</f>
        <v>Scenario 1</v>
      </c>
      <c r="D152" s="536">
        <f>'Tabelle Dashboard'!K70</f>
        <v>5.0999999999999997E-2</v>
      </c>
      <c r="E152" s="537">
        <f>'Tabelle Dashboard'!L70</f>
        <v>7.2999999999999995E-2</v>
      </c>
      <c r="F152" s="536">
        <f>'Tabelle Dashboard'!M70</f>
        <v>5.1999999999999998E-2</v>
      </c>
      <c r="G152" s="537">
        <f>'Tabelle Dashboard'!N70</f>
        <v>7.7000000000000002E-3</v>
      </c>
      <c r="H152" s="536">
        <f>'Tabelle Dashboard'!O70</f>
        <v>7.9000000000000008E-3</v>
      </c>
    </row>
    <row r="153" spans="1:8" x14ac:dyDescent="0.2">
      <c r="A153" s="520" t="str">
        <f t="shared" si="5"/>
        <v>T4</v>
      </c>
      <c r="B153" s="526" t="str">
        <f t="shared" si="6"/>
        <v>T=1s</v>
      </c>
      <c r="C153" s="534" t="str">
        <f>'Tabelle Dashboard'!J71</f>
        <v>Scenario 2</v>
      </c>
      <c r="D153" s="536">
        <f>'Tabelle Dashboard'!K71</f>
        <v>4.4999999999999998E-2</v>
      </c>
      <c r="E153" s="537">
        <f>'Tabelle Dashboard'!L71</f>
        <v>6.3E-2</v>
      </c>
      <c r="F153" s="536">
        <f>'Tabelle Dashboard'!M71</f>
        <v>4.4999999999999998E-2</v>
      </c>
      <c r="G153" s="537">
        <f>'Tabelle Dashboard'!N71</f>
        <v>6.7999999999999996E-3</v>
      </c>
      <c r="H153" s="536">
        <f>'Tabelle Dashboard'!O71</f>
        <v>6.7999999999999996E-3</v>
      </c>
    </row>
    <row r="154" spans="1:8" x14ac:dyDescent="0.2">
      <c r="A154" s="520" t="str">
        <f t="shared" si="5"/>
        <v>T4</v>
      </c>
      <c r="B154" s="526" t="str">
        <f t="shared" si="6"/>
        <v>T=1s</v>
      </c>
      <c r="C154" s="534" t="str">
        <f>'Tabelle Dashboard'!J72</f>
        <v>Scenario 3</v>
      </c>
      <c r="D154" s="536">
        <f>'Tabelle Dashboard'!K72</f>
        <v>5.2999999999999999E-2</v>
      </c>
      <c r="E154" s="537">
        <f>'Tabelle Dashboard'!L72</f>
        <v>7.4999999999999997E-2</v>
      </c>
      <c r="F154" s="536">
        <f>'Tabelle Dashboard'!M72</f>
        <v>5.2999999999999999E-2</v>
      </c>
      <c r="G154" s="537">
        <f>'Tabelle Dashboard'!N72</f>
        <v>7.9000000000000008E-3</v>
      </c>
      <c r="H154" s="536">
        <f>'Tabelle Dashboard'!O72</f>
        <v>8.0000000000000002E-3</v>
      </c>
    </row>
    <row r="155" spans="1:8" x14ac:dyDescent="0.2">
      <c r="A155" s="520" t="str">
        <f t="shared" si="5"/>
        <v>T4</v>
      </c>
      <c r="B155" s="526" t="str">
        <f t="shared" si="6"/>
        <v>T=1s</v>
      </c>
      <c r="C155" s="534" t="str">
        <f>'Tabelle Dashboard'!J73</f>
        <v>Scenario 4</v>
      </c>
      <c r="D155" s="536">
        <f>'Tabelle Dashboard'!K73</f>
        <v>0.05</v>
      </c>
      <c r="E155" s="537">
        <f>'Tabelle Dashboard'!L73</f>
        <v>7.0999999999999994E-2</v>
      </c>
      <c r="F155" s="536">
        <f>'Tabelle Dashboard'!M73</f>
        <v>0.05</v>
      </c>
      <c r="G155" s="537">
        <f>'Tabelle Dashboard'!N73</f>
        <v>7.4999999999999997E-3</v>
      </c>
      <c r="H155" s="536">
        <f>'Tabelle Dashboard'!O73</f>
        <v>7.7000000000000002E-3</v>
      </c>
    </row>
    <row r="156" spans="1:8" x14ac:dyDescent="0.2">
      <c r="A156" s="520" t="str">
        <f t="shared" si="5"/>
        <v>T4</v>
      </c>
      <c r="B156" s="526" t="str">
        <f t="shared" si="6"/>
        <v>T=1s</v>
      </c>
      <c r="C156" s="534" t="str">
        <f>'Tabelle Dashboard'!J74</f>
        <v>Scenario 5</v>
      </c>
      <c r="D156" s="536">
        <f>'Tabelle Dashboard'!K74</f>
        <v>5.0999999999999997E-2</v>
      </c>
      <c r="E156" s="537">
        <f>'Tabelle Dashboard'!L74</f>
        <v>7.2999999999999995E-2</v>
      </c>
      <c r="F156" s="536">
        <f>'Tabelle Dashboard'!M74</f>
        <v>5.0999999999999997E-2</v>
      </c>
      <c r="G156" s="537">
        <f>'Tabelle Dashboard'!N74</f>
        <v>7.7000000000000002E-3</v>
      </c>
      <c r="H156" s="536">
        <f>'Tabelle Dashboard'!O74</f>
        <v>7.9000000000000008E-3</v>
      </c>
    </row>
    <row r="157" spans="1:8" x14ac:dyDescent="0.2">
      <c r="A157" s="520" t="str">
        <f t="shared" si="5"/>
        <v>T4</v>
      </c>
      <c r="B157" s="526" t="str">
        <f t="shared" si="6"/>
        <v>T=1s</v>
      </c>
      <c r="C157" s="534" t="str">
        <f>'Tabelle Dashboard'!J75</f>
        <v>Scenario 6</v>
      </c>
      <c r="D157" s="536">
        <f>'Tabelle Dashboard'!K75</f>
        <v>5.1999999999999998E-2</v>
      </c>
      <c r="E157" s="537">
        <f>'Tabelle Dashboard'!L75</f>
        <v>7.3999999999999996E-2</v>
      </c>
      <c r="F157" s="536">
        <f>'Tabelle Dashboard'!M75</f>
        <v>5.2999999999999999E-2</v>
      </c>
      <c r="G157" s="537">
        <f>'Tabelle Dashboard'!N75</f>
        <v>7.7999999999999996E-3</v>
      </c>
      <c r="H157" s="536">
        <f>'Tabelle Dashboard'!O75</f>
        <v>8.0999999999999996E-3</v>
      </c>
    </row>
    <row r="158" spans="1:8" x14ac:dyDescent="0.2">
      <c r="A158" s="520" t="str">
        <f t="shared" si="5"/>
        <v>T4</v>
      </c>
      <c r="B158" s="526" t="str">
        <f t="shared" si="6"/>
        <v>T=1s</v>
      </c>
      <c r="C158" s="534" t="str">
        <f>'Tabelle Dashboard'!J76</f>
        <v>Scenario 7</v>
      </c>
      <c r="D158" s="536">
        <f>'Tabelle Dashboard'!K76</f>
        <v>4.8000000000000001E-2</v>
      </c>
      <c r="E158" s="537">
        <f>'Tabelle Dashboard'!L76</f>
        <v>6.7000000000000004E-2</v>
      </c>
      <c r="F158" s="536">
        <f>'Tabelle Dashboard'!M76</f>
        <v>4.8000000000000001E-2</v>
      </c>
      <c r="G158" s="537">
        <f>'Tabelle Dashboard'!N76</f>
        <v>7.1999999999999998E-3</v>
      </c>
      <c r="H158" s="536">
        <f>'Tabelle Dashboard'!O76</f>
        <v>7.3000000000000001E-3</v>
      </c>
    </row>
    <row r="159" spans="1:8" x14ac:dyDescent="0.2">
      <c r="A159" s="520" t="str">
        <f t="shared" si="5"/>
        <v>T4</v>
      </c>
      <c r="B159" s="526" t="str">
        <f t="shared" si="6"/>
        <v>T=1s</v>
      </c>
      <c r="C159" s="534" t="str">
        <f>'Tabelle Dashboard'!J77</f>
        <v>Scenario 8</v>
      </c>
      <c r="D159" s="536">
        <f>'Tabelle Dashboard'!K77</f>
        <v>5.0999999999999997E-2</v>
      </c>
      <c r="E159" s="537">
        <f>'Tabelle Dashboard'!L77</f>
        <v>7.0999999999999994E-2</v>
      </c>
      <c r="F159" s="536">
        <f>'Tabelle Dashboard'!M77</f>
        <v>5.0999999999999997E-2</v>
      </c>
      <c r="G159" s="537">
        <f>'Tabelle Dashboard'!N77</f>
        <v>7.6E-3</v>
      </c>
      <c r="H159" s="536">
        <f>'Tabelle Dashboard'!O77</f>
        <v>7.7000000000000002E-3</v>
      </c>
    </row>
    <row r="160" spans="1:8" x14ac:dyDescent="0.2">
      <c r="A160" s="520" t="str">
        <f t="shared" si="5"/>
        <v>T4</v>
      </c>
      <c r="B160" s="526" t="str">
        <f t="shared" si="6"/>
        <v>T=1s</v>
      </c>
      <c r="C160" s="534" t="str">
        <f>'Tabelle Dashboard'!J78</f>
        <v>Scenario 9</v>
      </c>
      <c r="D160" s="536">
        <f>'Tabelle Dashboard'!K78</f>
        <v>5.1999999999999998E-2</v>
      </c>
      <c r="E160" s="537">
        <f>'Tabelle Dashboard'!L78</f>
        <v>7.3999999999999996E-2</v>
      </c>
      <c r="F160" s="536">
        <f>'Tabelle Dashboard'!M78</f>
        <v>5.3999999999999999E-2</v>
      </c>
      <c r="G160" s="537">
        <f>'Tabelle Dashboard'!N78</f>
        <v>7.7999999999999996E-3</v>
      </c>
      <c r="H160" s="536">
        <f>'Tabelle Dashboard'!O78</f>
        <v>8.0999999999999996E-3</v>
      </c>
    </row>
    <row r="161" spans="1:8" x14ac:dyDescent="0.2">
      <c r="A161" s="520" t="str">
        <f t="shared" si="5"/>
        <v>T4</v>
      </c>
      <c r="B161" s="526" t="str">
        <f t="shared" si="6"/>
        <v>T=1s</v>
      </c>
      <c r="C161" s="534" t="str">
        <f>'Tabelle Dashboard'!J79</f>
        <v>Scenario 10</v>
      </c>
      <c r="D161" s="536">
        <f>'Tabelle Dashboard'!K79</f>
        <v>0.06</v>
      </c>
      <c r="E161" s="537">
        <f>'Tabelle Dashboard'!L79</f>
        <v>8.3000000000000004E-2</v>
      </c>
      <c r="F161" s="536">
        <f>'Tabelle Dashboard'!M79</f>
        <v>0.06</v>
      </c>
      <c r="G161" s="537">
        <f>'Tabelle Dashboard'!N79</f>
        <v>8.9999999999999993E-3</v>
      </c>
      <c r="H161" s="536">
        <f>'Tabelle Dashboard'!O79</f>
        <v>8.8999999999999999E-3</v>
      </c>
    </row>
    <row r="162" spans="1:8" x14ac:dyDescent="0.2">
      <c r="A162" s="520" t="str">
        <f t="shared" si="5"/>
        <v>T4</v>
      </c>
      <c r="B162" s="526" t="str">
        <f t="shared" si="6"/>
        <v>T=1s</v>
      </c>
      <c r="C162" s="534" t="str">
        <f>'Tabelle Dashboard'!J80</f>
        <v>Scenario 11</v>
      </c>
      <c r="D162" s="536">
        <f>'Tabelle Dashboard'!K80</f>
        <v>5.0999999999999997E-2</v>
      </c>
      <c r="E162" s="537">
        <f>'Tabelle Dashboard'!L80</f>
        <v>7.0999999999999994E-2</v>
      </c>
      <c r="F162" s="536">
        <f>'Tabelle Dashboard'!M80</f>
        <v>5.0999999999999997E-2</v>
      </c>
      <c r="G162" s="537">
        <f>'Tabelle Dashboard'!N80</f>
        <v>7.6E-3</v>
      </c>
      <c r="H162" s="536">
        <f>'Tabelle Dashboard'!O80</f>
        <v>7.7000000000000002E-3</v>
      </c>
    </row>
    <row r="163" spans="1:8" x14ac:dyDescent="0.2">
      <c r="A163" s="520" t="str">
        <f t="shared" si="5"/>
        <v>T4</v>
      </c>
      <c r="B163" s="526" t="str">
        <f t="shared" si="6"/>
        <v>T=1s</v>
      </c>
      <c r="C163" s="534" t="str">
        <f>'Tabelle Dashboard'!J81</f>
        <v>Scenario 12</v>
      </c>
      <c r="D163" s="536">
        <f>'Tabelle Dashboard'!K81</f>
        <v>4.5999999999999999E-2</v>
      </c>
      <c r="E163" s="537">
        <f>'Tabelle Dashboard'!L81</f>
        <v>6.5000000000000002E-2</v>
      </c>
      <c r="F163" s="536">
        <f>'Tabelle Dashboard'!M81</f>
        <v>4.5999999999999999E-2</v>
      </c>
      <c r="G163" s="537">
        <f>'Tabelle Dashboard'!N81</f>
        <v>6.8999999999999999E-3</v>
      </c>
      <c r="H163" s="536">
        <f>'Tabelle Dashboard'!O81</f>
        <v>6.8999999999999999E-3</v>
      </c>
    </row>
    <row r="164" spans="1:8" x14ac:dyDescent="0.2">
      <c r="A164" s="520" t="str">
        <f t="shared" si="5"/>
        <v>T4</v>
      </c>
      <c r="B164" s="526" t="str">
        <f t="shared" si="6"/>
        <v>T=1s</v>
      </c>
      <c r="C164" s="534" t="str">
        <f>'Tabelle Dashboard'!J82</f>
        <v>Scenario 13</v>
      </c>
      <c r="D164" s="536">
        <f>'Tabelle Dashboard'!K82</f>
        <v>5.8999999999999997E-2</v>
      </c>
      <c r="E164" s="537">
        <f>'Tabelle Dashboard'!L82</f>
        <v>8.3000000000000004E-2</v>
      </c>
      <c r="F164" s="536">
        <f>'Tabelle Dashboard'!M82</f>
        <v>5.8999999999999997E-2</v>
      </c>
      <c r="G164" s="537">
        <f>'Tabelle Dashboard'!N82</f>
        <v>8.9999999999999993E-3</v>
      </c>
      <c r="H164" s="536">
        <f>'Tabelle Dashboard'!O82</f>
        <v>8.8999999999999999E-3</v>
      </c>
    </row>
    <row r="165" spans="1:8" x14ac:dyDescent="0.2">
      <c r="A165" s="520" t="str">
        <f t="shared" si="5"/>
        <v>T4</v>
      </c>
      <c r="B165" s="526" t="str">
        <f t="shared" si="6"/>
        <v>T=1s</v>
      </c>
      <c r="C165" s="534" t="str">
        <f>'Tabelle Dashboard'!J83</f>
        <v>Scenario 14</v>
      </c>
      <c r="D165" s="536">
        <f>'Tabelle Dashboard'!K83</f>
        <v>5.1999999999999998E-2</v>
      </c>
      <c r="E165" s="537">
        <f>'Tabelle Dashboard'!L83</f>
        <v>7.1999999999999995E-2</v>
      </c>
      <c r="F165" s="536">
        <f>'Tabelle Dashboard'!M83</f>
        <v>5.0999999999999997E-2</v>
      </c>
      <c r="G165" s="537">
        <f>'Tabelle Dashboard'!N83</f>
        <v>7.7999999999999996E-3</v>
      </c>
      <c r="H165" s="536">
        <f>'Tabelle Dashboard'!O83</f>
        <v>7.7000000000000002E-3</v>
      </c>
    </row>
    <row r="166" spans="1:8" x14ac:dyDescent="0.2">
      <c r="A166" s="520" t="str">
        <f t="shared" si="5"/>
        <v>T4</v>
      </c>
      <c r="B166" s="526" t="str">
        <f t="shared" si="6"/>
        <v>T=1s</v>
      </c>
      <c r="C166" s="534" t="str">
        <f>'Tabelle Dashboard'!J84</f>
        <v>Scenario 15</v>
      </c>
      <c r="D166" s="536">
        <f>'Tabelle Dashboard'!K84</f>
        <v>5.5E-2</v>
      </c>
      <c r="E166" s="537">
        <f>'Tabelle Dashboard'!L84</f>
        <v>7.9000000000000001E-2</v>
      </c>
      <c r="F166" s="536">
        <f>'Tabelle Dashboard'!M84</f>
        <v>5.5E-2</v>
      </c>
      <c r="G166" s="537">
        <f>'Tabelle Dashboard'!N84</f>
        <v>8.5000000000000006E-3</v>
      </c>
      <c r="H166" s="536">
        <f>'Tabelle Dashboard'!O84</f>
        <v>8.3999999999999995E-3</v>
      </c>
    </row>
    <row r="167" spans="1:8" x14ac:dyDescent="0.2">
      <c r="A167" s="520" t="str">
        <f t="shared" si="5"/>
        <v>T4</v>
      </c>
      <c r="B167" s="526" t="str">
        <f t="shared" si="6"/>
        <v>T=2s</v>
      </c>
      <c r="C167" s="534" t="str">
        <f>'Tabelle Dashboard'!R70</f>
        <v>Scenario 1</v>
      </c>
      <c r="D167" s="536">
        <f>'Tabelle Dashboard'!S70</f>
        <v>5.0999999999999997E-2</v>
      </c>
      <c r="E167" s="537">
        <f>'Tabelle Dashboard'!T70</f>
        <v>7.1999999999999995E-2</v>
      </c>
      <c r="F167" s="536">
        <f>'Tabelle Dashboard'!U70</f>
        <v>5.0999999999999997E-2</v>
      </c>
      <c r="G167" s="537">
        <f>'Tabelle Dashboard'!V70</f>
        <v>7.7000000000000002E-3</v>
      </c>
      <c r="H167" s="536">
        <f>'Tabelle Dashboard'!W70</f>
        <v>7.7000000000000002E-3</v>
      </c>
    </row>
    <row r="168" spans="1:8" x14ac:dyDescent="0.2">
      <c r="A168" s="520" t="str">
        <f t="shared" si="5"/>
        <v>T4</v>
      </c>
      <c r="B168" s="526" t="str">
        <f t="shared" si="6"/>
        <v>T=2s</v>
      </c>
      <c r="C168" s="534" t="str">
        <f>'Tabelle Dashboard'!R71</f>
        <v>Scenario 2</v>
      </c>
      <c r="D168" s="536">
        <f>'Tabelle Dashboard'!S71</f>
        <v>5.2999999999999999E-2</v>
      </c>
      <c r="E168" s="537">
        <f>'Tabelle Dashboard'!T71</f>
        <v>7.4999999999999997E-2</v>
      </c>
      <c r="F168" s="536">
        <f>'Tabelle Dashboard'!U71</f>
        <v>5.2999999999999999E-2</v>
      </c>
      <c r="G168" s="537">
        <f>'Tabelle Dashboard'!V71</f>
        <v>0.30080000000000001</v>
      </c>
      <c r="H168" s="536">
        <f>'Tabelle Dashboard'!W71</f>
        <v>7.9000000000000008E-3</v>
      </c>
    </row>
    <row r="169" spans="1:8" x14ac:dyDescent="0.2">
      <c r="A169" s="520" t="str">
        <f t="shared" si="5"/>
        <v>T4</v>
      </c>
      <c r="B169" s="526" t="str">
        <f t="shared" si="6"/>
        <v>T=2s</v>
      </c>
      <c r="C169" s="534" t="str">
        <f>'Tabelle Dashboard'!R72</f>
        <v>Scenario 3</v>
      </c>
      <c r="D169" s="536">
        <f>'Tabelle Dashboard'!S72</f>
        <v>5.1999999999999998E-2</v>
      </c>
      <c r="E169" s="537">
        <f>'Tabelle Dashboard'!T72</f>
        <v>7.3999999999999996E-2</v>
      </c>
      <c r="F169" s="536">
        <f>'Tabelle Dashboard'!U72</f>
        <v>5.1999999999999998E-2</v>
      </c>
      <c r="G169" s="537">
        <f>'Tabelle Dashboard'!V72</f>
        <v>7.9000000000000008E-3</v>
      </c>
      <c r="H169" s="536">
        <f>'Tabelle Dashboard'!W72</f>
        <v>7.7999999999999996E-3</v>
      </c>
    </row>
    <row r="170" spans="1:8" x14ac:dyDescent="0.2">
      <c r="A170" s="520" t="str">
        <f t="shared" si="5"/>
        <v>T4</v>
      </c>
      <c r="B170" s="526" t="str">
        <f t="shared" si="6"/>
        <v>T=2s</v>
      </c>
      <c r="C170" s="534" t="str">
        <f>'Tabelle Dashboard'!R73</f>
        <v>Scenario 4</v>
      </c>
      <c r="D170" s="536">
        <f>'Tabelle Dashboard'!S73</f>
        <v>5.0999999999999997E-2</v>
      </c>
      <c r="E170" s="537">
        <f>'Tabelle Dashboard'!T73</f>
        <v>7.1999999999999995E-2</v>
      </c>
      <c r="F170" s="536">
        <f>'Tabelle Dashboard'!U73</f>
        <v>5.0999999999999997E-2</v>
      </c>
      <c r="G170" s="537">
        <f>'Tabelle Dashboard'!V73</f>
        <v>7.6E-3</v>
      </c>
      <c r="H170" s="536">
        <f>'Tabelle Dashboard'!W73</f>
        <v>7.6E-3</v>
      </c>
    </row>
    <row r="171" spans="1:8" x14ac:dyDescent="0.2">
      <c r="A171" s="520" t="str">
        <f t="shared" si="5"/>
        <v>T4</v>
      </c>
      <c r="B171" s="526" t="str">
        <f t="shared" si="6"/>
        <v>T=2s</v>
      </c>
      <c r="C171" s="534" t="str">
        <f>'Tabelle Dashboard'!R74</f>
        <v>Scenario 5</v>
      </c>
      <c r="D171" s="536">
        <f>'Tabelle Dashboard'!S74</f>
        <v>5.1999999999999998E-2</v>
      </c>
      <c r="E171" s="537">
        <f>'Tabelle Dashboard'!T74</f>
        <v>7.2999999999999995E-2</v>
      </c>
      <c r="F171" s="536">
        <f>'Tabelle Dashboard'!U74</f>
        <v>5.0999999999999997E-2</v>
      </c>
      <c r="G171" s="537">
        <f>'Tabelle Dashboard'!V74</f>
        <v>7.7999999999999996E-3</v>
      </c>
      <c r="H171" s="536">
        <f>'Tabelle Dashboard'!W74</f>
        <v>7.7000000000000002E-3</v>
      </c>
    </row>
    <row r="172" spans="1:8" x14ac:dyDescent="0.2">
      <c r="A172" s="520" t="str">
        <f t="shared" si="5"/>
        <v>T4</v>
      </c>
      <c r="B172" s="526" t="str">
        <f t="shared" si="6"/>
        <v>T=2s</v>
      </c>
      <c r="C172" s="534" t="str">
        <f>'Tabelle Dashboard'!R75</f>
        <v>Scenario 6</v>
      </c>
      <c r="D172" s="536">
        <f>'Tabelle Dashboard'!S75</f>
        <v>5.3999999999999999E-2</v>
      </c>
      <c r="E172" s="537">
        <f>'Tabelle Dashboard'!T75</f>
        <v>7.5999999999999998E-2</v>
      </c>
      <c r="F172" s="536">
        <f>'Tabelle Dashboard'!U75</f>
        <v>5.2999999999999999E-2</v>
      </c>
      <c r="G172" s="537">
        <f>'Tabelle Dashboard'!V75</f>
        <v>8.0999999999999996E-3</v>
      </c>
      <c r="H172" s="536">
        <f>'Tabelle Dashboard'!W75</f>
        <v>8.0000000000000002E-3</v>
      </c>
    </row>
    <row r="173" spans="1:8" x14ac:dyDescent="0.2">
      <c r="A173" s="520" t="str">
        <f t="shared" si="5"/>
        <v>T4</v>
      </c>
      <c r="B173" s="526" t="str">
        <f t="shared" si="6"/>
        <v>T=2s</v>
      </c>
      <c r="C173" s="534" t="str">
        <f>'Tabelle Dashboard'!R76</f>
        <v>Scenario 7</v>
      </c>
      <c r="D173" s="536">
        <f>'Tabelle Dashboard'!S76</f>
        <v>4.8000000000000001E-2</v>
      </c>
      <c r="E173" s="537">
        <f>'Tabelle Dashboard'!T76</f>
        <v>6.8000000000000005E-2</v>
      </c>
      <c r="F173" s="536">
        <f>'Tabelle Dashboard'!U76</f>
        <v>4.8000000000000001E-2</v>
      </c>
      <c r="G173" s="537">
        <f>'Tabelle Dashboard'!V76</f>
        <v>7.1999999999999998E-3</v>
      </c>
      <c r="H173" s="536">
        <f>'Tabelle Dashboard'!W76</f>
        <v>7.1999999999999998E-3</v>
      </c>
    </row>
    <row r="174" spans="1:8" x14ac:dyDescent="0.2">
      <c r="A174" s="520" t="str">
        <f t="shared" si="5"/>
        <v>T4</v>
      </c>
      <c r="B174" s="526" t="str">
        <f t="shared" si="6"/>
        <v>T=2s</v>
      </c>
      <c r="C174" s="534" t="str">
        <f>'Tabelle Dashboard'!R77</f>
        <v>Scenario 8</v>
      </c>
      <c r="D174" s="536">
        <f>'Tabelle Dashboard'!S77</f>
        <v>0.05</v>
      </c>
      <c r="E174" s="537">
        <f>'Tabelle Dashboard'!T77</f>
        <v>7.0000000000000007E-2</v>
      </c>
      <c r="F174" s="536">
        <f>'Tabelle Dashboard'!U77</f>
        <v>0.05</v>
      </c>
      <c r="G174" s="537">
        <f>'Tabelle Dashboard'!V77</f>
        <v>7.4999999999999997E-3</v>
      </c>
      <c r="H174" s="536">
        <f>'Tabelle Dashboard'!W77</f>
        <v>7.4999999999999997E-3</v>
      </c>
    </row>
    <row r="175" spans="1:8" x14ac:dyDescent="0.2">
      <c r="A175" s="520" t="str">
        <f t="shared" si="5"/>
        <v>T4</v>
      </c>
      <c r="B175" s="526" t="str">
        <f t="shared" si="6"/>
        <v>T=2s</v>
      </c>
      <c r="C175" s="534" t="str">
        <f>'Tabelle Dashboard'!R78</f>
        <v>Scenario 9</v>
      </c>
      <c r="D175" s="536">
        <f>'Tabelle Dashboard'!S78</f>
        <v>4.4999999999999998E-2</v>
      </c>
      <c r="E175" s="537">
        <f>'Tabelle Dashboard'!T78</f>
        <v>6.3E-2</v>
      </c>
      <c r="F175" s="536">
        <f>'Tabelle Dashboard'!U78</f>
        <v>4.4999999999999998E-2</v>
      </c>
      <c r="G175" s="537">
        <f>'Tabelle Dashboard'!V78</f>
        <v>6.7999999999999996E-3</v>
      </c>
      <c r="H175" s="536">
        <f>'Tabelle Dashboard'!W78</f>
        <v>6.7999999999999996E-3</v>
      </c>
    </row>
    <row r="176" spans="1:8" x14ac:dyDescent="0.2">
      <c r="A176" s="520" t="str">
        <f t="shared" si="5"/>
        <v>T4</v>
      </c>
      <c r="B176" s="526" t="str">
        <f t="shared" si="6"/>
        <v>T=2s</v>
      </c>
      <c r="C176" s="534" t="str">
        <f>'Tabelle Dashboard'!R79</f>
        <v>Scenario 10</v>
      </c>
      <c r="D176" s="536">
        <f>'Tabelle Dashboard'!S79</f>
        <v>5.7000000000000002E-2</v>
      </c>
      <c r="E176" s="537">
        <f>'Tabelle Dashboard'!T79</f>
        <v>7.9000000000000001E-2</v>
      </c>
      <c r="F176" s="536">
        <f>'Tabelle Dashboard'!U79</f>
        <v>5.6000000000000001E-2</v>
      </c>
      <c r="G176" s="537">
        <f>'Tabelle Dashboard'!V79</f>
        <v>8.6E-3</v>
      </c>
      <c r="H176" s="536">
        <f>'Tabelle Dashboard'!W79</f>
        <v>8.3000000000000001E-3</v>
      </c>
    </row>
    <row r="177" spans="1:8" x14ac:dyDescent="0.2">
      <c r="A177" s="520" t="str">
        <f t="shared" si="5"/>
        <v>T4</v>
      </c>
      <c r="B177" s="526" t="str">
        <f t="shared" si="6"/>
        <v>T=2s</v>
      </c>
      <c r="C177" s="534" t="str">
        <f>'Tabelle Dashboard'!R80</f>
        <v>Scenario 11</v>
      </c>
      <c r="D177" s="536">
        <f>'Tabelle Dashboard'!S80</f>
        <v>0.05</v>
      </c>
      <c r="E177" s="537">
        <f>'Tabelle Dashboard'!T80</f>
        <v>7.0000000000000007E-2</v>
      </c>
      <c r="F177" s="536">
        <f>'Tabelle Dashboard'!U80</f>
        <v>0.05</v>
      </c>
      <c r="G177" s="537">
        <f>'Tabelle Dashboard'!V80</f>
        <v>7.4999999999999997E-3</v>
      </c>
      <c r="H177" s="536">
        <f>'Tabelle Dashboard'!W80</f>
        <v>7.4999999999999997E-3</v>
      </c>
    </row>
    <row r="178" spans="1:8" x14ac:dyDescent="0.2">
      <c r="A178" s="520" t="str">
        <f t="shared" si="5"/>
        <v>T4</v>
      </c>
      <c r="B178" s="526" t="str">
        <f t="shared" si="6"/>
        <v>T=2s</v>
      </c>
      <c r="C178" s="534" t="str">
        <f>'Tabelle Dashboard'!R81</f>
        <v>Scenario 12</v>
      </c>
      <c r="D178" s="536">
        <f>'Tabelle Dashboard'!S81</f>
        <v>4.4999999999999998E-2</v>
      </c>
      <c r="E178" s="537">
        <f>'Tabelle Dashboard'!T81</f>
        <v>6.3E-2</v>
      </c>
      <c r="F178" s="536">
        <f>'Tabelle Dashboard'!U81</f>
        <v>4.4999999999999998E-2</v>
      </c>
      <c r="G178" s="537">
        <f>'Tabelle Dashboard'!V81</f>
        <v>6.7999999999999996E-3</v>
      </c>
      <c r="H178" s="536">
        <f>'Tabelle Dashboard'!W81</f>
        <v>6.7999999999999996E-3</v>
      </c>
    </row>
    <row r="179" spans="1:8" x14ac:dyDescent="0.2">
      <c r="A179" s="520" t="str">
        <f t="shared" si="5"/>
        <v>T4</v>
      </c>
      <c r="B179" s="526" t="str">
        <f t="shared" si="6"/>
        <v>T=2s</v>
      </c>
      <c r="C179" s="534" t="str">
        <f>'Tabelle Dashboard'!R82</f>
        <v>Scenario 13</v>
      </c>
      <c r="D179" s="536">
        <f>'Tabelle Dashboard'!S82</f>
        <v>5.7000000000000002E-2</v>
      </c>
      <c r="E179" s="537">
        <f>'Tabelle Dashboard'!T82</f>
        <v>7.9000000000000001E-2</v>
      </c>
      <c r="F179" s="536">
        <f>'Tabelle Dashboard'!U82</f>
        <v>5.6000000000000001E-2</v>
      </c>
      <c r="G179" s="537">
        <f>'Tabelle Dashboard'!V82</f>
        <v>8.6E-3</v>
      </c>
      <c r="H179" s="536">
        <f>'Tabelle Dashboard'!W82</f>
        <v>8.3000000000000001E-3</v>
      </c>
    </row>
    <row r="180" spans="1:8" x14ac:dyDescent="0.2">
      <c r="A180" s="520" t="str">
        <f t="shared" si="5"/>
        <v>T4</v>
      </c>
      <c r="B180" s="526" t="str">
        <f t="shared" si="6"/>
        <v>T=2s</v>
      </c>
      <c r="C180" s="534" t="str">
        <f>'Tabelle Dashboard'!R83</f>
        <v>Scenario 14</v>
      </c>
      <c r="D180" s="536">
        <f>'Tabelle Dashboard'!S83</f>
        <v>0.05</v>
      </c>
      <c r="E180" s="537">
        <f>'Tabelle Dashboard'!T83</f>
        <v>7.0000000000000007E-2</v>
      </c>
      <c r="F180" s="536">
        <f>'Tabelle Dashboard'!U83</f>
        <v>0.05</v>
      </c>
      <c r="G180" s="537">
        <f>'Tabelle Dashboard'!V83</f>
        <v>7.6E-3</v>
      </c>
      <c r="H180" s="536">
        <f>'Tabelle Dashboard'!W83</f>
        <v>7.4999999999999997E-3</v>
      </c>
    </row>
    <row r="181" spans="1:8" x14ac:dyDescent="0.2">
      <c r="A181" s="520" t="str">
        <f t="shared" si="5"/>
        <v>T4</v>
      </c>
      <c r="B181" s="526" t="str">
        <f>B136</f>
        <v>T=2s</v>
      </c>
      <c r="C181" s="534" t="str">
        <f>'Tabelle Dashboard'!R84</f>
        <v>Scenario 15</v>
      </c>
      <c r="D181" s="536">
        <f>'Tabelle Dashboard'!S84</f>
        <v>0.05</v>
      </c>
      <c r="E181" s="537">
        <f>'Tabelle Dashboard'!T84</f>
        <v>7.0000000000000007E-2</v>
      </c>
      <c r="F181" s="536">
        <f>'Tabelle Dashboard'!U84</f>
        <v>0.05</v>
      </c>
      <c r="G181" s="537">
        <f>'Tabelle Dashboard'!V84</f>
        <v>7.6E-3</v>
      </c>
      <c r="H181" s="536">
        <f>'Tabelle Dashboard'!W84</f>
        <v>7.4999999999999997E-3</v>
      </c>
    </row>
    <row r="182" spans="1:8" x14ac:dyDescent="0.2">
      <c r="A182" s="520" t="s">
        <v>1174</v>
      </c>
      <c r="B182" s="526" t="str">
        <f>B137</f>
        <v>T=0s</v>
      </c>
      <c r="C182" s="534" t="str">
        <f>'Tabelle Dashboard'!B91</f>
        <v>Scenario 1</v>
      </c>
      <c r="D182" s="536">
        <f>'Tabelle Dashboard'!C91</f>
        <v>4.8000000000000001E-2</v>
      </c>
      <c r="E182" s="537">
        <f>'Tabelle Dashboard'!D91</f>
        <v>6.8000000000000005E-2</v>
      </c>
      <c r="F182" s="536">
        <f>'Tabelle Dashboard'!E91</f>
        <v>4.8000000000000001E-2</v>
      </c>
      <c r="G182" s="537">
        <f>'Tabelle Dashboard'!F91</f>
        <v>7.1999999999999998E-3</v>
      </c>
      <c r="H182" s="536">
        <f>'Tabelle Dashboard'!G91</f>
        <v>7.3000000000000001E-3</v>
      </c>
    </row>
    <row r="183" spans="1:8" x14ac:dyDescent="0.2">
      <c r="A183" s="520" t="str">
        <f>A182</f>
        <v>T5</v>
      </c>
      <c r="B183" s="526" t="str">
        <f t="shared" ref="B183:B226" si="7">B138</f>
        <v>T=0s</v>
      </c>
      <c r="C183" s="534" t="str">
        <f>'Tabelle Dashboard'!B92</f>
        <v>Scenario 2</v>
      </c>
      <c r="D183" s="536">
        <f>'Tabelle Dashboard'!C92</f>
        <v>5.0999999999999997E-2</v>
      </c>
      <c r="E183" s="537">
        <f>'Tabelle Dashboard'!D92</f>
        <v>7.1999999999999995E-2</v>
      </c>
      <c r="F183" s="536">
        <f>'Tabelle Dashboard'!E92</f>
        <v>5.1999999999999998E-2</v>
      </c>
      <c r="G183" s="537">
        <f>'Tabelle Dashboard'!F92</f>
        <v>7.7000000000000002E-3</v>
      </c>
      <c r="H183" s="536">
        <f>'Tabelle Dashboard'!G92</f>
        <v>7.7999999999999996E-3</v>
      </c>
    </row>
    <row r="184" spans="1:8" x14ac:dyDescent="0.2">
      <c r="A184" s="520" t="str">
        <f t="shared" ref="A184:A226" si="8">A183</f>
        <v>T5</v>
      </c>
      <c r="B184" s="526" t="str">
        <f t="shared" si="7"/>
        <v>T=0s</v>
      </c>
      <c r="C184" s="534" t="str">
        <f>'Tabelle Dashboard'!B93</f>
        <v>Scenario 3</v>
      </c>
      <c r="D184" s="536">
        <f>'Tabelle Dashboard'!C93</f>
        <v>4.4999999999999998E-2</v>
      </c>
      <c r="E184" s="537">
        <f>'Tabelle Dashboard'!D93</f>
        <v>6.3E-2</v>
      </c>
      <c r="F184" s="536">
        <f>'Tabelle Dashboard'!E93</f>
        <v>4.4999999999999998E-2</v>
      </c>
      <c r="G184" s="537">
        <f>'Tabelle Dashboard'!F93</f>
        <v>6.7999999999999996E-3</v>
      </c>
      <c r="H184" s="536">
        <f>'Tabelle Dashboard'!G93</f>
        <v>6.7999999999999996E-3</v>
      </c>
    </row>
    <row r="185" spans="1:8" x14ac:dyDescent="0.2">
      <c r="A185" s="520" t="str">
        <f t="shared" si="8"/>
        <v>T5</v>
      </c>
      <c r="B185" s="526" t="str">
        <f t="shared" si="7"/>
        <v>T=0s</v>
      </c>
      <c r="C185" s="534" t="str">
        <f>'Tabelle Dashboard'!B94</f>
        <v>Scenario 4</v>
      </c>
      <c r="D185" s="536">
        <f>'Tabelle Dashboard'!C94</f>
        <v>4.7E-2</v>
      </c>
      <c r="E185" s="537">
        <f>'Tabelle Dashboard'!D94</f>
        <v>6.7000000000000004E-2</v>
      </c>
      <c r="F185" s="536">
        <f>'Tabelle Dashboard'!E94</f>
        <v>4.8000000000000001E-2</v>
      </c>
      <c r="G185" s="537">
        <f>'Tabelle Dashboard'!F94</f>
        <v>7.1000000000000004E-3</v>
      </c>
      <c r="H185" s="536">
        <f>'Tabelle Dashboard'!G94</f>
        <v>7.3000000000000001E-3</v>
      </c>
    </row>
    <row r="186" spans="1:8" x14ac:dyDescent="0.2">
      <c r="A186" s="520" t="str">
        <f t="shared" si="8"/>
        <v>T5</v>
      </c>
      <c r="B186" s="526" t="str">
        <f t="shared" si="7"/>
        <v>T=0s</v>
      </c>
      <c r="C186" s="534" t="str">
        <f>'Tabelle Dashboard'!B95</f>
        <v>Scenario 5</v>
      </c>
      <c r="D186" s="536">
        <f>'Tabelle Dashboard'!C95</f>
        <v>4.8000000000000001E-2</v>
      </c>
      <c r="E186" s="537">
        <f>'Tabelle Dashboard'!D95</f>
        <v>6.8000000000000005E-2</v>
      </c>
      <c r="F186" s="536">
        <f>'Tabelle Dashboard'!E95</f>
        <v>4.9000000000000002E-2</v>
      </c>
      <c r="G186" s="537">
        <f>'Tabelle Dashboard'!F95</f>
        <v>7.1999999999999998E-3</v>
      </c>
      <c r="H186" s="536">
        <f>'Tabelle Dashboard'!G95</f>
        <v>7.4000000000000003E-3</v>
      </c>
    </row>
    <row r="187" spans="1:8" x14ac:dyDescent="0.2">
      <c r="A187" s="520" t="str">
        <f t="shared" si="8"/>
        <v>T5</v>
      </c>
      <c r="B187" s="526" t="str">
        <f t="shared" si="7"/>
        <v>T=0s</v>
      </c>
      <c r="C187" s="534" t="str">
        <f>'Tabelle Dashboard'!B96</f>
        <v>Scenario 6</v>
      </c>
      <c r="D187" s="536">
        <f>'Tabelle Dashboard'!C96</f>
        <v>4.8000000000000001E-2</v>
      </c>
      <c r="E187" s="537">
        <f>'Tabelle Dashboard'!D96</f>
        <v>6.8000000000000005E-2</v>
      </c>
      <c r="F187" s="536">
        <f>'Tabelle Dashboard'!E96</f>
        <v>4.9000000000000002E-2</v>
      </c>
      <c r="G187" s="537">
        <f>'Tabelle Dashboard'!F96</f>
        <v>7.1999999999999998E-3</v>
      </c>
      <c r="H187" s="536">
        <f>'Tabelle Dashboard'!G96</f>
        <v>7.4000000000000003E-3</v>
      </c>
    </row>
    <row r="188" spans="1:8" x14ac:dyDescent="0.2">
      <c r="A188" s="520" t="str">
        <f t="shared" si="8"/>
        <v>T5</v>
      </c>
      <c r="B188" s="526" t="str">
        <f t="shared" si="7"/>
        <v>T=0s</v>
      </c>
      <c r="C188" s="534" t="str">
        <f>'Tabelle Dashboard'!B97</f>
        <v>Scenario 7</v>
      </c>
      <c r="D188" s="536">
        <f>'Tabelle Dashboard'!C97</f>
        <v>4.5999999999999999E-2</v>
      </c>
      <c r="E188" s="537">
        <f>'Tabelle Dashboard'!D97</f>
        <v>6.5000000000000002E-2</v>
      </c>
      <c r="F188" s="536">
        <f>'Tabelle Dashboard'!E97</f>
        <v>4.7E-2</v>
      </c>
      <c r="G188" s="537">
        <f>'Tabelle Dashboard'!F97</f>
        <v>6.8999999999999999E-3</v>
      </c>
      <c r="H188" s="536">
        <f>'Tabelle Dashboard'!G97</f>
        <v>7.0000000000000001E-3</v>
      </c>
    </row>
    <row r="189" spans="1:8" x14ac:dyDescent="0.2">
      <c r="A189" s="520" t="str">
        <f t="shared" si="8"/>
        <v>T5</v>
      </c>
      <c r="B189" s="526" t="str">
        <f t="shared" si="7"/>
        <v>T=0s</v>
      </c>
      <c r="C189" s="534" t="str">
        <f>'Tabelle Dashboard'!B98</f>
        <v>Scenario 8</v>
      </c>
      <c r="D189" s="536">
        <f>'Tabelle Dashboard'!C98</f>
        <v>4.8000000000000001E-2</v>
      </c>
      <c r="E189" s="537">
        <f>'Tabelle Dashboard'!D98</f>
        <v>6.8000000000000005E-2</v>
      </c>
      <c r="F189" s="536">
        <f>'Tabelle Dashboard'!E98</f>
        <v>4.9000000000000002E-2</v>
      </c>
      <c r="G189" s="537">
        <f>'Tabelle Dashboard'!F98</f>
        <v>7.1999999999999998E-3</v>
      </c>
      <c r="H189" s="536">
        <f>'Tabelle Dashboard'!G98</f>
        <v>7.4000000000000003E-3</v>
      </c>
    </row>
    <row r="190" spans="1:8" x14ac:dyDescent="0.2">
      <c r="A190" s="520" t="str">
        <f t="shared" si="8"/>
        <v>T5</v>
      </c>
      <c r="B190" s="526" t="str">
        <f t="shared" si="7"/>
        <v>T=0s</v>
      </c>
      <c r="C190" s="534" t="str">
        <f>'Tabelle Dashboard'!B99</f>
        <v>Scenario 9</v>
      </c>
      <c r="D190" s="536">
        <f>'Tabelle Dashboard'!C99</f>
        <v>5.5E-2</v>
      </c>
      <c r="E190" s="537">
        <f>'Tabelle Dashboard'!D99</f>
        <v>7.6999999999999999E-2</v>
      </c>
      <c r="F190" s="536">
        <f>'Tabelle Dashboard'!E99</f>
        <v>5.5E-2</v>
      </c>
      <c r="G190" s="537">
        <f>'Tabelle Dashboard'!F99</f>
        <v>8.2000000000000007E-3</v>
      </c>
      <c r="H190" s="536">
        <f>'Tabelle Dashboard'!G99</f>
        <v>8.3000000000000001E-3</v>
      </c>
    </row>
    <row r="191" spans="1:8" x14ac:dyDescent="0.2">
      <c r="A191" s="520" t="str">
        <f t="shared" si="8"/>
        <v>T5</v>
      </c>
      <c r="B191" s="526" t="str">
        <f t="shared" si="7"/>
        <v>T=0s</v>
      </c>
      <c r="C191" s="534" t="str">
        <f>'Tabelle Dashboard'!B100</f>
        <v>Scenario 10</v>
      </c>
      <c r="D191" s="536">
        <f>'Tabelle Dashboard'!C100</f>
        <v>5.5E-2</v>
      </c>
      <c r="E191" s="537">
        <f>'Tabelle Dashboard'!D100</f>
        <v>7.8E-2</v>
      </c>
      <c r="F191" s="536">
        <f>'Tabelle Dashboard'!E100</f>
        <v>5.5E-2</v>
      </c>
      <c r="G191" s="537">
        <f>'Tabelle Dashboard'!F100</f>
        <v>8.5000000000000006E-3</v>
      </c>
      <c r="H191" s="536">
        <f>'Tabelle Dashboard'!G100</f>
        <v>8.3999999999999995E-3</v>
      </c>
    </row>
    <row r="192" spans="1:8" x14ac:dyDescent="0.2">
      <c r="A192" s="520" t="str">
        <f t="shared" si="8"/>
        <v>T5</v>
      </c>
      <c r="B192" s="526" t="str">
        <f t="shared" si="7"/>
        <v>T=0s</v>
      </c>
      <c r="C192" s="534" t="str">
        <f>'Tabelle Dashboard'!B101</f>
        <v>Scenario 11</v>
      </c>
      <c r="D192" s="536">
        <f>'Tabelle Dashboard'!C101</f>
        <v>4.8000000000000001E-2</v>
      </c>
      <c r="E192" s="537">
        <f>'Tabelle Dashboard'!D101</f>
        <v>6.9000000000000006E-2</v>
      </c>
      <c r="F192" s="536">
        <f>'Tabelle Dashboard'!E101</f>
        <v>5.8999999999999997E-2</v>
      </c>
      <c r="G192" s="537">
        <f>'Tabelle Dashboard'!F101</f>
        <v>7.3000000000000001E-3</v>
      </c>
      <c r="H192" s="536">
        <f>'Tabelle Dashboard'!G101</f>
        <v>7.4000000000000003E-3</v>
      </c>
    </row>
    <row r="193" spans="1:8" x14ac:dyDescent="0.2">
      <c r="A193" s="520" t="str">
        <f t="shared" si="8"/>
        <v>T5</v>
      </c>
      <c r="B193" s="526" t="str">
        <f t="shared" si="7"/>
        <v>T=0s</v>
      </c>
      <c r="C193" s="534" t="str">
        <f>'Tabelle Dashboard'!B102</f>
        <v>Scenario 12</v>
      </c>
      <c r="D193" s="536">
        <f>'Tabelle Dashboard'!C102</f>
        <v>4.5999999999999999E-2</v>
      </c>
      <c r="E193" s="537">
        <f>'Tabelle Dashboard'!D102</f>
        <v>6.4000000000000001E-2</v>
      </c>
      <c r="F193" s="536">
        <f>'Tabelle Dashboard'!E102</f>
        <v>4.5999999999999999E-2</v>
      </c>
      <c r="G193" s="537">
        <f>'Tabelle Dashboard'!F102</f>
        <v>6.8999999999999999E-3</v>
      </c>
      <c r="H193" s="536">
        <f>'Tabelle Dashboard'!G102</f>
        <v>6.8999999999999999E-3</v>
      </c>
    </row>
    <row r="194" spans="1:8" x14ac:dyDescent="0.2">
      <c r="A194" s="520" t="str">
        <f t="shared" si="8"/>
        <v>T5</v>
      </c>
      <c r="B194" s="526" t="str">
        <f t="shared" si="7"/>
        <v>T=0s</v>
      </c>
      <c r="C194" s="534" t="str">
        <f>'Tabelle Dashboard'!B103</f>
        <v>Scenario 13</v>
      </c>
      <c r="D194" s="536">
        <f>'Tabelle Dashboard'!C103</f>
        <v>5.5E-2</v>
      </c>
      <c r="E194" s="537">
        <f>'Tabelle Dashboard'!D103</f>
        <v>7.8E-2</v>
      </c>
      <c r="F194" s="536">
        <f>'Tabelle Dashboard'!E103</f>
        <v>5.6000000000000001E-2</v>
      </c>
      <c r="G194" s="537">
        <f>'Tabelle Dashboard'!F103</f>
        <v>8.2000000000000007E-3</v>
      </c>
      <c r="H194" s="536">
        <f>'Tabelle Dashboard'!G103</f>
        <v>8.3999999999999995E-3</v>
      </c>
    </row>
    <row r="195" spans="1:8" x14ac:dyDescent="0.2">
      <c r="A195" s="520" t="str">
        <f t="shared" si="8"/>
        <v>T5</v>
      </c>
      <c r="B195" s="526" t="str">
        <f t="shared" si="7"/>
        <v>T=0s</v>
      </c>
      <c r="C195" s="534" t="str">
        <f>'Tabelle Dashboard'!B104</f>
        <v>Scenario 14</v>
      </c>
      <c r="D195" s="536">
        <f>'Tabelle Dashboard'!C104</f>
        <v>0.05</v>
      </c>
      <c r="E195" s="537">
        <f>'Tabelle Dashboard'!D104</f>
        <v>7.0999999999999994E-2</v>
      </c>
      <c r="F195" s="536">
        <f>'Tabelle Dashboard'!E104</f>
        <v>0.05</v>
      </c>
      <c r="G195" s="537">
        <f>'Tabelle Dashboard'!F104</f>
        <v>7.6E-3</v>
      </c>
      <c r="H195" s="536">
        <f>'Tabelle Dashboard'!G104</f>
        <v>7.6E-3</v>
      </c>
    </row>
    <row r="196" spans="1:8" x14ac:dyDescent="0.2">
      <c r="A196" s="520" t="str">
        <f t="shared" si="8"/>
        <v>T5</v>
      </c>
      <c r="B196" s="526" t="str">
        <f t="shared" si="7"/>
        <v>T=0s</v>
      </c>
      <c r="C196" s="534" t="str">
        <f>'Tabelle Dashboard'!B105</f>
        <v>Scenario 15</v>
      </c>
      <c r="D196" s="536">
        <f>'Tabelle Dashboard'!C105</f>
        <v>5.0999999999999997E-2</v>
      </c>
      <c r="E196" s="537">
        <f>'Tabelle Dashboard'!D105</f>
        <v>7.2999999999999995E-2</v>
      </c>
      <c r="F196" s="536">
        <f>'Tabelle Dashboard'!E105</f>
        <v>5.1999999999999998E-2</v>
      </c>
      <c r="G196" s="537">
        <f>'Tabelle Dashboard'!F105</f>
        <v>7.7000000000000002E-3</v>
      </c>
      <c r="H196" s="536">
        <f>'Tabelle Dashboard'!G105</f>
        <v>7.9000000000000008E-3</v>
      </c>
    </row>
    <row r="197" spans="1:8" x14ac:dyDescent="0.2">
      <c r="A197" s="520" t="str">
        <f t="shared" si="8"/>
        <v>T5</v>
      </c>
      <c r="B197" s="526" t="str">
        <f t="shared" si="7"/>
        <v>T=1s</v>
      </c>
      <c r="C197" s="534" t="str">
        <f>'Tabelle Dashboard'!J91</f>
        <v>Scenario 1</v>
      </c>
      <c r="D197" s="536">
        <f>'Tabelle Dashboard'!K91</f>
        <v>0.05</v>
      </c>
      <c r="E197" s="537">
        <f>'Tabelle Dashboard'!L91</f>
        <v>7.0999999999999994E-2</v>
      </c>
      <c r="F197" s="536">
        <f>'Tabelle Dashboard'!M91</f>
        <v>0.05</v>
      </c>
      <c r="G197" s="537">
        <f>'Tabelle Dashboard'!N91</f>
        <v>7.4999999999999997E-3</v>
      </c>
      <c r="H197" s="536">
        <f>'Tabelle Dashboard'!O91</f>
        <v>7.6E-3</v>
      </c>
    </row>
    <row r="198" spans="1:8" x14ac:dyDescent="0.2">
      <c r="A198" s="520" t="str">
        <f t="shared" si="8"/>
        <v>T5</v>
      </c>
      <c r="B198" s="526" t="str">
        <f t="shared" si="7"/>
        <v>T=1s</v>
      </c>
      <c r="C198" s="534" t="str">
        <f>'Tabelle Dashboard'!J92</f>
        <v>Scenario 2</v>
      </c>
      <c r="D198" s="536">
        <f>'Tabelle Dashboard'!K92</f>
        <v>4.4999999999999998E-2</v>
      </c>
      <c r="E198" s="537">
        <f>'Tabelle Dashboard'!L92</f>
        <v>6.3E-2</v>
      </c>
      <c r="F198" s="536">
        <f>'Tabelle Dashboard'!M92</f>
        <v>4.4999999999999998E-2</v>
      </c>
      <c r="G198" s="537">
        <f>'Tabelle Dashboard'!N92</f>
        <v>6.7000000000000002E-3</v>
      </c>
      <c r="H198" s="536">
        <f>'Tabelle Dashboard'!O92</f>
        <v>6.7999999999999996E-3</v>
      </c>
    </row>
    <row r="199" spans="1:8" x14ac:dyDescent="0.2">
      <c r="A199" s="520" t="str">
        <f t="shared" si="8"/>
        <v>T5</v>
      </c>
      <c r="B199" s="526" t="str">
        <f t="shared" si="7"/>
        <v>T=1s</v>
      </c>
      <c r="C199" s="534" t="str">
        <f>'Tabelle Dashboard'!J93</f>
        <v>Scenario 3</v>
      </c>
      <c r="D199" s="536">
        <f>'Tabelle Dashboard'!K93</f>
        <v>5.1999999999999998E-2</v>
      </c>
      <c r="E199" s="537">
        <f>'Tabelle Dashboard'!L93</f>
        <v>7.2999999999999995E-2</v>
      </c>
      <c r="F199" s="536">
        <f>'Tabelle Dashboard'!M93</f>
        <v>5.1999999999999998E-2</v>
      </c>
      <c r="G199" s="537">
        <f>'Tabelle Dashboard'!N93</f>
        <v>7.7999999999999996E-3</v>
      </c>
      <c r="H199" s="536">
        <f>'Tabelle Dashboard'!O93</f>
        <v>7.7999999999999996E-3</v>
      </c>
    </row>
    <row r="200" spans="1:8" x14ac:dyDescent="0.2">
      <c r="A200" s="520" t="str">
        <f t="shared" si="8"/>
        <v>T5</v>
      </c>
      <c r="B200" s="526" t="str">
        <f t="shared" si="7"/>
        <v>T=1s</v>
      </c>
      <c r="C200" s="534" t="str">
        <f>'Tabelle Dashboard'!J94</f>
        <v>Scenario 4</v>
      </c>
      <c r="D200" s="536">
        <f>'Tabelle Dashboard'!K94</f>
        <v>4.9000000000000002E-2</v>
      </c>
      <c r="E200" s="537">
        <f>'Tabelle Dashboard'!L94</f>
        <v>7.0000000000000007E-2</v>
      </c>
      <c r="F200" s="536">
        <f>'Tabelle Dashboard'!M94</f>
        <v>0.05</v>
      </c>
      <c r="G200" s="537">
        <f>'Tabelle Dashboard'!N94</f>
        <v>7.4000000000000003E-3</v>
      </c>
      <c r="H200" s="536">
        <f>'Tabelle Dashboard'!O94</f>
        <v>7.4999999999999997E-3</v>
      </c>
    </row>
    <row r="201" spans="1:8" x14ac:dyDescent="0.2">
      <c r="A201" s="520" t="str">
        <f t="shared" si="8"/>
        <v>T5</v>
      </c>
      <c r="B201" s="526" t="str">
        <f t="shared" si="7"/>
        <v>T=1s</v>
      </c>
      <c r="C201" s="534" t="str">
        <f>'Tabelle Dashboard'!J95</f>
        <v>Scenario 5</v>
      </c>
      <c r="D201" s="536">
        <f>'Tabelle Dashboard'!K95</f>
        <v>4.9000000000000002E-2</v>
      </c>
      <c r="E201" s="537">
        <f>'Tabelle Dashboard'!L95</f>
        <v>7.0000000000000007E-2</v>
      </c>
      <c r="F201" s="536">
        <f>'Tabelle Dashboard'!M95</f>
        <v>0.05</v>
      </c>
      <c r="G201" s="537">
        <f>'Tabelle Dashboard'!N95</f>
        <v>7.4999999999999997E-3</v>
      </c>
      <c r="H201" s="536">
        <f>'Tabelle Dashboard'!O95</f>
        <v>7.7000000000000002E-3</v>
      </c>
    </row>
    <row r="202" spans="1:8" x14ac:dyDescent="0.2">
      <c r="A202" s="520" t="str">
        <f t="shared" si="8"/>
        <v>T5</v>
      </c>
      <c r="B202" s="526" t="str">
        <f t="shared" si="7"/>
        <v>T=1s</v>
      </c>
      <c r="C202" s="534" t="str">
        <f>'Tabelle Dashboard'!J96</f>
        <v>Scenario 6</v>
      </c>
      <c r="D202" s="536">
        <f>'Tabelle Dashboard'!K96</f>
        <v>5.0999999999999997E-2</v>
      </c>
      <c r="E202" s="537">
        <f>'Tabelle Dashboard'!L96</f>
        <v>7.1999999999999995E-2</v>
      </c>
      <c r="F202" s="536">
        <f>'Tabelle Dashboard'!M96</f>
        <v>5.1999999999999998E-2</v>
      </c>
      <c r="G202" s="537">
        <f>'Tabelle Dashboard'!N96</f>
        <v>7.6E-3</v>
      </c>
      <c r="H202" s="536">
        <f>'Tabelle Dashboard'!O96</f>
        <v>7.7999999999999996E-3</v>
      </c>
    </row>
    <row r="203" spans="1:8" x14ac:dyDescent="0.2">
      <c r="A203" s="520" t="str">
        <f t="shared" si="8"/>
        <v>T5</v>
      </c>
      <c r="B203" s="526" t="str">
        <f t="shared" si="7"/>
        <v>T=1s</v>
      </c>
      <c r="C203" s="534" t="str">
        <f>'Tabelle Dashboard'!J97</f>
        <v>Scenario 7</v>
      </c>
      <c r="D203" s="536">
        <f>'Tabelle Dashboard'!K97</f>
        <v>4.7E-2</v>
      </c>
      <c r="E203" s="537">
        <f>'Tabelle Dashboard'!L97</f>
        <v>6.7000000000000004E-2</v>
      </c>
      <c r="F203" s="536">
        <f>'Tabelle Dashboard'!M97</f>
        <v>4.8000000000000001E-2</v>
      </c>
      <c r="G203" s="537">
        <f>'Tabelle Dashboard'!N97</f>
        <v>7.1000000000000004E-3</v>
      </c>
      <c r="H203" s="536">
        <f>'Tabelle Dashboard'!O97</f>
        <v>7.3000000000000001E-3</v>
      </c>
    </row>
    <row r="204" spans="1:8" x14ac:dyDescent="0.2">
      <c r="A204" s="520" t="str">
        <f t="shared" si="8"/>
        <v>T5</v>
      </c>
      <c r="B204" s="526" t="str">
        <f t="shared" si="7"/>
        <v>T=1s</v>
      </c>
      <c r="C204" s="534" t="str">
        <f>'Tabelle Dashboard'!J98</f>
        <v>Scenario 8</v>
      </c>
      <c r="D204" s="536">
        <f>'Tabelle Dashboard'!K98</f>
        <v>0.05</v>
      </c>
      <c r="E204" s="537">
        <f>'Tabelle Dashboard'!L98</f>
        <v>7.0000000000000007E-2</v>
      </c>
      <c r="F204" s="536">
        <f>'Tabelle Dashboard'!M98</f>
        <v>0.05</v>
      </c>
      <c r="G204" s="537">
        <f>'Tabelle Dashboard'!N98</f>
        <v>7.4999999999999997E-3</v>
      </c>
      <c r="H204" s="536">
        <f>'Tabelle Dashboard'!O98</f>
        <v>7.4999999999999997E-3</v>
      </c>
    </row>
    <row r="205" spans="1:8" x14ac:dyDescent="0.2">
      <c r="A205" s="520" t="str">
        <f t="shared" si="8"/>
        <v>T5</v>
      </c>
      <c r="B205" s="526" t="str">
        <f t="shared" si="7"/>
        <v>T=1s</v>
      </c>
      <c r="C205" s="534" t="str">
        <f>'Tabelle Dashboard'!J99</f>
        <v>Scenario 9</v>
      </c>
      <c r="D205" s="536">
        <f>'Tabelle Dashboard'!K99</f>
        <v>5.0999999999999997E-2</v>
      </c>
      <c r="E205" s="537">
        <f>'Tabelle Dashboard'!L99</f>
        <v>7.1999999999999995E-2</v>
      </c>
      <c r="F205" s="536">
        <f>'Tabelle Dashboard'!M99</f>
        <v>5.1999999999999998E-2</v>
      </c>
      <c r="G205" s="537">
        <f>'Tabelle Dashboard'!N99</f>
        <v>7.6E-3</v>
      </c>
      <c r="H205" s="536">
        <f>'Tabelle Dashboard'!O99</f>
        <v>7.7999999999999996E-3</v>
      </c>
    </row>
    <row r="206" spans="1:8" x14ac:dyDescent="0.2">
      <c r="A206" s="520" t="str">
        <f t="shared" si="8"/>
        <v>T5</v>
      </c>
      <c r="B206" s="526" t="str">
        <f t="shared" si="7"/>
        <v>T=1s</v>
      </c>
      <c r="C206" s="534" t="str">
        <f>'Tabelle Dashboard'!J100</f>
        <v>Scenario 10</v>
      </c>
      <c r="D206" s="536">
        <f>'Tabelle Dashboard'!K100</f>
        <v>5.7000000000000002E-2</v>
      </c>
      <c r="E206" s="537">
        <f>'Tabelle Dashboard'!L100</f>
        <v>7.9000000000000001E-2</v>
      </c>
      <c r="F206" s="536">
        <f>'Tabelle Dashboard'!M100</f>
        <v>5.7000000000000002E-2</v>
      </c>
      <c r="G206" s="537">
        <f>'Tabelle Dashboard'!N100</f>
        <v>8.5000000000000006E-3</v>
      </c>
      <c r="H206" s="536">
        <f>'Tabelle Dashboard'!O100</f>
        <v>8.5000000000000006E-3</v>
      </c>
    </row>
    <row r="207" spans="1:8" x14ac:dyDescent="0.2">
      <c r="A207" s="520" t="str">
        <f t="shared" si="8"/>
        <v>T5</v>
      </c>
      <c r="B207" s="526" t="str">
        <f t="shared" si="7"/>
        <v>T=1s</v>
      </c>
      <c r="C207" s="534" t="str">
        <f>'Tabelle Dashboard'!J101</f>
        <v>Scenario 11</v>
      </c>
      <c r="D207" s="536">
        <f>'Tabelle Dashboard'!K101</f>
        <v>0.05</v>
      </c>
      <c r="E207" s="537">
        <f>'Tabelle Dashboard'!L101</f>
        <v>7.0000000000000007E-2</v>
      </c>
      <c r="F207" s="536">
        <f>'Tabelle Dashboard'!M101</f>
        <v>0.05</v>
      </c>
      <c r="G207" s="537">
        <f>'Tabelle Dashboard'!N101</f>
        <v>7.4999999999999997E-3</v>
      </c>
      <c r="H207" s="536">
        <f>'Tabelle Dashboard'!O101</f>
        <v>7.4999999999999997E-3</v>
      </c>
    </row>
    <row r="208" spans="1:8" x14ac:dyDescent="0.2">
      <c r="A208" s="520" t="str">
        <f t="shared" si="8"/>
        <v>T5</v>
      </c>
      <c r="B208" s="526" t="str">
        <f t="shared" si="7"/>
        <v>T=1s</v>
      </c>
      <c r="C208" s="534" t="str">
        <f>'Tabelle Dashboard'!J102</f>
        <v>Scenario 12</v>
      </c>
      <c r="D208" s="536">
        <f>'Tabelle Dashboard'!K102</f>
        <v>4.5999999999999999E-2</v>
      </c>
      <c r="E208" s="537">
        <f>'Tabelle Dashboard'!L102</f>
        <v>6.5000000000000002E-2</v>
      </c>
      <c r="F208" s="536">
        <f>'Tabelle Dashboard'!M102</f>
        <v>4.5999999999999999E-2</v>
      </c>
      <c r="G208" s="537">
        <f>'Tabelle Dashboard'!N102</f>
        <v>6.8999999999999999E-3</v>
      </c>
      <c r="H208" s="536">
        <f>'Tabelle Dashboard'!O102</f>
        <v>6.8999999999999999E-3</v>
      </c>
    </row>
    <row r="209" spans="1:8" x14ac:dyDescent="0.2">
      <c r="A209" s="520" t="str">
        <f t="shared" si="8"/>
        <v>T5</v>
      </c>
      <c r="B209" s="526" t="str">
        <f t="shared" si="7"/>
        <v>T=1s</v>
      </c>
      <c r="C209" s="534" t="str">
        <f>'Tabelle Dashboard'!J103</f>
        <v>Scenario 13</v>
      </c>
      <c r="D209" s="536">
        <f>'Tabelle Dashboard'!K103</f>
        <v>5.7000000000000002E-2</v>
      </c>
      <c r="E209" s="537">
        <f>'Tabelle Dashboard'!L103</f>
        <v>7.9000000000000001E-2</v>
      </c>
      <c r="F209" s="536">
        <f>'Tabelle Dashboard'!M103</f>
        <v>5.6000000000000001E-2</v>
      </c>
      <c r="G209" s="537">
        <f>'Tabelle Dashboard'!N103</f>
        <v>8.5000000000000006E-3</v>
      </c>
      <c r="H209" s="536">
        <f>'Tabelle Dashboard'!O103</f>
        <v>8.5000000000000006E-3</v>
      </c>
    </row>
    <row r="210" spans="1:8" x14ac:dyDescent="0.2">
      <c r="A210" s="520" t="str">
        <f t="shared" si="8"/>
        <v>T5</v>
      </c>
      <c r="B210" s="526" t="str">
        <f t="shared" si="7"/>
        <v>T=1s</v>
      </c>
      <c r="C210" s="534" t="str">
        <f>'Tabelle Dashboard'!J104</f>
        <v>Scenario 14</v>
      </c>
      <c r="D210" s="536">
        <f>'Tabelle Dashboard'!K104</f>
        <v>0.05</v>
      </c>
      <c r="E210" s="537">
        <f>'Tabelle Dashboard'!L104</f>
        <v>7.0999999999999994E-2</v>
      </c>
      <c r="F210" s="536">
        <f>'Tabelle Dashboard'!M104</f>
        <v>0.05</v>
      </c>
      <c r="G210" s="537">
        <f>'Tabelle Dashboard'!N104</f>
        <v>7.6E-3</v>
      </c>
      <c r="H210" s="536">
        <f>'Tabelle Dashboard'!O104</f>
        <v>7.6E-3</v>
      </c>
    </row>
    <row r="211" spans="1:8" x14ac:dyDescent="0.2">
      <c r="A211" s="520" t="str">
        <f t="shared" si="8"/>
        <v>T5</v>
      </c>
      <c r="B211" s="526" t="str">
        <f t="shared" si="7"/>
        <v>T=1s</v>
      </c>
      <c r="C211" s="534" t="str">
        <f>'Tabelle Dashboard'!J105</f>
        <v>Scenario 15</v>
      </c>
      <c r="D211" s="536">
        <f>'Tabelle Dashboard'!K105</f>
        <v>5.2999999999999999E-2</v>
      </c>
      <c r="E211" s="537">
        <f>'Tabelle Dashboard'!L105</f>
        <v>7.4999999999999997E-2</v>
      </c>
      <c r="F211" s="536">
        <f>'Tabelle Dashboard'!M105</f>
        <v>5.3999999999999999E-2</v>
      </c>
      <c r="G211" s="537">
        <f>'Tabelle Dashboard'!N105</f>
        <v>8.0000000000000002E-3</v>
      </c>
      <c r="H211" s="536">
        <f>'Tabelle Dashboard'!O105</f>
        <v>8.2000000000000007E-3</v>
      </c>
    </row>
    <row r="212" spans="1:8" x14ac:dyDescent="0.2">
      <c r="A212" s="520" t="str">
        <f t="shared" si="8"/>
        <v>T5</v>
      </c>
      <c r="B212" s="526" t="str">
        <f t="shared" si="7"/>
        <v>T=2s</v>
      </c>
      <c r="C212" s="534" t="str">
        <f>'Tabelle Dashboard'!R91</f>
        <v>Scenario 1</v>
      </c>
      <c r="D212" s="536">
        <f>'Tabelle Dashboard'!S91</f>
        <v>0.05</v>
      </c>
      <c r="E212" s="537">
        <f>'Tabelle Dashboard'!T91</f>
        <v>7.0000000000000007E-2</v>
      </c>
      <c r="F212" s="536">
        <f>'Tabelle Dashboard'!U91</f>
        <v>0.05</v>
      </c>
      <c r="G212" s="537">
        <f>'Tabelle Dashboard'!V91</f>
        <v>7.4999999999999997E-3</v>
      </c>
      <c r="H212" s="536">
        <f>'Tabelle Dashboard'!W91</f>
        <v>7.4999999999999997E-3</v>
      </c>
    </row>
    <row r="213" spans="1:8" x14ac:dyDescent="0.2">
      <c r="A213" s="520" t="str">
        <f t="shared" si="8"/>
        <v>T5</v>
      </c>
      <c r="B213" s="526" t="str">
        <f t="shared" si="7"/>
        <v>T=2s</v>
      </c>
      <c r="C213" s="534" t="str">
        <f>'Tabelle Dashboard'!R92</f>
        <v>Scenario 2</v>
      </c>
      <c r="D213" s="536">
        <f>'Tabelle Dashboard'!S92</f>
        <v>5.0999999999999997E-2</v>
      </c>
      <c r="E213" s="537">
        <f>'Tabelle Dashboard'!T92</f>
        <v>7.2999999999999995E-2</v>
      </c>
      <c r="F213" s="536">
        <f>'Tabelle Dashboard'!U92</f>
        <v>5.1999999999999998E-2</v>
      </c>
      <c r="G213" s="537">
        <f>'Tabelle Dashboard'!V92</f>
        <v>7.7000000000000002E-3</v>
      </c>
      <c r="H213" s="536">
        <f>'Tabelle Dashboard'!W92</f>
        <v>7.6E-3</v>
      </c>
    </row>
    <row r="214" spans="1:8" x14ac:dyDescent="0.2">
      <c r="A214" s="520" t="str">
        <f t="shared" si="8"/>
        <v>T5</v>
      </c>
      <c r="B214" s="526" t="str">
        <f t="shared" si="7"/>
        <v>T=2s</v>
      </c>
      <c r="C214" s="534" t="str">
        <f>'Tabelle Dashboard'!R93</f>
        <v>Scenario 3</v>
      </c>
      <c r="D214" s="536">
        <f>'Tabelle Dashboard'!S93</f>
        <v>5.0999999999999997E-2</v>
      </c>
      <c r="E214" s="537">
        <f>'Tabelle Dashboard'!T93</f>
        <v>7.1999999999999995E-2</v>
      </c>
      <c r="F214" s="536">
        <f>'Tabelle Dashboard'!U93</f>
        <v>5.0999999999999997E-2</v>
      </c>
      <c r="G214" s="537">
        <f>'Tabelle Dashboard'!V93</f>
        <v>7.7000000000000002E-3</v>
      </c>
      <c r="H214" s="536">
        <f>'Tabelle Dashboard'!W93</f>
        <v>7.6E-3</v>
      </c>
    </row>
    <row r="215" spans="1:8" x14ac:dyDescent="0.2">
      <c r="A215" s="520" t="str">
        <f t="shared" si="8"/>
        <v>T5</v>
      </c>
      <c r="B215" s="526" t="str">
        <f t="shared" si="7"/>
        <v>T=2s</v>
      </c>
      <c r="C215" s="534" t="str">
        <f>'Tabelle Dashboard'!R94</f>
        <v>Scenario 4</v>
      </c>
      <c r="D215" s="536">
        <f>'Tabelle Dashboard'!S94</f>
        <v>0.05</v>
      </c>
      <c r="E215" s="537">
        <f>'Tabelle Dashboard'!T94</f>
        <v>7.0000000000000007E-2</v>
      </c>
      <c r="F215" s="536">
        <f>'Tabelle Dashboard'!U94</f>
        <v>0.05</v>
      </c>
      <c r="G215" s="537">
        <f>'Tabelle Dashboard'!V94</f>
        <v>7.4999999999999997E-3</v>
      </c>
      <c r="H215" s="536">
        <f>'Tabelle Dashboard'!W94</f>
        <v>7.4999999999999997E-3</v>
      </c>
    </row>
    <row r="216" spans="1:8" x14ac:dyDescent="0.2">
      <c r="A216" s="520" t="str">
        <f t="shared" si="8"/>
        <v>T5</v>
      </c>
      <c r="B216" s="526" t="str">
        <f t="shared" si="7"/>
        <v>T=2s</v>
      </c>
      <c r="C216" s="534" t="str">
        <f>'Tabelle Dashboard'!R95</f>
        <v>Scenario 5</v>
      </c>
      <c r="D216" s="536">
        <f>'Tabelle Dashboard'!S95</f>
        <v>0.05</v>
      </c>
      <c r="E216" s="537">
        <f>'Tabelle Dashboard'!T95</f>
        <v>7.0999999999999994E-2</v>
      </c>
      <c r="F216" s="536">
        <f>'Tabelle Dashboard'!U95</f>
        <v>0.05</v>
      </c>
      <c r="G216" s="537">
        <f>'Tabelle Dashboard'!V95</f>
        <v>7.6E-3</v>
      </c>
      <c r="H216" s="536">
        <f>'Tabelle Dashboard'!W95</f>
        <v>7.6E-3</v>
      </c>
    </row>
    <row r="217" spans="1:8" x14ac:dyDescent="0.2">
      <c r="A217" s="520" t="str">
        <f t="shared" si="8"/>
        <v>T5</v>
      </c>
      <c r="B217" s="526" t="str">
        <f t="shared" si="7"/>
        <v>T=2s</v>
      </c>
      <c r="C217" s="534" t="str">
        <f>'Tabelle Dashboard'!R96</f>
        <v>Scenario 6</v>
      </c>
      <c r="D217" s="536">
        <f>'Tabelle Dashboard'!S96</f>
        <v>5.1999999999999998E-2</v>
      </c>
      <c r="E217" s="537">
        <f>'Tabelle Dashboard'!T96</f>
        <v>7.2999999999999995E-2</v>
      </c>
      <c r="F217" s="536">
        <f>'Tabelle Dashboard'!U96</f>
        <v>5.1999999999999998E-2</v>
      </c>
      <c r="G217" s="537">
        <f>'Tabelle Dashboard'!V96</f>
        <v>7.7999999999999996E-3</v>
      </c>
      <c r="H217" s="536">
        <f>'Tabelle Dashboard'!W96</f>
        <v>7.7999999999999996E-3</v>
      </c>
    </row>
    <row r="218" spans="1:8" x14ac:dyDescent="0.2">
      <c r="A218" s="520" t="str">
        <f t="shared" si="8"/>
        <v>T5</v>
      </c>
      <c r="B218" s="526" t="str">
        <f t="shared" si="7"/>
        <v>T=2s</v>
      </c>
      <c r="C218" s="534" t="str">
        <f>'Tabelle Dashboard'!R97</f>
        <v>Scenario 7</v>
      </c>
      <c r="D218" s="536">
        <f>'Tabelle Dashboard'!S97</f>
        <v>4.7E-2</v>
      </c>
      <c r="E218" s="537">
        <f>'Tabelle Dashboard'!T97</f>
        <v>6.7000000000000004E-2</v>
      </c>
      <c r="F218" s="536">
        <f>'Tabelle Dashboard'!U97</f>
        <v>4.7E-2</v>
      </c>
      <c r="G218" s="537">
        <f>'Tabelle Dashboard'!V97</f>
        <v>7.1000000000000004E-3</v>
      </c>
      <c r="H218" s="536">
        <f>'Tabelle Dashboard'!W97</f>
        <v>7.1000000000000004E-3</v>
      </c>
    </row>
    <row r="219" spans="1:8" x14ac:dyDescent="0.2">
      <c r="A219" s="520" t="str">
        <f t="shared" si="8"/>
        <v>T5</v>
      </c>
      <c r="B219" s="526" t="str">
        <f t="shared" si="7"/>
        <v>T=2s</v>
      </c>
      <c r="C219" s="534" t="str">
        <f>'Tabelle Dashboard'!R98</f>
        <v>Scenario 8</v>
      </c>
      <c r="D219" s="536">
        <f>'Tabelle Dashboard'!S98</f>
        <v>4.9000000000000002E-2</v>
      </c>
      <c r="E219" s="537">
        <f>'Tabelle Dashboard'!T98</f>
        <v>6.9000000000000006E-2</v>
      </c>
      <c r="F219" s="536">
        <f>'Tabelle Dashboard'!U98</f>
        <v>4.9000000000000002E-2</v>
      </c>
      <c r="G219" s="537">
        <f>'Tabelle Dashboard'!V98</f>
        <v>7.4000000000000003E-3</v>
      </c>
      <c r="H219" s="536">
        <f>'Tabelle Dashboard'!W98</f>
        <v>7.3000000000000001E-3</v>
      </c>
    </row>
    <row r="220" spans="1:8" x14ac:dyDescent="0.2">
      <c r="A220" s="520" t="str">
        <f t="shared" si="8"/>
        <v>T5</v>
      </c>
      <c r="B220" s="526" t="str">
        <f t="shared" si="7"/>
        <v>T=2s</v>
      </c>
      <c r="C220" s="534" t="str">
        <f>'Tabelle Dashboard'!R99</f>
        <v>Scenario 9</v>
      </c>
      <c r="D220" s="536">
        <f>'Tabelle Dashboard'!S99</f>
        <v>4.4999999999999998E-2</v>
      </c>
      <c r="E220" s="537">
        <f>'Tabelle Dashboard'!T99</f>
        <v>6.3E-2</v>
      </c>
      <c r="F220" s="536">
        <f>'Tabelle Dashboard'!U99</f>
        <v>4.4999999999999998E-2</v>
      </c>
      <c r="G220" s="537">
        <f>'Tabelle Dashboard'!V99</f>
        <v>6.7000000000000002E-3</v>
      </c>
      <c r="H220" s="536">
        <f>'Tabelle Dashboard'!W99</f>
        <v>6.7000000000000002E-3</v>
      </c>
    </row>
    <row r="221" spans="1:8" x14ac:dyDescent="0.2">
      <c r="A221" s="520" t="str">
        <f t="shared" si="8"/>
        <v>T5</v>
      </c>
      <c r="B221" s="526" t="str">
        <f t="shared" si="7"/>
        <v>T=2s</v>
      </c>
      <c r="C221" s="534" t="str">
        <f>'Tabelle Dashboard'!R100</f>
        <v>Scenario 10</v>
      </c>
      <c r="D221" s="536">
        <f>'Tabelle Dashboard'!S100</f>
        <v>5.3999999999999999E-2</v>
      </c>
      <c r="E221" s="537">
        <f>'Tabelle Dashboard'!T100</f>
        <v>7.5999999999999998E-2</v>
      </c>
      <c r="F221" s="536">
        <f>'Tabelle Dashboard'!U100</f>
        <v>5.2999999999999999E-2</v>
      </c>
      <c r="G221" s="537">
        <f>'Tabelle Dashboard'!V100</f>
        <v>8.2000000000000007E-3</v>
      </c>
      <c r="H221" s="536">
        <f>'Tabelle Dashboard'!W100</f>
        <v>8.0000000000000002E-3</v>
      </c>
    </row>
    <row r="222" spans="1:8" x14ac:dyDescent="0.2">
      <c r="A222" s="520" t="str">
        <f t="shared" si="8"/>
        <v>T5</v>
      </c>
      <c r="B222" s="526" t="str">
        <f>B177</f>
        <v>T=2s</v>
      </c>
      <c r="C222" s="534" t="str">
        <f>'Tabelle Dashboard'!R101</f>
        <v>Scenario 11</v>
      </c>
      <c r="D222" s="536">
        <f>'Tabelle Dashboard'!S101</f>
        <v>4.9000000000000002E-2</v>
      </c>
      <c r="E222" s="537">
        <f>'Tabelle Dashboard'!T101</f>
        <v>6.9000000000000006E-2</v>
      </c>
      <c r="F222" s="536">
        <f>'Tabelle Dashboard'!U101</f>
        <v>4.9000000000000002E-2</v>
      </c>
      <c r="G222" s="537">
        <f>'Tabelle Dashboard'!V101</f>
        <v>7.4000000000000003E-3</v>
      </c>
      <c r="H222" s="536">
        <f>'Tabelle Dashboard'!W101</f>
        <v>7.3000000000000001E-3</v>
      </c>
    </row>
    <row r="223" spans="1:8" x14ac:dyDescent="0.2">
      <c r="A223" s="520" t="str">
        <f t="shared" si="8"/>
        <v>T5</v>
      </c>
      <c r="B223" s="526" t="str">
        <f t="shared" si="7"/>
        <v>T=2s</v>
      </c>
      <c r="C223" s="534" t="str">
        <f>'Tabelle Dashboard'!R102</f>
        <v>Scenario 12</v>
      </c>
      <c r="D223" s="536">
        <f>'Tabelle Dashboard'!S102</f>
        <v>4.4999999999999998E-2</v>
      </c>
      <c r="E223" s="537">
        <f>'Tabelle Dashboard'!T102</f>
        <v>6.3E-2</v>
      </c>
      <c r="F223" s="536">
        <f>'Tabelle Dashboard'!U102</f>
        <v>4.4999999999999998E-2</v>
      </c>
      <c r="G223" s="537">
        <f>'Tabelle Dashboard'!V102</f>
        <v>6.7999999999999996E-3</v>
      </c>
      <c r="H223" s="536">
        <f>'Tabelle Dashboard'!W102</f>
        <v>6.7999999999999996E-3</v>
      </c>
    </row>
    <row r="224" spans="1:8" x14ac:dyDescent="0.2">
      <c r="A224" s="520" t="str">
        <f t="shared" si="8"/>
        <v>T5</v>
      </c>
      <c r="B224" s="526" t="str">
        <f>B179</f>
        <v>T=2s</v>
      </c>
      <c r="C224" s="534" t="str">
        <f>'Tabelle Dashboard'!R103</f>
        <v>Scenario 13</v>
      </c>
      <c r="D224" s="536">
        <f>'Tabelle Dashboard'!S103</f>
        <v>5.3999999999999999E-2</v>
      </c>
      <c r="E224" s="537">
        <f>'Tabelle Dashboard'!T103</f>
        <v>7.5999999999999998E-2</v>
      </c>
      <c r="F224" s="536">
        <f>'Tabelle Dashboard'!U103</f>
        <v>5.2999999999999999E-2</v>
      </c>
      <c r="G224" s="537">
        <f>'Tabelle Dashboard'!V103</f>
        <v>8.2000000000000007E-3</v>
      </c>
      <c r="H224" s="536">
        <f>'Tabelle Dashboard'!W103</f>
        <v>8.0999999999999996E-3</v>
      </c>
    </row>
    <row r="225" spans="1:8" x14ac:dyDescent="0.2">
      <c r="A225" s="520" t="str">
        <f t="shared" si="8"/>
        <v>T5</v>
      </c>
      <c r="B225" s="526" t="str">
        <f t="shared" si="7"/>
        <v>T=2s</v>
      </c>
      <c r="C225" s="534" t="str">
        <f>'Tabelle Dashboard'!R104</f>
        <v>Scenario 14</v>
      </c>
      <c r="D225" s="536">
        <f>'Tabelle Dashboard'!S104</f>
        <v>4.9000000000000002E-2</v>
      </c>
      <c r="E225" s="537">
        <f>'Tabelle Dashboard'!T104</f>
        <v>6.9000000000000006E-2</v>
      </c>
      <c r="F225" s="536">
        <f>'Tabelle Dashboard'!U104</f>
        <v>4.9000000000000002E-2</v>
      </c>
      <c r="G225" s="537">
        <f>'Tabelle Dashboard'!V104</f>
        <v>7.4000000000000003E-3</v>
      </c>
      <c r="H225" s="536">
        <f>'Tabelle Dashboard'!W104</f>
        <v>7.3000000000000001E-3</v>
      </c>
    </row>
    <row r="226" spans="1:8" x14ac:dyDescent="0.2">
      <c r="A226" s="520" t="str">
        <f t="shared" si="8"/>
        <v>T5</v>
      </c>
      <c r="B226" s="526" t="str">
        <f t="shared" si="7"/>
        <v>T=2s</v>
      </c>
      <c r="C226" s="534" t="str">
        <f>'Tabelle Dashboard'!R105</f>
        <v>Scenario 15</v>
      </c>
      <c r="D226" s="536">
        <f>'Tabelle Dashboard'!S105</f>
        <v>4.9000000000000002E-2</v>
      </c>
      <c r="E226" s="537">
        <f>'Tabelle Dashboard'!T105</f>
        <v>6.9000000000000006E-2</v>
      </c>
      <c r="F226" s="536">
        <f>'Tabelle Dashboard'!U105</f>
        <v>4.9000000000000002E-2</v>
      </c>
      <c r="G226" s="537">
        <f>'Tabelle Dashboard'!V105</f>
        <v>7.4000000000000003E-3</v>
      </c>
      <c r="H226" s="536">
        <f>'Tabelle Dashboard'!W105</f>
        <v>7.3000000000000001E-3</v>
      </c>
    </row>
    <row r="227" spans="1:8" x14ac:dyDescent="0.2">
      <c r="A227" s="520" t="s">
        <v>1175</v>
      </c>
      <c r="B227" s="526" t="str">
        <f>B182</f>
        <v>T=0s</v>
      </c>
      <c r="C227" s="534" t="str">
        <f>'Tabelle Dashboard'!B112</f>
        <v>Scenario 1</v>
      </c>
      <c r="D227" s="536">
        <f>'Tabelle Dashboard'!C112</f>
        <v>4.7E-2</v>
      </c>
      <c r="E227" s="537">
        <f>'Tabelle Dashboard'!D112</f>
        <v>6.7000000000000004E-2</v>
      </c>
      <c r="F227" s="536">
        <f>'Tabelle Dashboard'!E112</f>
        <v>4.8000000000000001E-2</v>
      </c>
      <c r="G227" s="537">
        <f>'Tabelle Dashboard'!F112</f>
        <v>7.1000000000000004E-3</v>
      </c>
      <c r="H227" s="536">
        <f>'Tabelle Dashboard'!G112</f>
        <v>7.1000000000000004E-3</v>
      </c>
    </row>
    <row r="228" spans="1:8" x14ac:dyDescent="0.2">
      <c r="A228" s="520" t="str">
        <f>A227</f>
        <v>T6</v>
      </c>
      <c r="B228" s="526" t="str">
        <f t="shared" ref="B228:B271" si="9">B183</f>
        <v>T=0s</v>
      </c>
      <c r="C228" s="534" t="str">
        <f>'Tabelle Dashboard'!B113</f>
        <v>Scenario 2</v>
      </c>
      <c r="D228" s="536">
        <f>'Tabelle Dashboard'!C113</f>
        <v>4.9000000000000002E-2</v>
      </c>
      <c r="E228" s="537">
        <f>'Tabelle Dashboard'!D113</f>
        <v>7.0000000000000007E-2</v>
      </c>
      <c r="F228" s="536">
        <f>'Tabelle Dashboard'!E113</f>
        <v>0.05</v>
      </c>
      <c r="G228" s="537">
        <f>'Tabelle Dashboard'!F113</f>
        <v>7.4000000000000003E-3</v>
      </c>
      <c r="H228" s="536">
        <f>'Tabelle Dashboard'!G113</f>
        <v>7.4999999999999997E-3</v>
      </c>
    </row>
    <row r="229" spans="1:8" x14ac:dyDescent="0.2">
      <c r="A229" s="520" t="str">
        <f t="shared" ref="A229:A271" si="10">A228</f>
        <v>T6</v>
      </c>
      <c r="B229" s="526" t="str">
        <f t="shared" si="9"/>
        <v>T=0s</v>
      </c>
      <c r="C229" s="534" t="str">
        <f>'Tabelle Dashboard'!B114</f>
        <v>Scenario 3</v>
      </c>
      <c r="D229" s="536">
        <f>'Tabelle Dashboard'!C114</f>
        <v>4.4999999999999998E-2</v>
      </c>
      <c r="E229" s="537">
        <f>'Tabelle Dashboard'!D114</f>
        <v>6.3E-2</v>
      </c>
      <c r="F229" s="536">
        <f>'Tabelle Dashboard'!E114</f>
        <v>4.4999999999999998E-2</v>
      </c>
      <c r="G229" s="537">
        <f>'Tabelle Dashboard'!F114</f>
        <v>6.7000000000000002E-3</v>
      </c>
      <c r="H229" s="536">
        <f>'Tabelle Dashboard'!G114</f>
        <v>6.7999999999999996E-3</v>
      </c>
    </row>
    <row r="230" spans="1:8" x14ac:dyDescent="0.2">
      <c r="A230" s="520" t="str">
        <f t="shared" si="10"/>
        <v>T6</v>
      </c>
      <c r="B230" s="526" t="str">
        <f t="shared" si="9"/>
        <v>T=0s</v>
      </c>
      <c r="C230" s="534" t="str">
        <f>'Tabelle Dashboard'!B115</f>
        <v>Scenario 4</v>
      </c>
      <c r="D230" s="536">
        <f>'Tabelle Dashboard'!C115</f>
        <v>4.7E-2</v>
      </c>
      <c r="E230" s="537">
        <f>'Tabelle Dashboard'!D115</f>
        <v>6.6000000000000003E-2</v>
      </c>
      <c r="F230" s="536">
        <f>'Tabelle Dashboard'!E115</f>
        <v>4.7E-2</v>
      </c>
      <c r="G230" s="537">
        <f>'Tabelle Dashboard'!F115</f>
        <v>7.0000000000000001E-3</v>
      </c>
      <c r="H230" s="536">
        <f>'Tabelle Dashboard'!G115</f>
        <v>7.3000000000000001E-3</v>
      </c>
    </row>
    <row r="231" spans="1:8" x14ac:dyDescent="0.2">
      <c r="A231" s="520" t="str">
        <f t="shared" si="10"/>
        <v>T6</v>
      </c>
      <c r="B231" s="526" t="str">
        <f t="shared" si="9"/>
        <v>T=0s</v>
      </c>
      <c r="C231" s="534" t="str">
        <f>'Tabelle Dashboard'!B116</f>
        <v>Scenario 5</v>
      </c>
      <c r="D231" s="536">
        <f>'Tabelle Dashboard'!C116</f>
        <v>4.7E-2</v>
      </c>
      <c r="E231" s="537">
        <f>'Tabelle Dashboard'!D116</f>
        <v>6.6000000000000003E-2</v>
      </c>
      <c r="F231" s="536">
        <f>'Tabelle Dashboard'!E116</f>
        <v>4.7E-2</v>
      </c>
      <c r="G231" s="537">
        <f>'Tabelle Dashboard'!F116</f>
        <v>7.0000000000000001E-3</v>
      </c>
      <c r="H231" s="536">
        <f>'Tabelle Dashboard'!G116</f>
        <v>7.1999999999999998E-3</v>
      </c>
    </row>
    <row r="232" spans="1:8" x14ac:dyDescent="0.2">
      <c r="A232" s="520" t="str">
        <f t="shared" si="10"/>
        <v>T6</v>
      </c>
      <c r="B232" s="526" t="str">
        <f t="shared" si="9"/>
        <v>T=0s</v>
      </c>
      <c r="C232" s="534" t="str">
        <f>'Tabelle Dashboard'!B117</f>
        <v>Scenario 6</v>
      </c>
      <c r="D232" s="536">
        <f>'Tabelle Dashboard'!C117</f>
        <v>4.7E-2</v>
      </c>
      <c r="E232" s="537">
        <f>'Tabelle Dashboard'!D117</f>
        <v>6.7000000000000004E-2</v>
      </c>
      <c r="F232" s="536">
        <f>'Tabelle Dashboard'!E117</f>
        <v>4.8000000000000001E-2</v>
      </c>
      <c r="G232" s="537">
        <f>'Tabelle Dashboard'!F117</f>
        <v>7.1000000000000004E-3</v>
      </c>
      <c r="H232" s="536">
        <f>'Tabelle Dashboard'!G117</f>
        <v>7.1999999999999998E-3</v>
      </c>
    </row>
    <row r="233" spans="1:8" x14ac:dyDescent="0.2">
      <c r="A233" s="520" t="str">
        <f t="shared" si="10"/>
        <v>T6</v>
      </c>
      <c r="B233" s="526" t="str">
        <f t="shared" si="9"/>
        <v>T=0s</v>
      </c>
      <c r="C233" s="534" t="str">
        <f>'Tabelle Dashboard'!B118</f>
        <v>Scenario 7</v>
      </c>
      <c r="D233" s="536">
        <f>'Tabelle Dashboard'!C118</f>
        <v>4.5999999999999999E-2</v>
      </c>
      <c r="E233" s="537">
        <f>'Tabelle Dashboard'!D118</f>
        <v>6.5000000000000002E-2</v>
      </c>
      <c r="F233" s="536">
        <f>'Tabelle Dashboard'!E118</f>
        <v>4.5999999999999999E-2</v>
      </c>
      <c r="G233" s="537">
        <f>'Tabelle Dashboard'!F118</f>
        <v>6.8999999999999999E-3</v>
      </c>
      <c r="H233" s="536">
        <f>'Tabelle Dashboard'!G118</f>
        <v>7.0000000000000001E-3</v>
      </c>
    </row>
    <row r="234" spans="1:8" x14ac:dyDescent="0.2">
      <c r="A234" s="520" t="str">
        <f t="shared" si="10"/>
        <v>T6</v>
      </c>
      <c r="B234" s="526" t="str">
        <f t="shared" si="9"/>
        <v>T=0s</v>
      </c>
      <c r="C234" s="534" t="str">
        <f>'Tabelle Dashboard'!B119</f>
        <v>Scenario 8</v>
      </c>
      <c r="D234" s="536">
        <f>'Tabelle Dashboard'!C119</f>
        <v>4.7E-2</v>
      </c>
      <c r="E234" s="537">
        <f>'Tabelle Dashboard'!D119</f>
        <v>6.7000000000000004E-2</v>
      </c>
      <c r="F234" s="536">
        <f>'Tabelle Dashboard'!E119</f>
        <v>4.8000000000000001E-2</v>
      </c>
      <c r="G234" s="537">
        <f>'Tabelle Dashboard'!F119</f>
        <v>7.1000000000000004E-3</v>
      </c>
      <c r="H234" s="536">
        <f>'Tabelle Dashboard'!G119</f>
        <v>7.1999999999999998E-3</v>
      </c>
    </row>
    <row r="235" spans="1:8" x14ac:dyDescent="0.2">
      <c r="A235" s="520" t="str">
        <f t="shared" si="10"/>
        <v>T6</v>
      </c>
      <c r="B235" s="526" t="str">
        <f t="shared" si="9"/>
        <v>T=0s</v>
      </c>
      <c r="C235" s="534" t="str">
        <f>'Tabelle Dashboard'!B120</f>
        <v>Scenario 9</v>
      </c>
      <c r="D235" s="536">
        <f>'Tabelle Dashboard'!C120</f>
        <v>5.1999999999999998E-2</v>
      </c>
      <c r="E235" s="537">
        <f>'Tabelle Dashboard'!D120</f>
        <v>7.3999999999999996E-2</v>
      </c>
      <c r="F235" s="536">
        <f>'Tabelle Dashboard'!E120</f>
        <v>5.1999999999999998E-2</v>
      </c>
      <c r="G235" s="537">
        <f>'Tabelle Dashboard'!F120</f>
        <v>7.7999999999999996E-3</v>
      </c>
      <c r="H235" s="536">
        <f>'Tabelle Dashboard'!G120</f>
        <v>7.9000000000000008E-3</v>
      </c>
    </row>
    <row r="236" spans="1:8" x14ac:dyDescent="0.2">
      <c r="A236" s="520" t="str">
        <f t="shared" si="10"/>
        <v>T6</v>
      </c>
      <c r="B236" s="526" t="str">
        <f t="shared" si="9"/>
        <v>T=0s</v>
      </c>
      <c r="C236" s="534" t="str">
        <f>'Tabelle Dashboard'!B121</f>
        <v>Scenario 10</v>
      </c>
      <c r="D236" s="536">
        <f>'Tabelle Dashboard'!C121</f>
        <v>5.1999999999999998E-2</v>
      </c>
      <c r="E236" s="537">
        <f>'Tabelle Dashboard'!D121</f>
        <v>7.3999999999999996E-2</v>
      </c>
      <c r="F236" s="536">
        <f>'Tabelle Dashboard'!E121</f>
        <v>5.2999999999999999E-2</v>
      </c>
      <c r="G236" s="537">
        <f>'Tabelle Dashboard'!F121</f>
        <v>7.9000000000000008E-3</v>
      </c>
      <c r="H236" s="536">
        <f>'Tabelle Dashboard'!G121</f>
        <v>8.0000000000000002E-3</v>
      </c>
    </row>
    <row r="237" spans="1:8" x14ac:dyDescent="0.2">
      <c r="A237" s="520" t="str">
        <f t="shared" si="10"/>
        <v>T6</v>
      </c>
      <c r="B237" s="526" t="str">
        <f t="shared" si="9"/>
        <v>T=0s</v>
      </c>
      <c r="C237" s="534" t="str">
        <f>'Tabelle Dashboard'!B122</f>
        <v>Scenario 11</v>
      </c>
      <c r="D237" s="536">
        <f>'Tabelle Dashboard'!C122</f>
        <v>4.8000000000000001E-2</v>
      </c>
      <c r="E237" s="537">
        <f>'Tabelle Dashboard'!D122</f>
        <v>6.7000000000000004E-2</v>
      </c>
      <c r="F237" s="536">
        <f>'Tabelle Dashboard'!E122</f>
        <v>4.8000000000000001E-2</v>
      </c>
      <c r="G237" s="537">
        <f>'Tabelle Dashboard'!F122</f>
        <v>7.1999999999999998E-3</v>
      </c>
      <c r="H237" s="536">
        <f>'Tabelle Dashboard'!G122</f>
        <v>7.1999999999999998E-3</v>
      </c>
    </row>
    <row r="238" spans="1:8" x14ac:dyDescent="0.2">
      <c r="A238" s="520" t="str">
        <f t="shared" si="10"/>
        <v>T6</v>
      </c>
      <c r="B238" s="526" t="str">
        <f t="shared" si="9"/>
        <v>T=0s</v>
      </c>
      <c r="C238" s="534" t="str">
        <f>'Tabelle Dashboard'!B123</f>
        <v>Scenario 12</v>
      </c>
      <c r="D238" s="536">
        <f>'Tabelle Dashboard'!C123</f>
        <v>4.4999999999999998E-2</v>
      </c>
      <c r="E238" s="537">
        <f>'Tabelle Dashboard'!D123</f>
        <v>6.4000000000000001E-2</v>
      </c>
      <c r="F238" s="536">
        <f>'Tabelle Dashboard'!E123</f>
        <v>4.4999999999999998E-2</v>
      </c>
      <c r="G238" s="537">
        <f>'Tabelle Dashboard'!F123</f>
        <v>6.8999999999999999E-3</v>
      </c>
      <c r="H238" s="536">
        <f>'Tabelle Dashboard'!G123</f>
        <v>6.8999999999999999E-3</v>
      </c>
    </row>
    <row r="239" spans="1:8" x14ac:dyDescent="0.2">
      <c r="A239" s="520" t="str">
        <f t="shared" si="10"/>
        <v>T6</v>
      </c>
      <c r="B239" s="526" t="str">
        <f t="shared" si="9"/>
        <v>T=0s</v>
      </c>
      <c r="C239" s="534" t="str">
        <f>'Tabelle Dashboard'!B124</f>
        <v>Scenario 13</v>
      </c>
      <c r="D239" s="536">
        <f>'Tabelle Dashboard'!C124</f>
        <v>5.1999999999999998E-2</v>
      </c>
      <c r="E239" s="537">
        <f>'Tabelle Dashboard'!D124</f>
        <v>7.3999999999999996E-2</v>
      </c>
      <c r="F239" s="536">
        <f>'Tabelle Dashboard'!E124</f>
        <v>5.2999999999999999E-2</v>
      </c>
      <c r="G239" s="537">
        <f>'Tabelle Dashboard'!F124</f>
        <v>7.9000000000000008E-3</v>
      </c>
      <c r="H239" s="536">
        <f>'Tabelle Dashboard'!G124</f>
        <v>8.0000000000000002E-3</v>
      </c>
    </row>
    <row r="240" spans="1:8" x14ac:dyDescent="0.2">
      <c r="A240" s="520" t="str">
        <f t="shared" si="10"/>
        <v>T6</v>
      </c>
      <c r="B240" s="526" t="str">
        <f t="shared" si="9"/>
        <v>T=0s</v>
      </c>
      <c r="C240" s="534" t="str">
        <f>'Tabelle Dashboard'!B125</f>
        <v>Scenario 14</v>
      </c>
      <c r="D240" s="536">
        <f>'Tabelle Dashboard'!C125</f>
        <v>4.9000000000000002E-2</v>
      </c>
      <c r="E240" s="537">
        <f>'Tabelle Dashboard'!D125</f>
        <v>6.9000000000000006E-2</v>
      </c>
      <c r="F240" s="536">
        <f>'Tabelle Dashboard'!E125</f>
        <v>4.9000000000000002E-2</v>
      </c>
      <c r="G240" s="537">
        <f>'Tabelle Dashboard'!F125</f>
        <v>7.4000000000000003E-3</v>
      </c>
      <c r="H240" s="536">
        <f>'Tabelle Dashboard'!G125</f>
        <v>7.4000000000000003E-3</v>
      </c>
    </row>
    <row r="241" spans="1:8" x14ac:dyDescent="0.2">
      <c r="A241" s="520" t="str">
        <f t="shared" si="10"/>
        <v>T6</v>
      </c>
      <c r="B241" s="526" t="str">
        <f t="shared" si="9"/>
        <v>T=0s</v>
      </c>
      <c r="C241" s="534" t="str">
        <f>'Tabelle Dashboard'!B126</f>
        <v>Scenario 15</v>
      </c>
      <c r="D241" s="536">
        <f>'Tabelle Dashboard'!C126</f>
        <v>0.05</v>
      </c>
      <c r="E241" s="537">
        <f>'Tabelle Dashboard'!D126</f>
        <v>7.0000000000000007E-2</v>
      </c>
      <c r="F241" s="536">
        <f>'Tabelle Dashboard'!E126</f>
        <v>0.05</v>
      </c>
      <c r="G241" s="537">
        <f>'Tabelle Dashboard'!F126</f>
        <v>7.4999999999999997E-3</v>
      </c>
      <c r="H241" s="536">
        <f>'Tabelle Dashboard'!G126</f>
        <v>7.6E-3</v>
      </c>
    </row>
    <row r="242" spans="1:8" x14ac:dyDescent="0.2">
      <c r="A242" s="520" t="str">
        <f t="shared" si="10"/>
        <v>T6</v>
      </c>
      <c r="B242" s="526" t="str">
        <f t="shared" si="9"/>
        <v>T=1s</v>
      </c>
      <c r="C242" s="534" t="str">
        <f>'Tabelle Dashboard'!J112</f>
        <v>Scenario 1</v>
      </c>
      <c r="D242" s="536">
        <f>'Tabelle Dashboard'!K112</f>
        <v>4.8000000000000001E-2</v>
      </c>
      <c r="E242" s="537">
        <f>'Tabelle Dashboard'!L112</f>
        <v>6.8000000000000005E-2</v>
      </c>
      <c r="F242" s="536">
        <f>'Tabelle Dashboard'!M112</f>
        <v>4.9000000000000002E-2</v>
      </c>
      <c r="G242" s="537">
        <f>'Tabelle Dashboard'!N112</f>
        <v>7.3000000000000001E-3</v>
      </c>
      <c r="H242" s="536">
        <f>'Tabelle Dashboard'!O112</f>
        <v>7.3000000000000001E-3</v>
      </c>
    </row>
    <row r="243" spans="1:8" x14ac:dyDescent="0.2">
      <c r="A243" s="520" t="str">
        <f t="shared" si="10"/>
        <v>T6</v>
      </c>
      <c r="B243" s="526" t="str">
        <f t="shared" si="9"/>
        <v>T=1s</v>
      </c>
      <c r="C243" s="534" t="str">
        <f>'Tabelle Dashboard'!J113</f>
        <v>Scenario 2</v>
      </c>
      <c r="D243" s="536">
        <f>'Tabelle Dashboard'!K113</f>
        <v>4.4999999999999998E-2</v>
      </c>
      <c r="E243" s="537">
        <f>'Tabelle Dashboard'!L113</f>
        <v>6.2E-2</v>
      </c>
      <c r="F243" s="536">
        <f>'Tabelle Dashboard'!M113</f>
        <v>4.4999999999999998E-2</v>
      </c>
      <c r="G243" s="537">
        <f>'Tabelle Dashboard'!N113</f>
        <v>6.7000000000000002E-3</v>
      </c>
      <c r="H243" s="536">
        <f>'Tabelle Dashboard'!O113</f>
        <v>6.7999999999999996E-3</v>
      </c>
    </row>
    <row r="244" spans="1:8" x14ac:dyDescent="0.2">
      <c r="A244" s="520" t="str">
        <f t="shared" si="10"/>
        <v>T6</v>
      </c>
      <c r="B244" s="526" t="str">
        <f t="shared" si="9"/>
        <v>T=1s</v>
      </c>
      <c r="C244" s="534" t="str">
        <f>'Tabelle Dashboard'!J114</f>
        <v>Scenario 3</v>
      </c>
      <c r="D244" s="536">
        <f>'Tabelle Dashboard'!K114</f>
        <v>0.05</v>
      </c>
      <c r="E244" s="537">
        <f>'Tabelle Dashboard'!L114</f>
        <v>7.0999999999999994E-2</v>
      </c>
      <c r="F244" s="536">
        <f>'Tabelle Dashboard'!M114</f>
        <v>0.05</v>
      </c>
      <c r="G244" s="537">
        <f>'Tabelle Dashboard'!N114</f>
        <v>7.4999999999999997E-3</v>
      </c>
      <c r="H244" s="536">
        <f>'Tabelle Dashboard'!O114</f>
        <v>7.6E-3</v>
      </c>
    </row>
    <row r="245" spans="1:8" x14ac:dyDescent="0.2">
      <c r="A245" s="520" t="str">
        <f t="shared" si="10"/>
        <v>T6</v>
      </c>
      <c r="B245" s="526" t="str">
        <f t="shared" si="9"/>
        <v>T=1s</v>
      </c>
      <c r="C245" s="534" t="str">
        <f>'Tabelle Dashboard'!J115</f>
        <v>Scenario 4</v>
      </c>
      <c r="D245" s="536">
        <f>'Tabelle Dashboard'!K115</f>
        <v>4.8000000000000001E-2</v>
      </c>
      <c r="E245" s="537">
        <f>'Tabelle Dashboard'!L115</f>
        <v>6.8000000000000005E-2</v>
      </c>
      <c r="F245" s="536">
        <f>'Tabelle Dashboard'!M115</f>
        <v>4.9000000000000002E-2</v>
      </c>
      <c r="G245" s="537">
        <f>'Tabelle Dashboard'!N115</f>
        <v>7.3000000000000001E-3</v>
      </c>
      <c r="H245" s="536">
        <f>'Tabelle Dashboard'!O115</f>
        <v>7.4000000000000003E-3</v>
      </c>
    </row>
    <row r="246" spans="1:8" x14ac:dyDescent="0.2">
      <c r="A246" s="520" t="str">
        <f t="shared" si="10"/>
        <v>T6</v>
      </c>
      <c r="B246" s="526" t="str">
        <f t="shared" si="9"/>
        <v>T=1s</v>
      </c>
      <c r="C246" s="534" t="str">
        <f>'Tabelle Dashboard'!J116</f>
        <v>Scenario 5</v>
      </c>
      <c r="D246" s="536">
        <f>'Tabelle Dashboard'!K116</f>
        <v>4.9000000000000002E-2</v>
      </c>
      <c r="E246" s="537">
        <f>'Tabelle Dashboard'!L116</f>
        <v>6.9000000000000006E-2</v>
      </c>
      <c r="F246" s="536">
        <f>'Tabelle Dashboard'!M116</f>
        <v>4.9000000000000002E-2</v>
      </c>
      <c r="G246" s="537">
        <f>'Tabelle Dashboard'!N116</f>
        <v>7.4000000000000003E-3</v>
      </c>
      <c r="H246" s="536">
        <f>'Tabelle Dashboard'!O116</f>
        <v>7.4000000000000003E-3</v>
      </c>
    </row>
    <row r="247" spans="1:8" x14ac:dyDescent="0.2">
      <c r="A247" s="520" t="str">
        <f t="shared" si="10"/>
        <v>T6</v>
      </c>
      <c r="B247" s="526" t="str">
        <f t="shared" si="9"/>
        <v>T=1s</v>
      </c>
      <c r="C247" s="534" t="str">
        <f>'Tabelle Dashboard'!J117</f>
        <v>Scenario 6</v>
      </c>
      <c r="D247" s="536">
        <f>'Tabelle Dashboard'!K117</f>
        <v>4.9000000000000002E-2</v>
      </c>
      <c r="E247" s="537">
        <f>'Tabelle Dashboard'!L117</f>
        <v>7.0000000000000007E-2</v>
      </c>
      <c r="F247" s="536">
        <f>'Tabelle Dashboard'!M117</f>
        <v>0.05</v>
      </c>
      <c r="G247" s="537">
        <f>'Tabelle Dashboard'!N117</f>
        <v>7.4000000000000003E-3</v>
      </c>
      <c r="H247" s="536">
        <f>'Tabelle Dashboard'!O117</f>
        <v>7.4999999999999997E-3</v>
      </c>
    </row>
    <row r="248" spans="1:8" x14ac:dyDescent="0.2">
      <c r="A248" s="520" t="str">
        <f t="shared" si="10"/>
        <v>T6</v>
      </c>
      <c r="B248" s="526" t="str">
        <f t="shared" si="9"/>
        <v>T=1s</v>
      </c>
      <c r="C248" s="534" t="str">
        <f>'Tabelle Dashboard'!J118</f>
        <v>Scenario 7</v>
      </c>
      <c r="D248" s="536">
        <f>'Tabelle Dashboard'!K118</f>
        <v>4.7E-2</v>
      </c>
      <c r="E248" s="537">
        <f>'Tabelle Dashboard'!L118</f>
        <v>6.6000000000000003E-2</v>
      </c>
      <c r="F248" s="536">
        <f>'Tabelle Dashboard'!M118</f>
        <v>4.7E-2</v>
      </c>
      <c r="G248" s="537">
        <f>'Tabelle Dashboard'!N118</f>
        <v>7.0000000000000001E-3</v>
      </c>
      <c r="H248" s="536">
        <f>'Tabelle Dashboard'!O118</f>
        <v>7.1999999999999998E-3</v>
      </c>
    </row>
    <row r="249" spans="1:8" x14ac:dyDescent="0.2">
      <c r="A249" s="520" t="str">
        <f t="shared" si="10"/>
        <v>T6</v>
      </c>
      <c r="B249" s="526" t="str">
        <f t="shared" si="9"/>
        <v>T=1s</v>
      </c>
      <c r="C249" s="534" t="str">
        <f>'Tabelle Dashboard'!J119</f>
        <v>Scenario 8</v>
      </c>
      <c r="D249" s="536">
        <f>'Tabelle Dashboard'!K119</f>
        <v>4.8000000000000001E-2</v>
      </c>
      <c r="E249" s="537">
        <f>'Tabelle Dashboard'!L119</f>
        <v>6.8000000000000005E-2</v>
      </c>
      <c r="F249" s="536">
        <f>'Tabelle Dashboard'!M119</f>
        <v>4.8000000000000001E-2</v>
      </c>
      <c r="G249" s="537">
        <f>'Tabelle Dashboard'!N119</f>
        <v>7.3000000000000001E-3</v>
      </c>
      <c r="H249" s="536">
        <f>'Tabelle Dashboard'!O119</f>
        <v>7.3000000000000001E-3</v>
      </c>
    </row>
    <row r="250" spans="1:8" x14ac:dyDescent="0.2">
      <c r="A250" s="520" t="str">
        <f t="shared" si="10"/>
        <v>T6</v>
      </c>
      <c r="B250" s="526" t="str">
        <f t="shared" si="9"/>
        <v>T=1s</v>
      </c>
      <c r="C250" s="534" t="str">
        <f>'Tabelle Dashboard'!J120</f>
        <v>Scenario 9</v>
      </c>
      <c r="D250" s="536">
        <f>'Tabelle Dashboard'!K120</f>
        <v>4.9000000000000002E-2</v>
      </c>
      <c r="E250" s="537">
        <f>'Tabelle Dashboard'!L120</f>
        <v>7.0000000000000007E-2</v>
      </c>
      <c r="F250" s="536">
        <f>'Tabelle Dashboard'!M120</f>
        <v>0.05</v>
      </c>
      <c r="G250" s="537">
        <f>'Tabelle Dashboard'!N120</f>
        <v>7.4000000000000003E-3</v>
      </c>
      <c r="H250" s="536">
        <f>'Tabelle Dashboard'!O120</f>
        <v>7.4999999999999997E-3</v>
      </c>
    </row>
    <row r="251" spans="1:8" x14ac:dyDescent="0.2">
      <c r="A251" s="520" t="str">
        <f t="shared" si="10"/>
        <v>T6</v>
      </c>
      <c r="B251" s="526" t="str">
        <f t="shared" si="9"/>
        <v>T=1s</v>
      </c>
      <c r="C251" s="534" t="str">
        <f>'Tabelle Dashboard'!J121</f>
        <v>Scenario 10</v>
      </c>
      <c r="D251" s="536">
        <f>'Tabelle Dashboard'!K121</f>
        <v>5.3999999999999999E-2</v>
      </c>
      <c r="E251" s="537">
        <f>'Tabelle Dashboard'!L121</f>
        <v>7.4999999999999997E-2</v>
      </c>
      <c r="F251" s="536">
        <f>'Tabelle Dashboard'!M121</f>
        <v>5.3999999999999999E-2</v>
      </c>
      <c r="G251" s="537">
        <f>'Tabelle Dashboard'!N121</f>
        <v>8.0999999999999996E-3</v>
      </c>
      <c r="H251" s="536">
        <f>'Tabelle Dashboard'!O121</f>
        <v>8.0000000000000002E-3</v>
      </c>
    </row>
    <row r="252" spans="1:8" x14ac:dyDescent="0.2">
      <c r="A252" s="520" t="str">
        <f t="shared" si="10"/>
        <v>T6</v>
      </c>
      <c r="B252" s="526" t="str">
        <f t="shared" si="9"/>
        <v>T=1s</v>
      </c>
      <c r="C252" s="534" t="str">
        <f>'Tabelle Dashboard'!J122</f>
        <v>Scenario 11</v>
      </c>
      <c r="D252" s="536">
        <f>'Tabelle Dashboard'!K122</f>
        <v>4.9000000000000002E-2</v>
      </c>
      <c r="E252" s="537">
        <f>'Tabelle Dashboard'!L122</f>
        <v>6.8000000000000005E-2</v>
      </c>
      <c r="F252" s="536">
        <f>'Tabelle Dashboard'!M122</f>
        <v>4.9000000000000002E-2</v>
      </c>
      <c r="G252" s="537">
        <f>'Tabelle Dashboard'!N122</f>
        <v>7.3000000000000001E-3</v>
      </c>
      <c r="H252" s="536">
        <f>'Tabelle Dashboard'!O122</f>
        <v>7.3000000000000001E-3</v>
      </c>
    </row>
    <row r="253" spans="1:8" x14ac:dyDescent="0.2">
      <c r="A253" s="520" t="str">
        <f t="shared" si="10"/>
        <v>T6</v>
      </c>
      <c r="B253" s="526" t="str">
        <f t="shared" si="9"/>
        <v>T=1s</v>
      </c>
      <c r="C253" s="534" t="str">
        <f>'Tabelle Dashboard'!J123</f>
        <v>Scenario 12</v>
      </c>
      <c r="D253" s="536">
        <f>'Tabelle Dashboard'!K123</f>
        <v>4.5999999999999999E-2</v>
      </c>
      <c r="E253" s="537">
        <f>'Tabelle Dashboard'!L123</f>
        <v>6.4000000000000001E-2</v>
      </c>
      <c r="F253" s="536">
        <f>'Tabelle Dashboard'!M123</f>
        <v>4.5999999999999999E-2</v>
      </c>
      <c r="G253" s="537">
        <f>'Tabelle Dashboard'!N123</f>
        <v>6.8999999999999999E-3</v>
      </c>
      <c r="H253" s="536">
        <f>'Tabelle Dashboard'!O123</f>
        <v>6.8999999999999999E-3</v>
      </c>
    </row>
    <row r="254" spans="1:8" x14ac:dyDescent="0.2">
      <c r="A254" s="520" t="str">
        <f t="shared" si="10"/>
        <v>T6</v>
      </c>
      <c r="B254" s="526" t="str">
        <f t="shared" si="9"/>
        <v>T=1s</v>
      </c>
      <c r="C254" s="534" t="str">
        <f>'Tabelle Dashboard'!J124</f>
        <v>Scenario 13</v>
      </c>
      <c r="D254" s="536">
        <f>'Tabelle Dashboard'!K124</f>
        <v>5.3999999999999999E-2</v>
      </c>
      <c r="E254" s="537">
        <f>'Tabelle Dashboard'!L124</f>
        <v>7.4999999999999997E-2</v>
      </c>
      <c r="F254" s="536">
        <f>'Tabelle Dashboard'!M124</f>
        <v>5.2999999999999999E-2</v>
      </c>
      <c r="G254" s="537">
        <f>'Tabelle Dashboard'!N124</f>
        <v>8.0999999999999996E-3</v>
      </c>
      <c r="H254" s="536">
        <f>'Tabelle Dashboard'!O124</f>
        <v>8.0000000000000002E-3</v>
      </c>
    </row>
    <row r="255" spans="1:8" x14ac:dyDescent="0.2">
      <c r="A255" s="520" t="str">
        <f t="shared" si="10"/>
        <v>T6</v>
      </c>
      <c r="B255" s="526" t="str">
        <f t="shared" si="9"/>
        <v>T=1s</v>
      </c>
      <c r="C255" s="534" t="str">
        <f>'Tabelle Dashboard'!J125</f>
        <v>Scenario 14</v>
      </c>
      <c r="D255" s="536">
        <f>'Tabelle Dashboard'!K125</f>
        <v>4.9000000000000002E-2</v>
      </c>
      <c r="E255" s="537">
        <f>'Tabelle Dashboard'!L125</f>
        <v>6.9000000000000006E-2</v>
      </c>
      <c r="F255" s="536">
        <f>'Tabelle Dashboard'!M125</f>
        <v>4.9000000000000002E-2</v>
      </c>
      <c r="G255" s="537">
        <f>'Tabelle Dashboard'!N125</f>
        <v>7.4000000000000003E-3</v>
      </c>
      <c r="H255" s="536">
        <f>'Tabelle Dashboard'!O125</f>
        <v>7.4000000000000003E-3</v>
      </c>
    </row>
    <row r="256" spans="1:8" x14ac:dyDescent="0.2">
      <c r="A256" s="520" t="str">
        <f t="shared" si="10"/>
        <v>T6</v>
      </c>
      <c r="B256" s="526" t="str">
        <f t="shared" si="9"/>
        <v>T=1s</v>
      </c>
      <c r="C256" s="534" t="str">
        <f>'Tabelle Dashboard'!J126</f>
        <v>Scenario 15</v>
      </c>
      <c r="D256" s="536">
        <f>'Tabelle Dashboard'!K126</f>
        <v>5.0999999999999997E-2</v>
      </c>
      <c r="E256" s="537">
        <f>'Tabelle Dashboard'!L126</f>
        <v>7.1999999999999995E-2</v>
      </c>
      <c r="F256" s="536">
        <f>'Tabelle Dashboard'!M126</f>
        <v>5.0999999999999997E-2</v>
      </c>
      <c r="G256" s="537">
        <f>'Tabelle Dashboard'!N126</f>
        <v>7.7000000000000002E-3</v>
      </c>
      <c r="H256" s="536">
        <f>'Tabelle Dashboard'!O126</f>
        <v>7.7999999999999996E-3</v>
      </c>
    </row>
    <row r="257" spans="1:8" x14ac:dyDescent="0.2">
      <c r="A257" s="520" t="str">
        <f t="shared" si="10"/>
        <v>T6</v>
      </c>
      <c r="B257" s="526" t="str">
        <f t="shared" si="9"/>
        <v>T=2s</v>
      </c>
      <c r="C257" s="534" t="str">
        <f>'Tabelle Dashboard'!R112</f>
        <v>Scenario 1</v>
      </c>
      <c r="D257" s="536">
        <f>'Tabelle Dashboard'!S112</f>
        <v>4.8000000000000001E-2</v>
      </c>
      <c r="E257" s="537">
        <f>'Tabelle Dashboard'!T112</f>
        <v>6.8000000000000005E-2</v>
      </c>
      <c r="F257" s="536">
        <f>'Tabelle Dashboard'!U112</f>
        <v>4.8000000000000001E-2</v>
      </c>
      <c r="G257" s="537">
        <f>'Tabelle Dashboard'!V112</f>
        <v>7.3000000000000001E-3</v>
      </c>
      <c r="H257" s="536">
        <f>'Tabelle Dashboard'!W112</f>
        <v>7.3000000000000001E-3</v>
      </c>
    </row>
    <row r="258" spans="1:8" x14ac:dyDescent="0.2">
      <c r="A258" s="520" t="str">
        <f t="shared" si="10"/>
        <v>T6</v>
      </c>
      <c r="B258" s="526" t="str">
        <f t="shared" si="9"/>
        <v>T=2s</v>
      </c>
      <c r="C258" s="534" t="str">
        <f>'Tabelle Dashboard'!R113</f>
        <v>Scenario 2</v>
      </c>
      <c r="D258" s="536">
        <f>'Tabelle Dashboard'!S113</f>
        <v>4.9000000000000002E-2</v>
      </c>
      <c r="E258" s="537">
        <f>'Tabelle Dashboard'!T113</f>
        <v>7.0000000000000007E-2</v>
      </c>
      <c r="F258" s="536">
        <f>'Tabelle Dashboard'!U113</f>
        <v>0.05</v>
      </c>
      <c r="G258" s="537">
        <f>'Tabelle Dashboard'!V113</f>
        <v>7.4000000000000003E-3</v>
      </c>
      <c r="H258" s="536">
        <f>'Tabelle Dashboard'!W113</f>
        <v>7.4000000000000003E-3</v>
      </c>
    </row>
    <row r="259" spans="1:8" x14ac:dyDescent="0.2">
      <c r="A259" s="520" t="str">
        <f t="shared" si="10"/>
        <v>T6</v>
      </c>
      <c r="B259" s="526" t="str">
        <f t="shared" si="9"/>
        <v>T=2s</v>
      </c>
      <c r="C259" s="534" t="str">
        <f>'Tabelle Dashboard'!R114</f>
        <v>Scenario 3</v>
      </c>
      <c r="D259" s="536">
        <f>'Tabelle Dashboard'!S114</f>
        <v>4.9000000000000002E-2</v>
      </c>
      <c r="E259" s="537">
        <f>'Tabelle Dashboard'!T114</f>
        <v>6.9000000000000006E-2</v>
      </c>
      <c r="F259" s="536">
        <f>'Tabelle Dashboard'!U114</f>
        <v>4.9000000000000002E-2</v>
      </c>
      <c r="G259" s="537">
        <f>'Tabelle Dashboard'!V114</f>
        <v>7.4999999999999997E-3</v>
      </c>
      <c r="H259" s="536">
        <f>'Tabelle Dashboard'!W114</f>
        <v>7.4000000000000003E-3</v>
      </c>
    </row>
    <row r="260" spans="1:8" x14ac:dyDescent="0.2">
      <c r="A260" s="520" t="str">
        <f t="shared" si="10"/>
        <v>T6</v>
      </c>
      <c r="B260" s="526" t="str">
        <f t="shared" si="9"/>
        <v>T=2s</v>
      </c>
      <c r="C260" s="534" t="str">
        <f>'Tabelle Dashboard'!R115</f>
        <v>Scenario 4</v>
      </c>
      <c r="D260" s="536">
        <f>'Tabelle Dashboard'!S115</f>
        <v>4.9000000000000002E-2</v>
      </c>
      <c r="E260" s="537">
        <f>'Tabelle Dashboard'!T115</f>
        <v>6.8000000000000005E-2</v>
      </c>
      <c r="F260" s="536">
        <f>'Tabelle Dashboard'!U115</f>
        <v>4.9000000000000002E-2</v>
      </c>
      <c r="G260" s="537">
        <f>'Tabelle Dashboard'!V115</f>
        <v>7.3000000000000001E-3</v>
      </c>
      <c r="H260" s="536">
        <f>'Tabelle Dashboard'!W115</f>
        <v>7.3000000000000001E-3</v>
      </c>
    </row>
    <row r="261" spans="1:8" x14ac:dyDescent="0.2">
      <c r="A261" s="520" t="str">
        <f t="shared" si="10"/>
        <v>T6</v>
      </c>
      <c r="B261" s="526" t="str">
        <f t="shared" si="9"/>
        <v>T=2s</v>
      </c>
      <c r="C261" s="534" t="str">
        <f>'Tabelle Dashboard'!R116</f>
        <v>Scenario 5</v>
      </c>
      <c r="D261" s="536">
        <f>'Tabelle Dashboard'!S116</f>
        <v>4.9000000000000002E-2</v>
      </c>
      <c r="E261" s="537">
        <f>'Tabelle Dashboard'!T116</f>
        <v>6.9000000000000006E-2</v>
      </c>
      <c r="F261" s="536">
        <f>'Tabelle Dashboard'!U116</f>
        <v>4.9000000000000002E-2</v>
      </c>
      <c r="G261" s="537">
        <f>'Tabelle Dashboard'!V116</f>
        <v>7.4000000000000003E-3</v>
      </c>
      <c r="H261" s="536">
        <f>'Tabelle Dashboard'!W116</f>
        <v>7.4000000000000003E-3</v>
      </c>
    </row>
    <row r="262" spans="1:8" x14ac:dyDescent="0.2">
      <c r="A262" s="520" t="str">
        <f t="shared" si="10"/>
        <v>T6</v>
      </c>
      <c r="B262" s="526" t="str">
        <f t="shared" si="9"/>
        <v>T=2s</v>
      </c>
      <c r="C262" s="534" t="str">
        <f>'Tabelle Dashboard'!R117</f>
        <v>Scenario 6</v>
      </c>
      <c r="D262" s="536">
        <f>'Tabelle Dashboard'!S117</f>
        <v>0.05</v>
      </c>
      <c r="E262" s="537">
        <f>'Tabelle Dashboard'!T117</f>
        <v>7.0000000000000007E-2</v>
      </c>
      <c r="F262" s="536">
        <f>'Tabelle Dashboard'!U117</f>
        <v>0.05</v>
      </c>
      <c r="G262" s="537">
        <f>'Tabelle Dashboard'!V117</f>
        <v>7.4999999999999997E-3</v>
      </c>
      <c r="H262" s="536">
        <f>'Tabelle Dashboard'!W117</f>
        <v>7.4999999999999997E-3</v>
      </c>
    </row>
    <row r="263" spans="1:8" x14ac:dyDescent="0.2">
      <c r="A263" s="520" t="str">
        <f t="shared" si="10"/>
        <v>T6</v>
      </c>
      <c r="B263" s="526" t="str">
        <f t="shared" si="9"/>
        <v>T=2s</v>
      </c>
      <c r="C263" s="534" t="str">
        <f>'Tabelle Dashboard'!R118</f>
        <v>Scenario 7</v>
      </c>
      <c r="D263" s="536">
        <f>'Tabelle Dashboard'!S118</f>
        <v>4.7E-2</v>
      </c>
      <c r="E263" s="537">
        <f>'Tabelle Dashboard'!T118</f>
        <v>6.6000000000000003E-2</v>
      </c>
      <c r="F263" s="536">
        <f>'Tabelle Dashboard'!U118</f>
        <v>4.7E-2</v>
      </c>
      <c r="G263" s="537">
        <f>'Tabelle Dashboard'!V118</f>
        <v>7.0000000000000001E-3</v>
      </c>
      <c r="H263" s="536">
        <f>'Tabelle Dashboard'!W118</f>
        <v>7.0000000000000001E-3</v>
      </c>
    </row>
    <row r="264" spans="1:8" x14ac:dyDescent="0.2">
      <c r="A264" s="520" t="str">
        <f t="shared" si="10"/>
        <v>T6</v>
      </c>
      <c r="B264" s="526" t="str">
        <f t="shared" si="9"/>
        <v>T=2s</v>
      </c>
      <c r="C264" s="534" t="str">
        <f>'Tabelle Dashboard'!R119</f>
        <v>Scenario 8</v>
      </c>
      <c r="D264" s="536">
        <f>'Tabelle Dashboard'!S119</f>
        <v>4.8000000000000001E-2</v>
      </c>
      <c r="E264" s="537">
        <f>'Tabelle Dashboard'!T119</f>
        <v>6.7000000000000004E-2</v>
      </c>
      <c r="F264" s="536">
        <f>'Tabelle Dashboard'!U119</f>
        <v>4.8000000000000001E-2</v>
      </c>
      <c r="G264" s="537">
        <f>'Tabelle Dashboard'!V119</f>
        <v>7.1999999999999998E-3</v>
      </c>
      <c r="H264" s="536">
        <f>'Tabelle Dashboard'!W119</f>
        <v>7.1999999999999998E-3</v>
      </c>
    </row>
    <row r="265" spans="1:8" x14ac:dyDescent="0.2">
      <c r="A265" s="520" t="str">
        <f t="shared" si="10"/>
        <v>T6</v>
      </c>
      <c r="B265" s="526" t="str">
        <f t="shared" si="9"/>
        <v>T=2s</v>
      </c>
      <c r="C265" s="534" t="str">
        <f>'Tabelle Dashboard'!R120</f>
        <v>Scenario 9</v>
      </c>
      <c r="D265" s="536">
        <f>'Tabelle Dashboard'!S120</f>
        <v>4.4999999999999998E-2</v>
      </c>
      <c r="E265" s="537">
        <f>'Tabelle Dashboard'!T120</f>
        <v>6.3E-2</v>
      </c>
      <c r="F265" s="536">
        <f>'Tabelle Dashboard'!U120</f>
        <v>4.4999999999999998E-2</v>
      </c>
      <c r="G265" s="537">
        <f>'Tabelle Dashboard'!V120</f>
        <v>6.7000000000000002E-3</v>
      </c>
      <c r="H265" s="536">
        <f>'Tabelle Dashboard'!W120</f>
        <v>6.7000000000000002E-3</v>
      </c>
    </row>
    <row r="266" spans="1:8" x14ac:dyDescent="0.2">
      <c r="A266" s="520" t="str">
        <f t="shared" si="10"/>
        <v>T6</v>
      </c>
      <c r="B266" s="526" t="str">
        <f t="shared" si="9"/>
        <v>T=2s</v>
      </c>
      <c r="C266" s="534" t="str">
        <f>'Tabelle Dashboard'!R121</f>
        <v>Scenario 10</v>
      </c>
      <c r="D266" s="536">
        <f>'Tabelle Dashboard'!S121</f>
        <v>5.1999999999999998E-2</v>
      </c>
      <c r="E266" s="537">
        <f>'Tabelle Dashboard'!T121</f>
        <v>7.1999999999999995E-2</v>
      </c>
      <c r="F266" s="536">
        <f>'Tabelle Dashboard'!U121</f>
        <v>5.0999999999999997E-2</v>
      </c>
      <c r="G266" s="537">
        <f>'Tabelle Dashboard'!V121</f>
        <v>7.7999999999999996E-3</v>
      </c>
      <c r="H266" s="536">
        <f>'Tabelle Dashboard'!W121</f>
        <v>7.7000000000000002E-3</v>
      </c>
    </row>
    <row r="267" spans="1:8" x14ac:dyDescent="0.2">
      <c r="A267" s="520" t="str">
        <f t="shared" si="10"/>
        <v>T6</v>
      </c>
      <c r="B267" s="526" t="str">
        <f t="shared" si="9"/>
        <v>T=2s</v>
      </c>
      <c r="C267" s="534" t="str">
        <f>'Tabelle Dashboard'!R122</f>
        <v>Scenario 11</v>
      </c>
      <c r="D267" s="536">
        <f>'Tabelle Dashboard'!S122</f>
        <v>4.8000000000000001E-2</v>
      </c>
      <c r="E267" s="537">
        <f>'Tabelle Dashboard'!T122</f>
        <v>6.7000000000000004E-2</v>
      </c>
      <c r="F267" s="536">
        <f>'Tabelle Dashboard'!U122</f>
        <v>4.8000000000000001E-2</v>
      </c>
      <c r="G267" s="537">
        <f>'Tabelle Dashboard'!V122</f>
        <v>7.1999999999999998E-3</v>
      </c>
      <c r="H267" s="536">
        <f>'Tabelle Dashboard'!W122</f>
        <v>7.1999999999999998E-3</v>
      </c>
    </row>
    <row r="268" spans="1:8" x14ac:dyDescent="0.2">
      <c r="A268" s="520" t="str">
        <f t="shared" si="10"/>
        <v>T6</v>
      </c>
      <c r="B268" s="526" t="str">
        <f t="shared" si="9"/>
        <v>T=2s</v>
      </c>
      <c r="C268" s="534" t="str">
        <f>'Tabelle Dashboard'!R123</f>
        <v>Scenario 12</v>
      </c>
      <c r="D268" s="536">
        <f>'Tabelle Dashboard'!S123</f>
        <v>4.4999999999999998E-2</v>
      </c>
      <c r="E268" s="537">
        <f>'Tabelle Dashboard'!T123</f>
        <v>6.3E-2</v>
      </c>
      <c r="F268" s="536">
        <f>'Tabelle Dashboard'!U123</f>
        <v>4.4999999999999998E-2</v>
      </c>
      <c r="G268" s="537">
        <f>'Tabelle Dashboard'!V123</f>
        <v>6.7999999999999996E-3</v>
      </c>
      <c r="H268" s="536">
        <f>'Tabelle Dashboard'!W123</f>
        <v>6.7000000000000002E-3</v>
      </c>
    </row>
    <row r="269" spans="1:8" x14ac:dyDescent="0.2">
      <c r="A269" s="520" t="str">
        <f t="shared" si="10"/>
        <v>T6</v>
      </c>
      <c r="B269" s="526" t="str">
        <f t="shared" si="9"/>
        <v>T=2s</v>
      </c>
      <c r="C269" s="534" t="str">
        <f>'Tabelle Dashboard'!R124</f>
        <v>Scenario 13</v>
      </c>
      <c r="D269" s="536">
        <f>'Tabelle Dashboard'!S124</f>
        <v>5.1999999999999998E-2</v>
      </c>
      <c r="E269" s="537">
        <f>'Tabelle Dashboard'!T124</f>
        <v>7.1999999999999995E-2</v>
      </c>
      <c r="F269" s="536">
        <f>'Tabelle Dashboard'!U124</f>
        <v>5.0999999999999997E-2</v>
      </c>
      <c r="G269" s="537">
        <f>'Tabelle Dashboard'!V124</f>
        <v>7.9000000000000008E-3</v>
      </c>
      <c r="H269" s="536">
        <f>'Tabelle Dashboard'!W124</f>
        <v>7.7000000000000002E-3</v>
      </c>
    </row>
    <row r="270" spans="1:8" x14ac:dyDescent="0.2">
      <c r="A270" s="520" t="str">
        <f t="shared" si="10"/>
        <v>T6</v>
      </c>
      <c r="B270" s="526" t="str">
        <f t="shared" si="9"/>
        <v>T=2s</v>
      </c>
      <c r="C270" s="534" t="str">
        <f>'Tabelle Dashboard'!R125</f>
        <v>Scenario 14</v>
      </c>
      <c r="D270" s="536">
        <f>'Tabelle Dashboard'!S125</f>
        <v>4.8000000000000001E-2</v>
      </c>
      <c r="E270" s="537">
        <f>'Tabelle Dashboard'!T125</f>
        <v>6.7000000000000004E-2</v>
      </c>
      <c r="F270" s="536">
        <f>'Tabelle Dashboard'!U125</f>
        <v>4.8000000000000001E-2</v>
      </c>
      <c r="G270" s="537">
        <f>'Tabelle Dashboard'!V125</f>
        <v>7.1999999999999998E-3</v>
      </c>
      <c r="H270" s="536">
        <f>'Tabelle Dashboard'!W125</f>
        <v>7.1999999999999998E-3</v>
      </c>
    </row>
    <row r="271" spans="1:8" x14ac:dyDescent="0.2">
      <c r="A271" s="520" t="str">
        <f t="shared" si="10"/>
        <v>T6</v>
      </c>
      <c r="B271" s="526" t="str">
        <f t="shared" si="9"/>
        <v>T=2s</v>
      </c>
      <c r="C271" s="534" t="str">
        <f>'Tabelle Dashboard'!R126</f>
        <v>Scenario 15</v>
      </c>
      <c r="D271" s="536">
        <f>'Tabelle Dashboard'!S126</f>
        <v>4.8000000000000001E-2</v>
      </c>
      <c r="E271" s="537">
        <f>'Tabelle Dashboard'!T126</f>
        <v>6.7000000000000004E-2</v>
      </c>
      <c r="F271" s="536">
        <f>'Tabelle Dashboard'!U126</f>
        <v>4.7E-2</v>
      </c>
      <c r="G271" s="537">
        <f>'Tabelle Dashboard'!V126</f>
        <v>7.1999999999999998E-3</v>
      </c>
      <c r="H271" s="536">
        <f>'Tabelle Dashboard'!W126</f>
        <v>7.1999999999999998E-3</v>
      </c>
    </row>
    <row r="272" spans="1:8" x14ac:dyDescent="0.2">
      <c r="A272" s="520" t="s">
        <v>1176</v>
      </c>
      <c r="B272" s="526" t="str">
        <f>B227</f>
        <v>T=0s</v>
      </c>
      <c r="C272" s="534" t="str">
        <f>'Tabelle Dashboard'!B133</f>
        <v>Scenario 1</v>
      </c>
      <c r="D272" s="536">
        <f>'Tabelle Dashboard'!C133</f>
        <v>4.5999999999999999E-2</v>
      </c>
      <c r="E272" s="537">
        <f>'Tabelle Dashboard'!D133</f>
        <v>6.5000000000000002E-2</v>
      </c>
      <c r="F272" s="536">
        <f>'Tabelle Dashboard'!E133</f>
        <v>4.5999999999999999E-2</v>
      </c>
      <c r="G272" s="537">
        <f>'Tabelle Dashboard'!F133</f>
        <v>7.0000000000000001E-3</v>
      </c>
      <c r="H272" s="536">
        <f>'Tabelle Dashboard'!G133</f>
        <v>7.0000000000000001E-3</v>
      </c>
    </row>
    <row r="273" spans="1:8" x14ac:dyDescent="0.2">
      <c r="A273" s="520" t="str">
        <f>A272</f>
        <v>T7</v>
      </c>
      <c r="B273" s="526" t="str">
        <f t="shared" ref="B273:B336" si="11">B228</f>
        <v>T=0s</v>
      </c>
      <c r="C273" s="534" t="str">
        <f>'Tabelle Dashboard'!B134</f>
        <v>Scenario 2</v>
      </c>
      <c r="D273" s="536">
        <f>'Tabelle Dashboard'!C134</f>
        <v>4.8000000000000001E-2</v>
      </c>
      <c r="E273" s="537">
        <f>'Tabelle Dashboard'!D134</f>
        <v>6.7000000000000004E-2</v>
      </c>
      <c r="F273" s="536">
        <f>'Tabelle Dashboard'!E134</f>
        <v>4.8000000000000001E-2</v>
      </c>
      <c r="G273" s="537">
        <f>'Tabelle Dashboard'!F134</f>
        <v>7.1999999999999998E-3</v>
      </c>
      <c r="H273" s="536">
        <f>'Tabelle Dashboard'!G134</f>
        <v>7.1999999999999998E-3</v>
      </c>
    </row>
    <row r="274" spans="1:8" x14ac:dyDescent="0.2">
      <c r="A274" s="520" t="str">
        <f t="shared" ref="A274:A337" si="12">A273</f>
        <v>T7</v>
      </c>
      <c r="B274" s="526" t="str">
        <f t="shared" si="11"/>
        <v>T=0s</v>
      </c>
      <c r="C274" s="534" t="str">
        <f>'Tabelle Dashboard'!B135</f>
        <v>Scenario 3</v>
      </c>
      <c r="D274" s="536">
        <f>'Tabelle Dashboard'!C135</f>
        <v>4.3999999999999997E-2</v>
      </c>
      <c r="E274" s="537">
        <f>'Tabelle Dashboard'!D135</f>
        <v>6.2E-2</v>
      </c>
      <c r="F274" s="536">
        <f>'Tabelle Dashboard'!E135</f>
        <v>4.3999999999999997E-2</v>
      </c>
      <c r="G274" s="537">
        <f>'Tabelle Dashboard'!F135</f>
        <v>6.6E-3</v>
      </c>
      <c r="H274" s="536">
        <f>'Tabelle Dashboard'!G135</f>
        <v>6.7000000000000002E-3</v>
      </c>
    </row>
    <row r="275" spans="1:8" x14ac:dyDescent="0.2">
      <c r="A275" s="520" t="str">
        <f t="shared" si="12"/>
        <v>T7</v>
      </c>
      <c r="B275" s="526" t="str">
        <f t="shared" si="11"/>
        <v>T=0s</v>
      </c>
      <c r="C275" s="534" t="str">
        <f>'Tabelle Dashboard'!B136</f>
        <v>Scenario 4</v>
      </c>
      <c r="D275" s="536">
        <f>'Tabelle Dashboard'!C136</f>
        <v>4.5999999999999999E-2</v>
      </c>
      <c r="E275" s="537">
        <f>'Tabelle Dashboard'!D136</f>
        <v>6.5000000000000002E-2</v>
      </c>
      <c r="F275" s="536">
        <f>'Tabelle Dashboard'!E136</f>
        <v>4.5999999999999999E-2</v>
      </c>
      <c r="G275" s="537">
        <f>'Tabelle Dashboard'!F136</f>
        <v>6.8999999999999999E-3</v>
      </c>
      <c r="H275" s="536">
        <f>'Tabelle Dashboard'!G136</f>
        <v>7.1000000000000004E-3</v>
      </c>
    </row>
    <row r="276" spans="1:8" x14ac:dyDescent="0.2">
      <c r="A276" s="520" t="str">
        <f t="shared" si="12"/>
        <v>T7</v>
      </c>
      <c r="B276" s="526" t="str">
        <f t="shared" si="11"/>
        <v>T=0s</v>
      </c>
      <c r="C276" s="534" t="str">
        <f>'Tabelle Dashboard'!B137</f>
        <v>Scenario 5</v>
      </c>
      <c r="D276" s="536">
        <f>'Tabelle Dashboard'!C137</f>
        <v>4.5999999999999999E-2</v>
      </c>
      <c r="E276" s="537">
        <f>'Tabelle Dashboard'!D137</f>
        <v>6.5000000000000002E-2</v>
      </c>
      <c r="F276" s="536">
        <f>'Tabelle Dashboard'!E137</f>
        <v>4.5999999999999999E-2</v>
      </c>
      <c r="G276" s="537">
        <f>'Tabelle Dashboard'!F137</f>
        <v>6.8999999999999999E-3</v>
      </c>
      <c r="H276" s="536">
        <f>'Tabelle Dashboard'!G137</f>
        <v>7.0000000000000001E-3</v>
      </c>
    </row>
    <row r="277" spans="1:8" x14ac:dyDescent="0.2">
      <c r="A277" s="520" t="str">
        <f t="shared" si="12"/>
        <v>T7</v>
      </c>
      <c r="B277" s="526" t="str">
        <f t="shared" si="11"/>
        <v>T=0s</v>
      </c>
      <c r="C277" s="534" t="str">
        <f>'Tabelle Dashboard'!B138</f>
        <v>Scenario 6</v>
      </c>
      <c r="D277" s="536">
        <f>'Tabelle Dashboard'!C138</f>
        <v>4.5999999999999999E-2</v>
      </c>
      <c r="E277" s="537">
        <f>'Tabelle Dashboard'!D138</f>
        <v>6.5000000000000002E-2</v>
      </c>
      <c r="F277" s="536">
        <f>'Tabelle Dashboard'!E138</f>
        <v>4.7E-2</v>
      </c>
      <c r="G277" s="537">
        <f>'Tabelle Dashboard'!F138</f>
        <v>7.0000000000000001E-3</v>
      </c>
      <c r="H277" s="536">
        <f>'Tabelle Dashboard'!G138</f>
        <v>7.0000000000000001E-3</v>
      </c>
    </row>
    <row r="278" spans="1:8" x14ac:dyDescent="0.2">
      <c r="A278" s="520" t="str">
        <f t="shared" si="12"/>
        <v>T7</v>
      </c>
      <c r="B278" s="526" t="str">
        <f t="shared" si="11"/>
        <v>T=0s</v>
      </c>
      <c r="C278" s="534" t="str">
        <f>'Tabelle Dashboard'!B139</f>
        <v>Scenario 7</v>
      </c>
      <c r="D278" s="536">
        <f>'Tabelle Dashboard'!C139</f>
        <v>4.5999999999999999E-2</v>
      </c>
      <c r="E278" s="537">
        <f>'Tabelle Dashboard'!D139</f>
        <v>6.4000000000000001E-2</v>
      </c>
      <c r="F278" s="536">
        <f>'Tabelle Dashboard'!E139</f>
        <v>4.5999999999999999E-2</v>
      </c>
      <c r="G278" s="537">
        <f>'Tabelle Dashboard'!F139</f>
        <v>6.7999999999999996E-3</v>
      </c>
      <c r="H278" s="536">
        <f>'Tabelle Dashboard'!G139</f>
        <v>6.7999999999999996E-3</v>
      </c>
    </row>
    <row r="279" spans="1:8" x14ac:dyDescent="0.2">
      <c r="A279" s="520" t="str">
        <f t="shared" si="12"/>
        <v>T7</v>
      </c>
      <c r="B279" s="526" t="str">
        <f t="shared" si="11"/>
        <v>T=0s</v>
      </c>
      <c r="C279" s="534" t="str">
        <f>'Tabelle Dashboard'!B140</f>
        <v>Scenario 8</v>
      </c>
      <c r="D279" s="536">
        <f>'Tabelle Dashboard'!C140</f>
        <v>4.5999999999999999E-2</v>
      </c>
      <c r="E279" s="537">
        <f>'Tabelle Dashboard'!D140</f>
        <v>6.5000000000000002E-2</v>
      </c>
      <c r="F279" s="536">
        <f>'Tabelle Dashboard'!E140</f>
        <v>4.7E-2</v>
      </c>
      <c r="G279" s="537">
        <f>'Tabelle Dashboard'!F140</f>
        <v>7.0000000000000001E-3</v>
      </c>
      <c r="H279" s="536">
        <f>'Tabelle Dashboard'!G140</f>
        <v>7.0000000000000001E-3</v>
      </c>
    </row>
    <row r="280" spans="1:8" x14ac:dyDescent="0.2">
      <c r="A280" s="520" t="str">
        <f t="shared" si="12"/>
        <v>T7</v>
      </c>
      <c r="B280" s="526" t="str">
        <f t="shared" si="11"/>
        <v>T=0s</v>
      </c>
      <c r="C280" s="534" t="str">
        <f>'Tabelle Dashboard'!B141</f>
        <v>Scenario 9</v>
      </c>
      <c r="D280" s="536">
        <f>'Tabelle Dashboard'!C141</f>
        <v>0.05</v>
      </c>
      <c r="E280" s="537">
        <f>'Tabelle Dashboard'!D141</f>
        <v>7.0000000000000007E-2</v>
      </c>
      <c r="F280" s="536">
        <f>'Tabelle Dashboard'!E141</f>
        <v>0.05</v>
      </c>
      <c r="G280" s="537">
        <f>'Tabelle Dashboard'!F141</f>
        <v>7.4999999999999997E-3</v>
      </c>
      <c r="H280" s="536">
        <f>'Tabelle Dashboard'!G141</f>
        <v>7.6E-3</v>
      </c>
    </row>
    <row r="281" spans="1:8" x14ac:dyDescent="0.2">
      <c r="A281" s="520" t="str">
        <f t="shared" si="12"/>
        <v>T7</v>
      </c>
      <c r="B281" s="526" t="str">
        <f t="shared" si="11"/>
        <v>T=0s</v>
      </c>
      <c r="C281" s="534" t="str">
        <f>'Tabelle Dashboard'!B142</f>
        <v>Scenario 10</v>
      </c>
      <c r="D281" s="536">
        <f>'Tabelle Dashboard'!C142</f>
        <v>0.05</v>
      </c>
      <c r="E281" s="537">
        <f>'Tabelle Dashboard'!D142</f>
        <v>7.0999999999999994E-2</v>
      </c>
      <c r="F281" s="536">
        <f>'Tabelle Dashboard'!E142</f>
        <v>5.0999999999999997E-2</v>
      </c>
      <c r="G281" s="537">
        <f>'Tabelle Dashboard'!F142</f>
        <v>7.4999999999999997E-3</v>
      </c>
      <c r="H281" s="536">
        <f>'Tabelle Dashboard'!G142</f>
        <v>7.6E-3</v>
      </c>
    </row>
    <row r="282" spans="1:8" x14ac:dyDescent="0.2">
      <c r="A282" s="520" t="str">
        <f t="shared" si="12"/>
        <v>T7</v>
      </c>
      <c r="B282" s="526" t="str">
        <f t="shared" si="11"/>
        <v>T=0s</v>
      </c>
      <c r="C282" s="534" t="str">
        <f>'Tabelle Dashboard'!B143</f>
        <v>Scenario 11</v>
      </c>
      <c r="D282" s="536">
        <f>'Tabelle Dashboard'!C143</f>
        <v>4.7E-2</v>
      </c>
      <c r="E282" s="537">
        <f>'Tabelle Dashboard'!D143</f>
        <v>6.6000000000000003E-2</v>
      </c>
      <c r="F282" s="536">
        <f>'Tabelle Dashboard'!E143</f>
        <v>4.7E-2</v>
      </c>
      <c r="G282" s="537">
        <f>'Tabelle Dashboard'!F143</f>
        <v>7.0000000000000001E-3</v>
      </c>
      <c r="H282" s="536">
        <f>'Tabelle Dashboard'!G143</f>
        <v>7.1000000000000004E-3</v>
      </c>
    </row>
    <row r="283" spans="1:8" x14ac:dyDescent="0.2">
      <c r="A283" s="520" t="str">
        <f t="shared" si="12"/>
        <v>T7</v>
      </c>
      <c r="B283" s="526" t="str">
        <f t="shared" si="11"/>
        <v>T=0s</v>
      </c>
      <c r="C283" s="534" t="str">
        <f>'Tabelle Dashboard'!B144</f>
        <v>Scenario 12</v>
      </c>
      <c r="D283" s="536">
        <f>'Tabelle Dashboard'!C144</f>
        <v>4.4999999999999998E-2</v>
      </c>
      <c r="E283" s="537">
        <f>'Tabelle Dashboard'!D144</f>
        <v>6.4000000000000001E-2</v>
      </c>
      <c r="F283" s="536">
        <f>'Tabelle Dashboard'!E144</f>
        <v>4.4999999999999998E-2</v>
      </c>
      <c r="G283" s="537">
        <f>'Tabelle Dashboard'!F144</f>
        <v>6.7999999999999996E-3</v>
      </c>
      <c r="H283" s="536">
        <f>'Tabelle Dashboard'!G144</f>
        <v>6.7999999999999996E-3</v>
      </c>
    </row>
    <row r="284" spans="1:8" x14ac:dyDescent="0.2">
      <c r="A284" s="520" t="str">
        <f t="shared" si="12"/>
        <v>T7</v>
      </c>
      <c r="B284" s="526" t="str">
        <f t="shared" si="11"/>
        <v>T=0s</v>
      </c>
      <c r="C284" s="534" t="str">
        <f>'Tabelle Dashboard'!B145</f>
        <v>Scenario 13</v>
      </c>
      <c r="D284" s="536">
        <f>'Tabelle Dashboard'!C145</f>
        <v>0.05</v>
      </c>
      <c r="E284" s="537">
        <f>'Tabelle Dashboard'!D145</f>
        <v>7.0999999999999994E-2</v>
      </c>
      <c r="F284" s="536">
        <f>'Tabelle Dashboard'!E145</f>
        <v>0.05</v>
      </c>
      <c r="G284" s="537">
        <f>'Tabelle Dashboard'!F145</f>
        <v>7.4999999999999997E-3</v>
      </c>
      <c r="H284" s="536">
        <f>'Tabelle Dashboard'!G145</f>
        <v>7.6E-3</v>
      </c>
    </row>
    <row r="285" spans="1:8" x14ac:dyDescent="0.2">
      <c r="A285" s="520" t="str">
        <f t="shared" si="12"/>
        <v>T7</v>
      </c>
      <c r="B285" s="526" t="str">
        <f t="shared" si="11"/>
        <v>T=0s</v>
      </c>
      <c r="C285" s="534" t="str">
        <f>'Tabelle Dashboard'!B146</f>
        <v>Scenario 14</v>
      </c>
      <c r="D285" s="536">
        <f>'Tabelle Dashboard'!C146</f>
        <v>4.7E-2</v>
      </c>
      <c r="E285" s="537">
        <f>'Tabelle Dashboard'!D146</f>
        <v>6.7000000000000004E-2</v>
      </c>
      <c r="F285" s="536">
        <f>'Tabelle Dashboard'!E146</f>
        <v>4.8000000000000001E-2</v>
      </c>
      <c r="G285" s="537">
        <f>'Tabelle Dashboard'!F146</f>
        <v>7.1999999999999998E-3</v>
      </c>
      <c r="H285" s="536">
        <f>'Tabelle Dashboard'!G146</f>
        <v>7.1999999999999998E-3</v>
      </c>
    </row>
    <row r="286" spans="1:8" x14ac:dyDescent="0.2">
      <c r="A286" s="520" t="str">
        <f t="shared" si="12"/>
        <v>T7</v>
      </c>
      <c r="B286" s="526" t="str">
        <f t="shared" si="11"/>
        <v>T=0s</v>
      </c>
      <c r="C286" s="534" t="str">
        <f>'Tabelle Dashboard'!B147</f>
        <v>Scenario 15</v>
      </c>
      <c r="D286" s="536">
        <f>'Tabelle Dashboard'!C147</f>
        <v>4.9000000000000002E-2</v>
      </c>
      <c r="E286" s="537">
        <f>'Tabelle Dashboard'!D147</f>
        <v>6.8000000000000005E-2</v>
      </c>
      <c r="F286" s="536">
        <f>'Tabelle Dashboard'!E147</f>
        <v>4.8000000000000001E-2</v>
      </c>
      <c r="G286" s="537">
        <f>'Tabelle Dashboard'!F147</f>
        <v>7.1999999999999998E-3</v>
      </c>
      <c r="H286" s="536">
        <f>'Tabelle Dashboard'!G147</f>
        <v>7.3000000000000001E-3</v>
      </c>
    </row>
    <row r="287" spans="1:8" x14ac:dyDescent="0.2">
      <c r="A287" s="520" t="str">
        <f t="shared" si="12"/>
        <v>T7</v>
      </c>
      <c r="B287" s="526" t="str">
        <f t="shared" si="11"/>
        <v>T=1s</v>
      </c>
      <c r="C287" s="534" t="str">
        <f>'Tabelle Dashboard'!J133</f>
        <v>Scenario 1</v>
      </c>
      <c r="D287" s="536">
        <f>'Tabelle Dashboard'!K133</f>
        <v>4.7E-2</v>
      </c>
      <c r="E287" s="537">
        <f>'Tabelle Dashboard'!L133</f>
        <v>6.6000000000000003E-2</v>
      </c>
      <c r="F287" s="536">
        <f>'Tabelle Dashboard'!M133</f>
        <v>4.8000000000000001E-2</v>
      </c>
      <c r="G287" s="537">
        <f>'Tabelle Dashboard'!N133</f>
        <v>7.1000000000000004E-3</v>
      </c>
      <c r="H287" s="536">
        <f>'Tabelle Dashboard'!O133</f>
        <v>7.1000000000000004E-3</v>
      </c>
    </row>
    <row r="288" spans="1:8" x14ac:dyDescent="0.2">
      <c r="A288" s="520" t="str">
        <f t="shared" si="12"/>
        <v>T7</v>
      </c>
      <c r="B288" s="526" t="str">
        <f t="shared" si="11"/>
        <v>T=1s</v>
      </c>
      <c r="C288" s="534" t="str">
        <f>'Tabelle Dashboard'!J134</f>
        <v>Scenario 2</v>
      </c>
      <c r="D288" s="536">
        <f>'Tabelle Dashboard'!K134</f>
        <v>4.3999999999999997E-2</v>
      </c>
      <c r="E288" s="537">
        <f>'Tabelle Dashboard'!L134</f>
        <v>6.2E-2</v>
      </c>
      <c r="F288" s="536">
        <f>'Tabelle Dashboard'!M134</f>
        <v>4.3999999999999997E-2</v>
      </c>
      <c r="G288" s="537">
        <f>'Tabelle Dashboard'!N134</f>
        <v>6.7000000000000002E-3</v>
      </c>
      <c r="H288" s="536">
        <f>'Tabelle Dashboard'!O134</f>
        <v>6.7000000000000002E-3</v>
      </c>
    </row>
    <row r="289" spans="1:8" x14ac:dyDescent="0.2">
      <c r="A289" s="520" t="str">
        <f t="shared" si="12"/>
        <v>T7</v>
      </c>
      <c r="B289" s="526" t="str">
        <f t="shared" si="11"/>
        <v>T=1s</v>
      </c>
      <c r="C289" s="534" t="str">
        <f>'Tabelle Dashboard'!J135</f>
        <v>Scenario 3</v>
      </c>
      <c r="D289" s="536">
        <f>'Tabelle Dashboard'!K135</f>
        <v>4.9000000000000002E-2</v>
      </c>
      <c r="E289" s="537">
        <f>'Tabelle Dashboard'!L135</f>
        <v>6.8000000000000005E-2</v>
      </c>
      <c r="F289" s="536">
        <f>'Tabelle Dashboard'!M135</f>
        <v>4.9000000000000002E-2</v>
      </c>
      <c r="G289" s="537">
        <f>'Tabelle Dashboard'!N135</f>
        <v>7.3000000000000001E-3</v>
      </c>
      <c r="H289" s="536">
        <f>'Tabelle Dashboard'!O135</f>
        <v>7.3000000000000001E-3</v>
      </c>
    </row>
    <row r="290" spans="1:8" x14ac:dyDescent="0.2">
      <c r="A290" s="520" t="str">
        <f t="shared" si="12"/>
        <v>T7</v>
      </c>
      <c r="B290" s="526" t="str">
        <f t="shared" si="11"/>
        <v>T=1s</v>
      </c>
      <c r="C290" s="534" t="str">
        <f>'Tabelle Dashboard'!J136</f>
        <v>Scenario 4</v>
      </c>
      <c r="D290" s="536">
        <f>'Tabelle Dashboard'!K136</f>
        <v>4.7E-2</v>
      </c>
      <c r="E290" s="537">
        <f>'Tabelle Dashboard'!L136</f>
        <v>6.7000000000000004E-2</v>
      </c>
      <c r="F290" s="536">
        <f>'Tabelle Dashboard'!M136</f>
        <v>4.8000000000000001E-2</v>
      </c>
      <c r="G290" s="537">
        <f>'Tabelle Dashboard'!N136</f>
        <v>7.1000000000000004E-3</v>
      </c>
      <c r="H290" s="536">
        <f>'Tabelle Dashboard'!O136</f>
        <v>7.1999999999999998E-3</v>
      </c>
    </row>
    <row r="291" spans="1:8" x14ac:dyDescent="0.2">
      <c r="A291" s="520" t="str">
        <f t="shared" si="12"/>
        <v>T7</v>
      </c>
      <c r="B291" s="526" t="str">
        <f t="shared" si="11"/>
        <v>T=1s</v>
      </c>
      <c r="C291" s="534" t="str">
        <f>'Tabelle Dashboard'!J137</f>
        <v>Scenario 5</v>
      </c>
      <c r="D291" s="536">
        <f>'Tabelle Dashboard'!K137</f>
        <v>4.8000000000000001E-2</v>
      </c>
      <c r="E291" s="537">
        <f>'Tabelle Dashboard'!L137</f>
        <v>6.7000000000000004E-2</v>
      </c>
      <c r="F291" s="536">
        <f>'Tabelle Dashboard'!M137</f>
        <v>4.8000000000000001E-2</v>
      </c>
      <c r="G291" s="537">
        <f>'Tabelle Dashboard'!N137</f>
        <v>7.1999999999999998E-3</v>
      </c>
      <c r="H291" s="536">
        <f>'Tabelle Dashboard'!O137</f>
        <v>7.1999999999999998E-3</v>
      </c>
    </row>
    <row r="292" spans="1:8" x14ac:dyDescent="0.2">
      <c r="A292" s="520" t="str">
        <f t="shared" si="12"/>
        <v>T7</v>
      </c>
      <c r="B292" s="526" t="str">
        <f t="shared" si="11"/>
        <v>T=1s</v>
      </c>
      <c r="C292" s="534" t="str">
        <f>'Tabelle Dashboard'!J138</f>
        <v>Scenario 6</v>
      </c>
      <c r="D292" s="536">
        <f>'Tabelle Dashboard'!K138</f>
        <v>4.8000000000000001E-2</v>
      </c>
      <c r="E292" s="537">
        <f>'Tabelle Dashboard'!L138</f>
        <v>6.7000000000000004E-2</v>
      </c>
      <c r="F292" s="536">
        <f>'Tabelle Dashboard'!M138</f>
        <v>4.7E-2</v>
      </c>
      <c r="G292" s="537">
        <f>'Tabelle Dashboard'!N138</f>
        <v>7.1999999999999998E-3</v>
      </c>
      <c r="H292" s="536">
        <f>'Tabelle Dashboard'!O138</f>
        <v>7.3000000000000001E-3</v>
      </c>
    </row>
    <row r="293" spans="1:8" x14ac:dyDescent="0.2">
      <c r="A293" s="520" t="str">
        <f t="shared" si="12"/>
        <v>T7</v>
      </c>
      <c r="B293" s="526" t="str">
        <f t="shared" si="11"/>
        <v>T=1s</v>
      </c>
      <c r="C293" s="534" t="str">
        <f>'Tabelle Dashboard'!J139</f>
        <v>Scenario 7</v>
      </c>
      <c r="D293" s="536">
        <f>'Tabelle Dashboard'!K139</f>
        <v>4.5999999999999999E-2</v>
      </c>
      <c r="E293" s="537">
        <f>'Tabelle Dashboard'!L139</f>
        <v>6.5000000000000002E-2</v>
      </c>
      <c r="F293" s="536">
        <f>'Tabelle Dashboard'!M139</f>
        <v>4.5999999999999999E-2</v>
      </c>
      <c r="G293" s="537">
        <f>'Tabelle Dashboard'!N139</f>
        <v>6.7999999999999996E-3</v>
      </c>
      <c r="H293" s="536">
        <f>'Tabelle Dashboard'!O139</f>
        <v>7.1000000000000004E-3</v>
      </c>
    </row>
    <row r="294" spans="1:8" x14ac:dyDescent="0.2">
      <c r="A294" s="520" t="str">
        <f t="shared" si="12"/>
        <v>T7</v>
      </c>
      <c r="B294" s="526" t="str">
        <f t="shared" si="11"/>
        <v>T=1s</v>
      </c>
      <c r="C294" s="534" t="str">
        <f>'Tabelle Dashboard'!J140</f>
        <v>Scenario 8</v>
      </c>
      <c r="D294" s="536">
        <f>'Tabelle Dashboard'!K140</f>
        <v>4.7E-2</v>
      </c>
      <c r="E294" s="537">
        <f>'Tabelle Dashboard'!L140</f>
        <v>6.7000000000000004E-2</v>
      </c>
      <c r="F294" s="536">
        <f>'Tabelle Dashboard'!M140</f>
        <v>4.7E-2</v>
      </c>
      <c r="G294" s="537">
        <f>'Tabelle Dashboard'!N140</f>
        <v>7.1000000000000004E-3</v>
      </c>
      <c r="H294" s="536">
        <f>'Tabelle Dashboard'!O140</f>
        <v>7.1000000000000004E-3</v>
      </c>
    </row>
    <row r="295" spans="1:8" x14ac:dyDescent="0.2">
      <c r="A295" s="520" t="str">
        <f t="shared" si="12"/>
        <v>T7</v>
      </c>
      <c r="B295" s="526" t="str">
        <f t="shared" si="11"/>
        <v>T=1s</v>
      </c>
      <c r="C295" s="534" t="str">
        <f>'Tabelle Dashboard'!J141</f>
        <v>Scenario 9</v>
      </c>
      <c r="D295" s="536">
        <f>'Tabelle Dashboard'!K141</f>
        <v>4.8000000000000001E-2</v>
      </c>
      <c r="E295" s="537">
        <f>'Tabelle Dashboard'!L141</f>
        <v>6.8000000000000005E-2</v>
      </c>
      <c r="F295" s="536">
        <f>'Tabelle Dashboard'!M141</f>
        <v>4.9000000000000002E-2</v>
      </c>
      <c r="G295" s="537">
        <f>'Tabelle Dashboard'!N141</f>
        <v>7.1999999999999998E-3</v>
      </c>
      <c r="H295" s="536">
        <f>'Tabelle Dashboard'!O141</f>
        <v>7.3000000000000001E-3</v>
      </c>
    </row>
    <row r="296" spans="1:8" x14ac:dyDescent="0.2">
      <c r="A296" s="520" t="str">
        <f t="shared" si="12"/>
        <v>T7</v>
      </c>
      <c r="B296" s="526" t="str">
        <f t="shared" si="11"/>
        <v>T=1s</v>
      </c>
      <c r="C296" s="534" t="str">
        <f>'Tabelle Dashboard'!J142</f>
        <v>Scenario 10</v>
      </c>
      <c r="D296" s="536">
        <f>'Tabelle Dashboard'!K142</f>
        <v>5.0999999999999997E-2</v>
      </c>
      <c r="E296" s="537">
        <f>'Tabelle Dashboard'!L142</f>
        <v>7.1999999999999995E-2</v>
      </c>
      <c r="F296" s="536">
        <f>'Tabelle Dashboard'!M142</f>
        <v>5.0999999999999997E-2</v>
      </c>
      <c r="G296" s="537">
        <f>'Tabelle Dashboard'!N142</f>
        <v>7.7000000000000002E-3</v>
      </c>
      <c r="H296" s="536">
        <f>'Tabelle Dashboard'!O142</f>
        <v>7.7000000000000002E-3</v>
      </c>
    </row>
    <row r="297" spans="1:8" x14ac:dyDescent="0.2">
      <c r="A297" s="520" t="str">
        <f t="shared" si="12"/>
        <v>T7</v>
      </c>
      <c r="B297" s="526" t="str">
        <f t="shared" si="11"/>
        <v>T=1s</v>
      </c>
      <c r="C297" s="534" t="str">
        <f>'Tabelle Dashboard'!J143</f>
        <v>Scenario 11</v>
      </c>
      <c r="D297" s="536">
        <f>'Tabelle Dashboard'!K143</f>
        <v>4.7E-2</v>
      </c>
      <c r="E297" s="537">
        <f>'Tabelle Dashboard'!L143</f>
        <v>6.7000000000000004E-2</v>
      </c>
      <c r="F297" s="536">
        <f>'Tabelle Dashboard'!M143</f>
        <v>4.7E-2</v>
      </c>
      <c r="G297" s="537">
        <f>'Tabelle Dashboard'!N143</f>
        <v>7.1000000000000004E-3</v>
      </c>
      <c r="H297" s="536">
        <f>'Tabelle Dashboard'!O143</f>
        <v>7.1000000000000004E-3</v>
      </c>
    </row>
    <row r="298" spans="1:8" x14ac:dyDescent="0.2">
      <c r="A298" s="520" t="str">
        <f t="shared" si="12"/>
        <v>T7</v>
      </c>
      <c r="B298" s="526" t="str">
        <f t="shared" si="11"/>
        <v>T=1s</v>
      </c>
      <c r="C298" s="534" t="str">
        <f>'Tabelle Dashboard'!J144</f>
        <v>Scenario 12</v>
      </c>
      <c r="D298" s="536">
        <f>'Tabelle Dashboard'!K144</f>
        <v>4.4999999999999998E-2</v>
      </c>
      <c r="E298" s="537">
        <f>'Tabelle Dashboard'!L144</f>
        <v>6.4000000000000001E-2</v>
      </c>
      <c r="F298" s="536">
        <f>'Tabelle Dashboard'!M144</f>
        <v>4.4999999999999998E-2</v>
      </c>
      <c r="G298" s="537">
        <f>'Tabelle Dashboard'!N144</f>
        <v>6.7999999999999996E-3</v>
      </c>
      <c r="H298" s="536">
        <f>'Tabelle Dashboard'!O144</f>
        <v>6.7999999999999996E-3</v>
      </c>
    </row>
    <row r="299" spans="1:8" x14ac:dyDescent="0.2">
      <c r="A299" s="520" t="str">
        <f t="shared" si="12"/>
        <v>T7</v>
      </c>
      <c r="B299" s="526" t="str">
        <f t="shared" si="11"/>
        <v>T=1s</v>
      </c>
      <c r="C299" s="534" t="str">
        <f>'Tabelle Dashboard'!J145</f>
        <v>Scenario 13</v>
      </c>
      <c r="D299" s="536">
        <f>'Tabelle Dashboard'!K145</f>
        <v>5.0999999999999997E-2</v>
      </c>
      <c r="E299" s="537">
        <f>'Tabelle Dashboard'!L145</f>
        <v>7.1999999999999995E-2</v>
      </c>
      <c r="F299" s="536">
        <f>'Tabelle Dashboard'!M145</f>
        <v>5.0999999999999997E-2</v>
      </c>
      <c r="G299" s="537">
        <f>'Tabelle Dashboard'!N145</f>
        <v>7.7000000000000002E-3</v>
      </c>
      <c r="H299" s="536">
        <f>'Tabelle Dashboard'!O145</f>
        <v>7.7000000000000002E-3</v>
      </c>
    </row>
    <row r="300" spans="1:8" x14ac:dyDescent="0.2">
      <c r="A300" s="520" t="str">
        <f t="shared" si="12"/>
        <v>T7</v>
      </c>
      <c r="B300" s="526" t="str">
        <f t="shared" si="11"/>
        <v>T=1s</v>
      </c>
      <c r="C300" s="534" t="str">
        <f>'Tabelle Dashboard'!J146</f>
        <v>Scenario 14</v>
      </c>
      <c r="D300" s="536">
        <f>'Tabelle Dashboard'!K146</f>
        <v>4.8000000000000001E-2</v>
      </c>
      <c r="E300" s="537">
        <f>'Tabelle Dashboard'!L146</f>
        <v>6.7000000000000004E-2</v>
      </c>
      <c r="F300" s="536">
        <f>'Tabelle Dashboard'!M146</f>
        <v>4.8000000000000001E-2</v>
      </c>
      <c r="G300" s="537">
        <f>'Tabelle Dashboard'!N146</f>
        <v>7.1999999999999998E-3</v>
      </c>
      <c r="H300" s="536">
        <f>'Tabelle Dashboard'!O146</f>
        <v>7.1999999999999998E-3</v>
      </c>
    </row>
    <row r="301" spans="1:8" x14ac:dyDescent="0.2">
      <c r="A301" s="520" t="str">
        <f t="shared" si="12"/>
        <v>T7</v>
      </c>
      <c r="B301" s="526" t="str">
        <f t="shared" si="11"/>
        <v>T=1s</v>
      </c>
      <c r="C301" s="534" t="str">
        <f>'Tabelle Dashboard'!J147</f>
        <v>Scenario 15</v>
      </c>
      <c r="D301" s="536">
        <f>'Tabelle Dashboard'!K147</f>
        <v>4.9000000000000002E-2</v>
      </c>
      <c r="E301" s="537">
        <f>'Tabelle Dashboard'!L147</f>
        <v>6.9000000000000006E-2</v>
      </c>
      <c r="F301" s="536">
        <f>'Tabelle Dashboard'!M147</f>
        <v>4.9000000000000002E-2</v>
      </c>
      <c r="G301" s="537">
        <f>'Tabelle Dashboard'!N147</f>
        <v>7.4000000000000003E-3</v>
      </c>
      <c r="H301" s="536">
        <f>'Tabelle Dashboard'!O147</f>
        <v>7.4999999999999997E-3</v>
      </c>
    </row>
    <row r="302" spans="1:8" x14ac:dyDescent="0.2">
      <c r="A302" s="520" t="str">
        <f t="shared" si="12"/>
        <v>T7</v>
      </c>
      <c r="B302" s="526" t="str">
        <f t="shared" si="11"/>
        <v>T=2s</v>
      </c>
      <c r="C302" s="534" t="str">
        <f>'Tabelle Dashboard'!R133</f>
        <v>Scenario 1</v>
      </c>
      <c r="D302" s="536">
        <f>'Tabelle Dashboard'!S133</f>
        <v>0.04</v>
      </c>
      <c r="E302" s="537">
        <f>'Tabelle Dashboard'!T133</f>
        <v>6.6000000000000003E-2</v>
      </c>
      <c r="F302" s="536">
        <f>'Tabelle Dashboard'!U133</f>
        <v>4.7E-2</v>
      </c>
      <c r="G302" s="537">
        <f>'Tabelle Dashboard'!V133</f>
        <v>7.0000000000000001E-3</v>
      </c>
      <c r="H302" s="536">
        <f>'Tabelle Dashboard'!W133</f>
        <v>7.0000000000000001E-3</v>
      </c>
    </row>
    <row r="303" spans="1:8" x14ac:dyDescent="0.2">
      <c r="A303" s="520" t="str">
        <f t="shared" si="12"/>
        <v>T7</v>
      </c>
      <c r="B303" s="526" t="str">
        <f t="shared" si="11"/>
        <v>T=2s</v>
      </c>
      <c r="C303" s="534" t="str">
        <f>'Tabelle Dashboard'!R134</f>
        <v>Scenario 2</v>
      </c>
      <c r="D303" s="536">
        <f>'Tabelle Dashboard'!S134</f>
        <v>4.7E-2</v>
      </c>
      <c r="E303" s="537">
        <f>'Tabelle Dashboard'!T134</f>
        <v>6.7000000000000004E-2</v>
      </c>
      <c r="F303" s="536">
        <f>'Tabelle Dashboard'!U134</f>
        <v>4.7E-2</v>
      </c>
      <c r="G303" s="537">
        <f>'Tabelle Dashboard'!V134</f>
        <v>7.1999999999999998E-3</v>
      </c>
      <c r="H303" s="536">
        <f>'Tabelle Dashboard'!W134</f>
        <v>7.1000000000000004E-3</v>
      </c>
    </row>
    <row r="304" spans="1:8" x14ac:dyDescent="0.2">
      <c r="A304" s="520" t="str">
        <f t="shared" si="12"/>
        <v>T7</v>
      </c>
      <c r="B304" s="526" t="str">
        <f t="shared" si="11"/>
        <v>T=2s</v>
      </c>
      <c r="C304" s="534" t="str">
        <f>'Tabelle Dashboard'!R135</f>
        <v>Scenario 3</v>
      </c>
      <c r="D304" s="536">
        <f>'Tabelle Dashboard'!S135</f>
        <v>4.8000000000000001E-2</v>
      </c>
      <c r="E304" s="537">
        <f>'Tabelle Dashboard'!T135</f>
        <v>6.7000000000000004E-2</v>
      </c>
      <c r="F304" s="536">
        <f>'Tabelle Dashboard'!U135</f>
        <v>4.8000000000000001E-2</v>
      </c>
      <c r="G304" s="537">
        <f>'Tabelle Dashboard'!V135</f>
        <v>7.1999999999999998E-3</v>
      </c>
      <c r="H304" s="536">
        <f>'Tabelle Dashboard'!W135</f>
        <v>7.1999999999999998E-3</v>
      </c>
    </row>
    <row r="305" spans="1:8" x14ac:dyDescent="0.2">
      <c r="A305" s="520" t="str">
        <f t="shared" si="12"/>
        <v>T7</v>
      </c>
      <c r="B305" s="526" t="str">
        <f t="shared" si="11"/>
        <v>T=2s</v>
      </c>
      <c r="C305" s="534" t="str">
        <f>'Tabelle Dashboard'!R136</f>
        <v>Scenario 4</v>
      </c>
      <c r="D305" s="536">
        <f>'Tabelle Dashboard'!S136</f>
        <v>4.7E-2</v>
      </c>
      <c r="E305" s="537">
        <f>'Tabelle Dashboard'!T136</f>
        <v>6.7000000000000004E-2</v>
      </c>
      <c r="F305" s="536">
        <f>'Tabelle Dashboard'!U136</f>
        <v>4.7E-2</v>
      </c>
      <c r="G305" s="537">
        <f>'Tabelle Dashboard'!V136</f>
        <v>7.1999999999999998E-3</v>
      </c>
      <c r="H305" s="536">
        <f>'Tabelle Dashboard'!W136</f>
        <v>7.1000000000000004E-3</v>
      </c>
    </row>
    <row r="306" spans="1:8" x14ac:dyDescent="0.2">
      <c r="A306" s="520" t="str">
        <f t="shared" si="12"/>
        <v>T7</v>
      </c>
      <c r="B306" s="526" t="str">
        <f t="shared" si="11"/>
        <v>T=2s</v>
      </c>
      <c r="C306" s="534" t="str">
        <f>'Tabelle Dashboard'!R137</f>
        <v>Scenario 5</v>
      </c>
      <c r="D306" s="536">
        <f>'Tabelle Dashboard'!S137</f>
        <v>4.8000000000000001E-2</v>
      </c>
      <c r="E306" s="537">
        <f>'Tabelle Dashboard'!T137</f>
        <v>6.7000000000000004E-2</v>
      </c>
      <c r="F306" s="536">
        <f>'Tabelle Dashboard'!U137</f>
        <v>4.8000000000000001E-2</v>
      </c>
      <c r="G306" s="537">
        <f>'Tabelle Dashboard'!V137</f>
        <v>7.1999999999999998E-3</v>
      </c>
      <c r="H306" s="536">
        <f>'Tabelle Dashboard'!W137</f>
        <v>7.1000000000000004E-3</v>
      </c>
    </row>
    <row r="307" spans="1:8" x14ac:dyDescent="0.2">
      <c r="A307" s="520" t="str">
        <f t="shared" si="12"/>
        <v>T7</v>
      </c>
      <c r="B307" s="526" t="str">
        <f t="shared" si="11"/>
        <v>T=2s</v>
      </c>
      <c r="C307" s="534" t="str">
        <f>'Tabelle Dashboard'!R138</f>
        <v>Scenario 6</v>
      </c>
      <c r="D307" s="536">
        <f>'Tabelle Dashboard'!S138</f>
        <v>4.8000000000000001E-2</v>
      </c>
      <c r="E307" s="537">
        <f>'Tabelle Dashboard'!T138</f>
        <v>6.8000000000000005E-2</v>
      </c>
      <c r="F307" s="536">
        <f>'Tabelle Dashboard'!U138</f>
        <v>4.8000000000000001E-2</v>
      </c>
      <c r="G307" s="537">
        <f>'Tabelle Dashboard'!V138</f>
        <v>7.3000000000000001E-3</v>
      </c>
      <c r="H307" s="536">
        <f>'Tabelle Dashboard'!W138</f>
        <v>7.1999999999999998E-3</v>
      </c>
    </row>
    <row r="308" spans="1:8" x14ac:dyDescent="0.2">
      <c r="A308" s="520" t="str">
        <f t="shared" si="12"/>
        <v>T7</v>
      </c>
      <c r="B308" s="526" t="str">
        <f t="shared" si="11"/>
        <v>T=2s</v>
      </c>
      <c r="C308" s="534" t="str">
        <f>'Tabelle Dashboard'!R139</f>
        <v>Scenario 7</v>
      </c>
      <c r="D308" s="536">
        <f>'Tabelle Dashboard'!S139</f>
        <v>4.5999999999999999E-2</v>
      </c>
      <c r="E308" s="537">
        <f>'Tabelle Dashboard'!T139</f>
        <v>6.4000000000000001E-2</v>
      </c>
      <c r="F308" s="536">
        <f>'Tabelle Dashboard'!U139</f>
        <v>4.5999999999999999E-2</v>
      </c>
      <c r="G308" s="537">
        <f>'Tabelle Dashboard'!V139</f>
        <v>6.8999999999999999E-3</v>
      </c>
      <c r="H308" s="536">
        <f>'Tabelle Dashboard'!W139</f>
        <v>6.8999999999999999E-3</v>
      </c>
    </row>
    <row r="309" spans="1:8" x14ac:dyDescent="0.2">
      <c r="A309" s="520" t="str">
        <f t="shared" si="12"/>
        <v>T7</v>
      </c>
      <c r="B309" s="526" t="str">
        <f t="shared" si="11"/>
        <v>T=2s</v>
      </c>
      <c r="C309" s="534" t="str">
        <f>'Tabelle Dashboard'!R140</f>
        <v>Scenario 8</v>
      </c>
      <c r="D309" s="536">
        <f>'Tabelle Dashboard'!S140</f>
        <v>4.7E-2</v>
      </c>
      <c r="E309" s="537">
        <f>'Tabelle Dashboard'!T140</f>
        <v>6.5000000000000002E-2</v>
      </c>
      <c r="F309" s="536">
        <f>'Tabelle Dashboard'!U140</f>
        <v>4.7E-2</v>
      </c>
      <c r="G309" s="537">
        <f>'Tabelle Dashboard'!V140</f>
        <v>7.0000000000000001E-3</v>
      </c>
      <c r="H309" s="536">
        <f>'Tabelle Dashboard'!W140</f>
        <v>7.0000000000000001E-3</v>
      </c>
    </row>
    <row r="310" spans="1:8" x14ac:dyDescent="0.2">
      <c r="A310" s="520" t="str">
        <f t="shared" si="12"/>
        <v>T7</v>
      </c>
      <c r="B310" s="526" t="str">
        <f t="shared" si="11"/>
        <v>T=2s</v>
      </c>
      <c r="C310" s="534" t="str">
        <f>'Tabelle Dashboard'!R141</f>
        <v>Scenario 9</v>
      </c>
      <c r="D310" s="536">
        <f>'Tabelle Dashboard'!S141</f>
        <v>4.3999999999999997E-2</v>
      </c>
      <c r="E310" s="537">
        <f>'Tabelle Dashboard'!T141</f>
        <v>6.2E-2</v>
      </c>
      <c r="F310" s="536">
        <f>'Tabelle Dashboard'!U141</f>
        <v>4.3999999999999997E-2</v>
      </c>
      <c r="G310" s="537">
        <f>'Tabelle Dashboard'!V141</f>
        <v>6.6E-3</v>
      </c>
      <c r="H310" s="536">
        <f>'Tabelle Dashboard'!W141</f>
        <v>6.7000000000000002E-3</v>
      </c>
    </row>
    <row r="311" spans="1:8" x14ac:dyDescent="0.2">
      <c r="A311" s="520" t="str">
        <f t="shared" si="12"/>
        <v>T7</v>
      </c>
      <c r="B311" s="526" t="str">
        <f t="shared" si="11"/>
        <v>T=2s</v>
      </c>
      <c r="C311" s="534" t="str">
        <f>'Tabelle Dashboard'!R142</f>
        <v>Scenario 10</v>
      </c>
      <c r="D311" s="536">
        <f>'Tabelle Dashboard'!S142</f>
        <v>4.9000000000000002E-2</v>
      </c>
      <c r="E311" s="537">
        <f>'Tabelle Dashboard'!T142</f>
        <v>6.9000000000000006E-2</v>
      </c>
      <c r="F311" s="536">
        <f>'Tabelle Dashboard'!U142</f>
        <v>4.9000000000000002E-2</v>
      </c>
      <c r="G311" s="537">
        <f>'Tabelle Dashboard'!V142</f>
        <v>7.4999999999999997E-3</v>
      </c>
      <c r="H311" s="536">
        <f>'Tabelle Dashboard'!W142</f>
        <v>7.4000000000000003E-3</v>
      </c>
    </row>
    <row r="312" spans="1:8" x14ac:dyDescent="0.2">
      <c r="A312" s="520" t="str">
        <f t="shared" si="12"/>
        <v>T7</v>
      </c>
      <c r="B312" s="526" t="str">
        <f t="shared" si="11"/>
        <v>T=2s</v>
      </c>
      <c r="C312" s="534" t="str">
        <f>'Tabelle Dashboard'!R143</f>
        <v>Scenario 11</v>
      </c>
      <c r="D312" s="536">
        <f>'Tabelle Dashboard'!S143</f>
        <v>4.7E-2</v>
      </c>
      <c r="E312" s="537">
        <f>'Tabelle Dashboard'!T143</f>
        <v>6.5000000000000002E-2</v>
      </c>
      <c r="F312" s="536">
        <f>'Tabelle Dashboard'!U143</f>
        <v>4.7E-2</v>
      </c>
      <c r="G312" s="537">
        <f>'Tabelle Dashboard'!V143</f>
        <v>7.0000000000000001E-3</v>
      </c>
      <c r="H312" s="536">
        <f>'Tabelle Dashboard'!W143</f>
        <v>7.0000000000000001E-3</v>
      </c>
    </row>
    <row r="313" spans="1:8" x14ac:dyDescent="0.2">
      <c r="A313" s="520" t="str">
        <f t="shared" si="12"/>
        <v>T7</v>
      </c>
      <c r="B313" s="526" t="str">
        <f t="shared" si="11"/>
        <v>T=2s</v>
      </c>
      <c r="C313" s="534" t="str">
        <f>'Tabelle Dashboard'!R144</f>
        <v>Scenario 12</v>
      </c>
      <c r="D313" s="536">
        <f>'Tabelle Dashboard'!S144</f>
        <v>4.4999999999999998E-2</v>
      </c>
      <c r="E313" s="537">
        <f>'Tabelle Dashboard'!T144</f>
        <v>6.3E-2</v>
      </c>
      <c r="F313" s="536">
        <f>'Tabelle Dashboard'!U144</f>
        <v>4.4999999999999998E-2</v>
      </c>
      <c r="G313" s="537">
        <f>'Tabelle Dashboard'!V144</f>
        <v>6.7000000000000002E-3</v>
      </c>
      <c r="H313" s="536">
        <f>'Tabelle Dashboard'!W144</f>
        <v>6.7000000000000002E-3</v>
      </c>
    </row>
    <row r="314" spans="1:8" x14ac:dyDescent="0.2">
      <c r="A314" s="520" t="str">
        <f t="shared" si="12"/>
        <v>T7</v>
      </c>
      <c r="B314" s="526" t="str">
        <f t="shared" si="11"/>
        <v>T=2s</v>
      </c>
      <c r="C314" s="534" t="str">
        <f>'Tabelle Dashboard'!R145</f>
        <v>Scenario 13</v>
      </c>
      <c r="D314" s="536">
        <f>'Tabelle Dashboard'!S145</f>
        <v>4.9000000000000002E-2</v>
      </c>
      <c r="E314" s="537">
        <f>'Tabelle Dashboard'!T145</f>
        <v>6.9000000000000006E-2</v>
      </c>
      <c r="F314" s="536">
        <f>'Tabelle Dashboard'!U145</f>
        <v>4.8000000000000001E-2</v>
      </c>
      <c r="G314" s="537">
        <f>'Tabelle Dashboard'!V145</f>
        <v>7.7000000000000002E-3</v>
      </c>
      <c r="H314" s="536">
        <f>'Tabelle Dashboard'!W145</f>
        <v>7.4000000000000003E-3</v>
      </c>
    </row>
    <row r="315" spans="1:8" x14ac:dyDescent="0.2">
      <c r="A315" s="520" t="str">
        <f t="shared" si="12"/>
        <v>T7</v>
      </c>
      <c r="B315" s="526" t="str">
        <f t="shared" si="11"/>
        <v>T=2s</v>
      </c>
      <c r="C315" s="534" t="str">
        <f>'Tabelle Dashboard'!R146</f>
        <v>Scenario 14</v>
      </c>
      <c r="D315" s="536">
        <f>'Tabelle Dashboard'!S146</f>
        <v>4.7E-2</v>
      </c>
      <c r="E315" s="537">
        <f>'Tabelle Dashboard'!T146</f>
        <v>6.5000000000000002E-2</v>
      </c>
      <c r="F315" s="536">
        <f>'Tabelle Dashboard'!U146</f>
        <v>4.7E-2</v>
      </c>
      <c r="G315" s="537">
        <f>'Tabelle Dashboard'!V146</f>
        <v>7.0000000000000001E-3</v>
      </c>
      <c r="H315" s="536">
        <f>'Tabelle Dashboard'!W146</f>
        <v>7.1000000000000004E-3</v>
      </c>
    </row>
    <row r="316" spans="1:8" x14ac:dyDescent="0.2">
      <c r="A316" s="520" t="str">
        <f t="shared" si="12"/>
        <v>T7</v>
      </c>
      <c r="B316" s="526" t="str">
        <f t="shared" si="11"/>
        <v>T=2s</v>
      </c>
      <c r="C316" s="534" t="str">
        <f>'Tabelle Dashboard'!R147</f>
        <v>Scenario 15</v>
      </c>
      <c r="D316" s="536">
        <f>'Tabelle Dashboard'!S147</f>
        <v>4.7E-2</v>
      </c>
      <c r="E316" s="537">
        <f>'Tabelle Dashboard'!T147</f>
        <v>6.5000000000000002E-2</v>
      </c>
      <c r="F316" s="536">
        <f>'Tabelle Dashboard'!U147</f>
        <v>4.7E-2</v>
      </c>
      <c r="G316" s="537">
        <f>'Tabelle Dashboard'!V147</f>
        <v>7.0000000000000001E-3</v>
      </c>
      <c r="H316" s="536">
        <f>'Tabelle Dashboard'!W147</f>
        <v>7.0000000000000001E-3</v>
      </c>
    </row>
    <row r="317" spans="1:8" x14ac:dyDescent="0.2">
      <c r="A317" s="520" t="s">
        <v>1177</v>
      </c>
      <c r="B317" s="526" t="str">
        <f t="shared" si="11"/>
        <v>T=0s</v>
      </c>
      <c r="C317" s="534" t="str">
        <f>'Tabelle Dashboard'!B154</f>
        <v>Scenario 1</v>
      </c>
      <c r="D317" s="536">
        <f>'Tabelle Dashboard'!C154</f>
        <v>4.4999999999999998E-2</v>
      </c>
      <c r="E317" s="537">
        <f>'Tabelle Dashboard'!D154</f>
        <v>6.4000000000000001E-2</v>
      </c>
      <c r="F317" s="536">
        <f>'Tabelle Dashboard'!E154</f>
        <v>4.5999999999999999E-2</v>
      </c>
      <c r="G317" s="537">
        <f>'Tabelle Dashboard'!F154</f>
        <v>6.7999999999999996E-3</v>
      </c>
      <c r="H317" s="536">
        <f>'Tabelle Dashboard'!G154</f>
        <v>6.7999999999999996E-3</v>
      </c>
    </row>
    <row r="318" spans="1:8" x14ac:dyDescent="0.2">
      <c r="A318" s="520" t="str">
        <f t="shared" si="12"/>
        <v>T8</v>
      </c>
      <c r="B318" s="526" t="str">
        <f t="shared" si="11"/>
        <v>T=0s</v>
      </c>
      <c r="C318" s="534" t="str">
        <f>'Tabelle Dashboard'!B155</f>
        <v>Scenario 2</v>
      </c>
      <c r="D318" s="536">
        <f>'Tabelle Dashboard'!C155</f>
        <v>4.5999999999999999E-2</v>
      </c>
      <c r="E318" s="537">
        <f>'Tabelle Dashboard'!D155</f>
        <v>6.5000000000000002E-2</v>
      </c>
      <c r="F318" s="536">
        <f>'Tabelle Dashboard'!E155</f>
        <v>4.5999999999999999E-2</v>
      </c>
      <c r="G318" s="537">
        <f>'Tabelle Dashboard'!F155</f>
        <v>7.0000000000000001E-3</v>
      </c>
      <c r="H318" s="536">
        <f>'Tabelle Dashboard'!G155</f>
        <v>7.0000000000000001E-3</v>
      </c>
    </row>
    <row r="319" spans="1:8" x14ac:dyDescent="0.2">
      <c r="A319" s="520" t="str">
        <f t="shared" si="12"/>
        <v>T8</v>
      </c>
      <c r="B319" s="526" t="str">
        <f t="shared" si="11"/>
        <v>T=0s</v>
      </c>
      <c r="C319" s="534" t="str">
        <f>'Tabelle Dashboard'!B156</f>
        <v>Scenario 3</v>
      </c>
      <c r="D319" s="536">
        <f>'Tabelle Dashboard'!C156</f>
        <v>4.3999999999999997E-2</v>
      </c>
      <c r="E319" s="537">
        <f>'Tabelle Dashboard'!D156</f>
        <v>6.0999999999999999E-2</v>
      </c>
      <c r="F319" s="536">
        <f>'Tabelle Dashboard'!E156</f>
        <v>4.3999999999999997E-2</v>
      </c>
      <c r="G319" s="537">
        <f>'Tabelle Dashboard'!F156</f>
        <v>6.6E-3</v>
      </c>
      <c r="H319" s="536">
        <f>'Tabelle Dashboard'!G156</f>
        <v>6.6E-3</v>
      </c>
    </row>
    <row r="320" spans="1:8" x14ac:dyDescent="0.2">
      <c r="A320" s="520" t="str">
        <f t="shared" si="12"/>
        <v>T8</v>
      </c>
      <c r="B320" s="526" t="str">
        <f t="shared" si="11"/>
        <v>T=0s</v>
      </c>
      <c r="C320" s="534" t="str">
        <f>'Tabelle Dashboard'!B157</f>
        <v>Scenario 4</v>
      </c>
      <c r="D320" s="536">
        <f>'Tabelle Dashboard'!C157</f>
        <v>4.4999999999999998E-2</v>
      </c>
      <c r="E320" s="537">
        <f>'Tabelle Dashboard'!D157</f>
        <v>6.4000000000000001E-2</v>
      </c>
      <c r="F320" s="536">
        <f>'Tabelle Dashboard'!E157</f>
        <v>4.4999999999999998E-2</v>
      </c>
      <c r="G320" s="537">
        <f>'Tabelle Dashboard'!F157</f>
        <v>6.7999999999999996E-3</v>
      </c>
      <c r="H320" s="536">
        <f>'Tabelle Dashboard'!G157</f>
        <v>6.7999999999999996E-3</v>
      </c>
    </row>
    <row r="321" spans="1:8" x14ac:dyDescent="0.2">
      <c r="A321" s="520" t="str">
        <f t="shared" si="12"/>
        <v>T8</v>
      </c>
      <c r="B321" s="526" t="str">
        <f t="shared" si="11"/>
        <v>T=0s</v>
      </c>
      <c r="C321" s="534" t="str">
        <f>'Tabelle Dashboard'!B158</f>
        <v>Scenario 5</v>
      </c>
      <c r="D321" s="536">
        <f>'Tabelle Dashboard'!C158</f>
        <v>4.4999999999999998E-2</v>
      </c>
      <c r="E321" s="537">
        <f>'Tabelle Dashboard'!D158</f>
        <v>6.4000000000000001E-2</v>
      </c>
      <c r="F321" s="536">
        <f>'Tabelle Dashboard'!E158</f>
        <v>4.4999999999999998E-2</v>
      </c>
      <c r="G321" s="537">
        <f>'Tabelle Dashboard'!F158</f>
        <v>6.7999999999999996E-3</v>
      </c>
      <c r="H321" s="536">
        <f>'Tabelle Dashboard'!G158</f>
        <v>7.0000000000000001E-3</v>
      </c>
    </row>
    <row r="322" spans="1:8" x14ac:dyDescent="0.2">
      <c r="A322" s="520" t="str">
        <f t="shared" si="12"/>
        <v>T8</v>
      </c>
      <c r="B322" s="526" t="str">
        <f t="shared" si="11"/>
        <v>T=0s</v>
      </c>
      <c r="C322" s="534" t="str">
        <f>'Tabelle Dashboard'!B159</f>
        <v>Scenario 6</v>
      </c>
      <c r="D322" s="536">
        <f>'Tabelle Dashboard'!C159</f>
        <v>4.4999999999999998E-2</v>
      </c>
      <c r="E322" s="537">
        <f>'Tabelle Dashboard'!D159</f>
        <v>6.4000000000000001E-2</v>
      </c>
      <c r="F322" s="536">
        <f>'Tabelle Dashboard'!E159</f>
        <v>4.4999999999999998E-2</v>
      </c>
      <c r="G322" s="537">
        <f>'Tabelle Dashboard'!F159</f>
        <v>6.7999999999999996E-3</v>
      </c>
      <c r="H322" s="536">
        <f>'Tabelle Dashboard'!G159</f>
        <v>6.8999999999999999E-3</v>
      </c>
    </row>
    <row r="323" spans="1:8" x14ac:dyDescent="0.2">
      <c r="A323" s="520" t="str">
        <f t="shared" si="12"/>
        <v>T8</v>
      </c>
      <c r="B323" s="526" t="str">
        <f t="shared" si="11"/>
        <v>T=0s</v>
      </c>
      <c r="C323" s="534" t="str">
        <f>'Tabelle Dashboard'!B160</f>
        <v>Scenario 7</v>
      </c>
      <c r="D323" s="536">
        <f>'Tabelle Dashboard'!C160</f>
        <v>4.4999999999999998E-2</v>
      </c>
      <c r="E323" s="537">
        <f>'Tabelle Dashboard'!D160</f>
        <v>6.4000000000000001E-2</v>
      </c>
      <c r="F323" s="536">
        <f>'Tabelle Dashboard'!E160</f>
        <v>4.4999999999999998E-2</v>
      </c>
      <c r="G323" s="537">
        <f>'Tabelle Dashboard'!F160</f>
        <v>6.7000000000000002E-3</v>
      </c>
      <c r="H323" s="536">
        <f>'Tabelle Dashboard'!G160</f>
        <v>6.7999999999999996E-3</v>
      </c>
    </row>
    <row r="324" spans="1:8" x14ac:dyDescent="0.2">
      <c r="A324" s="520" t="str">
        <f t="shared" si="12"/>
        <v>T8</v>
      </c>
      <c r="B324" s="526" t="str">
        <f t="shared" si="11"/>
        <v>T=0s</v>
      </c>
      <c r="C324" s="534" t="str">
        <f>'Tabelle Dashboard'!B161</f>
        <v>Scenario 8</v>
      </c>
      <c r="D324" s="536">
        <f>'Tabelle Dashboard'!C161</f>
        <v>4.4999999999999998E-2</v>
      </c>
      <c r="E324" s="537">
        <f>'Tabelle Dashboard'!D161</f>
        <v>6.4000000000000001E-2</v>
      </c>
      <c r="F324" s="536">
        <f>'Tabelle Dashboard'!E161</f>
        <v>4.5999999999999999E-2</v>
      </c>
      <c r="G324" s="537">
        <f>'Tabelle Dashboard'!F161</f>
        <v>6.8999999999999999E-3</v>
      </c>
      <c r="H324" s="536">
        <f>'Tabelle Dashboard'!G161</f>
        <v>6.8999999999999999E-3</v>
      </c>
    </row>
    <row r="325" spans="1:8" x14ac:dyDescent="0.2">
      <c r="A325" s="520" t="str">
        <f t="shared" si="12"/>
        <v>T8</v>
      </c>
      <c r="B325" s="526" t="str">
        <f t="shared" si="11"/>
        <v>T=0s</v>
      </c>
      <c r="C325" s="534" t="str">
        <f>'Tabelle Dashboard'!B162</f>
        <v>Scenario 9</v>
      </c>
      <c r="D325" s="536">
        <f>'Tabelle Dashboard'!C162</f>
        <v>4.8000000000000001E-2</v>
      </c>
      <c r="E325" s="537">
        <f>'Tabelle Dashboard'!D162</f>
        <v>6.7000000000000004E-2</v>
      </c>
      <c r="F325" s="536">
        <f>'Tabelle Dashboard'!E162</f>
        <v>4.8000000000000001E-2</v>
      </c>
      <c r="G325" s="537">
        <f>'Tabelle Dashboard'!F162</f>
        <v>7.1999999999999998E-3</v>
      </c>
      <c r="H325" s="536">
        <f>'Tabelle Dashboard'!G162</f>
        <v>7.1999999999999998E-3</v>
      </c>
    </row>
    <row r="326" spans="1:8" x14ac:dyDescent="0.2">
      <c r="A326" s="520" t="str">
        <f t="shared" si="12"/>
        <v>T8</v>
      </c>
      <c r="B326" s="526" t="str">
        <f t="shared" si="11"/>
        <v>T=0s</v>
      </c>
      <c r="C326" s="534" t="str">
        <f>'Tabelle Dashboard'!B163</f>
        <v>Scenario 10</v>
      </c>
      <c r="D326" s="536">
        <f>'Tabelle Dashboard'!C163</f>
        <v>4.8000000000000001E-2</v>
      </c>
      <c r="E326" s="537">
        <f>'Tabelle Dashboard'!D163</f>
        <v>6.8000000000000005E-2</v>
      </c>
      <c r="F326" s="536">
        <f>'Tabelle Dashboard'!E163</f>
        <v>4.8000000000000001E-2</v>
      </c>
      <c r="G326" s="537">
        <f>'Tabelle Dashboard'!F163</f>
        <v>7.3000000000000001E-3</v>
      </c>
      <c r="H326" s="536">
        <f>'Tabelle Dashboard'!G163</f>
        <v>7.3000000000000001E-3</v>
      </c>
    </row>
    <row r="327" spans="1:8" x14ac:dyDescent="0.2">
      <c r="A327" s="520" t="str">
        <f t="shared" si="12"/>
        <v>T8</v>
      </c>
      <c r="B327" s="526" t="str">
        <f t="shared" si="11"/>
        <v>T=0s</v>
      </c>
      <c r="C327" s="534" t="str">
        <f>'Tabelle Dashboard'!B164</f>
        <v>Scenario 11</v>
      </c>
      <c r="D327" s="536">
        <f>'Tabelle Dashboard'!C164</f>
        <v>4.5999999999999999E-2</v>
      </c>
      <c r="E327" s="537">
        <f>'Tabelle Dashboard'!D164</f>
        <v>6.5000000000000002E-2</v>
      </c>
      <c r="F327" s="536">
        <f>'Tabelle Dashboard'!E164</f>
        <v>4.5999999999999999E-2</v>
      </c>
      <c r="G327" s="537">
        <f>'Tabelle Dashboard'!F164</f>
        <v>6.8999999999999999E-3</v>
      </c>
      <c r="H327" s="536">
        <f>'Tabelle Dashboard'!G164</f>
        <v>6.8999999999999999E-3</v>
      </c>
    </row>
    <row r="328" spans="1:8" x14ac:dyDescent="0.2">
      <c r="A328" s="520" t="str">
        <f t="shared" si="12"/>
        <v>T8</v>
      </c>
      <c r="B328" s="526" t="str">
        <f t="shared" si="11"/>
        <v>T=0s</v>
      </c>
      <c r="C328" s="534" t="str">
        <f>'Tabelle Dashboard'!B165</f>
        <v>Scenario 12</v>
      </c>
      <c r="D328" s="536">
        <f>'Tabelle Dashboard'!C165</f>
        <v>4.4999999999999998E-2</v>
      </c>
      <c r="E328" s="537">
        <f>'Tabelle Dashboard'!D165</f>
        <v>6.3E-2</v>
      </c>
      <c r="F328" s="536">
        <f>'Tabelle Dashboard'!E165</f>
        <v>4.4999999999999998E-2</v>
      </c>
      <c r="G328" s="537">
        <f>'Tabelle Dashboard'!F165</f>
        <v>6.7000000000000002E-3</v>
      </c>
      <c r="H328" s="536">
        <f>'Tabelle Dashboard'!G165</f>
        <v>6.7999999999999996E-3</v>
      </c>
    </row>
    <row r="329" spans="1:8" x14ac:dyDescent="0.2">
      <c r="A329" s="520" t="str">
        <f t="shared" si="12"/>
        <v>T8</v>
      </c>
      <c r="B329" s="526" t="str">
        <f t="shared" si="11"/>
        <v>T=0s</v>
      </c>
      <c r="C329" s="534" t="str">
        <f>'Tabelle Dashboard'!B166</f>
        <v>Scenario 13</v>
      </c>
      <c r="D329" s="536">
        <f>'Tabelle Dashboard'!C166</f>
        <v>4.8000000000000001E-2</v>
      </c>
      <c r="E329" s="537">
        <f>'Tabelle Dashboard'!D166</f>
        <v>6.8000000000000005E-2</v>
      </c>
      <c r="F329" s="536">
        <f>'Tabelle Dashboard'!E166</f>
        <v>4.8000000000000001E-2</v>
      </c>
      <c r="G329" s="537">
        <f>'Tabelle Dashboard'!F166</f>
        <v>7.3000000000000001E-3</v>
      </c>
      <c r="H329" s="536">
        <f>'Tabelle Dashboard'!G166</f>
        <v>7.3000000000000001E-3</v>
      </c>
    </row>
    <row r="330" spans="1:8" x14ac:dyDescent="0.2">
      <c r="A330" s="520" t="str">
        <f t="shared" si="12"/>
        <v>T8</v>
      </c>
      <c r="B330" s="526" t="str">
        <f t="shared" si="11"/>
        <v>T=0s</v>
      </c>
      <c r="C330" s="534" t="str">
        <f>'Tabelle Dashboard'!B167</f>
        <v>Scenario 14</v>
      </c>
      <c r="D330" s="536">
        <f>'Tabelle Dashboard'!C167</f>
        <v>4.5999999999999999E-2</v>
      </c>
      <c r="E330" s="537">
        <f>'Tabelle Dashboard'!D167</f>
        <v>6.5000000000000002E-2</v>
      </c>
      <c r="F330" s="536">
        <f>'Tabelle Dashboard'!E167</f>
        <v>4.5999999999999999E-2</v>
      </c>
      <c r="G330" s="537">
        <f>'Tabelle Dashboard'!F167</f>
        <v>7.0000000000000001E-3</v>
      </c>
      <c r="H330" s="536">
        <f>'Tabelle Dashboard'!G167</f>
        <v>7.0000000000000001E-3</v>
      </c>
    </row>
    <row r="331" spans="1:8" x14ac:dyDescent="0.2">
      <c r="A331" s="520" t="str">
        <f t="shared" si="12"/>
        <v>T8</v>
      </c>
      <c r="B331" s="526" t="str">
        <f t="shared" si="11"/>
        <v>T=0s</v>
      </c>
      <c r="C331" s="534" t="str">
        <f>'Tabelle Dashboard'!B168</f>
        <v>Scenario 15</v>
      </c>
      <c r="D331" s="536">
        <f>'Tabelle Dashboard'!C168</f>
        <v>4.7E-2</v>
      </c>
      <c r="E331" s="537">
        <f>'Tabelle Dashboard'!D168</f>
        <v>6.6000000000000003E-2</v>
      </c>
      <c r="F331" s="536">
        <f>'Tabelle Dashboard'!E168</f>
        <v>4.7E-2</v>
      </c>
      <c r="G331" s="537">
        <f>'Tabelle Dashboard'!F168</f>
        <v>7.0000000000000001E-3</v>
      </c>
      <c r="H331" s="536">
        <f>'Tabelle Dashboard'!G168</f>
        <v>7.1000000000000004E-3</v>
      </c>
    </row>
    <row r="332" spans="1:8" x14ac:dyDescent="0.2">
      <c r="A332" s="520" t="str">
        <f t="shared" si="12"/>
        <v>T8</v>
      </c>
      <c r="B332" s="526" t="str">
        <f t="shared" si="11"/>
        <v>T=1s</v>
      </c>
      <c r="C332" s="534" t="str">
        <f>'Tabelle Dashboard'!J154</f>
        <v>Scenario 1</v>
      </c>
      <c r="D332" s="536">
        <f>'Tabelle Dashboard'!K154</f>
        <v>4.5999999999999999E-2</v>
      </c>
      <c r="E332" s="537">
        <f>'Tabelle Dashboard'!L154</f>
        <v>6.5000000000000002E-2</v>
      </c>
      <c r="F332" s="536">
        <f>'Tabelle Dashboard'!M154</f>
        <v>4.5999999999999999E-2</v>
      </c>
      <c r="G332" s="537">
        <f>'Tabelle Dashboard'!N154</f>
        <v>6.8999999999999999E-3</v>
      </c>
      <c r="H332" s="536">
        <f>'Tabelle Dashboard'!O154</f>
        <v>6.8999999999999999E-3</v>
      </c>
    </row>
    <row r="333" spans="1:8" x14ac:dyDescent="0.2">
      <c r="A333" s="520" t="str">
        <f t="shared" si="12"/>
        <v>T8</v>
      </c>
      <c r="B333" s="526" t="str">
        <f t="shared" si="11"/>
        <v>T=1s</v>
      </c>
      <c r="C333" s="534" t="str">
        <f>'Tabelle Dashboard'!J155</f>
        <v>Scenario 2</v>
      </c>
      <c r="D333" s="536">
        <f>'Tabelle Dashboard'!K155</f>
        <v>4.3999999999999997E-2</v>
      </c>
      <c r="E333" s="537">
        <f>'Tabelle Dashboard'!L155</f>
        <v>6.2E-2</v>
      </c>
      <c r="F333" s="536">
        <f>'Tabelle Dashboard'!M155</f>
        <v>4.3999999999999997E-2</v>
      </c>
      <c r="G333" s="537">
        <f>'Tabelle Dashboard'!N155</f>
        <v>6.6E-3</v>
      </c>
      <c r="H333" s="536">
        <f>'Tabelle Dashboard'!O155</f>
        <v>6.6E-3</v>
      </c>
    </row>
    <row r="334" spans="1:8" x14ac:dyDescent="0.2">
      <c r="A334" s="520" t="str">
        <f t="shared" si="12"/>
        <v>T8</v>
      </c>
      <c r="B334" s="526" t="str">
        <f t="shared" si="11"/>
        <v>T=1s</v>
      </c>
      <c r="C334" s="534" t="str">
        <f>'Tabelle Dashboard'!J156</f>
        <v>Scenario 3</v>
      </c>
      <c r="D334" s="536">
        <f>'Tabelle Dashboard'!K156</f>
        <v>4.7E-2</v>
      </c>
      <c r="E334" s="537">
        <f>'Tabelle Dashboard'!L156</f>
        <v>6.6000000000000003E-2</v>
      </c>
      <c r="F334" s="536">
        <f>'Tabelle Dashboard'!M156</f>
        <v>4.7E-2</v>
      </c>
      <c r="G334" s="537">
        <f>'Tabelle Dashboard'!N156</f>
        <v>7.1000000000000004E-3</v>
      </c>
      <c r="H334" s="536">
        <f>'Tabelle Dashboard'!O156</f>
        <v>7.1000000000000004E-3</v>
      </c>
    </row>
    <row r="335" spans="1:8" x14ac:dyDescent="0.2">
      <c r="A335" s="520" t="str">
        <f t="shared" si="12"/>
        <v>T8</v>
      </c>
      <c r="B335" s="526" t="str">
        <f t="shared" si="11"/>
        <v>T=1s</v>
      </c>
      <c r="C335" s="534" t="str">
        <f>'Tabelle Dashboard'!J157</f>
        <v>Scenario 4</v>
      </c>
      <c r="D335" s="536">
        <f>'Tabelle Dashboard'!K157</f>
        <v>4.5999999999999999E-2</v>
      </c>
      <c r="E335" s="537">
        <f>'Tabelle Dashboard'!L157</f>
        <v>6.5000000000000002E-2</v>
      </c>
      <c r="F335" s="536">
        <f>'Tabelle Dashboard'!M157</f>
        <v>4.5999999999999999E-2</v>
      </c>
      <c r="G335" s="537">
        <f>'Tabelle Dashboard'!N157</f>
        <v>7.0000000000000001E-3</v>
      </c>
      <c r="H335" s="536">
        <f>'Tabelle Dashboard'!O157</f>
        <v>7.0000000000000001E-3</v>
      </c>
    </row>
    <row r="336" spans="1:8" x14ac:dyDescent="0.2">
      <c r="A336" s="520" t="str">
        <f t="shared" si="12"/>
        <v>T8</v>
      </c>
      <c r="B336" s="526" t="str">
        <f t="shared" si="11"/>
        <v>T=1s</v>
      </c>
      <c r="C336" s="534" t="str">
        <f>'Tabelle Dashboard'!J158</f>
        <v>Scenario 5</v>
      </c>
      <c r="D336" s="536">
        <f>'Tabelle Dashboard'!K158</f>
        <v>4.5999999999999999E-2</v>
      </c>
      <c r="E336" s="537">
        <f>'Tabelle Dashboard'!L158</f>
        <v>6.5000000000000002E-2</v>
      </c>
      <c r="F336" s="536">
        <f>'Tabelle Dashboard'!M158</f>
        <v>4.5999999999999999E-2</v>
      </c>
      <c r="G336" s="537">
        <f>'Tabelle Dashboard'!N158</f>
        <v>7.0000000000000001E-3</v>
      </c>
      <c r="H336" s="536">
        <f>'Tabelle Dashboard'!O158</f>
        <v>7.0000000000000001E-3</v>
      </c>
    </row>
    <row r="337" spans="1:8" x14ac:dyDescent="0.2">
      <c r="A337" s="520" t="str">
        <f t="shared" si="12"/>
        <v>T8</v>
      </c>
      <c r="B337" s="526" t="str">
        <f t="shared" ref="B337:B400" si="13">B292</f>
        <v>T=1s</v>
      </c>
      <c r="C337" s="534" t="str">
        <f>'Tabelle Dashboard'!J159</f>
        <v>Scenario 6</v>
      </c>
      <c r="D337" s="536">
        <f>'Tabelle Dashboard'!K159</f>
        <v>4.5999999999999999E-2</v>
      </c>
      <c r="E337" s="537">
        <f>'Tabelle Dashboard'!L159</f>
        <v>6.4000000000000001E-2</v>
      </c>
      <c r="F337" s="536">
        <f>'Tabelle Dashboard'!M159</f>
        <v>4.5999999999999999E-2</v>
      </c>
      <c r="G337" s="537">
        <f>'Tabelle Dashboard'!N159</f>
        <v>7.0000000000000001E-3</v>
      </c>
      <c r="H337" s="536">
        <f>'Tabelle Dashboard'!O159</f>
        <v>7.0000000000000001E-3</v>
      </c>
    </row>
    <row r="338" spans="1:8" x14ac:dyDescent="0.2">
      <c r="A338" s="520" t="str">
        <f t="shared" ref="A338:A401" si="14">A337</f>
        <v>T8</v>
      </c>
      <c r="B338" s="526" t="str">
        <f t="shared" si="13"/>
        <v>T=1s</v>
      </c>
      <c r="C338" s="534" t="str">
        <f>'Tabelle Dashboard'!J160</f>
        <v>Scenario 7</v>
      </c>
      <c r="D338" s="536">
        <f>'Tabelle Dashboard'!K160</f>
        <v>4.4999999999999998E-2</v>
      </c>
      <c r="E338" s="537">
        <f>'Tabelle Dashboard'!L160</f>
        <v>6.4000000000000001E-2</v>
      </c>
      <c r="F338" s="536">
        <f>'Tabelle Dashboard'!M160</f>
        <v>4.4999999999999998E-2</v>
      </c>
      <c r="G338" s="537">
        <f>'Tabelle Dashboard'!N160</f>
        <v>6.7999999999999996E-3</v>
      </c>
      <c r="H338" s="536">
        <f>'Tabelle Dashboard'!O160</f>
        <v>6.8999999999999999E-3</v>
      </c>
    </row>
    <row r="339" spans="1:8" x14ac:dyDescent="0.2">
      <c r="A339" s="520" t="str">
        <f t="shared" si="14"/>
        <v>T8</v>
      </c>
      <c r="B339" s="526" t="str">
        <f t="shared" si="13"/>
        <v>T=1s</v>
      </c>
      <c r="C339" s="534" t="str">
        <f>'Tabelle Dashboard'!J161</f>
        <v>Scenario 8</v>
      </c>
      <c r="D339" s="536">
        <f>'Tabelle Dashboard'!K161</f>
        <v>4.5999999999999999E-2</v>
      </c>
      <c r="E339" s="537">
        <f>'Tabelle Dashboard'!L161</f>
        <v>6.5000000000000002E-2</v>
      </c>
      <c r="F339" s="536">
        <f>'Tabelle Dashboard'!M161</f>
        <v>4.5999999999999999E-2</v>
      </c>
      <c r="G339" s="537">
        <f>'Tabelle Dashboard'!N161</f>
        <v>7.0000000000000001E-3</v>
      </c>
      <c r="H339" s="536">
        <f>'Tabelle Dashboard'!O161</f>
        <v>7.0000000000000001E-3</v>
      </c>
    </row>
    <row r="340" spans="1:8" x14ac:dyDescent="0.2">
      <c r="A340" s="520" t="str">
        <f t="shared" si="14"/>
        <v>T8</v>
      </c>
      <c r="B340" s="526" t="str">
        <f t="shared" si="13"/>
        <v>T=1s</v>
      </c>
      <c r="C340" s="534" t="str">
        <f>'Tabelle Dashboard'!J162</f>
        <v>Scenario 9</v>
      </c>
      <c r="D340" s="536">
        <f>'Tabelle Dashboard'!K162</f>
        <v>4.7E-2</v>
      </c>
      <c r="E340" s="537">
        <f>'Tabelle Dashboard'!L162</f>
        <v>6.6000000000000003E-2</v>
      </c>
      <c r="F340" s="536">
        <f>'Tabelle Dashboard'!M162</f>
        <v>4.7E-2</v>
      </c>
      <c r="G340" s="537">
        <f>'Tabelle Dashboard'!N162</f>
        <v>7.0000000000000001E-3</v>
      </c>
      <c r="H340" s="536">
        <f>'Tabelle Dashboard'!O162</f>
        <v>7.1000000000000004E-3</v>
      </c>
    </row>
    <row r="341" spans="1:8" x14ac:dyDescent="0.2">
      <c r="A341" s="520" t="str">
        <f t="shared" si="14"/>
        <v>T8</v>
      </c>
      <c r="B341" s="526" t="str">
        <f t="shared" si="13"/>
        <v>T=1s</v>
      </c>
      <c r="C341" s="534" t="str">
        <f>'Tabelle Dashboard'!J163</f>
        <v>Scenario 10</v>
      </c>
      <c r="D341" s="536">
        <f>'Tabelle Dashboard'!K163</f>
        <v>4.9000000000000002E-2</v>
      </c>
      <c r="E341" s="537">
        <f>'Tabelle Dashboard'!L163</f>
        <v>6.8000000000000005E-2</v>
      </c>
      <c r="F341" s="536">
        <f>'Tabelle Dashboard'!M163</f>
        <v>4.9000000000000002E-2</v>
      </c>
      <c r="G341" s="537">
        <f>'Tabelle Dashboard'!N163</f>
        <v>7.4000000000000003E-3</v>
      </c>
      <c r="H341" s="536">
        <f>'Tabelle Dashboard'!O163</f>
        <v>7.3000000000000001E-3</v>
      </c>
    </row>
    <row r="342" spans="1:8" x14ac:dyDescent="0.2">
      <c r="A342" s="520" t="str">
        <f t="shared" si="14"/>
        <v>T8</v>
      </c>
      <c r="B342" s="526" t="str">
        <f t="shared" si="13"/>
        <v>T=1s</v>
      </c>
      <c r="C342" s="534" t="str">
        <f>'Tabelle Dashboard'!J164</f>
        <v>Scenario 11</v>
      </c>
      <c r="D342" s="536">
        <f>'Tabelle Dashboard'!K164</f>
        <v>4.5999999999999999E-2</v>
      </c>
      <c r="E342" s="537">
        <f>'Tabelle Dashboard'!L164</f>
        <v>6.5000000000000002E-2</v>
      </c>
      <c r="F342" s="536">
        <f>'Tabelle Dashboard'!M164</f>
        <v>4.5999999999999999E-2</v>
      </c>
      <c r="G342" s="537">
        <f>'Tabelle Dashboard'!N164</f>
        <v>7.0000000000000001E-3</v>
      </c>
      <c r="H342" s="536">
        <f>'Tabelle Dashboard'!O164</f>
        <v>7.0000000000000001E-3</v>
      </c>
    </row>
    <row r="343" spans="1:8" x14ac:dyDescent="0.2">
      <c r="A343" s="520" t="str">
        <f t="shared" si="14"/>
        <v>T8</v>
      </c>
      <c r="B343" s="526" t="str">
        <f t="shared" si="13"/>
        <v>T=1s</v>
      </c>
      <c r="C343" s="534" t="str">
        <f>'Tabelle Dashboard'!J165</f>
        <v>Scenario 12</v>
      </c>
      <c r="D343" s="536">
        <f>'Tabelle Dashboard'!K165</f>
        <v>4.4999999999999998E-2</v>
      </c>
      <c r="E343" s="537">
        <f>'Tabelle Dashboard'!L165</f>
        <v>6.3E-2</v>
      </c>
      <c r="F343" s="536">
        <f>'Tabelle Dashboard'!M165</f>
        <v>4.4999999999999998E-2</v>
      </c>
      <c r="G343" s="537">
        <f>'Tabelle Dashboard'!N165</f>
        <v>6.7000000000000002E-3</v>
      </c>
      <c r="H343" s="536">
        <f>'Tabelle Dashboard'!O165</f>
        <v>6.7999999999999996E-3</v>
      </c>
    </row>
    <row r="344" spans="1:8" x14ac:dyDescent="0.2">
      <c r="A344" s="520" t="str">
        <f t="shared" si="14"/>
        <v>T8</v>
      </c>
      <c r="B344" s="526" t="str">
        <f t="shared" si="13"/>
        <v>T=1s</v>
      </c>
      <c r="C344" s="534" t="str">
        <f>'Tabelle Dashboard'!J166</f>
        <v>Scenario 13</v>
      </c>
      <c r="D344" s="536">
        <f>'Tabelle Dashboard'!K166</f>
        <v>4.9000000000000002E-2</v>
      </c>
      <c r="E344" s="537">
        <f>'Tabelle Dashboard'!L166</f>
        <v>6.8000000000000005E-2</v>
      </c>
      <c r="F344" s="536">
        <f>'Tabelle Dashboard'!M166</f>
        <v>4.9000000000000002E-2</v>
      </c>
      <c r="G344" s="537">
        <f>'Tabelle Dashboard'!N166</f>
        <v>7.4000000000000003E-3</v>
      </c>
      <c r="H344" s="536">
        <f>'Tabelle Dashboard'!O166</f>
        <v>7.3000000000000001E-3</v>
      </c>
    </row>
    <row r="345" spans="1:8" x14ac:dyDescent="0.2">
      <c r="A345" s="520" t="str">
        <f t="shared" si="14"/>
        <v>T8</v>
      </c>
      <c r="B345" s="526" t="str">
        <f t="shared" si="13"/>
        <v>T=1s</v>
      </c>
      <c r="C345" s="534" t="str">
        <f>'Tabelle Dashboard'!J167</f>
        <v>Scenario 14</v>
      </c>
      <c r="D345" s="536">
        <f>'Tabelle Dashboard'!K167</f>
        <v>4.5999999999999999E-2</v>
      </c>
      <c r="E345" s="537">
        <f>'Tabelle Dashboard'!L167</f>
        <v>6.5000000000000002E-2</v>
      </c>
      <c r="F345" s="536">
        <f>'Tabelle Dashboard'!M167</f>
        <v>4.5999999999999999E-2</v>
      </c>
      <c r="G345" s="537">
        <f>'Tabelle Dashboard'!N167</f>
        <v>7.0000000000000001E-3</v>
      </c>
      <c r="H345" s="536">
        <f>'Tabelle Dashboard'!O167</f>
        <v>7.0000000000000001E-3</v>
      </c>
    </row>
    <row r="346" spans="1:8" x14ac:dyDescent="0.2">
      <c r="A346" s="520" t="str">
        <f t="shared" si="14"/>
        <v>T8</v>
      </c>
      <c r="B346" s="526" t="str">
        <f t="shared" si="13"/>
        <v>T=1s</v>
      </c>
      <c r="C346" s="534" t="str">
        <f>'Tabelle Dashboard'!J168</f>
        <v>Scenario 15</v>
      </c>
      <c r="D346" s="536">
        <f>'Tabelle Dashboard'!K168</f>
        <v>4.8000000000000001E-2</v>
      </c>
      <c r="E346" s="537">
        <f>'Tabelle Dashboard'!L168</f>
        <v>6.7000000000000004E-2</v>
      </c>
      <c r="F346" s="536">
        <f>'Tabelle Dashboard'!M168</f>
        <v>4.8000000000000001E-2</v>
      </c>
      <c r="G346" s="537">
        <f>'Tabelle Dashboard'!N168</f>
        <v>7.1999999999999998E-3</v>
      </c>
      <c r="H346" s="536">
        <f>'Tabelle Dashboard'!O168</f>
        <v>7.1999999999999998E-3</v>
      </c>
    </row>
    <row r="347" spans="1:8" x14ac:dyDescent="0.2">
      <c r="A347" s="520" t="str">
        <f t="shared" si="14"/>
        <v>T8</v>
      </c>
      <c r="B347" s="526" t="str">
        <f t="shared" si="13"/>
        <v>T=2s</v>
      </c>
      <c r="C347" s="534" t="str">
        <f>'Tabelle Dashboard'!R154</f>
        <v>Scenario 1</v>
      </c>
      <c r="D347" s="536">
        <f>'Tabelle Dashboard'!S154</f>
        <v>4.4999999999999998E-2</v>
      </c>
      <c r="E347" s="537">
        <f>'Tabelle Dashboard'!T154</f>
        <v>6.4000000000000001E-2</v>
      </c>
      <c r="F347" s="536">
        <f>'Tabelle Dashboard'!U154</f>
        <v>4.4999999999999998E-2</v>
      </c>
      <c r="G347" s="537">
        <f>'Tabelle Dashboard'!V154</f>
        <v>6.8999999999999999E-3</v>
      </c>
      <c r="H347" s="536">
        <f>'Tabelle Dashboard'!W154</f>
        <v>6.8999999999999999E-3</v>
      </c>
    </row>
    <row r="348" spans="1:8" x14ac:dyDescent="0.2">
      <c r="A348" s="520" t="str">
        <f t="shared" si="14"/>
        <v>T8</v>
      </c>
      <c r="B348" s="526" t="str">
        <f t="shared" si="13"/>
        <v>T=2s</v>
      </c>
      <c r="C348" s="534" t="str">
        <f>'Tabelle Dashboard'!R155</f>
        <v>Scenario 2</v>
      </c>
      <c r="D348" s="536">
        <f>'Tabelle Dashboard'!S155</f>
        <v>4.5999999999999999E-2</v>
      </c>
      <c r="E348" s="537">
        <f>'Tabelle Dashboard'!T155</f>
        <v>6.5000000000000002E-2</v>
      </c>
      <c r="F348" s="536">
        <f>'Tabelle Dashboard'!U155</f>
        <v>4.5999999999999999E-2</v>
      </c>
      <c r="G348" s="537">
        <f>'Tabelle Dashboard'!V155</f>
        <v>7.0000000000000001E-3</v>
      </c>
      <c r="H348" s="536">
        <f>'Tabelle Dashboard'!W155</f>
        <v>6.8999999999999999E-3</v>
      </c>
    </row>
    <row r="349" spans="1:8" x14ac:dyDescent="0.2">
      <c r="A349" s="520" t="str">
        <f t="shared" si="14"/>
        <v>T8</v>
      </c>
      <c r="B349" s="526" t="str">
        <f t="shared" si="13"/>
        <v>T=2s</v>
      </c>
      <c r="C349" s="534" t="str">
        <f>'Tabelle Dashboard'!R156</f>
        <v>Scenario 3</v>
      </c>
      <c r="D349" s="536">
        <f>'Tabelle Dashboard'!S156</f>
        <v>4.7E-2</v>
      </c>
      <c r="E349" s="537">
        <f>'Tabelle Dashboard'!T156</f>
        <v>6.6000000000000003E-2</v>
      </c>
      <c r="F349" s="536">
        <f>'Tabelle Dashboard'!U156</f>
        <v>4.7E-2</v>
      </c>
      <c r="G349" s="537">
        <f>'Tabelle Dashboard'!V156</f>
        <v>7.0000000000000001E-3</v>
      </c>
      <c r="H349" s="536">
        <f>'Tabelle Dashboard'!W156</f>
        <v>7.1000000000000004E-3</v>
      </c>
    </row>
    <row r="350" spans="1:8" x14ac:dyDescent="0.2">
      <c r="A350" s="520" t="str">
        <f t="shared" si="14"/>
        <v>T8</v>
      </c>
      <c r="B350" s="526" t="str">
        <f t="shared" si="13"/>
        <v>T=2s</v>
      </c>
      <c r="C350" s="534" t="str">
        <f>'Tabelle Dashboard'!R157</f>
        <v>Scenario 4</v>
      </c>
      <c r="D350" s="536">
        <f>'Tabelle Dashboard'!S157</f>
        <v>4.5999999999999999E-2</v>
      </c>
      <c r="E350" s="537">
        <f>'Tabelle Dashboard'!T157</f>
        <v>6.5000000000000002E-2</v>
      </c>
      <c r="F350" s="536">
        <f>'Tabelle Dashboard'!U157</f>
        <v>4.5999999999999999E-2</v>
      </c>
      <c r="G350" s="537">
        <f>'Tabelle Dashboard'!V157</f>
        <v>7.0000000000000001E-3</v>
      </c>
      <c r="H350" s="536">
        <f>'Tabelle Dashboard'!W157</f>
        <v>7.0000000000000001E-3</v>
      </c>
    </row>
    <row r="351" spans="1:8" x14ac:dyDescent="0.2">
      <c r="A351" s="520" t="str">
        <f t="shared" si="14"/>
        <v>T8</v>
      </c>
      <c r="B351" s="526" t="str">
        <f t="shared" si="13"/>
        <v>T=2s</v>
      </c>
      <c r="C351" s="534" t="str">
        <f>'Tabelle Dashboard'!R158</f>
        <v>Scenario 5</v>
      </c>
      <c r="D351" s="536">
        <f>'Tabelle Dashboard'!S158</f>
        <v>4.5999999999999999E-2</v>
      </c>
      <c r="E351" s="537">
        <f>'Tabelle Dashboard'!T158</f>
        <v>6.5000000000000002E-2</v>
      </c>
      <c r="F351" s="536">
        <f>'Tabelle Dashboard'!U158</f>
        <v>4.5999999999999999E-2</v>
      </c>
      <c r="G351" s="537">
        <f>'Tabelle Dashboard'!V158</f>
        <v>7.0000000000000001E-3</v>
      </c>
      <c r="H351" s="536">
        <f>'Tabelle Dashboard'!W158</f>
        <v>7.0000000000000001E-3</v>
      </c>
    </row>
    <row r="352" spans="1:8" x14ac:dyDescent="0.2">
      <c r="A352" s="520" t="str">
        <f t="shared" si="14"/>
        <v>T8</v>
      </c>
      <c r="B352" s="526" t="str">
        <f t="shared" si="13"/>
        <v>T=2s</v>
      </c>
      <c r="C352" s="534" t="str">
        <f>'Tabelle Dashboard'!R159</f>
        <v>Scenario 6</v>
      </c>
      <c r="D352" s="536">
        <f>'Tabelle Dashboard'!S159</f>
        <v>4.7E-2</v>
      </c>
      <c r="E352" s="537">
        <f>'Tabelle Dashboard'!T159</f>
        <v>6.6000000000000003E-2</v>
      </c>
      <c r="F352" s="536">
        <f>'Tabelle Dashboard'!U159</f>
        <v>4.7E-2</v>
      </c>
      <c r="G352" s="537">
        <f>'Tabelle Dashboard'!V159</f>
        <v>7.0000000000000001E-3</v>
      </c>
      <c r="H352" s="536">
        <f>'Tabelle Dashboard'!W159</f>
        <v>7.0000000000000001E-3</v>
      </c>
    </row>
    <row r="353" spans="1:8" x14ac:dyDescent="0.2">
      <c r="A353" s="520" t="str">
        <f t="shared" si="14"/>
        <v>T8</v>
      </c>
      <c r="B353" s="526" t="str">
        <f t="shared" si="13"/>
        <v>T=2s</v>
      </c>
      <c r="C353" s="534" t="str">
        <f>'Tabelle Dashboard'!R160</f>
        <v>Scenario 7</v>
      </c>
      <c r="D353" s="536">
        <f>'Tabelle Dashboard'!S160</f>
        <v>4.4999999999999998E-2</v>
      </c>
      <c r="E353" s="537">
        <f>'Tabelle Dashboard'!T160</f>
        <v>6.3E-2</v>
      </c>
      <c r="F353" s="536">
        <f>'Tabelle Dashboard'!U160</f>
        <v>6.5000000000000002E-2</v>
      </c>
      <c r="G353" s="537">
        <f>'Tabelle Dashboard'!V160</f>
        <v>6.7999999999999996E-3</v>
      </c>
      <c r="H353" s="536">
        <f>'Tabelle Dashboard'!W160</f>
        <v>6.7999999999999996E-3</v>
      </c>
    </row>
    <row r="354" spans="1:8" x14ac:dyDescent="0.2">
      <c r="A354" s="520" t="str">
        <f t="shared" si="14"/>
        <v>T8</v>
      </c>
      <c r="B354" s="526" t="str">
        <f t="shared" si="13"/>
        <v>T=2s</v>
      </c>
      <c r="C354" s="534" t="str">
        <f>'Tabelle Dashboard'!R161</f>
        <v>Scenario 8</v>
      </c>
      <c r="D354" s="536">
        <f>'Tabelle Dashboard'!S161</f>
        <v>4.5999999999999999E-2</v>
      </c>
      <c r="E354" s="537">
        <f>'Tabelle Dashboard'!T161</f>
        <v>6.4000000000000001E-2</v>
      </c>
      <c r="F354" s="536">
        <f>'Tabelle Dashboard'!U161</f>
        <v>4.5999999999999999E-2</v>
      </c>
      <c r="G354" s="537">
        <f>'Tabelle Dashboard'!V161</f>
        <v>6.8999999999999999E-3</v>
      </c>
      <c r="H354" s="536">
        <f>'Tabelle Dashboard'!W161</f>
        <v>6.8999999999999999E-3</v>
      </c>
    </row>
    <row r="355" spans="1:8" x14ac:dyDescent="0.2">
      <c r="A355" s="520" t="str">
        <f t="shared" si="14"/>
        <v>T8</v>
      </c>
      <c r="B355" s="526" t="str">
        <f t="shared" si="13"/>
        <v>T=2s</v>
      </c>
      <c r="C355" s="534" t="str">
        <f>'Tabelle Dashboard'!R162</f>
        <v>Scenario 9</v>
      </c>
      <c r="D355" s="536">
        <f>'Tabelle Dashboard'!S162</f>
        <v>4.3999999999999997E-2</v>
      </c>
      <c r="E355" s="537">
        <f>'Tabelle Dashboard'!T162</f>
        <v>6.2E-2</v>
      </c>
      <c r="F355" s="536">
        <f>'Tabelle Dashboard'!U162</f>
        <v>4.3999999999999997E-2</v>
      </c>
      <c r="G355" s="537">
        <f>'Tabelle Dashboard'!V162</f>
        <v>6.6E-3</v>
      </c>
      <c r="H355" s="536">
        <f>'Tabelle Dashboard'!W162</f>
        <v>6.6E-3</v>
      </c>
    </row>
    <row r="356" spans="1:8" x14ac:dyDescent="0.2">
      <c r="A356" s="520" t="str">
        <f t="shared" si="14"/>
        <v>T8</v>
      </c>
      <c r="B356" s="526" t="str">
        <f t="shared" si="13"/>
        <v>T=2s</v>
      </c>
      <c r="C356" s="534" t="str">
        <f>'Tabelle Dashboard'!R163</f>
        <v>Scenario 10</v>
      </c>
      <c r="D356" s="536">
        <f>'Tabelle Dashboard'!S163</f>
        <v>5.7000000000000002E-2</v>
      </c>
      <c r="E356" s="537">
        <f>'Tabelle Dashboard'!T163</f>
        <v>6.7000000000000004E-2</v>
      </c>
      <c r="F356" s="536">
        <f>'Tabelle Dashboard'!U163</f>
        <v>4.7E-2</v>
      </c>
      <c r="G356" s="537">
        <f>'Tabelle Dashboard'!V163</f>
        <v>7.1999999999999998E-3</v>
      </c>
      <c r="H356" s="536">
        <f>'Tabelle Dashboard'!W163</f>
        <v>7.1000000000000004E-3</v>
      </c>
    </row>
    <row r="357" spans="1:8" x14ac:dyDescent="0.2">
      <c r="A357" s="520" t="str">
        <f t="shared" si="14"/>
        <v>T8</v>
      </c>
      <c r="B357" s="526" t="str">
        <f t="shared" si="13"/>
        <v>T=2s</v>
      </c>
      <c r="C357" s="534" t="str">
        <f>'Tabelle Dashboard'!R164</f>
        <v>Scenario 11</v>
      </c>
      <c r="D357" s="536">
        <f>'Tabelle Dashboard'!S164</f>
        <v>4.5999999999999999E-2</v>
      </c>
      <c r="E357" s="537">
        <f>'Tabelle Dashboard'!T164</f>
        <v>6.4000000000000001E-2</v>
      </c>
      <c r="F357" s="536">
        <f>'Tabelle Dashboard'!U164</f>
        <v>4.5999999999999999E-2</v>
      </c>
      <c r="G357" s="537">
        <f>'Tabelle Dashboard'!V164</f>
        <v>6.8999999999999999E-3</v>
      </c>
      <c r="H357" s="536">
        <f>'Tabelle Dashboard'!W164</f>
        <v>6.8999999999999999E-3</v>
      </c>
    </row>
    <row r="358" spans="1:8" x14ac:dyDescent="0.2">
      <c r="A358" s="520" t="str">
        <f t="shared" si="14"/>
        <v>T8</v>
      </c>
      <c r="B358" s="526" t="str">
        <f t="shared" si="13"/>
        <v>T=2s</v>
      </c>
      <c r="C358" s="534" t="str">
        <f>'Tabelle Dashboard'!R165</f>
        <v>Scenario 12</v>
      </c>
      <c r="D358" s="536">
        <f>'Tabelle Dashboard'!S165</f>
        <v>4.4999999999999998E-2</v>
      </c>
      <c r="E358" s="537">
        <f>'Tabelle Dashboard'!T165</f>
        <v>6.3E-2</v>
      </c>
      <c r="F358" s="536">
        <f>'Tabelle Dashboard'!U165</f>
        <v>4.4999999999999998E-2</v>
      </c>
      <c r="G358" s="537">
        <f>'Tabelle Dashboard'!V165</f>
        <v>6.7000000000000002E-3</v>
      </c>
      <c r="H358" s="536">
        <f>'Tabelle Dashboard'!W165</f>
        <v>6.7000000000000002E-3</v>
      </c>
    </row>
    <row r="359" spans="1:8" x14ac:dyDescent="0.2">
      <c r="A359" s="520" t="str">
        <f t="shared" si="14"/>
        <v>T8</v>
      </c>
      <c r="B359" s="526" t="str">
        <f t="shared" si="13"/>
        <v>T=2s</v>
      </c>
      <c r="C359" s="534" t="str">
        <f>'Tabelle Dashboard'!R166</f>
        <v>Scenario 13</v>
      </c>
      <c r="D359" s="536">
        <f>'Tabelle Dashboard'!S166</f>
        <v>4.7E-2</v>
      </c>
      <c r="E359" s="537">
        <f>'Tabelle Dashboard'!T166</f>
        <v>6.7000000000000004E-2</v>
      </c>
      <c r="F359" s="536">
        <f>'Tabelle Dashboard'!U166</f>
        <v>4.7E-2</v>
      </c>
      <c r="G359" s="537">
        <f>'Tabelle Dashboard'!V166</f>
        <v>7.3000000000000001E-3</v>
      </c>
      <c r="H359" s="536">
        <f>'Tabelle Dashboard'!W166</f>
        <v>7.1000000000000004E-3</v>
      </c>
    </row>
    <row r="360" spans="1:8" x14ac:dyDescent="0.2">
      <c r="A360" s="520" t="str">
        <f t="shared" si="14"/>
        <v>T8</v>
      </c>
      <c r="B360" s="526" t="str">
        <f t="shared" si="13"/>
        <v>T=2s</v>
      </c>
      <c r="C360" s="534" t="str">
        <f>'Tabelle Dashboard'!R167</f>
        <v>Scenario 14</v>
      </c>
      <c r="D360" s="536">
        <f>'Tabelle Dashboard'!S167</f>
        <v>4.5999999999999999E-2</v>
      </c>
      <c r="E360" s="537">
        <f>'Tabelle Dashboard'!T167</f>
        <v>6.4000000000000001E-2</v>
      </c>
      <c r="F360" s="536">
        <f>'Tabelle Dashboard'!U167</f>
        <v>4.5999999999999999E-2</v>
      </c>
      <c r="G360" s="537">
        <f>'Tabelle Dashboard'!V167</f>
        <v>6.8999999999999999E-3</v>
      </c>
      <c r="H360" s="536">
        <f>'Tabelle Dashboard'!W167</f>
        <v>6.8999999999999999E-3</v>
      </c>
    </row>
    <row r="361" spans="1:8" x14ac:dyDescent="0.2">
      <c r="A361" s="520" t="str">
        <f t="shared" si="14"/>
        <v>T8</v>
      </c>
      <c r="B361" s="526" t="str">
        <f t="shared" si="13"/>
        <v>T=2s</v>
      </c>
      <c r="C361" s="534" t="str">
        <f>'Tabelle Dashboard'!R168</f>
        <v>Scenario 15</v>
      </c>
      <c r="D361" s="536">
        <f>'Tabelle Dashboard'!S168</f>
        <v>4.5999999999999999E-2</v>
      </c>
      <c r="E361" s="537">
        <f>'Tabelle Dashboard'!T168</f>
        <v>6.4000000000000001E-2</v>
      </c>
      <c r="F361" s="536">
        <f>'Tabelle Dashboard'!U168</f>
        <v>4.5999999999999999E-2</v>
      </c>
      <c r="G361" s="537">
        <f>'Tabelle Dashboard'!V168</f>
        <v>6.8999999999999999E-3</v>
      </c>
      <c r="H361" s="536">
        <f>'Tabelle Dashboard'!W168</f>
        <v>6.8999999999999999E-3</v>
      </c>
    </row>
    <row r="362" spans="1:8" x14ac:dyDescent="0.2">
      <c r="A362" s="520" t="s">
        <v>1178</v>
      </c>
      <c r="B362" s="526" t="str">
        <f t="shared" si="13"/>
        <v>T=0s</v>
      </c>
      <c r="C362" s="534" t="str">
        <f>'Tabelle Dashboard'!B175</f>
        <v>Scenario 1</v>
      </c>
      <c r="D362" s="536">
        <f>'Tabelle Dashboard'!C175</f>
        <v>4.4999999999999998E-2</v>
      </c>
      <c r="E362" s="537">
        <f>'Tabelle Dashboard'!D175</f>
        <v>6.3E-2</v>
      </c>
      <c r="F362" s="536">
        <f>'Tabelle Dashboard'!E175</f>
        <v>4.4999999999999998E-2</v>
      </c>
      <c r="G362" s="537">
        <f>'Tabelle Dashboard'!F175</f>
        <v>6.7000000000000002E-3</v>
      </c>
      <c r="H362" s="536">
        <f>'Tabelle Dashboard'!G175</f>
        <v>6.7000000000000002E-3</v>
      </c>
    </row>
    <row r="363" spans="1:8" x14ac:dyDescent="0.2">
      <c r="A363" s="520" t="str">
        <f t="shared" si="14"/>
        <v>T9</v>
      </c>
      <c r="B363" s="526" t="str">
        <f t="shared" si="13"/>
        <v>T=0s</v>
      </c>
      <c r="C363" s="534" t="str">
        <f>'Tabelle Dashboard'!B176</f>
        <v>Scenario 2</v>
      </c>
      <c r="D363" s="536">
        <f>'Tabelle Dashboard'!C176</f>
        <v>4.4999999999999998E-2</v>
      </c>
      <c r="E363" s="537">
        <f>'Tabelle Dashboard'!D176</f>
        <v>6.3E-2</v>
      </c>
      <c r="F363" s="536">
        <f>'Tabelle Dashboard'!E176</f>
        <v>4.4999999999999998E-2</v>
      </c>
      <c r="G363" s="537">
        <f>'Tabelle Dashboard'!F176</f>
        <v>6.7999999999999996E-3</v>
      </c>
      <c r="H363" s="536">
        <f>'Tabelle Dashboard'!G176</f>
        <v>6.7999999999999996E-3</v>
      </c>
    </row>
    <row r="364" spans="1:8" x14ac:dyDescent="0.2">
      <c r="A364" s="520" t="str">
        <f t="shared" si="14"/>
        <v>T9</v>
      </c>
      <c r="B364" s="526" t="str">
        <f t="shared" si="13"/>
        <v>T=0s</v>
      </c>
      <c r="C364" s="534" t="str">
        <f>'Tabelle Dashboard'!B177</f>
        <v>Scenario 3</v>
      </c>
      <c r="D364" s="536">
        <f>'Tabelle Dashboard'!C177</f>
        <v>4.3999999999999997E-2</v>
      </c>
      <c r="E364" s="537">
        <f>'Tabelle Dashboard'!D177</f>
        <v>6.0999999999999999E-2</v>
      </c>
      <c r="F364" s="536">
        <f>'Tabelle Dashboard'!E177</f>
        <v>4.3999999999999997E-2</v>
      </c>
      <c r="G364" s="537">
        <f>'Tabelle Dashboard'!F177</f>
        <v>6.6E-3</v>
      </c>
      <c r="H364" s="536">
        <f>'Tabelle Dashboard'!G177</f>
        <v>6.6E-3</v>
      </c>
    </row>
    <row r="365" spans="1:8" x14ac:dyDescent="0.2">
      <c r="A365" s="520" t="str">
        <f t="shared" si="14"/>
        <v>T9</v>
      </c>
      <c r="B365" s="526" t="str">
        <f t="shared" si="13"/>
        <v>T=0s</v>
      </c>
      <c r="C365" s="534" t="str">
        <f>'Tabelle Dashboard'!B178</f>
        <v>Scenario 4</v>
      </c>
      <c r="D365" s="536">
        <f>'Tabelle Dashboard'!C178</f>
        <v>4.4999999999999998E-2</v>
      </c>
      <c r="E365" s="537">
        <f>'Tabelle Dashboard'!D178</f>
        <v>6.3E-2</v>
      </c>
      <c r="F365" s="536">
        <f>'Tabelle Dashboard'!E178</f>
        <v>4.4999999999999998E-2</v>
      </c>
      <c r="G365" s="537">
        <f>'Tabelle Dashboard'!F178</f>
        <v>6.7999999999999996E-3</v>
      </c>
      <c r="H365" s="536">
        <f>'Tabelle Dashboard'!G178</f>
        <v>6.8999999999999999E-3</v>
      </c>
    </row>
    <row r="366" spans="1:8" x14ac:dyDescent="0.2">
      <c r="A366" s="520" t="str">
        <f t="shared" si="14"/>
        <v>T9</v>
      </c>
      <c r="B366" s="526" t="str">
        <f t="shared" si="13"/>
        <v>T=0s</v>
      </c>
      <c r="C366" s="534" t="str">
        <f>'Tabelle Dashboard'!B179</f>
        <v>Scenario 5</v>
      </c>
      <c r="D366" s="536">
        <f>'Tabelle Dashboard'!C179</f>
        <v>4.3999999999999997E-2</v>
      </c>
      <c r="E366" s="537">
        <f>'Tabelle Dashboard'!D179</f>
        <v>6.2E-2</v>
      </c>
      <c r="F366" s="536">
        <f>'Tabelle Dashboard'!E179</f>
        <v>4.3999999999999997E-2</v>
      </c>
      <c r="G366" s="537">
        <f>'Tabelle Dashboard'!F179</f>
        <v>6.7999999999999996E-3</v>
      </c>
      <c r="H366" s="536">
        <f>'Tabelle Dashboard'!G179</f>
        <v>6.8999999999999999E-3</v>
      </c>
    </row>
    <row r="367" spans="1:8" x14ac:dyDescent="0.2">
      <c r="A367" s="520" t="str">
        <f t="shared" si="14"/>
        <v>T9</v>
      </c>
      <c r="B367" s="526" t="str">
        <f t="shared" si="13"/>
        <v>T=0s</v>
      </c>
      <c r="C367" s="534" t="str">
        <f>'Tabelle Dashboard'!B180</f>
        <v>Scenario 6</v>
      </c>
      <c r="D367" s="536">
        <f>'Tabelle Dashboard'!C180</f>
        <v>4.4999999999999998E-2</v>
      </c>
      <c r="E367" s="537">
        <f>'Tabelle Dashboard'!D180</f>
        <v>6.3E-2</v>
      </c>
      <c r="F367" s="536">
        <f>'Tabelle Dashboard'!E180</f>
        <v>4.4999999999999998E-2</v>
      </c>
      <c r="G367" s="537">
        <f>'Tabelle Dashboard'!F180</f>
        <v>6.7000000000000004E-2</v>
      </c>
      <c r="H367" s="536">
        <f>'Tabelle Dashboard'!G180</f>
        <v>6.7000000000000002E-3</v>
      </c>
    </row>
    <row r="368" spans="1:8" x14ac:dyDescent="0.2">
      <c r="A368" s="520" t="str">
        <f t="shared" si="14"/>
        <v>T9</v>
      </c>
      <c r="B368" s="526" t="str">
        <f t="shared" si="13"/>
        <v>T=0s</v>
      </c>
      <c r="C368" s="534" t="str">
        <f>'Tabelle Dashboard'!B181</f>
        <v>Scenario 7</v>
      </c>
      <c r="D368" s="536">
        <f>'Tabelle Dashboard'!C181</f>
        <v>4.4999999999999998E-2</v>
      </c>
      <c r="E368" s="537">
        <f>'Tabelle Dashboard'!D181</f>
        <v>6.3E-2</v>
      </c>
      <c r="F368" s="536">
        <f>'Tabelle Dashboard'!E181</f>
        <v>4.4999999999999998E-2</v>
      </c>
      <c r="G368" s="537">
        <f>'Tabelle Dashboard'!F181</f>
        <v>6.7000000000000004E-2</v>
      </c>
      <c r="H368" s="536">
        <f>'Tabelle Dashboard'!G181</f>
        <v>6.7000000000000002E-3</v>
      </c>
    </row>
    <row r="369" spans="1:8" x14ac:dyDescent="0.2">
      <c r="A369" s="520" t="str">
        <f t="shared" si="14"/>
        <v>T9</v>
      </c>
      <c r="B369" s="526" t="str">
        <f t="shared" si="13"/>
        <v>T=0s</v>
      </c>
      <c r="C369" s="534" t="str">
        <f>'Tabelle Dashboard'!B182</f>
        <v>Scenario 8</v>
      </c>
      <c r="D369" s="536">
        <f>'Tabelle Dashboard'!C182</f>
        <v>4.4999999999999998E-2</v>
      </c>
      <c r="E369" s="537">
        <f>'Tabelle Dashboard'!D182</f>
        <v>6.3E-2</v>
      </c>
      <c r="F369" s="536">
        <f>'Tabelle Dashboard'!E182</f>
        <v>4.4999999999999998E-2</v>
      </c>
      <c r="G369" s="537">
        <f>'Tabelle Dashboard'!F182</f>
        <v>6.7000000000000002E-3</v>
      </c>
      <c r="H369" s="536">
        <f>'Tabelle Dashboard'!G182</f>
        <v>6.7999999999999996E-3</v>
      </c>
    </row>
    <row r="370" spans="1:8" x14ac:dyDescent="0.2">
      <c r="A370" s="520" t="str">
        <f t="shared" si="14"/>
        <v>T9</v>
      </c>
      <c r="B370" s="526" t="str">
        <f t="shared" si="13"/>
        <v>T=0s</v>
      </c>
      <c r="C370" s="534" t="str">
        <f>'Tabelle Dashboard'!B183</f>
        <v>Scenario 9</v>
      </c>
      <c r="D370" s="536">
        <f>'Tabelle Dashboard'!C183</f>
        <v>4.5999999999999999E-2</v>
      </c>
      <c r="E370" s="537">
        <f>'Tabelle Dashboard'!D183</f>
        <v>6.5000000000000002E-2</v>
      </c>
      <c r="F370" s="536">
        <f>'Tabelle Dashboard'!E183</f>
        <v>4.5999999999999999E-2</v>
      </c>
      <c r="G370" s="537">
        <f>'Tabelle Dashboard'!F183</f>
        <v>7.0000000000000001E-3</v>
      </c>
      <c r="H370" s="536">
        <f>'Tabelle Dashboard'!G183</f>
        <v>7.0000000000000001E-3</v>
      </c>
    </row>
    <row r="371" spans="1:8" x14ac:dyDescent="0.2">
      <c r="A371" s="520" t="str">
        <f t="shared" si="14"/>
        <v>T9</v>
      </c>
      <c r="B371" s="526" t="str">
        <f t="shared" si="13"/>
        <v>T=0s</v>
      </c>
      <c r="C371" s="534" t="str">
        <f>'Tabelle Dashboard'!B184</f>
        <v>Scenario 10</v>
      </c>
      <c r="D371" s="536">
        <f>'Tabelle Dashboard'!C184</f>
        <v>4.7E-2</v>
      </c>
      <c r="E371" s="537">
        <f>'Tabelle Dashboard'!D184</f>
        <v>6.6000000000000003E-2</v>
      </c>
      <c r="F371" s="536">
        <f>'Tabelle Dashboard'!E184</f>
        <v>4.7E-2</v>
      </c>
      <c r="G371" s="537">
        <f>'Tabelle Dashboard'!F184</f>
        <v>7.0000000000000001E-3</v>
      </c>
      <c r="H371" s="536">
        <f>'Tabelle Dashboard'!G184</f>
        <v>7.1000000000000004E-3</v>
      </c>
    </row>
    <row r="372" spans="1:8" x14ac:dyDescent="0.2">
      <c r="A372" s="520" t="str">
        <f t="shared" si="14"/>
        <v>T9</v>
      </c>
      <c r="B372" s="526" t="str">
        <f t="shared" si="13"/>
        <v>T=0s</v>
      </c>
      <c r="C372" s="534" t="str">
        <f>'Tabelle Dashboard'!B185</f>
        <v>Scenario 11</v>
      </c>
      <c r="D372" s="536">
        <f>'Tabelle Dashboard'!C185</f>
        <v>4.4999999999999998E-2</v>
      </c>
      <c r="E372" s="537">
        <f>'Tabelle Dashboard'!D185</f>
        <v>6.4000000000000001E-2</v>
      </c>
      <c r="F372" s="536">
        <f>'Tabelle Dashboard'!E185</f>
        <v>4.4999999999999998E-2</v>
      </c>
      <c r="G372" s="537">
        <f>'Tabelle Dashboard'!F185</f>
        <v>6.7999999999999996E-3</v>
      </c>
      <c r="H372" s="536">
        <f>'Tabelle Dashboard'!G185</f>
        <v>6.7999999999999996E-3</v>
      </c>
    </row>
    <row r="373" spans="1:8" x14ac:dyDescent="0.2">
      <c r="A373" s="520" t="str">
        <f t="shared" si="14"/>
        <v>T9</v>
      </c>
      <c r="B373" s="526" t="str">
        <f t="shared" si="13"/>
        <v>T=0s</v>
      </c>
      <c r="C373" s="534" t="str">
        <f>'Tabelle Dashboard'!B186</f>
        <v>Scenario 12</v>
      </c>
      <c r="D373" s="536">
        <f>'Tabelle Dashboard'!C186</f>
        <v>4.3999999999999997E-2</v>
      </c>
      <c r="E373" s="537">
        <f>'Tabelle Dashboard'!D186</f>
        <v>6.2E-2</v>
      </c>
      <c r="F373" s="536">
        <f>'Tabelle Dashboard'!E186</f>
        <v>4.3999999999999997E-2</v>
      </c>
      <c r="G373" s="537">
        <f>'Tabelle Dashboard'!F186</f>
        <v>6.7000000000000002E-3</v>
      </c>
      <c r="H373" s="536">
        <f>'Tabelle Dashboard'!G186</f>
        <v>6.7000000000000002E-3</v>
      </c>
    </row>
    <row r="374" spans="1:8" x14ac:dyDescent="0.2">
      <c r="A374" s="520" t="str">
        <f t="shared" si="14"/>
        <v>T9</v>
      </c>
      <c r="B374" s="526" t="str">
        <f t="shared" si="13"/>
        <v>T=0s</v>
      </c>
      <c r="C374" s="534" t="str">
        <f>'Tabelle Dashboard'!B187</f>
        <v>Scenario 13</v>
      </c>
      <c r="D374" s="536">
        <f>'Tabelle Dashboard'!C187</f>
        <v>4.7E-2</v>
      </c>
      <c r="E374" s="537">
        <f>'Tabelle Dashboard'!D187</f>
        <v>6.6000000000000003E-2</v>
      </c>
      <c r="F374" s="536">
        <f>'Tabelle Dashboard'!E187</f>
        <v>4.7E-2</v>
      </c>
      <c r="G374" s="537">
        <f>'Tabelle Dashboard'!F187</f>
        <v>7.0000000000000001E-3</v>
      </c>
      <c r="H374" s="536">
        <f>'Tabelle Dashboard'!G187</f>
        <v>7.0000000000000001E-3</v>
      </c>
    </row>
    <row r="375" spans="1:8" x14ac:dyDescent="0.2">
      <c r="A375" s="520" t="str">
        <f t="shared" si="14"/>
        <v>T9</v>
      </c>
      <c r="B375" s="526" t="str">
        <f t="shared" si="13"/>
        <v>T=0s</v>
      </c>
      <c r="C375" s="534" t="str">
        <f>'Tabelle Dashboard'!B188</f>
        <v>Scenario 14</v>
      </c>
      <c r="D375" s="536">
        <f>'Tabelle Dashboard'!C188</f>
        <v>4.4999999999999998E-2</v>
      </c>
      <c r="E375" s="537">
        <f>'Tabelle Dashboard'!D188</f>
        <v>6.4000000000000001E-2</v>
      </c>
      <c r="F375" s="536">
        <f>'Tabelle Dashboard'!E188</f>
        <v>4.4999999999999998E-2</v>
      </c>
      <c r="G375" s="537">
        <f>'Tabelle Dashboard'!F188</f>
        <v>6.7999999999999996E-3</v>
      </c>
      <c r="H375" s="536">
        <f>'Tabelle Dashboard'!G188</f>
        <v>6.8999999999999999E-3</v>
      </c>
    </row>
    <row r="376" spans="1:8" x14ac:dyDescent="0.2">
      <c r="A376" s="520" t="str">
        <f t="shared" si="14"/>
        <v>T9</v>
      </c>
      <c r="B376" s="526" t="str">
        <f t="shared" si="13"/>
        <v>T=0s</v>
      </c>
      <c r="C376" s="534" t="str">
        <f>'Tabelle Dashboard'!B189</f>
        <v>Scenario 15</v>
      </c>
      <c r="D376" s="536">
        <f>'Tabelle Dashboard'!C189</f>
        <v>4.4999999999999998E-2</v>
      </c>
      <c r="E376" s="537">
        <f>'Tabelle Dashboard'!D189</f>
        <v>6.4000000000000001E-2</v>
      </c>
      <c r="F376" s="536">
        <f>'Tabelle Dashboard'!E189</f>
        <v>4.5999999999999999E-2</v>
      </c>
      <c r="G376" s="537">
        <f>'Tabelle Dashboard'!F189</f>
        <v>6.8999999999999999E-3</v>
      </c>
      <c r="H376" s="536">
        <f>'Tabelle Dashboard'!G189</f>
        <v>6.8999999999999999E-3</v>
      </c>
    </row>
    <row r="377" spans="1:8" x14ac:dyDescent="0.2">
      <c r="A377" s="520" t="str">
        <f t="shared" si="14"/>
        <v>T9</v>
      </c>
      <c r="B377" s="526" t="str">
        <f t="shared" si="13"/>
        <v>T=1s</v>
      </c>
      <c r="C377" s="534" t="str">
        <f>'Tabelle Dashboard'!J175</f>
        <v>Scenario 1</v>
      </c>
      <c r="D377" s="536">
        <f>'Tabelle Dashboard'!K175</f>
        <v>4.4999999999999998E-2</v>
      </c>
      <c r="E377" s="537">
        <f>'Tabelle Dashboard'!L175</f>
        <v>6.3E-2</v>
      </c>
      <c r="F377" s="536">
        <f>'Tabelle Dashboard'!M175</f>
        <v>4.4999999999999998E-2</v>
      </c>
      <c r="G377" s="537">
        <f>'Tabelle Dashboard'!N175</f>
        <v>6.7999999999999996E-3</v>
      </c>
      <c r="H377" s="536">
        <f>'Tabelle Dashboard'!O175</f>
        <v>6.7999999999999996E-3</v>
      </c>
    </row>
    <row r="378" spans="1:8" x14ac:dyDescent="0.2">
      <c r="A378" s="520" t="str">
        <f t="shared" si="14"/>
        <v>T9</v>
      </c>
      <c r="B378" s="526" t="str">
        <f t="shared" si="13"/>
        <v>T=1s</v>
      </c>
      <c r="C378" s="534" t="str">
        <f>'Tabelle Dashboard'!J176</f>
        <v>Scenario 2</v>
      </c>
      <c r="D378" s="536">
        <f>'Tabelle Dashboard'!K176</f>
        <v>4.3999999999999997E-2</v>
      </c>
      <c r="E378" s="537">
        <f>'Tabelle Dashboard'!L176</f>
        <v>6.0999999999999999E-2</v>
      </c>
      <c r="F378" s="536">
        <f>'Tabelle Dashboard'!M176</f>
        <v>4.3999999999999997E-2</v>
      </c>
      <c r="G378" s="537">
        <f>'Tabelle Dashboard'!N176</f>
        <v>6.6E-3</v>
      </c>
      <c r="H378" s="536">
        <f>'Tabelle Dashboard'!O176</f>
        <v>6.6E-3</v>
      </c>
    </row>
    <row r="379" spans="1:8" x14ac:dyDescent="0.2">
      <c r="A379" s="520" t="str">
        <f t="shared" si="14"/>
        <v>T9</v>
      </c>
      <c r="B379" s="526" t="str">
        <f t="shared" si="13"/>
        <v>T=1s</v>
      </c>
      <c r="C379" s="534" t="str">
        <f>'Tabelle Dashboard'!J177</f>
        <v>Scenario 3</v>
      </c>
      <c r="D379" s="536">
        <f>'Tabelle Dashboard'!K177</f>
        <v>4.5999999999999999E-2</v>
      </c>
      <c r="E379" s="537">
        <f>'Tabelle Dashboard'!L177</f>
        <v>6.5000000000000002E-2</v>
      </c>
      <c r="F379" s="536">
        <f>'Tabelle Dashboard'!M177</f>
        <v>4.5999999999999999E-2</v>
      </c>
      <c r="G379" s="537">
        <f>'Tabelle Dashboard'!N177</f>
        <v>6.8999999999999999E-3</v>
      </c>
      <c r="H379" s="536">
        <f>'Tabelle Dashboard'!O177</f>
        <v>6.8999999999999999E-3</v>
      </c>
    </row>
    <row r="380" spans="1:8" x14ac:dyDescent="0.2">
      <c r="A380" s="520" t="str">
        <f t="shared" si="14"/>
        <v>T9</v>
      </c>
      <c r="B380" s="526" t="str">
        <f t="shared" si="13"/>
        <v>T=1s</v>
      </c>
      <c r="C380" s="534" t="str">
        <f>'Tabelle Dashboard'!J178</f>
        <v>Scenario 4</v>
      </c>
      <c r="D380" s="536">
        <f>'Tabelle Dashboard'!K178</f>
        <v>4.5999999999999999E-2</v>
      </c>
      <c r="E380" s="537">
        <f>'Tabelle Dashboard'!L178</f>
        <v>6.4000000000000001E-2</v>
      </c>
      <c r="F380" s="536">
        <f>'Tabelle Dashboard'!M178</f>
        <v>4.5999999999999999E-2</v>
      </c>
      <c r="G380" s="537">
        <f>'Tabelle Dashboard'!N178</f>
        <v>6.7999999999999996E-3</v>
      </c>
      <c r="H380" s="536">
        <f>'Tabelle Dashboard'!O178</f>
        <v>6.8999999999999999E-3</v>
      </c>
    </row>
    <row r="381" spans="1:8" x14ac:dyDescent="0.2">
      <c r="A381" s="520" t="str">
        <f t="shared" si="14"/>
        <v>T9</v>
      </c>
      <c r="B381" s="526" t="str">
        <f t="shared" si="13"/>
        <v>T=1s</v>
      </c>
      <c r="C381" s="534" t="str">
        <f>'Tabelle Dashboard'!J179</f>
        <v>Scenario 5</v>
      </c>
      <c r="D381" s="536">
        <f>'Tabelle Dashboard'!K179</f>
        <v>4.4999999999999998E-2</v>
      </c>
      <c r="E381" s="537">
        <f>'Tabelle Dashboard'!L179</f>
        <v>6.4000000000000001E-2</v>
      </c>
      <c r="F381" s="536">
        <f>'Tabelle Dashboard'!M179</f>
        <v>4.5999999999999999E-2</v>
      </c>
      <c r="G381" s="537">
        <f>'Tabelle Dashboard'!N179</f>
        <v>6.8999999999999999E-3</v>
      </c>
      <c r="H381" s="536">
        <f>'Tabelle Dashboard'!O179</f>
        <v>6.8999999999999999E-3</v>
      </c>
    </row>
    <row r="382" spans="1:8" x14ac:dyDescent="0.2">
      <c r="A382" s="520" t="str">
        <f t="shared" si="14"/>
        <v>T9</v>
      </c>
      <c r="B382" s="526" t="str">
        <f t="shared" si="13"/>
        <v>T=1s</v>
      </c>
      <c r="C382" s="534" t="str">
        <f>'Tabelle Dashboard'!J180</f>
        <v>Scenario 6</v>
      </c>
      <c r="D382" s="536">
        <f>'Tabelle Dashboard'!K180</f>
        <v>4.4999999999999998E-2</v>
      </c>
      <c r="E382" s="537">
        <f>'Tabelle Dashboard'!L180</f>
        <v>6.3E-2</v>
      </c>
      <c r="F382" s="536">
        <f>'Tabelle Dashboard'!M180</f>
        <v>4.5999999999999999E-2</v>
      </c>
      <c r="G382" s="537">
        <f>'Tabelle Dashboard'!N180</f>
        <v>6.8999999999999999E-3</v>
      </c>
      <c r="H382" s="536">
        <f>'Tabelle Dashboard'!O180</f>
        <v>6.8999999999999999E-3</v>
      </c>
    </row>
    <row r="383" spans="1:8" x14ac:dyDescent="0.2">
      <c r="A383" s="520" t="str">
        <f t="shared" si="14"/>
        <v>T9</v>
      </c>
      <c r="B383" s="526" t="str">
        <f t="shared" si="13"/>
        <v>T=1s</v>
      </c>
      <c r="C383" s="534" t="str">
        <f>'Tabelle Dashboard'!J181</f>
        <v>Scenario 7</v>
      </c>
      <c r="D383" s="536">
        <f>'Tabelle Dashboard'!K181</f>
        <v>4.4999999999999998E-2</v>
      </c>
      <c r="E383" s="537">
        <f>'Tabelle Dashboard'!L181</f>
        <v>6.3E-2</v>
      </c>
      <c r="F383" s="536">
        <f>'Tabelle Dashboard'!M181</f>
        <v>4.4999999999999998E-2</v>
      </c>
      <c r="G383" s="537">
        <f>'Tabelle Dashboard'!N181</f>
        <v>6.7000000000000002E-3</v>
      </c>
      <c r="H383" s="536">
        <f>'Tabelle Dashboard'!O181</f>
        <v>6.7999999999999996E-3</v>
      </c>
    </row>
    <row r="384" spans="1:8" x14ac:dyDescent="0.2">
      <c r="A384" s="520" t="str">
        <f t="shared" si="14"/>
        <v>T9</v>
      </c>
      <c r="B384" s="526" t="str">
        <f t="shared" si="13"/>
        <v>T=1s</v>
      </c>
      <c r="C384" s="534" t="str">
        <f>'Tabelle Dashboard'!J182</f>
        <v>Scenario 8</v>
      </c>
      <c r="D384" s="536">
        <f>'Tabelle Dashboard'!K182</f>
        <v>4.4999999999999998E-2</v>
      </c>
      <c r="E384" s="537">
        <f>'Tabelle Dashboard'!L182</f>
        <v>6.4000000000000001E-2</v>
      </c>
      <c r="F384" s="536">
        <f>'Tabelle Dashboard'!M182</f>
        <v>4.4999999999999998E-2</v>
      </c>
      <c r="G384" s="537">
        <f>'Tabelle Dashboard'!N182</f>
        <v>6.7999999999999996E-3</v>
      </c>
      <c r="H384" s="536">
        <f>'Tabelle Dashboard'!O182</f>
        <v>6.7999999999999996E-3</v>
      </c>
    </row>
    <row r="385" spans="1:8" x14ac:dyDescent="0.2">
      <c r="A385" s="520" t="str">
        <f t="shared" si="14"/>
        <v>T9</v>
      </c>
      <c r="B385" s="526" t="str">
        <f t="shared" si="13"/>
        <v>T=1s</v>
      </c>
      <c r="C385" s="534" t="str">
        <f>'Tabelle Dashboard'!J183</f>
        <v>Scenario 9</v>
      </c>
      <c r="D385" s="536">
        <f>'Tabelle Dashboard'!K183</f>
        <v>4.5999999999999999E-2</v>
      </c>
      <c r="E385" s="537">
        <f>'Tabelle Dashboard'!L183</f>
        <v>6.4000000000000001E-2</v>
      </c>
      <c r="F385" s="536">
        <f>'Tabelle Dashboard'!M183</f>
        <v>4.5999999999999999E-2</v>
      </c>
      <c r="G385" s="537">
        <f>'Tabelle Dashboard'!N183</f>
        <v>6.7999999999999996E-3</v>
      </c>
      <c r="H385" s="536">
        <f>'Tabelle Dashboard'!O183</f>
        <v>6.7999999999999996E-3</v>
      </c>
    </row>
    <row r="386" spans="1:8" x14ac:dyDescent="0.2">
      <c r="A386" s="520" t="str">
        <f t="shared" si="14"/>
        <v>T9</v>
      </c>
      <c r="B386" s="526" t="str">
        <f t="shared" si="13"/>
        <v>T=1s</v>
      </c>
      <c r="C386" s="534" t="str">
        <f>'Tabelle Dashboard'!J184</f>
        <v>Scenario 10</v>
      </c>
      <c r="D386" s="536">
        <f>'Tabelle Dashboard'!K184</f>
        <v>4.7E-2</v>
      </c>
      <c r="E386" s="537">
        <f>'Tabelle Dashboard'!L184</f>
        <v>6.6000000000000003E-2</v>
      </c>
      <c r="F386" s="536">
        <f>'Tabelle Dashboard'!M184</f>
        <v>4.7E-2</v>
      </c>
      <c r="G386" s="537">
        <f>'Tabelle Dashboard'!N184</f>
        <v>7.1000000000000004E-3</v>
      </c>
      <c r="H386" s="536">
        <f>'Tabelle Dashboard'!O184</f>
        <v>7.1000000000000004E-3</v>
      </c>
    </row>
    <row r="387" spans="1:8" x14ac:dyDescent="0.2">
      <c r="A387" s="520" t="str">
        <f t="shared" si="14"/>
        <v>T9</v>
      </c>
      <c r="B387" s="526" t="str">
        <f t="shared" si="13"/>
        <v>T=1s</v>
      </c>
      <c r="C387" s="534" t="str">
        <f>'Tabelle Dashboard'!J185</f>
        <v>Scenario 11</v>
      </c>
      <c r="D387" s="536">
        <f>'Tabelle Dashboard'!K185</f>
        <v>4.4999999999999998E-2</v>
      </c>
      <c r="E387" s="537">
        <f>'Tabelle Dashboard'!L185</f>
        <v>6.4000000000000001E-2</v>
      </c>
      <c r="F387" s="536">
        <f>'Tabelle Dashboard'!M185</f>
        <v>4.4999999999999998E-2</v>
      </c>
      <c r="G387" s="537">
        <f>'Tabelle Dashboard'!N185</f>
        <v>6.7999999999999996E-3</v>
      </c>
      <c r="H387" s="536">
        <f>'Tabelle Dashboard'!O185</f>
        <v>6.8999999999999999E-3</v>
      </c>
    </row>
    <row r="388" spans="1:8" x14ac:dyDescent="0.2">
      <c r="A388" s="520" t="str">
        <f t="shared" si="14"/>
        <v>T9</v>
      </c>
      <c r="B388" s="526" t="str">
        <f t="shared" si="13"/>
        <v>T=1s</v>
      </c>
      <c r="C388" s="534" t="str">
        <f>'Tabelle Dashboard'!J186</f>
        <v>Scenario 12</v>
      </c>
      <c r="D388" s="536">
        <f>'Tabelle Dashboard'!K186</f>
        <v>4.3999999999999997E-2</v>
      </c>
      <c r="E388" s="537">
        <f>'Tabelle Dashboard'!L186</f>
        <v>6.2E-2</v>
      </c>
      <c r="F388" s="536">
        <f>'Tabelle Dashboard'!M186</f>
        <v>4.3999999999999997E-2</v>
      </c>
      <c r="G388" s="537">
        <f>'Tabelle Dashboard'!N186</f>
        <v>6.7000000000000002E-3</v>
      </c>
      <c r="H388" s="536">
        <f>'Tabelle Dashboard'!O186</f>
        <v>6.7000000000000002E-3</v>
      </c>
    </row>
    <row r="389" spans="1:8" x14ac:dyDescent="0.2">
      <c r="A389" s="520" t="str">
        <f t="shared" si="14"/>
        <v>T9</v>
      </c>
      <c r="B389" s="526" t="str">
        <f t="shared" si="13"/>
        <v>T=1s</v>
      </c>
      <c r="C389" s="534" t="str">
        <f>'Tabelle Dashboard'!J187</f>
        <v>Scenario 13</v>
      </c>
      <c r="D389" s="536">
        <f>'Tabelle Dashboard'!K187</f>
        <v>4.7E-2</v>
      </c>
      <c r="E389" s="537">
        <f>'Tabelle Dashboard'!L187</f>
        <v>6.6000000000000003E-2</v>
      </c>
      <c r="F389" s="536">
        <f>'Tabelle Dashboard'!M187</f>
        <v>4.7E-2</v>
      </c>
      <c r="G389" s="537">
        <f>'Tabelle Dashboard'!N187</f>
        <v>7.1000000000000004E-3</v>
      </c>
      <c r="H389" s="536">
        <f>'Tabelle Dashboard'!O187</f>
        <v>7.1000000000000004E-3</v>
      </c>
    </row>
    <row r="390" spans="1:8" x14ac:dyDescent="0.2">
      <c r="A390" s="520" t="str">
        <f t="shared" si="14"/>
        <v>T9</v>
      </c>
      <c r="B390" s="526" t="str">
        <f t="shared" si="13"/>
        <v>T=1s</v>
      </c>
      <c r="C390" s="534" t="str">
        <f>'Tabelle Dashboard'!J188</f>
        <v>Scenario 14</v>
      </c>
      <c r="D390" s="536">
        <f>'Tabelle Dashboard'!K188</f>
        <v>4.4999999999999998E-2</v>
      </c>
      <c r="E390" s="537">
        <f>'Tabelle Dashboard'!L188</f>
        <v>6.4000000000000001E-2</v>
      </c>
      <c r="F390" s="536">
        <f>'Tabelle Dashboard'!M188</f>
        <v>4.4999999999999998E-2</v>
      </c>
      <c r="G390" s="537">
        <f>'Tabelle Dashboard'!N188</f>
        <v>6.8999999999999999E-3</v>
      </c>
      <c r="H390" s="536">
        <f>'Tabelle Dashboard'!O188</f>
        <v>6.8999999999999999E-3</v>
      </c>
    </row>
    <row r="391" spans="1:8" x14ac:dyDescent="0.2">
      <c r="A391" s="520" t="str">
        <f t="shared" si="14"/>
        <v>T9</v>
      </c>
      <c r="B391" s="526" t="str">
        <f t="shared" si="13"/>
        <v>T=1s</v>
      </c>
      <c r="C391" s="534" t="str">
        <f>'Tabelle Dashboard'!J189</f>
        <v>Scenario 15</v>
      </c>
      <c r="D391" s="536">
        <f>'Tabelle Dashboard'!K189</f>
        <v>4.5999999999999999E-2</v>
      </c>
      <c r="E391" s="537">
        <f>'Tabelle Dashboard'!L189</f>
        <v>6.5000000000000002E-2</v>
      </c>
      <c r="F391" s="536">
        <f>'Tabelle Dashboard'!M189</f>
        <v>4.5999999999999999E-2</v>
      </c>
      <c r="G391" s="537">
        <f>'Tabelle Dashboard'!N189</f>
        <v>7.0000000000000001E-3</v>
      </c>
      <c r="H391" s="536">
        <f>'Tabelle Dashboard'!O189</f>
        <v>7.0000000000000001E-3</v>
      </c>
    </row>
    <row r="392" spans="1:8" x14ac:dyDescent="0.2">
      <c r="A392" s="520" t="str">
        <f t="shared" si="14"/>
        <v>T9</v>
      </c>
      <c r="B392" s="526" t="str">
        <f t="shared" si="13"/>
        <v>T=2s</v>
      </c>
      <c r="C392" s="534" t="str">
        <f>'Tabelle Dashboard'!R175</f>
        <v>Scenario 1</v>
      </c>
      <c r="D392" s="536">
        <f>'Tabelle Dashboard'!S175</f>
        <v>4.3999999999999997E-2</v>
      </c>
      <c r="E392" s="537">
        <f>'Tabelle Dashboard'!T175</f>
        <v>6.3E-2</v>
      </c>
      <c r="F392" s="536">
        <f>'Tabelle Dashboard'!U175</f>
        <v>4.3999999999999997E-2</v>
      </c>
      <c r="G392" s="537">
        <f>'Tabelle Dashboard'!V175</f>
        <v>6.7000000000000002E-3</v>
      </c>
      <c r="H392" s="536">
        <f>'Tabelle Dashboard'!W175</f>
        <v>6.7000000000000002E-3</v>
      </c>
    </row>
    <row r="393" spans="1:8" x14ac:dyDescent="0.2">
      <c r="A393" s="520" t="str">
        <f t="shared" si="14"/>
        <v>T9</v>
      </c>
      <c r="B393" s="526" t="str">
        <f t="shared" si="13"/>
        <v>T=2s</v>
      </c>
      <c r="C393" s="534" t="str">
        <f>'Tabelle Dashboard'!R176</f>
        <v>Scenario 2</v>
      </c>
      <c r="D393" s="536">
        <f>'Tabelle Dashboard'!S176</f>
        <v>4.4999999999999998E-2</v>
      </c>
      <c r="E393" s="537">
        <f>'Tabelle Dashboard'!T176</f>
        <v>6.4000000000000001E-2</v>
      </c>
      <c r="F393" s="536">
        <f>'Tabelle Dashboard'!U176</f>
        <v>4.4999999999999998E-2</v>
      </c>
      <c r="G393" s="537">
        <f>'Tabelle Dashboard'!V176</f>
        <v>6.7999999999999996E-3</v>
      </c>
      <c r="H393" s="536">
        <f>'Tabelle Dashboard'!W176</f>
        <v>6.7000000000000002E-3</v>
      </c>
    </row>
    <row r="394" spans="1:8" x14ac:dyDescent="0.2">
      <c r="A394" s="520" t="str">
        <f t="shared" si="14"/>
        <v>T9</v>
      </c>
      <c r="B394" s="526" t="str">
        <f t="shared" si="13"/>
        <v>T=2s</v>
      </c>
      <c r="C394" s="534" t="str">
        <f>'Tabelle Dashboard'!R177</f>
        <v>Scenario 3</v>
      </c>
      <c r="D394" s="536">
        <f>'Tabelle Dashboard'!S177</f>
        <v>4.5999999999999999E-2</v>
      </c>
      <c r="E394" s="537">
        <f>'Tabelle Dashboard'!T177</f>
        <v>6.4000000000000001E-2</v>
      </c>
      <c r="F394" s="536">
        <f>'Tabelle Dashboard'!U177</f>
        <v>4.5999999999999999E-2</v>
      </c>
      <c r="G394" s="537">
        <f>'Tabelle Dashboard'!V177</f>
        <v>6.8999999999999999E-3</v>
      </c>
      <c r="H394" s="536">
        <f>'Tabelle Dashboard'!W177</f>
        <v>6.8999999999999999E-3</v>
      </c>
    </row>
    <row r="395" spans="1:8" x14ac:dyDescent="0.2">
      <c r="A395" s="520" t="str">
        <f t="shared" si="14"/>
        <v>T9</v>
      </c>
      <c r="B395" s="526" t="str">
        <f t="shared" si="13"/>
        <v>T=2s</v>
      </c>
      <c r="C395" s="534" t="str">
        <f>'Tabelle Dashboard'!R178</f>
        <v>Scenario 4</v>
      </c>
      <c r="D395" s="536">
        <f>'Tabelle Dashboard'!S178</f>
        <v>4.4999999999999998E-2</v>
      </c>
      <c r="E395" s="537">
        <f>'Tabelle Dashboard'!T178</f>
        <v>6.4000000000000001E-2</v>
      </c>
      <c r="F395" s="536">
        <f>'Tabelle Dashboard'!U178</f>
        <v>4.4999999999999998E-2</v>
      </c>
      <c r="G395" s="537">
        <f>'Tabelle Dashboard'!V178</f>
        <v>6.7999999999999996E-3</v>
      </c>
      <c r="H395" s="536">
        <f>'Tabelle Dashboard'!W178</f>
        <v>6.7999999999999996E-3</v>
      </c>
    </row>
    <row r="396" spans="1:8" x14ac:dyDescent="0.2">
      <c r="A396" s="520" t="str">
        <f t="shared" si="14"/>
        <v>T9</v>
      </c>
      <c r="B396" s="526" t="str">
        <f t="shared" si="13"/>
        <v>T=2s</v>
      </c>
      <c r="C396" s="534" t="str">
        <f>'Tabelle Dashboard'!R179</f>
        <v>Scenario 5</v>
      </c>
      <c r="D396" s="536">
        <f>'Tabelle Dashboard'!S179</f>
        <v>4.4999999999999998E-2</v>
      </c>
      <c r="E396" s="537">
        <f>'Tabelle Dashboard'!T179</f>
        <v>6.4000000000000001E-2</v>
      </c>
      <c r="F396" s="536">
        <f>'Tabelle Dashboard'!U179</f>
        <v>4.4999999999999998E-2</v>
      </c>
      <c r="G396" s="537">
        <f>'Tabelle Dashboard'!V179</f>
        <v>6.7999999999999996E-3</v>
      </c>
      <c r="H396" s="536">
        <f>'Tabelle Dashboard'!W179</f>
        <v>6.7999999999999996E-3</v>
      </c>
    </row>
    <row r="397" spans="1:8" x14ac:dyDescent="0.2">
      <c r="A397" s="520" t="str">
        <f t="shared" si="14"/>
        <v>T9</v>
      </c>
      <c r="B397" s="526" t="str">
        <f t="shared" si="13"/>
        <v>T=2s</v>
      </c>
      <c r="C397" s="534" t="str">
        <f>'Tabelle Dashboard'!R180</f>
        <v>Scenario 6</v>
      </c>
      <c r="D397" s="536">
        <f>'Tabelle Dashboard'!S180</f>
        <v>4.4999999999999998E-2</v>
      </c>
      <c r="E397" s="537">
        <f>'Tabelle Dashboard'!T180</f>
        <v>6.4000000000000001E-2</v>
      </c>
      <c r="F397" s="536">
        <f>'Tabelle Dashboard'!U180</f>
        <v>4.4999999999999998E-2</v>
      </c>
      <c r="G397" s="537">
        <f>'Tabelle Dashboard'!V180</f>
        <v>6.8999999999999999E-3</v>
      </c>
      <c r="H397" s="536">
        <f>'Tabelle Dashboard'!W180</f>
        <v>6.7999999999999996E-3</v>
      </c>
    </row>
    <row r="398" spans="1:8" x14ac:dyDescent="0.2">
      <c r="A398" s="520" t="str">
        <f t="shared" si="14"/>
        <v>T9</v>
      </c>
      <c r="B398" s="526" t="str">
        <f t="shared" si="13"/>
        <v>T=2s</v>
      </c>
      <c r="C398" s="534" t="str">
        <f>'Tabelle Dashboard'!R181</f>
        <v>Scenario 7</v>
      </c>
      <c r="D398" s="536">
        <f>'Tabelle Dashboard'!S181</f>
        <v>4.3999999999999997E-2</v>
      </c>
      <c r="E398" s="537">
        <f>'Tabelle Dashboard'!T181</f>
        <v>6.2E-2</v>
      </c>
      <c r="F398" s="536">
        <f>'Tabelle Dashboard'!U181</f>
        <v>4.3999999999999997E-2</v>
      </c>
      <c r="G398" s="537">
        <f>'Tabelle Dashboard'!V181</f>
        <v>6.7000000000000002E-3</v>
      </c>
      <c r="H398" s="536">
        <f>'Tabelle Dashboard'!W181</f>
        <v>6.7000000000000002E-3</v>
      </c>
    </row>
    <row r="399" spans="1:8" x14ac:dyDescent="0.2">
      <c r="A399" s="520" t="str">
        <f t="shared" si="14"/>
        <v>T9</v>
      </c>
      <c r="B399" s="526" t="str">
        <f t="shared" si="13"/>
        <v>T=2s</v>
      </c>
      <c r="C399" s="534" t="str">
        <f>'Tabelle Dashboard'!R182</f>
        <v>Scenario 8</v>
      </c>
      <c r="D399" s="536">
        <f>'Tabelle Dashboard'!S182</f>
        <v>4.4999999999999998E-2</v>
      </c>
      <c r="E399" s="537">
        <f>'Tabelle Dashboard'!T182</f>
        <v>6.3E-2</v>
      </c>
      <c r="F399" s="536">
        <f>'Tabelle Dashboard'!U182</f>
        <v>4.4999999999999998E-2</v>
      </c>
      <c r="G399" s="537">
        <f>'Tabelle Dashboard'!V182</f>
        <v>6.7000000000000002E-3</v>
      </c>
      <c r="H399" s="536">
        <f>'Tabelle Dashboard'!W182</f>
        <v>6.7000000000000002E-3</v>
      </c>
    </row>
    <row r="400" spans="1:8" x14ac:dyDescent="0.2">
      <c r="A400" s="520" t="str">
        <f t="shared" si="14"/>
        <v>T9</v>
      </c>
      <c r="B400" s="526" t="str">
        <f t="shared" si="13"/>
        <v>T=2s</v>
      </c>
      <c r="C400" s="534" t="str">
        <f>'Tabelle Dashboard'!R183</f>
        <v>Scenario 9</v>
      </c>
      <c r="D400" s="536">
        <f>'Tabelle Dashboard'!S183</f>
        <v>4.3999999999999997E-2</v>
      </c>
      <c r="E400" s="537">
        <f>'Tabelle Dashboard'!T183</f>
        <v>6.2E-2</v>
      </c>
      <c r="F400" s="536">
        <f>'Tabelle Dashboard'!U183</f>
        <v>4.3999999999999997E-2</v>
      </c>
      <c r="G400" s="537">
        <f>'Tabelle Dashboard'!V183</f>
        <v>6.4999999999999997E-3</v>
      </c>
      <c r="H400" s="536">
        <f>'Tabelle Dashboard'!W183</f>
        <v>6.6E-3</v>
      </c>
    </row>
    <row r="401" spans="1:8" x14ac:dyDescent="0.2">
      <c r="A401" s="520" t="str">
        <f t="shared" si="14"/>
        <v>T9</v>
      </c>
      <c r="B401" s="526" t="str">
        <f t="shared" ref="B401:B464" si="15">B356</f>
        <v>T=2s</v>
      </c>
      <c r="C401" s="534" t="str">
        <f>'Tabelle Dashboard'!R184</f>
        <v>Scenario 10</v>
      </c>
      <c r="D401" s="536">
        <f>'Tabelle Dashboard'!S184</f>
        <v>4.5999999999999999E-2</v>
      </c>
      <c r="E401" s="537">
        <f>'Tabelle Dashboard'!T184</f>
        <v>6.5000000000000002E-2</v>
      </c>
      <c r="F401" s="536">
        <f>'Tabelle Dashboard'!U184</f>
        <v>4.5999999999999999E-2</v>
      </c>
      <c r="G401" s="537">
        <f>'Tabelle Dashboard'!V184</f>
        <v>6.8999999999999999E-3</v>
      </c>
      <c r="H401" s="536">
        <f>'Tabelle Dashboard'!W184</f>
        <v>6.8999999999999999E-3</v>
      </c>
    </row>
    <row r="402" spans="1:8" x14ac:dyDescent="0.2">
      <c r="A402" s="520" t="str">
        <f t="shared" ref="A402:A465" si="16">A401</f>
        <v>T9</v>
      </c>
      <c r="B402" s="526" t="str">
        <f t="shared" si="15"/>
        <v>T=2s</v>
      </c>
      <c r="C402" s="534" t="str">
        <f>'Tabelle Dashboard'!R185</f>
        <v>Scenario 11</v>
      </c>
      <c r="D402" s="536">
        <f>'Tabelle Dashboard'!S185</f>
        <v>4.4999999999999998E-2</v>
      </c>
      <c r="E402" s="537">
        <f>'Tabelle Dashboard'!T185</f>
        <v>6.3E-2</v>
      </c>
      <c r="F402" s="536">
        <f>'Tabelle Dashboard'!U185</f>
        <v>4.4999999999999998E-2</v>
      </c>
      <c r="G402" s="537">
        <f>'Tabelle Dashboard'!V185</f>
        <v>6.7000000000000002E-3</v>
      </c>
      <c r="H402" s="536">
        <f>'Tabelle Dashboard'!W185</f>
        <v>6.7000000000000002E-3</v>
      </c>
    </row>
    <row r="403" spans="1:8" x14ac:dyDescent="0.2">
      <c r="A403" s="520" t="str">
        <f t="shared" si="16"/>
        <v>T9</v>
      </c>
      <c r="B403" s="526" t="str">
        <f t="shared" si="15"/>
        <v>T=2s</v>
      </c>
      <c r="C403" s="534" t="str">
        <f>'Tabelle Dashboard'!R186</f>
        <v>Scenario 12</v>
      </c>
      <c r="D403" s="536">
        <f>'Tabelle Dashboard'!S186</f>
        <v>4.4999999999999998E-2</v>
      </c>
      <c r="E403" s="537">
        <f>'Tabelle Dashboard'!T186</f>
        <v>6.3E-2</v>
      </c>
      <c r="F403" s="536">
        <f>'Tabelle Dashboard'!U186</f>
        <v>4.4999999999999998E-2</v>
      </c>
      <c r="G403" s="537">
        <f>'Tabelle Dashboard'!V186</f>
        <v>6.7000000000000002E-3</v>
      </c>
      <c r="H403" s="536">
        <f>'Tabelle Dashboard'!W186</f>
        <v>6.6E-3</v>
      </c>
    </row>
    <row r="404" spans="1:8" x14ac:dyDescent="0.2">
      <c r="A404" s="520" t="str">
        <f t="shared" si="16"/>
        <v>T9</v>
      </c>
      <c r="B404" s="526" t="str">
        <f t="shared" si="15"/>
        <v>T=2s</v>
      </c>
      <c r="C404" s="534" t="str">
        <f>'Tabelle Dashboard'!R187</f>
        <v>Scenario 13</v>
      </c>
      <c r="D404" s="536">
        <f>'Tabelle Dashboard'!S187</f>
        <v>4.5999999999999999E-2</v>
      </c>
      <c r="E404" s="537">
        <f>'Tabelle Dashboard'!T187</f>
        <v>6.5000000000000002E-2</v>
      </c>
      <c r="F404" s="536">
        <f>'Tabelle Dashboard'!U187</f>
        <v>4.5999999999999999E-2</v>
      </c>
      <c r="G404" s="537">
        <f>'Tabelle Dashboard'!V187</f>
        <v>6.8999999999999999E-3</v>
      </c>
      <c r="H404" s="536">
        <f>'Tabelle Dashboard'!W187</f>
        <v>6.8999999999999999E-3</v>
      </c>
    </row>
    <row r="405" spans="1:8" x14ac:dyDescent="0.2">
      <c r="A405" s="520" t="str">
        <f t="shared" si="16"/>
        <v>T9</v>
      </c>
      <c r="B405" s="526" t="str">
        <f t="shared" si="15"/>
        <v>T=2s</v>
      </c>
      <c r="C405" s="534" t="str">
        <f>'Tabelle Dashboard'!R188</f>
        <v>Scenario 14</v>
      </c>
      <c r="D405" s="536">
        <f>'Tabelle Dashboard'!S188</f>
        <v>4.5999999999999999E-2</v>
      </c>
      <c r="E405" s="537">
        <f>'Tabelle Dashboard'!T188</f>
        <v>6.3E-2</v>
      </c>
      <c r="F405" s="536">
        <f>'Tabelle Dashboard'!U188</f>
        <v>4.4999999999999998E-2</v>
      </c>
      <c r="G405" s="537">
        <f>'Tabelle Dashboard'!V188</f>
        <v>6.7000000000000002E-3</v>
      </c>
      <c r="H405" s="536">
        <f>'Tabelle Dashboard'!W188</f>
        <v>6.7000000000000002E-3</v>
      </c>
    </row>
    <row r="406" spans="1:8" x14ac:dyDescent="0.2">
      <c r="A406" s="520" t="s">
        <v>1179</v>
      </c>
      <c r="B406" s="526" t="str">
        <f t="shared" si="15"/>
        <v>T=2s</v>
      </c>
      <c r="C406" s="534" t="str">
        <f>'Tabelle Dashboard'!R189</f>
        <v>Scenario 15</v>
      </c>
      <c r="D406" s="536">
        <f>'Tabelle Dashboard'!S189</f>
        <v>4.4999999999999998E-2</v>
      </c>
      <c r="E406" s="537">
        <f>'Tabelle Dashboard'!T189</f>
        <v>6.3E-2</v>
      </c>
      <c r="F406" s="536">
        <f>'Tabelle Dashboard'!U189</f>
        <v>4.4999999999999998E-2</v>
      </c>
      <c r="G406" s="537">
        <f>'Tabelle Dashboard'!V189</f>
        <v>6.7000000000000002E-3</v>
      </c>
      <c r="H406" s="536">
        <f>'Tabelle Dashboard'!W189</f>
        <v>6.7000000000000002E-3</v>
      </c>
    </row>
    <row r="407" spans="1:8" x14ac:dyDescent="0.2">
      <c r="A407" s="520" t="str">
        <f t="shared" si="16"/>
        <v>T10</v>
      </c>
      <c r="B407" s="526" t="str">
        <f t="shared" si="15"/>
        <v>T=0s</v>
      </c>
      <c r="C407" s="534" t="str">
        <f>'Tabelle Dashboard'!B196</f>
        <v>Scenario 1</v>
      </c>
      <c r="D407" s="536">
        <f>'Tabelle Dashboard'!C196</f>
        <v>4.3999999999999997E-2</v>
      </c>
      <c r="E407" s="537">
        <f>'Tabelle Dashboard'!D196</f>
        <v>6.2E-2</v>
      </c>
      <c r="F407" s="536">
        <f>'Tabelle Dashboard'!E196</f>
        <v>4.3999999999999997E-2</v>
      </c>
      <c r="G407" s="537">
        <f>'Tabelle Dashboard'!F196</f>
        <v>6.6E-3</v>
      </c>
      <c r="H407" s="536">
        <f>'Tabelle Dashboard'!G196</f>
        <v>6.6E-3</v>
      </c>
    </row>
    <row r="408" spans="1:8" x14ac:dyDescent="0.2">
      <c r="A408" s="520" t="str">
        <f t="shared" si="16"/>
        <v>T10</v>
      </c>
      <c r="B408" s="526" t="str">
        <f t="shared" si="15"/>
        <v>T=0s</v>
      </c>
      <c r="C408" s="534" t="str">
        <f>'Tabelle Dashboard'!B197</f>
        <v>Scenario 2</v>
      </c>
      <c r="D408" s="536">
        <f>'Tabelle Dashboard'!C197</f>
        <v>4.4999999999999998E-2</v>
      </c>
      <c r="E408" s="537">
        <f>'Tabelle Dashboard'!D197</f>
        <v>6.3E-2</v>
      </c>
      <c r="F408" s="536">
        <f>'Tabelle Dashboard'!E197</f>
        <v>4.4999999999999998E-2</v>
      </c>
      <c r="G408" s="537">
        <f>'Tabelle Dashboard'!F197</f>
        <v>6.7000000000000002E-3</v>
      </c>
      <c r="H408" s="536">
        <f>'Tabelle Dashboard'!G197</f>
        <v>6.7000000000000002E-3</v>
      </c>
    </row>
    <row r="409" spans="1:8" x14ac:dyDescent="0.2">
      <c r="A409" s="520" t="str">
        <f t="shared" si="16"/>
        <v>T10</v>
      </c>
      <c r="B409" s="526" t="str">
        <f t="shared" si="15"/>
        <v>T=0s</v>
      </c>
      <c r="C409" s="534" t="str">
        <f>'Tabelle Dashboard'!B198</f>
        <v>Scenario 3</v>
      </c>
      <c r="D409" s="536">
        <f>'Tabelle Dashboard'!C198</f>
        <v>4.2999999999999997E-2</v>
      </c>
      <c r="E409" s="537">
        <f>'Tabelle Dashboard'!D198</f>
        <v>6.0999999999999999E-2</v>
      </c>
      <c r="F409" s="536">
        <f>'Tabelle Dashboard'!E198</f>
        <v>0.43</v>
      </c>
      <c r="G409" s="537">
        <f>'Tabelle Dashboard'!F198</f>
        <v>6.4999999999999997E-3</v>
      </c>
      <c r="H409" s="536">
        <f>'Tabelle Dashboard'!G198</f>
        <v>6.4999999999999997E-3</v>
      </c>
    </row>
    <row r="410" spans="1:8" x14ac:dyDescent="0.2">
      <c r="A410" s="520" t="str">
        <f t="shared" si="16"/>
        <v>T10</v>
      </c>
      <c r="B410" s="526" t="str">
        <f t="shared" si="15"/>
        <v>T=0s</v>
      </c>
      <c r="C410" s="534" t="str">
        <f>'Tabelle Dashboard'!B199</f>
        <v>Scenario 4</v>
      </c>
      <c r="D410" s="536">
        <f>'Tabelle Dashboard'!C199</f>
        <v>4.3999999999999997E-2</v>
      </c>
      <c r="E410" s="537">
        <f>'Tabelle Dashboard'!D199</f>
        <v>6.3E-2</v>
      </c>
      <c r="F410" s="536">
        <f>'Tabelle Dashboard'!E199</f>
        <v>4.3999999999999997E-2</v>
      </c>
      <c r="G410" s="537">
        <f>'Tabelle Dashboard'!F199</f>
        <v>6.7000000000000002E-3</v>
      </c>
      <c r="H410" s="536">
        <f>'Tabelle Dashboard'!G199</f>
        <v>6.7999999999999996E-3</v>
      </c>
    </row>
    <row r="411" spans="1:8" x14ac:dyDescent="0.2">
      <c r="A411" s="520" t="str">
        <f t="shared" si="16"/>
        <v>T10</v>
      </c>
      <c r="B411" s="526" t="str">
        <f t="shared" si="15"/>
        <v>T=0s</v>
      </c>
      <c r="C411" s="534" t="str">
        <f>'Tabelle Dashboard'!B200</f>
        <v>Scenario 5</v>
      </c>
      <c r="D411" s="536">
        <f>'Tabelle Dashboard'!C200</f>
        <v>4.3999999999999997E-2</v>
      </c>
      <c r="E411" s="537">
        <f>'Tabelle Dashboard'!D200</f>
        <v>6.2E-2</v>
      </c>
      <c r="F411" s="536">
        <f>'Tabelle Dashboard'!E200</f>
        <v>4.3999999999999997E-2</v>
      </c>
      <c r="G411" s="537">
        <f>'Tabelle Dashboard'!F200</f>
        <v>6.7000000000000002E-3</v>
      </c>
      <c r="H411" s="536">
        <f>'Tabelle Dashboard'!G200</f>
        <v>6.7000000000000002E-3</v>
      </c>
    </row>
    <row r="412" spans="1:8" x14ac:dyDescent="0.2">
      <c r="A412" s="520" t="str">
        <f t="shared" si="16"/>
        <v>T10</v>
      </c>
      <c r="B412" s="526" t="str">
        <f t="shared" si="15"/>
        <v>T=0s</v>
      </c>
      <c r="C412" s="534" t="str">
        <f>'Tabelle Dashboard'!B201</f>
        <v>Scenario 6</v>
      </c>
      <c r="D412" s="536">
        <f>'Tabelle Dashboard'!C201</f>
        <v>4.3999999999999997E-2</v>
      </c>
      <c r="E412" s="537">
        <f>'Tabelle Dashboard'!D201</f>
        <v>6.2E-2</v>
      </c>
      <c r="F412" s="536">
        <f>'Tabelle Dashboard'!E201</f>
        <v>4.3999999999999997E-2</v>
      </c>
      <c r="G412" s="537">
        <f>'Tabelle Dashboard'!F201</f>
        <v>6.7000000000000002E-3</v>
      </c>
      <c r="H412" s="536">
        <f>'Tabelle Dashboard'!G201</f>
        <v>6.7000000000000002E-3</v>
      </c>
    </row>
    <row r="413" spans="1:8" x14ac:dyDescent="0.2">
      <c r="A413" s="520" t="str">
        <f t="shared" si="16"/>
        <v>T10</v>
      </c>
      <c r="B413" s="526" t="str">
        <f t="shared" si="15"/>
        <v>T=0s</v>
      </c>
      <c r="C413" s="534" t="str">
        <f>'Tabelle Dashboard'!B202</f>
        <v>Scenario 7</v>
      </c>
      <c r="D413" s="536">
        <f>'Tabelle Dashboard'!C202</f>
        <v>4.5999999999999999E-2</v>
      </c>
      <c r="E413" s="537">
        <f>'Tabelle Dashboard'!D202</f>
        <v>6.4000000000000001E-2</v>
      </c>
      <c r="F413" s="536">
        <f>'Tabelle Dashboard'!E202</f>
        <v>4.5999999999999999E-2</v>
      </c>
      <c r="G413" s="537">
        <f>'Tabelle Dashboard'!F202</f>
        <v>6.7999999999999996E-3</v>
      </c>
      <c r="H413" s="536">
        <f>'Tabelle Dashboard'!G202</f>
        <v>6.7999999999999996E-3</v>
      </c>
    </row>
    <row r="414" spans="1:8" x14ac:dyDescent="0.2">
      <c r="A414" s="520" t="str">
        <f t="shared" si="16"/>
        <v>T10</v>
      </c>
      <c r="B414" s="526" t="str">
        <f t="shared" si="15"/>
        <v>T=0s</v>
      </c>
      <c r="C414" s="534" t="str">
        <f>'Tabelle Dashboard'!B203</f>
        <v>Scenario 8</v>
      </c>
      <c r="D414" s="536">
        <f>'Tabelle Dashboard'!C203</f>
        <v>4.3999999999999997E-2</v>
      </c>
      <c r="E414" s="537">
        <f>'Tabelle Dashboard'!D203</f>
        <v>6.2E-2</v>
      </c>
      <c r="F414" s="536">
        <f>'Tabelle Dashboard'!E203</f>
        <v>4.3999999999999997E-2</v>
      </c>
      <c r="G414" s="537">
        <f>'Tabelle Dashboard'!F203</f>
        <v>6.7000000000000002E-3</v>
      </c>
      <c r="H414" s="536">
        <f>'Tabelle Dashboard'!G203</f>
        <v>6.7000000000000002E-3</v>
      </c>
    </row>
    <row r="415" spans="1:8" x14ac:dyDescent="0.2">
      <c r="A415" s="520" t="str">
        <f t="shared" si="16"/>
        <v>T10</v>
      </c>
      <c r="B415" s="526" t="str">
        <f t="shared" si="15"/>
        <v>T=0s</v>
      </c>
      <c r="C415" s="534" t="str">
        <f>'Tabelle Dashboard'!B204</f>
        <v>Scenario 9</v>
      </c>
      <c r="D415" s="536">
        <f>'Tabelle Dashboard'!C204</f>
        <v>4.5999999999999999E-2</v>
      </c>
      <c r="E415" s="537">
        <f>'Tabelle Dashboard'!D204</f>
        <v>6.4000000000000001E-2</v>
      </c>
      <c r="F415" s="536">
        <f>'Tabelle Dashboard'!E204</f>
        <v>4.5999999999999999E-2</v>
      </c>
      <c r="G415" s="537">
        <f>'Tabelle Dashboard'!F204</f>
        <v>7.0000000000000001E-3</v>
      </c>
      <c r="H415" s="536">
        <f>'Tabelle Dashboard'!G204</f>
        <v>7.0000000000000001E-3</v>
      </c>
    </row>
    <row r="416" spans="1:8" x14ac:dyDescent="0.2">
      <c r="A416" s="520" t="str">
        <f t="shared" si="16"/>
        <v>T10</v>
      </c>
      <c r="B416" s="526" t="str">
        <f t="shared" si="15"/>
        <v>T=0s</v>
      </c>
      <c r="C416" s="534" t="str">
        <f>'Tabelle Dashboard'!B205</f>
        <v>Scenario 10</v>
      </c>
      <c r="D416" s="536">
        <f>'Tabelle Dashboard'!C205</f>
        <v>4.5999999999999999E-2</v>
      </c>
      <c r="E416" s="537">
        <f>'Tabelle Dashboard'!D205</f>
        <v>6.5000000000000002E-2</v>
      </c>
      <c r="F416" s="536">
        <f>'Tabelle Dashboard'!E205</f>
        <v>4.5999999999999999E-2</v>
      </c>
      <c r="G416" s="537">
        <f>'Tabelle Dashboard'!F205</f>
        <v>6.8999999999999999E-3</v>
      </c>
      <c r="H416" s="536">
        <f>'Tabelle Dashboard'!G205</f>
        <v>6.8999999999999999E-3</v>
      </c>
    </row>
    <row r="417" spans="1:8" x14ac:dyDescent="0.2">
      <c r="A417" s="520" t="str">
        <f t="shared" si="16"/>
        <v>T10</v>
      </c>
      <c r="B417" s="526" t="str">
        <f t="shared" si="15"/>
        <v>T=0s</v>
      </c>
      <c r="C417" s="534" t="str">
        <f>'Tabelle Dashboard'!B206</f>
        <v>Scenario 11</v>
      </c>
      <c r="D417" s="536">
        <f>'Tabelle Dashboard'!C206</f>
        <v>4.4999999999999998E-2</v>
      </c>
      <c r="E417" s="537">
        <f>'Tabelle Dashboard'!D206</f>
        <v>6.3E-2</v>
      </c>
      <c r="F417" s="536">
        <f>'Tabelle Dashboard'!E206</f>
        <v>4.4999999999999998E-2</v>
      </c>
      <c r="G417" s="537">
        <f>'Tabelle Dashboard'!F206</f>
        <v>6.7000000000000002E-3</v>
      </c>
      <c r="H417" s="536">
        <f>'Tabelle Dashboard'!G206</f>
        <v>6.7000000000000002E-3</v>
      </c>
    </row>
    <row r="418" spans="1:8" x14ac:dyDescent="0.2">
      <c r="A418" s="520" t="str">
        <f t="shared" si="16"/>
        <v>T10</v>
      </c>
      <c r="B418" s="526" t="str">
        <f t="shared" si="15"/>
        <v>T=0s</v>
      </c>
      <c r="C418" s="534" t="str">
        <f>'Tabelle Dashboard'!B207</f>
        <v>Scenario 12</v>
      </c>
      <c r="D418" s="536">
        <f>'Tabelle Dashboard'!C207</f>
        <v>4.3999999999999997E-2</v>
      </c>
      <c r="E418" s="537">
        <f>'Tabelle Dashboard'!D207</f>
        <v>6.2E-2</v>
      </c>
      <c r="F418" s="536">
        <f>'Tabelle Dashboard'!E207</f>
        <v>4.3999999999999997E-2</v>
      </c>
      <c r="G418" s="537">
        <f>'Tabelle Dashboard'!F207</f>
        <v>6.6E-3</v>
      </c>
      <c r="H418" s="536">
        <f>'Tabelle Dashboard'!G207</f>
        <v>6.6E-3</v>
      </c>
    </row>
    <row r="419" spans="1:8" x14ac:dyDescent="0.2">
      <c r="A419" s="520" t="str">
        <f t="shared" si="16"/>
        <v>T10</v>
      </c>
      <c r="B419" s="526" t="str">
        <f t="shared" si="15"/>
        <v>T=0s</v>
      </c>
      <c r="C419" s="534" t="str">
        <f>'Tabelle Dashboard'!B208</f>
        <v>Scenario 13</v>
      </c>
      <c r="D419" s="536">
        <f>'Tabelle Dashboard'!C208</f>
        <v>4.5999999999999999E-2</v>
      </c>
      <c r="E419" s="537">
        <f>'Tabelle Dashboard'!D208</f>
        <v>6.5000000000000002E-2</v>
      </c>
      <c r="F419" s="536">
        <f>'Tabelle Dashboard'!E208</f>
        <v>4.7E-2</v>
      </c>
      <c r="G419" s="537">
        <f>'Tabelle Dashboard'!F208</f>
        <v>6.8999999999999999E-3</v>
      </c>
      <c r="H419" s="536">
        <f>'Tabelle Dashboard'!G208</f>
        <v>6.8999999999999999E-3</v>
      </c>
    </row>
    <row r="420" spans="1:8" x14ac:dyDescent="0.2">
      <c r="A420" s="520" t="str">
        <f t="shared" si="16"/>
        <v>T10</v>
      </c>
      <c r="B420" s="526" t="str">
        <f t="shared" si="15"/>
        <v>T=0s</v>
      </c>
      <c r="C420" s="534" t="str">
        <f>'Tabelle Dashboard'!B209</f>
        <v>Scenario 14</v>
      </c>
      <c r="D420" s="536">
        <f>'Tabelle Dashboard'!C209</f>
        <v>4.4999999999999998E-2</v>
      </c>
      <c r="E420" s="537">
        <f>'Tabelle Dashboard'!D209</f>
        <v>6.3E-2</v>
      </c>
      <c r="F420" s="536">
        <f>'Tabelle Dashboard'!E209</f>
        <v>4.4999999999999998E-2</v>
      </c>
      <c r="G420" s="537">
        <f>'Tabelle Dashboard'!F209</f>
        <v>6.7999999999999996E-3</v>
      </c>
      <c r="H420" s="536">
        <f>'Tabelle Dashboard'!G209</f>
        <v>6.7999999999999996E-3</v>
      </c>
    </row>
    <row r="421" spans="1:8" x14ac:dyDescent="0.2">
      <c r="A421" s="520" t="str">
        <f t="shared" si="16"/>
        <v>T10</v>
      </c>
      <c r="B421" s="526" t="str">
        <f t="shared" si="15"/>
        <v>T=0s</v>
      </c>
      <c r="C421" s="534" t="str">
        <f>'Tabelle Dashboard'!B210</f>
        <v>Scenario 15</v>
      </c>
      <c r="D421" s="536">
        <f>'Tabelle Dashboard'!C210</f>
        <v>4.4999999999999998E-2</v>
      </c>
      <c r="E421" s="537">
        <f>'Tabelle Dashboard'!D210</f>
        <v>6.3E-2</v>
      </c>
      <c r="F421" s="536">
        <f>'Tabelle Dashboard'!E210</f>
        <v>4.4999999999999998E-2</v>
      </c>
      <c r="G421" s="537">
        <f>'Tabelle Dashboard'!F210</f>
        <v>6.7999999999999996E-3</v>
      </c>
      <c r="H421" s="536">
        <f>'Tabelle Dashboard'!G210</f>
        <v>6.7999999999999996E-3</v>
      </c>
    </row>
    <row r="422" spans="1:8" x14ac:dyDescent="0.2">
      <c r="A422" s="520" t="str">
        <f t="shared" si="16"/>
        <v>T10</v>
      </c>
      <c r="B422" s="526" t="str">
        <f t="shared" si="15"/>
        <v>T=1s</v>
      </c>
      <c r="C422" s="534" t="str">
        <f>'Tabelle Dashboard'!J196</f>
        <v>Scenario 1</v>
      </c>
      <c r="D422" s="536">
        <f>'Tabelle Dashboard'!K196</f>
        <v>4.3999999999999997E-2</v>
      </c>
      <c r="E422" s="537">
        <f>'Tabelle Dashboard'!L196</f>
        <v>6.2E-2</v>
      </c>
      <c r="F422" s="536">
        <f>'Tabelle Dashboard'!M196</f>
        <v>4.3999999999999997E-2</v>
      </c>
      <c r="G422" s="537">
        <f>'Tabelle Dashboard'!N196</f>
        <v>6.7000000000000002E-3</v>
      </c>
      <c r="H422" s="536">
        <f>'Tabelle Dashboard'!O196</f>
        <v>6.7000000000000002E-3</v>
      </c>
    </row>
    <row r="423" spans="1:8" x14ac:dyDescent="0.2">
      <c r="A423" s="520" t="str">
        <f t="shared" si="16"/>
        <v>T10</v>
      </c>
      <c r="B423" s="526" t="str">
        <f t="shared" si="15"/>
        <v>T=1s</v>
      </c>
      <c r="C423" s="534" t="str">
        <f>'Tabelle Dashboard'!J197</f>
        <v>Scenario 2</v>
      </c>
      <c r="D423" s="536">
        <f>'Tabelle Dashboard'!K197</f>
        <v>4.2999999999999997E-2</v>
      </c>
      <c r="E423" s="537">
        <f>'Tabelle Dashboard'!L197</f>
        <v>0.06</v>
      </c>
      <c r="F423" s="536">
        <f>'Tabelle Dashboard'!M197</f>
        <v>4.2999999999999997E-2</v>
      </c>
      <c r="G423" s="537">
        <f>'Tabelle Dashboard'!N197</f>
        <v>6.4999999999999997E-3</v>
      </c>
      <c r="H423" s="536">
        <f>'Tabelle Dashboard'!O197</f>
        <v>6.4999999999999997E-3</v>
      </c>
    </row>
    <row r="424" spans="1:8" x14ac:dyDescent="0.2">
      <c r="A424" s="520" t="str">
        <f t="shared" si="16"/>
        <v>T10</v>
      </c>
      <c r="B424" s="526" t="str">
        <f t="shared" si="15"/>
        <v>T=1s</v>
      </c>
      <c r="C424" s="534" t="str">
        <f>'Tabelle Dashboard'!J198</f>
        <v>Scenario 3</v>
      </c>
      <c r="D424" s="536">
        <f>'Tabelle Dashboard'!K198</f>
        <v>4.3999999999999997E-2</v>
      </c>
      <c r="E424" s="537">
        <f>'Tabelle Dashboard'!L198</f>
        <v>6.4000000000000001E-2</v>
      </c>
      <c r="F424" s="536">
        <f>'Tabelle Dashboard'!M198</f>
        <v>4.3999999999999997E-2</v>
      </c>
      <c r="G424" s="537">
        <f>'Tabelle Dashboard'!N198</f>
        <v>6.7999999999999996E-3</v>
      </c>
      <c r="H424" s="536">
        <f>'Tabelle Dashboard'!O198</f>
        <v>6.7999999999999996E-3</v>
      </c>
    </row>
    <row r="425" spans="1:8" x14ac:dyDescent="0.2">
      <c r="A425" s="520" t="str">
        <f t="shared" si="16"/>
        <v>T10</v>
      </c>
      <c r="B425" s="526" t="str">
        <f t="shared" si="15"/>
        <v>T=1s</v>
      </c>
      <c r="C425" s="534" t="str">
        <f>'Tabelle Dashboard'!J199</f>
        <v>Scenario 4</v>
      </c>
      <c r="D425" s="536">
        <f>'Tabelle Dashboard'!K199</f>
        <v>4.4999999999999998E-2</v>
      </c>
      <c r="E425" s="537">
        <f>'Tabelle Dashboard'!L199</f>
        <v>6.4000000000000001E-2</v>
      </c>
      <c r="F425" s="536">
        <f>'Tabelle Dashboard'!M199</f>
        <v>4.4999999999999998E-2</v>
      </c>
      <c r="G425" s="537">
        <f>'Tabelle Dashboard'!N199</f>
        <v>6.7999999999999996E-3</v>
      </c>
      <c r="H425" s="536">
        <f>'Tabelle Dashboard'!O199</f>
        <v>6.7999999999999996E-3</v>
      </c>
    </row>
    <row r="426" spans="1:8" x14ac:dyDescent="0.2">
      <c r="A426" s="520" t="str">
        <f t="shared" si="16"/>
        <v>T10</v>
      </c>
      <c r="B426" s="526" t="str">
        <f t="shared" si="15"/>
        <v>T=1s</v>
      </c>
      <c r="C426" s="534" t="str">
        <f>'Tabelle Dashboard'!J200</f>
        <v>Scenario 5</v>
      </c>
      <c r="D426" s="536">
        <f>'Tabelle Dashboard'!K200</f>
        <v>4.4999999999999998E-2</v>
      </c>
      <c r="E426" s="537">
        <f>'Tabelle Dashboard'!L200</f>
        <v>6.3E-2</v>
      </c>
      <c r="F426" s="536">
        <f>'Tabelle Dashboard'!M200</f>
        <v>4.4999999999999998E-2</v>
      </c>
      <c r="G426" s="537">
        <f>'Tabelle Dashboard'!N200</f>
        <v>6.7999999999999996E-3</v>
      </c>
      <c r="H426" s="536">
        <f>'Tabelle Dashboard'!O200</f>
        <v>6.7999999999999996E-3</v>
      </c>
    </row>
    <row r="427" spans="1:8" x14ac:dyDescent="0.2">
      <c r="A427" s="520" t="str">
        <f t="shared" si="16"/>
        <v>T10</v>
      </c>
      <c r="B427" s="526" t="str">
        <f t="shared" si="15"/>
        <v>T=1s</v>
      </c>
      <c r="C427" s="534" t="str">
        <f>'Tabelle Dashboard'!J201</f>
        <v>Scenario 6</v>
      </c>
      <c r="D427" s="536">
        <f>'Tabelle Dashboard'!K201</f>
        <v>4.4999999999999998E-2</v>
      </c>
      <c r="E427" s="537">
        <f>'Tabelle Dashboard'!L201</f>
        <v>6.3E-2</v>
      </c>
      <c r="F427" s="536">
        <f>'Tabelle Dashboard'!M201</f>
        <v>4.5999999999999999E-2</v>
      </c>
      <c r="G427" s="537">
        <f>'Tabelle Dashboard'!N201</f>
        <v>6.7999999999999996E-3</v>
      </c>
      <c r="H427" s="536">
        <f>'Tabelle Dashboard'!O201</f>
        <v>6.7999999999999996E-3</v>
      </c>
    </row>
    <row r="428" spans="1:8" x14ac:dyDescent="0.2">
      <c r="A428" s="520" t="str">
        <f t="shared" si="16"/>
        <v>T10</v>
      </c>
      <c r="B428" s="526" t="str">
        <f t="shared" si="15"/>
        <v>T=1s</v>
      </c>
      <c r="C428" s="534" t="str">
        <f>'Tabelle Dashboard'!J202</f>
        <v>Scenario 7</v>
      </c>
      <c r="D428" s="536">
        <f>'Tabelle Dashboard'!K202</f>
        <v>4.5999999999999999E-2</v>
      </c>
      <c r="E428" s="537">
        <f>'Tabelle Dashboard'!L202</f>
        <v>6.5000000000000002E-2</v>
      </c>
      <c r="F428" s="536">
        <f>'Tabelle Dashboard'!M202</f>
        <v>4.5999999999999999E-2</v>
      </c>
      <c r="G428" s="537">
        <f>'Tabelle Dashboard'!N202</f>
        <v>6.7999999999999996E-3</v>
      </c>
      <c r="H428" s="536">
        <f>'Tabelle Dashboard'!O202</f>
        <v>7.1000000000000004E-3</v>
      </c>
    </row>
    <row r="429" spans="1:8" x14ac:dyDescent="0.2">
      <c r="A429" s="520" t="str">
        <f t="shared" si="16"/>
        <v>T10</v>
      </c>
      <c r="B429" s="526" t="str">
        <f t="shared" si="15"/>
        <v>T=1s</v>
      </c>
      <c r="C429" s="534" t="str">
        <f>'Tabelle Dashboard'!J203</f>
        <v>Scenario 8</v>
      </c>
      <c r="D429" s="536">
        <f>'Tabelle Dashboard'!K203</f>
        <v>4.4999999999999998E-2</v>
      </c>
      <c r="E429" s="537">
        <f>'Tabelle Dashboard'!L203</f>
        <v>6.3E-2</v>
      </c>
      <c r="F429" s="536">
        <f>'Tabelle Dashboard'!M203</f>
        <v>4.4999999999999998E-2</v>
      </c>
      <c r="G429" s="537">
        <f>'Tabelle Dashboard'!N203</f>
        <v>6.7999999999999996E-3</v>
      </c>
      <c r="H429" s="536">
        <f>'Tabelle Dashboard'!O203</f>
        <v>6.7999999999999996E-3</v>
      </c>
    </row>
    <row r="430" spans="1:8" x14ac:dyDescent="0.2">
      <c r="A430" s="520" t="str">
        <f t="shared" si="16"/>
        <v>T10</v>
      </c>
      <c r="B430" s="526" t="str">
        <f t="shared" si="15"/>
        <v>T=1s</v>
      </c>
      <c r="C430" s="534" t="str">
        <f>'Tabelle Dashboard'!J204</f>
        <v>Scenario 9</v>
      </c>
      <c r="D430" s="536">
        <f>'Tabelle Dashboard'!K204</f>
        <v>4.4999999999999998E-2</v>
      </c>
      <c r="E430" s="537">
        <f>'Tabelle Dashboard'!L204</f>
        <v>6.3E-2</v>
      </c>
      <c r="F430" s="536">
        <f>'Tabelle Dashboard'!M204</f>
        <v>4.4999999999999998E-2</v>
      </c>
      <c r="G430" s="537">
        <f>'Tabelle Dashboard'!N204</f>
        <v>6.7999999999999996E-3</v>
      </c>
      <c r="H430" s="536">
        <f>'Tabelle Dashboard'!O204</f>
        <v>6.7999999999999996E-3</v>
      </c>
    </row>
    <row r="431" spans="1:8" x14ac:dyDescent="0.2">
      <c r="A431" s="520" t="str">
        <f t="shared" si="16"/>
        <v>T10</v>
      </c>
      <c r="B431" s="526" t="str">
        <f t="shared" si="15"/>
        <v>T=1s</v>
      </c>
      <c r="C431" s="534" t="str">
        <f>'Tabelle Dashboard'!J205</f>
        <v>Scenario 10</v>
      </c>
      <c r="D431" s="536">
        <f>'Tabelle Dashboard'!K205</f>
        <v>4.5999999999999999E-2</v>
      </c>
      <c r="E431" s="537">
        <f>'Tabelle Dashboard'!L205</f>
        <v>6.5000000000000002E-2</v>
      </c>
      <c r="F431" s="536">
        <f>'Tabelle Dashboard'!M205</f>
        <v>4.5999999999999999E-2</v>
      </c>
      <c r="G431" s="537">
        <f>'Tabelle Dashboard'!N205</f>
        <v>7.0000000000000001E-3</v>
      </c>
      <c r="H431" s="536">
        <f>'Tabelle Dashboard'!O205</f>
        <v>7.0000000000000001E-3</v>
      </c>
    </row>
    <row r="432" spans="1:8" x14ac:dyDescent="0.2">
      <c r="A432" s="520" t="str">
        <f t="shared" si="16"/>
        <v>T10</v>
      </c>
      <c r="B432" s="526" t="str">
        <f t="shared" si="15"/>
        <v>T=1s</v>
      </c>
      <c r="C432" s="534" t="str">
        <f>'Tabelle Dashboard'!J206</f>
        <v>Scenario 11</v>
      </c>
      <c r="D432" s="536">
        <f>'Tabelle Dashboard'!K206</f>
        <v>4.4999999999999998E-2</v>
      </c>
      <c r="E432" s="537">
        <f>'Tabelle Dashboard'!L206</f>
        <v>6.3E-2</v>
      </c>
      <c r="F432" s="536">
        <f>'Tabelle Dashboard'!M206</f>
        <v>4.4999999999999998E-2</v>
      </c>
      <c r="G432" s="537">
        <f>'Tabelle Dashboard'!N206</f>
        <v>6.7999999999999996E-3</v>
      </c>
      <c r="H432" s="536">
        <f>'Tabelle Dashboard'!O206</f>
        <v>6.7999999999999996E-3</v>
      </c>
    </row>
    <row r="433" spans="1:8" x14ac:dyDescent="0.2">
      <c r="A433" s="520" t="str">
        <f t="shared" si="16"/>
        <v>T10</v>
      </c>
      <c r="B433" s="526" t="str">
        <f t="shared" si="15"/>
        <v>T=1s</v>
      </c>
      <c r="C433" s="534" t="str">
        <f>'Tabelle Dashboard'!J207</f>
        <v>Scenario 12</v>
      </c>
      <c r="D433" s="536">
        <f>'Tabelle Dashboard'!K207</f>
        <v>4.3999999999999997E-2</v>
      </c>
      <c r="E433" s="537">
        <f>'Tabelle Dashboard'!L207</f>
        <v>6.2E-2</v>
      </c>
      <c r="F433" s="536">
        <f>'Tabelle Dashboard'!M207</f>
        <v>4.3999999999999997E-2</v>
      </c>
      <c r="G433" s="537">
        <f>'Tabelle Dashboard'!N207</f>
        <v>6.6E-3</v>
      </c>
      <c r="H433" s="536">
        <f>'Tabelle Dashboard'!O207</f>
        <v>6.6E-3</v>
      </c>
    </row>
    <row r="434" spans="1:8" x14ac:dyDescent="0.2">
      <c r="A434" s="520" t="str">
        <f t="shared" si="16"/>
        <v>T10</v>
      </c>
      <c r="B434" s="526" t="str">
        <f t="shared" si="15"/>
        <v>T=1s</v>
      </c>
      <c r="C434" s="534" t="str">
        <f>'Tabelle Dashboard'!J208</f>
        <v>Scenario 13</v>
      </c>
      <c r="D434" s="536">
        <f>'Tabelle Dashboard'!K208</f>
        <v>4.5999999999999999E-2</v>
      </c>
      <c r="E434" s="537">
        <f>'Tabelle Dashboard'!L208</f>
        <v>6.5000000000000002E-2</v>
      </c>
      <c r="F434" s="536">
        <f>'Tabelle Dashboard'!M208</f>
        <v>4.5999999999999999E-2</v>
      </c>
      <c r="G434" s="537">
        <f>'Tabelle Dashboard'!N208</f>
        <v>7.0000000000000001E-3</v>
      </c>
      <c r="H434" s="536">
        <f>'Tabelle Dashboard'!O208</f>
        <v>7.0000000000000001E-3</v>
      </c>
    </row>
    <row r="435" spans="1:8" x14ac:dyDescent="0.2">
      <c r="A435" s="520" t="str">
        <f t="shared" si="16"/>
        <v>T10</v>
      </c>
      <c r="B435" s="526" t="str">
        <f t="shared" si="15"/>
        <v>T=1s</v>
      </c>
      <c r="C435" s="534" t="str">
        <f>'Tabelle Dashboard'!J209</f>
        <v>Scenario 14</v>
      </c>
      <c r="D435" s="536">
        <f>'Tabelle Dashboard'!K209</f>
        <v>4.4999999999999998E-2</v>
      </c>
      <c r="E435" s="537">
        <f>'Tabelle Dashboard'!L209</f>
        <v>6.3E-2</v>
      </c>
      <c r="F435" s="536">
        <f>'Tabelle Dashboard'!M209</f>
        <v>4.4999999999999998E-2</v>
      </c>
      <c r="G435" s="537">
        <f>'Tabelle Dashboard'!N209</f>
        <v>6.7999999999999996E-3</v>
      </c>
      <c r="H435" s="536">
        <f>'Tabelle Dashboard'!O209</f>
        <v>6.7999999999999996E-3</v>
      </c>
    </row>
    <row r="436" spans="1:8" x14ac:dyDescent="0.2">
      <c r="A436" s="520" t="str">
        <f t="shared" si="16"/>
        <v>T10</v>
      </c>
      <c r="B436" s="526" t="str">
        <f t="shared" si="15"/>
        <v>T=1s</v>
      </c>
      <c r="C436" s="534" t="str">
        <f>'Tabelle Dashboard'!J210</f>
        <v>Scenario 15</v>
      </c>
      <c r="D436" s="536">
        <f>'Tabelle Dashboard'!K210</f>
        <v>4.5999999999999999E-2</v>
      </c>
      <c r="E436" s="537">
        <f>'Tabelle Dashboard'!L210</f>
        <v>6.4000000000000001E-2</v>
      </c>
      <c r="F436" s="536">
        <f>'Tabelle Dashboard'!M210</f>
        <v>4.5999999999999999E-2</v>
      </c>
      <c r="G436" s="537">
        <f>'Tabelle Dashboard'!N210</f>
        <v>6.8999999999999999E-3</v>
      </c>
      <c r="H436" s="536">
        <f>'Tabelle Dashboard'!O210</f>
        <v>6.8999999999999999E-3</v>
      </c>
    </row>
    <row r="437" spans="1:8" x14ac:dyDescent="0.2">
      <c r="A437" s="520" t="str">
        <f t="shared" si="16"/>
        <v>T10</v>
      </c>
      <c r="B437" s="526" t="str">
        <f t="shared" si="15"/>
        <v>T=2s</v>
      </c>
      <c r="C437" s="534" t="str">
        <f>'Tabelle Dashboard'!R196</f>
        <v>Scenario 1</v>
      </c>
      <c r="D437" s="536">
        <f>'Tabelle Dashboard'!S196</f>
        <v>4.3999999999999997E-2</v>
      </c>
      <c r="E437" s="537">
        <f>'Tabelle Dashboard'!T196</f>
        <v>6.2E-2</v>
      </c>
      <c r="F437" s="536">
        <f>'Tabelle Dashboard'!U196</f>
        <v>4.3999999999999997E-2</v>
      </c>
      <c r="G437" s="537">
        <f>'Tabelle Dashboard'!V196</f>
        <v>6.6E-3</v>
      </c>
      <c r="H437" s="536">
        <f>'Tabelle Dashboard'!W196</f>
        <v>6.6E-3</v>
      </c>
    </row>
    <row r="438" spans="1:8" x14ac:dyDescent="0.2">
      <c r="A438" s="520" t="str">
        <f t="shared" si="16"/>
        <v>T10</v>
      </c>
      <c r="B438" s="526" t="str">
        <f t="shared" si="15"/>
        <v>T=2s</v>
      </c>
      <c r="C438" s="534" t="str">
        <f>'Tabelle Dashboard'!R197</f>
        <v>Scenario 2</v>
      </c>
      <c r="D438" s="536">
        <f>'Tabelle Dashboard'!S197</f>
        <v>4.3999999999999997E-2</v>
      </c>
      <c r="E438" s="537">
        <f>'Tabelle Dashboard'!T197</f>
        <v>6.2E-2</v>
      </c>
      <c r="F438" s="536">
        <f>'Tabelle Dashboard'!U197</f>
        <v>4.3999999999999997E-2</v>
      </c>
      <c r="G438" s="537">
        <f>'Tabelle Dashboard'!V197</f>
        <v>6.7000000000000002E-3</v>
      </c>
      <c r="H438" s="536">
        <f>'Tabelle Dashboard'!W197</f>
        <v>6.6E-3</v>
      </c>
    </row>
    <row r="439" spans="1:8" x14ac:dyDescent="0.2">
      <c r="A439" s="520" t="str">
        <f t="shared" si="16"/>
        <v>T10</v>
      </c>
      <c r="B439" s="526" t="str">
        <f t="shared" si="15"/>
        <v>T=2s</v>
      </c>
      <c r="C439" s="534" t="str">
        <f>'Tabelle Dashboard'!R198</f>
        <v>Scenario 3</v>
      </c>
      <c r="D439" s="536">
        <f>'Tabelle Dashboard'!S198</f>
        <v>4.4999999999999998E-2</v>
      </c>
      <c r="E439" s="537">
        <f>'Tabelle Dashboard'!T198</f>
        <v>6.3E-2</v>
      </c>
      <c r="F439" s="536">
        <f>'Tabelle Dashboard'!U198</f>
        <v>4.4999999999999998E-2</v>
      </c>
      <c r="G439" s="537">
        <f>'Tabelle Dashboard'!V198</f>
        <v>6.7999999999999996E-3</v>
      </c>
      <c r="H439" s="536">
        <f>'Tabelle Dashboard'!W198</f>
        <v>6.7999999999999996E-3</v>
      </c>
    </row>
    <row r="440" spans="1:8" x14ac:dyDescent="0.2">
      <c r="A440" s="520" t="str">
        <f t="shared" si="16"/>
        <v>T10</v>
      </c>
      <c r="B440" s="526" t="str">
        <f t="shared" si="15"/>
        <v>T=2s</v>
      </c>
      <c r="C440" s="534" t="str">
        <f>'Tabelle Dashboard'!R199</f>
        <v>Scenario 4</v>
      </c>
      <c r="D440" s="536">
        <f>'Tabelle Dashboard'!S199</f>
        <v>4.4999999999999998E-2</v>
      </c>
      <c r="E440" s="537">
        <f>'Tabelle Dashboard'!T199</f>
        <v>6.3E-2</v>
      </c>
      <c r="F440" s="536">
        <f>'Tabelle Dashboard'!U199</f>
        <v>4.4999999999999998E-2</v>
      </c>
      <c r="G440" s="537">
        <f>'Tabelle Dashboard'!V199</f>
        <v>6.7999999999999996E-3</v>
      </c>
      <c r="H440" s="536">
        <f>'Tabelle Dashboard'!W199</f>
        <v>6.7000000000000002E-3</v>
      </c>
    </row>
    <row r="441" spans="1:8" x14ac:dyDescent="0.2">
      <c r="A441" s="520" t="str">
        <f t="shared" si="16"/>
        <v>T10</v>
      </c>
      <c r="B441" s="526" t="str">
        <f t="shared" si="15"/>
        <v>T=2s</v>
      </c>
      <c r="C441" s="534" t="str">
        <f>'Tabelle Dashboard'!R200</f>
        <v>Scenario 5</v>
      </c>
      <c r="D441" s="536">
        <f>'Tabelle Dashboard'!S200</f>
        <v>4.4999999999999998E-2</v>
      </c>
      <c r="E441" s="537">
        <f>'Tabelle Dashboard'!T200</f>
        <v>6.3E-2</v>
      </c>
      <c r="F441" s="536">
        <f>'Tabelle Dashboard'!U200</f>
        <v>4.4999999999999998E-2</v>
      </c>
      <c r="G441" s="537">
        <f>'Tabelle Dashboard'!V200</f>
        <v>6.7999999999999996E-3</v>
      </c>
      <c r="H441" s="536">
        <f>'Tabelle Dashboard'!W200</f>
        <v>6.7000000000000002E-3</v>
      </c>
    </row>
    <row r="442" spans="1:8" x14ac:dyDescent="0.2">
      <c r="A442" s="520" t="str">
        <f t="shared" si="16"/>
        <v>T10</v>
      </c>
      <c r="B442" s="526" t="str">
        <f t="shared" si="15"/>
        <v>T=2s</v>
      </c>
      <c r="C442" s="534" t="str">
        <f>'Tabelle Dashboard'!R201</f>
        <v>Scenario 6</v>
      </c>
      <c r="D442" s="536">
        <f>'Tabelle Dashboard'!S201</f>
        <v>4.4999999999999998E-2</v>
      </c>
      <c r="E442" s="537">
        <f>'Tabelle Dashboard'!T201</f>
        <v>6.3E-2</v>
      </c>
      <c r="F442" s="536">
        <f>'Tabelle Dashboard'!U201</f>
        <v>4.4999999999999998E-2</v>
      </c>
      <c r="G442" s="537">
        <f>'Tabelle Dashboard'!V201</f>
        <v>6.7999999999999996E-3</v>
      </c>
      <c r="H442" s="536">
        <f>'Tabelle Dashboard'!W201</f>
        <v>6.7999999999999996E-3</v>
      </c>
    </row>
    <row r="443" spans="1:8" x14ac:dyDescent="0.2">
      <c r="A443" s="520" t="str">
        <f t="shared" si="16"/>
        <v>T10</v>
      </c>
      <c r="B443" s="526" t="str">
        <f t="shared" si="15"/>
        <v>T=2s</v>
      </c>
      <c r="C443" s="534" t="str">
        <f>'Tabelle Dashboard'!R202</f>
        <v>Scenario 7</v>
      </c>
      <c r="D443" s="536">
        <f>'Tabelle Dashboard'!S202</f>
        <v>4.5999999999999999E-2</v>
      </c>
      <c r="E443" s="537">
        <f>'Tabelle Dashboard'!T202</f>
        <v>6.4000000000000001E-2</v>
      </c>
      <c r="F443" s="536">
        <f>'Tabelle Dashboard'!U202</f>
        <v>4.5999999999999999E-2</v>
      </c>
      <c r="G443" s="537">
        <f>'Tabelle Dashboard'!V202</f>
        <v>6.8999999999999999E-3</v>
      </c>
      <c r="H443" s="536">
        <f>'Tabelle Dashboard'!W202</f>
        <v>6.8999999999999999E-3</v>
      </c>
    </row>
    <row r="444" spans="1:8" x14ac:dyDescent="0.2">
      <c r="A444" s="520" t="str">
        <f t="shared" si="16"/>
        <v>T10</v>
      </c>
      <c r="B444" s="526" t="str">
        <f t="shared" si="15"/>
        <v>T=2s</v>
      </c>
      <c r="C444" s="534" t="str">
        <f>'Tabelle Dashboard'!R203</f>
        <v>Scenario 8</v>
      </c>
      <c r="D444" s="536">
        <f>'Tabelle Dashboard'!S203</f>
        <v>4.3999999999999997E-2</v>
      </c>
      <c r="E444" s="537">
        <f>'Tabelle Dashboard'!T203</f>
        <v>6.2E-2</v>
      </c>
      <c r="F444" s="536">
        <f>'Tabelle Dashboard'!U203</f>
        <v>4.3999999999999997E-2</v>
      </c>
      <c r="G444" s="537">
        <f>'Tabelle Dashboard'!V203</f>
        <v>6.7000000000000002E-3</v>
      </c>
      <c r="H444" s="536">
        <f>'Tabelle Dashboard'!W203</f>
        <v>6.7000000000000002E-3</v>
      </c>
    </row>
    <row r="445" spans="1:8" x14ac:dyDescent="0.2">
      <c r="A445" s="520" t="str">
        <f t="shared" si="16"/>
        <v>T10</v>
      </c>
      <c r="B445" s="526" t="str">
        <f t="shared" si="15"/>
        <v>T=2s</v>
      </c>
      <c r="C445" s="534" t="str">
        <f>'Tabelle Dashboard'!R204</f>
        <v>Scenario 9</v>
      </c>
      <c r="D445" s="536">
        <f>'Tabelle Dashboard'!S204</f>
        <v>4.2999999999999997E-2</v>
      </c>
      <c r="E445" s="537">
        <f>'Tabelle Dashboard'!T204</f>
        <v>6.0999999999999999E-2</v>
      </c>
      <c r="F445" s="536">
        <f>'Tabelle Dashboard'!U204</f>
        <v>4.2999999999999997E-2</v>
      </c>
      <c r="G445" s="537">
        <f>'Tabelle Dashboard'!V204</f>
        <v>6.4999999999999997E-3</v>
      </c>
      <c r="H445" s="536">
        <f>'Tabelle Dashboard'!W204</f>
        <v>6.4999999999999997E-3</v>
      </c>
    </row>
    <row r="446" spans="1:8" x14ac:dyDescent="0.2">
      <c r="A446" s="520" t="str">
        <f t="shared" si="16"/>
        <v>T10</v>
      </c>
      <c r="B446" s="526" t="str">
        <f t="shared" si="15"/>
        <v>T=2s</v>
      </c>
      <c r="C446" s="534" t="str">
        <f>'Tabelle Dashboard'!R205</f>
        <v>Scenario 10</v>
      </c>
      <c r="D446" s="536">
        <f>'Tabelle Dashboard'!S205</f>
        <v>4.4999999999999998E-2</v>
      </c>
      <c r="E446" s="537">
        <f>'Tabelle Dashboard'!T205</f>
        <v>6.4000000000000001E-2</v>
      </c>
      <c r="F446" s="536">
        <f>'Tabelle Dashboard'!U205</f>
        <v>4.4999999999999998E-2</v>
      </c>
      <c r="G446" s="537">
        <f>'Tabelle Dashboard'!V205</f>
        <v>6.7999999999999996E-3</v>
      </c>
      <c r="H446" s="536">
        <f>'Tabelle Dashboard'!W205</f>
        <v>6.7999999999999996E-3</v>
      </c>
    </row>
    <row r="447" spans="1:8" x14ac:dyDescent="0.2">
      <c r="A447" s="520" t="str">
        <f t="shared" si="16"/>
        <v>T10</v>
      </c>
      <c r="B447" s="526" t="str">
        <f t="shared" si="15"/>
        <v>T=2s</v>
      </c>
      <c r="C447" s="534" t="str">
        <f>'Tabelle Dashboard'!R206</f>
        <v>Scenario 11</v>
      </c>
      <c r="D447" s="536">
        <f>'Tabelle Dashboard'!S206</f>
        <v>4.3999999999999997E-2</v>
      </c>
      <c r="E447" s="537">
        <f>'Tabelle Dashboard'!T206</f>
        <v>6.2E-2</v>
      </c>
      <c r="F447" s="536">
        <f>'Tabelle Dashboard'!U206</f>
        <v>4.3999999999999997E-2</v>
      </c>
      <c r="G447" s="537">
        <f>'Tabelle Dashboard'!V206</f>
        <v>6.7000000000000002E-3</v>
      </c>
      <c r="H447" s="536">
        <f>'Tabelle Dashboard'!W206</f>
        <v>6.7000000000000002E-3</v>
      </c>
    </row>
    <row r="448" spans="1:8" x14ac:dyDescent="0.2">
      <c r="A448" s="520" t="str">
        <f t="shared" si="16"/>
        <v>T10</v>
      </c>
      <c r="B448" s="526" t="str">
        <f t="shared" si="15"/>
        <v>T=2s</v>
      </c>
      <c r="C448" s="534" t="str">
        <f>'Tabelle Dashboard'!R207</f>
        <v>Scenario 12</v>
      </c>
      <c r="D448" s="536">
        <f>'Tabelle Dashboard'!S207</f>
        <v>4.3999999999999997E-2</v>
      </c>
      <c r="E448" s="537">
        <f>'Tabelle Dashboard'!T207</f>
        <v>6.0999999999999999E-2</v>
      </c>
      <c r="F448" s="536">
        <f>'Tabelle Dashboard'!U207</f>
        <v>4.3999999999999997E-2</v>
      </c>
      <c r="G448" s="537">
        <f>'Tabelle Dashboard'!V207</f>
        <v>6.6E-3</v>
      </c>
      <c r="H448" s="536">
        <f>'Tabelle Dashboard'!W207</f>
        <v>6.6E-3</v>
      </c>
    </row>
    <row r="449" spans="1:8" x14ac:dyDescent="0.2">
      <c r="A449" s="520" t="str">
        <f t="shared" si="16"/>
        <v>T10</v>
      </c>
      <c r="B449" s="526" t="str">
        <f t="shared" si="15"/>
        <v>T=2s</v>
      </c>
      <c r="C449" s="534" t="str">
        <f>'Tabelle Dashboard'!R208</f>
        <v>Scenario 13</v>
      </c>
      <c r="D449" s="536">
        <f>'Tabelle Dashboard'!S208</f>
        <v>4.4999999999999998E-2</v>
      </c>
      <c r="E449" s="537">
        <f>'Tabelle Dashboard'!T208</f>
        <v>6.4000000000000001E-2</v>
      </c>
      <c r="F449" s="536">
        <f>'Tabelle Dashboard'!U208</f>
        <v>4.4999999999999998E-2</v>
      </c>
      <c r="G449" s="537">
        <f>'Tabelle Dashboard'!V208</f>
        <v>6.7999999999999996E-3</v>
      </c>
      <c r="H449" s="536">
        <f>'Tabelle Dashboard'!W208</f>
        <v>6.7999999999999996E-3</v>
      </c>
    </row>
    <row r="450" spans="1:8" x14ac:dyDescent="0.2">
      <c r="A450" s="520" t="str">
        <f t="shared" si="16"/>
        <v>T10</v>
      </c>
      <c r="B450" s="526" t="str">
        <f t="shared" si="15"/>
        <v>T=2s</v>
      </c>
      <c r="C450" s="534" t="str">
        <f>'Tabelle Dashboard'!R209</f>
        <v>Scenario 14</v>
      </c>
      <c r="D450" s="536">
        <f>'Tabelle Dashboard'!S209</f>
        <v>4.3999999999999997E-2</v>
      </c>
      <c r="E450" s="537">
        <f>'Tabelle Dashboard'!T209</f>
        <v>6.2E-2</v>
      </c>
      <c r="F450" s="536">
        <f>'Tabelle Dashboard'!U209</f>
        <v>4.3999999999999997E-2</v>
      </c>
      <c r="G450" s="537">
        <f>'Tabelle Dashboard'!V209</f>
        <v>6.7000000000000002E-3</v>
      </c>
      <c r="H450" s="536">
        <f>'Tabelle Dashboard'!W209</f>
        <v>6.7000000000000002E-3</v>
      </c>
    </row>
    <row r="451" spans="1:8" x14ac:dyDescent="0.2">
      <c r="A451" s="520" t="str">
        <f t="shared" si="16"/>
        <v>T10</v>
      </c>
      <c r="B451" s="526" t="str">
        <f t="shared" si="15"/>
        <v>T=2s</v>
      </c>
      <c r="C451" s="534" t="str">
        <f>'Tabelle Dashboard'!R210</f>
        <v>Scenario 15</v>
      </c>
      <c r="D451" s="536">
        <f>'Tabelle Dashboard'!S210</f>
        <v>4.3999999999999997E-2</v>
      </c>
      <c r="E451" s="537">
        <f>'Tabelle Dashboard'!T210</f>
        <v>6.2E-2</v>
      </c>
      <c r="F451" s="536">
        <f>'Tabelle Dashboard'!U210</f>
        <v>4.3999999999999997E-2</v>
      </c>
      <c r="G451" s="537">
        <f>'Tabelle Dashboard'!V210</f>
        <v>6.7000000000000002E-3</v>
      </c>
      <c r="H451" s="536">
        <f>'Tabelle Dashboard'!W210</f>
        <v>6.7000000000000002E-3</v>
      </c>
    </row>
    <row r="452" spans="1:8" x14ac:dyDescent="0.2">
      <c r="A452" s="520" t="s">
        <v>1180</v>
      </c>
      <c r="B452" s="526" t="str">
        <f t="shared" si="15"/>
        <v>T=0s</v>
      </c>
      <c r="C452" s="534" t="str">
        <f>'Tabelle Dashboard'!B217</f>
        <v>Scenario 1</v>
      </c>
      <c r="D452" s="536">
        <f>'Tabelle Dashboard'!C217</f>
        <v>4.3999999999999997E-2</v>
      </c>
      <c r="E452" s="537">
        <f>'Tabelle Dashboard'!D217</f>
        <v>6.2E-2</v>
      </c>
      <c r="F452" s="536">
        <f>'Tabelle Dashboard'!E217</f>
        <v>4.3999999999999997E-2</v>
      </c>
      <c r="G452" s="537">
        <f>'Tabelle Dashboard'!F217</f>
        <v>6.6E-3</v>
      </c>
      <c r="H452" s="536">
        <f>'Tabelle Dashboard'!G217</f>
        <v>6.6E-3</v>
      </c>
    </row>
    <row r="453" spans="1:8" x14ac:dyDescent="0.2">
      <c r="A453" s="520" t="str">
        <f t="shared" si="16"/>
        <v>T11</v>
      </c>
      <c r="B453" s="526" t="str">
        <f t="shared" si="15"/>
        <v>T=0s</v>
      </c>
      <c r="C453" s="534" t="str">
        <f>'Tabelle Dashboard'!B218</f>
        <v>Scenario 2</v>
      </c>
      <c r="D453" s="536">
        <f>'Tabelle Dashboard'!C218</f>
        <v>4.4999999999999998E-2</v>
      </c>
      <c r="E453" s="537">
        <f>'Tabelle Dashboard'!D218</f>
        <v>6.3E-2</v>
      </c>
      <c r="F453" s="536">
        <f>'Tabelle Dashboard'!E218</f>
        <v>4.4999999999999998E-2</v>
      </c>
      <c r="G453" s="537">
        <f>'Tabelle Dashboard'!F218</f>
        <v>6.7000000000000002E-3</v>
      </c>
      <c r="H453" s="536">
        <f>'Tabelle Dashboard'!G218</f>
        <v>6.7000000000000002E-3</v>
      </c>
    </row>
    <row r="454" spans="1:8" x14ac:dyDescent="0.2">
      <c r="A454" s="520" t="str">
        <f t="shared" si="16"/>
        <v>T11</v>
      </c>
      <c r="B454" s="526" t="str">
        <f t="shared" si="15"/>
        <v>T=0s</v>
      </c>
      <c r="C454" s="534" t="str">
        <f>'Tabelle Dashboard'!B219</f>
        <v>Scenario 3</v>
      </c>
      <c r="D454" s="536">
        <f>'Tabelle Dashboard'!C219</f>
        <v>4.2999999999999997E-2</v>
      </c>
      <c r="E454" s="537">
        <f>'Tabelle Dashboard'!D219</f>
        <v>6.0999999999999999E-2</v>
      </c>
      <c r="F454" s="536">
        <f>'Tabelle Dashboard'!E219</f>
        <v>0.43</v>
      </c>
      <c r="G454" s="537">
        <f>'Tabelle Dashboard'!F219</f>
        <v>6.4999999999999997E-3</v>
      </c>
      <c r="H454" s="536">
        <f>'Tabelle Dashboard'!G219</f>
        <v>6.4999999999999997E-3</v>
      </c>
    </row>
    <row r="455" spans="1:8" x14ac:dyDescent="0.2">
      <c r="A455" s="520" t="str">
        <f t="shared" si="16"/>
        <v>T11</v>
      </c>
      <c r="B455" s="526" t="str">
        <f t="shared" si="15"/>
        <v>T=0s</v>
      </c>
      <c r="C455" s="534" t="str">
        <f>'Tabelle Dashboard'!B220</f>
        <v>Scenario 4</v>
      </c>
      <c r="D455" s="536">
        <f>'Tabelle Dashboard'!C220</f>
        <v>4.3999999999999997E-2</v>
      </c>
      <c r="E455" s="537">
        <f>'Tabelle Dashboard'!D220</f>
        <v>6.3E-2</v>
      </c>
      <c r="F455" s="536">
        <f>'Tabelle Dashboard'!E220</f>
        <v>4.3999999999999997E-2</v>
      </c>
      <c r="G455" s="537">
        <f>'Tabelle Dashboard'!F220</f>
        <v>6.7000000000000002E-3</v>
      </c>
      <c r="H455" s="536">
        <f>'Tabelle Dashboard'!G220</f>
        <v>6.7999999999999996E-3</v>
      </c>
    </row>
    <row r="456" spans="1:8" x14ac:dyDescent="0.2">
      <c r="A456" s="520" t="str">
        <f t="shared" si="16"/>
        <v>T11</v>
      </c>
      <c r="B456" s="526" t="str">
        <f t="shared" si="15"/>
        <v>T=0s</v>
      </c>
      <c r="C456" s="534" t="str">
        <f>'Tabelle Dashboard'!B221</f>
        <v>Scenario 5</v>
      </c>
      <c r="D456" s="536">
        <f>'Tabelle Dashboard'!C221</f>
        <v>4.3999999999999997E-2</v>
      </c>
      <c r="E456" s="537">
        <f>'Tabelle Dashboard'!D221</f>
        <v>6.2E-2</v>
      </c>
      <c r="F456" s="536">
        <f>'Tabelle Dashboard'!E221</f>
        <v>4.3999999999999997E-2</v>
      </c>
      <c r="G456" s="537">
        <f>'Tabelle Dashboard'!F221</f>
        <v>6.7000000000000002E-3</v>
      </c>
      <c r="H456" s="536">
        <f>'Tabelle Dashboard'!G221</f>
        <v>6.7000000000000002E-3</v>
      </c>
    </row>
    <row r="457" spans="1:8" x14ac:dyDescent="0.2">
      <c r="A457" s="520" t="str">
        <f t="shared" si="16"/>
        <v>T11</v>
      </c>
      <c r="B457" s="526" t="str">
        <f t="shared" si="15"/>
        <v>T=0s</v>
      </c>
      <c r="C457" s="534" t="str">
        <f>'Tabelle Dashboard'!B222</f>
        <v>Scenario 6</v>
      </c>
      <c r="D457" s="536">
        <f>'Tabelle Dashboard'!C222</f>
        <v>4.3999999999999997E-2</v>
      </c>
      <c r="E457" s="537">
        <f>'Tabelle Dashboard'!D222</f>
        <v>6.2E-2</v>
      </c>
      <c r="F457" s="536">
        <f>'Tabelle Dashboard'!E222</f>
        <v>4.3999999999999997E-2</v>
      </c>
      <c r="G457" s="537">
        <f>'Tabelle Dashboard'!F222</f>
        <v>6.7000000000000002E-3</v>
      </c>
      <c r="H457" s="536">
        <f>'Tabelle Dashboard'!G222</f>
        <v>6.7000000000000002E-3</v>
      </c>
    </row>
    <row r="458" spans="1:8" x14ac:dyDescent="0.2">
      <c r="A458" s="520" t="str">
        <f t="shared" si="16"/>
        <v>T11</v>
      </c>
      <c r="B458" s="526" t="str">
        <f t="shared" si="15"/>
        <v>T=0s</v>
      </c>
      <c r="C458" s="534" t="str">
        <f>'Tabelle Dashboard'!B223</f>
        <v>Scenario 7</v>
      </c>
      <c r="D458" s="536">
        <f>'Tabelle Dashboard'!C223</f>
        <v>4.3999999999999997E-2</v>
      </c>
      <c r="E458" s="537">
        <f>'Tabelle Dashboard'!D223</f>
        <v>6.2E-2</v>
      </c>
      <c r="F458" s="536">
        <f>'Tabelle Dashboard'!E223</f>
        <v>4.3999999999999997E-2</v>
      </c>
      <c r="G458" s="537">
        <f>'Tabelle Dashboard'!F223</f>
        <v>6.6E-3</v>
      </c>
      <c r="H458" s="536">
        <f>'Tabelle Dashboard'!G223</f>
        <v>6.6E-3</v>
      </c>
    </row>
    <row r="459" spans="1:8" x14ac:dyDescent="0.2">
      <c r="A459" s="520" t="str">
        <f t="shared" si="16"/>
        <v>T11</v>
      </c>
      <c r="B459" s="526" t="str">
        <f t="shared" si="15"/>
        <v>T=0s</v>
      </c>
      <c r="C459" s="534" t="str">
        <f>'Tabelle Dashboard'!B224</f>
        <v>Scenario 8</v>
      </c>
      <c r="D459" s="536">
        <f>'Tabelle Dashboard'!C224</f>
        <v>4.3999999999999997E-2</v>
      </c>
      <c r="E459" s="537">
        <f>'Tabelle Dashboard'!D224</f>
        <v>6.2E-2</v>
      </c>
      <c r="F459" s="536">
        <f>'Tabelle Dashboard'!E224</f>
        <v>4.3999999999999997E-2</v>
      </c>
      <c r="G459" s="537">
        <f>'Tabelle Dashboard'!F224</f>
        <v>6.7000000000000002E-3</v>
      </c>
      <c r="H459" s="536">
        <f>'Tabelle Dashboard'!G224</f>
        <v>6.7000000000000002E-3</v>
      </c>
    </row>
    <row r="460" spans="1:8" x14ac:dyDescent="0.2">
      <c r="A460" s="520" t="str">
        <f t="shared" si="16"/>
        <v>T11</v>
      </c>
      <c r="B460" s="526" t="str">
        <f t="shared" si="15"/>
        <v>T=0s</v>
      </c>
      <c r="C460" s="534" t="str">
        <f>'Tabelle Dashboard'!B225</f>
        <v>Scenario 9</v>
      </c>
      <c r="D460" s="536">
        <f>'Tabelle Dashboard'!C225</f>
        <v>4.5999999999999999E-2</v>
      </c>
      <c r="E460" s="537">
        <f>'Tabelle Dashboard'!D225</f>
        <v>6.4000000000000001E-2</v>
      </c>
      <c r="F460" s="536">
        <f>'Tabelle Dashboard'!E225</f>
        <v>4.5999999999999999E-2</v>
      </c>
      <c r="G460" s="537">
        <f>'Tabelle Dashboard'!F225</f>
        <v>7.0000000000000001E-3</v>
      </c>
      <c r="H460" s="536">
        <f>'Tabelle Dashboard'!G225</f>
        <v>7.0000000000000001E-3</v>
      </c>
    </row>
    <row r="461" spans="1:8" x14ac:dyDescent="0.2">
      <c r="A461" s="520" t="str">
        <f t="shared" si="16"/>
        <v>T11</v>
      </c>
      <c r="B461" s="526" t="str">
        <f t="shared" si="15"/>
        <v>T=0s</v>
      </c>
      <c r="C461" s="534" t="str">
        <f>'Tabelle Dashboard'!B226</f>
        <v>Scenario 10</v>
      </c>
      <c r="D461" s="536">
        <f>'Tabelle Dashboard'!C226</f>
        <v>4.5999999999999999E-2</v>
      </c>
      <c r="E461" s="537">
        <f>'Tabelle Dashboard'!D226</f>
        <v>6.5000000000000002E-2</v>
      </c>
      <c r="F461" s="536">
        <f>'Tabelle Dashboard'!E226</f>
        <v>4.5999999999999999E-2</v>
      </c>
      <c r="G461" s="537">
        <f>'Tabelle Dashboard'!F226</f>
        <v>6.8999999999999999E-3</v>
      </c>
      <c r="H461" s="536">
        <f>'Tabelle Dashboard'!G226</f>
        <v>6.8999999999999999E-3</v>
      </c>
    </row>
    <row r="462" spans="1:8" x14ac:dyDescent="0.2">
      <c r="A462" s="520" t="str">
        <f t="shared" si="16"/>
        <v>T11</v>
      </c>
      <c r="B462" s="526" t="str">
        <f t="shared" si="15"/>
        <v>T=0s</v>
      </c>
      <c r="C462" s="534" t="str">
        <f>'Tabelle Dashboard'!B227</f>
        <v>Scenario 11</v>
      </c>
      <c r="D462" s="536">
        <f>'Tabelle Dashboard'!C227</f>
        <v>4.4999999999999998E-2</v>
      </c>
      <c r="E462" s="537">
        <f>'Tabelle Dashboard'!D227</f>
        <v>6.3E-2</v>
      </c>
      <c r="F462" s="536">
        <f>'Tabelle Dashboard'!E227</f>
        <v>4.4999999999999998E-2</v>
      </c>
      <c r="G462" s="537">
        <f>'Tabelle Dashboard'!F227</f>
        <v>6.7000000000000002E-3</v>
      </c>
      <c r="H462" s="536">
        <f>'Tabelle Dashboard'!G227</f>
        <v>6.7000000000000002E-3</v>
      </c>
    </row>
    <row r="463" spans="1:8" x14ac:dyDescent="0.2">
      <c r="A463" s="520" t="str">
        <f t="shared" si="16"/>
        <v>T11</v>
      </c>
      <c r="B463" s="526" t="str">
        <f t="shared" si="15"/>
        <v>T=0s</v>
      </c>
      <c r="C463" s="534" t="str">
        <f>'Tabelle Dashboard'!B228</f>
        <v>Scenario 12</v>
      </c>
      <c r="D463" s="536">
        <f>'Tabelle Dashboard'!C228</f>
        <v>4.3999999999999997E-2</v>
      </c>
      <c r="E463" s="537">
        <f>'Tabelle Dashboard'!D228</f>
        <v>6.2E-2</v>
      </c>
      <c r="F463" s="536">
        <f>'Tabelle Dashboard'!E228</f>
        <v>4.3999999999999997E-2</v>
      </c>
      <c r="G463" s="537">
        <f>'Tabelle Dashboard'!F228</f>
        <v>6.6E-3</v>
      </c>
      <c r="H463" s="536">
        <f>'Tabelle Dashboard'!G228</f>
        <v>6.6E-3</v>
      </c>
    </row>
    <row r="464" spans="1:8" x14ac:dyDescent="0.2">
      <c r="A464" s="520" t="str">
        <f t="shared" si="16"/>
        <v>T11</v>
      </c>
      <c r="B464" s="526" t="str">
        <f t="shared" si="15"/>
        <v>T=0s</v>
      </c>
      <c r="C464" s="534" t="str">
        <f>'Tabelle Dashboard'!B229</f>
        <v>Scenario 13</v>
      </c>
      <c r="D464" s="536">
        <f>'Tabelle Dashboard'!C229</f>
        <v>4.5999999999999999E-2</v>
      </c>
      <c r="E464" s="537">
        <f>'Tabelle Dashboard'!D229</f>
        <v>6.5000000000000002E-2</v>
      </c>
      <c r="F464" s="536">
        <f>'Tabelle Dashboard'!E229</f>
        <v>4.7E-2</v>
      </c>
      <c r="G464" s="537">
        <f>'Tabelle Dashboard'!F229</f>
        <v>6.8999999999999999E-3</v>
      </c>
      <c r="H464" s="536">
        <f>'Tabelle Dashboard'!G229</f>
        <v>6.8999999999999999E-3</v>
      </c>
    </row>
    <row r="465" spans="1:8" x14ac:dyDescent="0.2">
      <c r="A465" s="520" t="str">
        <f t="shared" si="16"/>
        <v>T11</v>
      </c>
      <c r="B465" s="526" t="str">
        <f t="shared" ref="B465:B528" si="17">B420</f>
        <v>T=0s</v>
      </c>
      <c r="C465" s="534" t="str">
        <f>'Tabelle Dashboard'!B230</f>
        <v>Scenario 14</v>
      </c>
      <c r="D465" s="536">
        <f>'Tabelle Dashboard'!C230</f>
        <v>4.4999999999999998E-2</v>
      </c>
      <c r="E465" s="537">
        <f>'Tabelle Dashboard'!D230</f>
        <v>6.3E-2</v>
      </c>
      <c r="F465" s="536">
        <f>'Tabelle Dashboard'!E230</f>
        <v>4.4999999999999998E-2</v>
      </c>
      <c r="G465" s="537">
        <f>'Tabelle Dashboard'!F230</f>
        <v>6.7999999999999996E-3</v>
      </c>
      <c r="H465" s="536">
        <f>'Tabelle Dashboard'!G230</f>
        <v>6.7999999999999996E-3</v>
      </c>
    </row>
    <row r="466" spans="1:8" x14ac:dyDescent="0.2">
      <c r="A466" s="520" t="str">
        <f t="shared" ref="A466:A529" si="18">A465</f>
        <v>T11</v>
      </c>
      <c r="B466" s="526" t="str">
        <f t="shared" si="17"/>
        <v>T=0s</v>
      </c>
      <c r="C466" s="534" t="str">
        <f>'Tabelle Dashboard'!B231</f>
        <v>Scenario 15</v>
      </c>
      <c r="D466" s="536">
        <f>'Tabelle Dashboard'!C231</f>
        <v>4.4999999999999998E-2</v>
      </c>
      <c r="E466" s="537">
        <f>'Tabelle Dashboard'!D231</f>
        <v>6.3E-2</v>
      </c>
      <c r="F466" s="536">
        <f>'Tabelle Dashboard'!E231</f>
        <v>4.4999999999999998E-2</v>
      </c>
      <c r="G466" s="537">
        <f>'Tabelle Dashboard'!F231</f>
        <v>6.7999999999999996E-3</v>
      </c>
      <c r="H466" s="536">
        <f>'Tabelle Dashboard'!G231</f>
        <v>6.7999999999999996E-3</v>
      </c>
    </row>
    <row r="467" spans="1:8" x14ac:dyDescent="0.2">
      <c r="A467" s="520" t="str">
        <f t="shared" si="18"/>
        <v>T11</v>
      </c>
      <c r="B467" s="526" t="str">
        <f t="shared" si="17"/>
        <v>T=1s</v>
      </c>
      <c r="C467" s="534" t="str">
        <f>'Tabelle Dashboard'!J217</f>
        <v>Scenario 1</v>
      </c>
      <c r="D467" s="536">
        <f>'Tabelle Dashboard'!K217</f>
        <v>4.3999999999999997E-2</v>
      </c>
      <c r="E467" s="537">
        <f>'Tabelle Dashboard'!L217</f>
        <v>6.2E-2</v>
      </c>
      <c r="F467" s="536">
        <f>'Tabelle Dashboard'!M217</f>
        <v>4.3999999999999997E-2</v>
      </c>
      <c r="G467" s="537">
        <f>'Tabelle Dashboard'!N217</f>
        <v>6.7000000000000002E-3</v>
      </c>
      <c r="H467" s="536">
        <f>'Tabelle Dashboard'!O217</f>
        <v>6.7000000000000002E-3</v>
      </c>
    </row>
    <row r="468" spans="1:8" x14ac:dyDescent="0.2">
      <c r="A468" s="520" t="str">
        <f t="shared" si="18"/>
        <v>T11</v>
      </c>
      <c r="B468" s="526" t="str">
        <f t="shared" si="17"/>
        <v>T=1s</v>
      </c>
      <c r="C468" s="534" t="str">
        <f>'Tabelle Dashboard'!J218</f>
        <v>Scenario 2</v>
      </c>
      <c r="D468" s="536">
        <f>'Tabelle Dashboard'!K218</f>
        <v>4.2999999999999997E-2</v>
      </c>
      <c r="E468" s="537">
        <f>'Tabelle Dashboard'!L218</f>
        <v>0.06</v>
      </c>
      <c r="F468" s="536">
        <f>'Tabelle Dashboard'!M218</f>
        <v>4.2999999999999997E-2</v>
      </c>
      <c r="G468" s="537">
        <f>'Tabelle Dashboard'!N218</f>
        <v>6.4999999999999997E-3</v>
      </c>
      <c r="H468" s="536">
        <f>'Tabelle Dashboard'!O218</f>
        <v>6.4999999999999997E-3</v>
      </c>
    </row>
    <row r="469" spans="1:8" x14ac:dyDescent="0.2">
      <c r="A469" s="520" t="str">
        <f t="shared" si="18"/>
        <v>T11</v>
      </c>
      <c r="B469" s="526" t="str">
        <f t="shared" si="17"/>
        <v>T=1s</v>
      </c>
      <c r="C469" s="534" t="str">
        <f>'Tabelle Dashboard'!J219</f>
        <v>Scenario 3</v>
      </c>
      <c r="D469" s="536">
        <f>'Tabelle Dashboard'!K219</f>
        <v>4.3999999999999997E-2</v>
      </c>
      <c r="E469" s="537">
        <f>'Tabelle Dashboard'!L219</f>
        <v>6.4000000000000001E-2</v>
      </c>
      <c r="F469" s="536">
        <f>'Tabelle Dashboard'!M219</f>
        <v>4.3999999999999997E-2</v>
      </c>
      <c r="G469" s="537">
        <f>'Tabelle Dashboard'!N219</f>
        <v>6.7999999999999996E-3</v>
      </c>
      <c r="H469" s="536">
        <f>'Tabelle Dashboard'!O219</f>
        <v>6.7999999999999996E-3</v>
      </c>
    </row>
    <row r="470" spans="1:8" x14ac:dyDescent="0.2">
      <c r="A470" s="520" t="str">
        <f t="shared" si="18"/>
        <v>T11</v>
      </c>
      <c r="B470" s="526" t="str">
        <f t="shared" si="17"/>
        <v>T=1s</v>
      </c>
      <c r="C470" s="534" t="str">
        <f>'Tabelle Dashboard'!J220</f>
        <v>Scenario 4</v>
      </c>
      <c r="D470" s="536">
        <f>'Tabelle Dashboard'!K220</f>
        <v>4.4999999999999998E-2</v>
      </c>
      <c r="E470" s="537">
        <f>'Tabelle Dashboard'!L220</f>
        <v>6.4000000000000001E-2</v>
      </c>
      <c r="F470" s="536">
        <f>'Tabelle Dashboard'!M220</f>
        <v>4.4999999999999998E-2</v>
      </c>
      <c r="G470" s="537">
        <f>'Tabelle Dashboard'!N220</f>
        <v>6.7999999999999996E-3</v>
      </c>
      <c r="H470" s="536">
        <f>'Tabelle Dashboard'!O220</f>
        <v>6.7999999999999996E-3</v>
      </c>
    </row>
    <row r="471" spans="1:8" x14ac:dyDescent="0.2">
      <c r="A471" s="520" t="str">
        <f t="shared" si="18"/>
        <v>T11</v>
      </c>
      <c r="B471" s="526" t="str">
        <f t="shared" si="17"/>
        <v>T=1s</v>
      </c>
      <c r="C471" s="534" t="str">
        <f>'Tabelle Dashboard'!J221</f>
        <v>Scenario 5</v>
      </c>
      <c r="D471" s="536">
        <f>'Tabelle Dashboard'!K221</f>
        <v>4.4999999999999998E-2</v>
      </c>
      <c r="E471" s="537">
        <f>'Tabelle Dashboard'!L221</f>
        <v>6.3E-2</v>
      </c>
      <c r="F471" s="536">
        <f>'Tabelle Dashboard'!M221</f>
        <v>4.4999999999999998E-2</v>
      </c>
      <c r="G471" s="537">
        <f>'Tabelle Dashboard'!N221</f>
        <v>6.7999999999999996E-3</v>
      </c>
      <c r="H471" s="536">
        <f>'Tabelle Dashboard'!O221</f>
        <v>6.7000000000000002E-3</v>
      </c>
    </row>
    <row r="472" spans="1:8" x14ac:dyDescent="0.2">
      <c r="A472" s="520" t="str">
        <f t="shared" si="18"/>
        <v>T11</v>
      </c>
      <c r="B472" s="526" t="str">
        <f t="shared" si="17"/>
        <v>T=1s</v>
      </c>
      <c r="C472" s="534" t="str">
        <f>'Tabelle Dashboard'!J222</f>
        <v>Scenario 6</v>
      </c>
      <c r="D472" s="536">
        <f>'Tabelle Dashboard'!K222</f>
        <v>4.4999999999999998E-2</v>
      </c>
      <c r="E472" s="537">
        <f>'Tabelle Dashboard'!L222</f>
        <v>6.3E-2</v>
      </c>
      <c r="F472" s="536">
        <f>'Tabelle Dashboard'!M222</f>
        <v>4.5999999999999999E-2</v>
      </c>
      <c r="G472" s="537">
        <f>'Tabelle Dashboard'!N222</f>
        <v>6.7999999999999996E-3</v>
      </c>
      <c r="H472" s="536">
        <f>'Tabelle Dashboard'!O222</f>
        <v>6.7999999999999996E-3</v>
      </c>
    </row>
    <row r="473" spans="1:8" x14ac:dyDescent="0.2">
      <c r="A473" s="520" t="str">
        <f t="shared" si="18"/>
        <v>T11</v>
      </c>
      <c r="B473" s="526" t="str">
        <f t="shared" si="17"/>
        <v>T=1s</v>
      </c>
      <c r="C473" s="534" t="str">
        <f>'Tabelle Dashboard'!J223</f>
        <v>Scenario 7</v>
      </c>
      <c r="D473" s="536">
        <f>'Tabelle Dashboard'!K223</f>
        <v>4.3999999999999997E-2</v>
      </c>
      <c r="E473" s="537">
        <f>'Tabelle Dashboard'!L223</f>
        <v>6.2E-2</v>
      </c>
      <c r="F473" s="536">
        <f>'Tabelle Dashboard'!M223</f>
        <v>4.3999999999999997E-2</v>
      </c>
      <c r="G473" s="537">
        <f>'Tabelle Dashboard'!N223</f>
        <v>6.7000000000000002E-3</v>
      </c>
      <c r="H473" s="536">
        <f>'Tabelle Dashboard'!O223</f>
        <v>6.7000000000000002E-3</v>
      </c>
    </row>
    <row r="474" spans="1:8" x14ac:dyDescent="0.2">
      <c r="A474" s="520" t="str">
        <f t="shared" si="18"/>
        <v>T11</v>
      </c>
      <c r="B474" s="526" t="str">
        <f t="shared" si="17"/>
        <v>T=1s</v>
      </c>
      <c r="C474" s="534" t="str">
        <f>'Tabelle Dashboard'!J224</f>
        <v>Scenario 8</v>
      </c>
      <c r="D474" s="536">
        <f>'Tabelle Dashboard'!K224</f>
        <v>4.4999999999999998E-2</v>
      </c>
      <c r="E474" s="537">
        <f>'Tabelle Dashboard'!L224</f>
        <v>6.3E-2</v>
      </c>
      <c r="F474" s="536">
        <f>'Tabelle Dashboard'!M224</f>
        <v>4.4999999999999998E-2</v>
      </c>
      <c r="G474" s="537">
        <f>'Tabelle Dashboard'!N224</f>
        <v>6.7999999999999996E-3</v>
      </c>
      <c r="H474" s="536">
        <f>'Tabelle Dashboard'!O224</f>
        <v>6.7999999999999996E-3</v>
      </c>
    </row>
    <row r="475" spans="1:8" x14ac:dyDescent="0.2">
      <c r="A475" s="520" t="str">
        <f t="shared" si="18"/>
        <v>T11</v>
      </c>
      <c r="B475" s="526" t="str">
        <f t="shared" si="17"/>
        <v>T=1s</v>
      </c>
      <c r="C475" s="534" t="str">
        <f>'Tabelle Dashboard'!J225</f>
        <v>Scenario 9</v>
      </c>
      <c r="D475" s="536">
        <f>'Tabelle Dashboard'!K225</f>
        <v>4.4999999999999998E-2</v>
      </c>
      <c r="E475" s="537">
        <f>'Tabelle Dashboard'!L225</f>
        <v>6.3E-2</v>
      </c>
      <c r="F475" s="536">
        <f>'Tabelle Dashboard'!M225</f>
        <v>4.4999999999999998E-2</v>
      </c>
      <c r="G475" s="537">
        <f>'Tabelle Dashboard'!N225</f>
        <v>6.7999999999999996E-3</v>
      </c>
      <c r="H475" s="536">
        <f>'Tabelle Dashboard'!O225</f>
        <v>6.7999999999999996E-3</v>
      </c>
    </row>
    <row r="476" spans="1:8" x14ac:dyDescent="0.2">
      <c r="A476" s="520" t="str">
        <f t="shared" si="18"/>
        <v>T11</v>
      </c>
      <c r="B476" s="526" t="str">
        <f t="shared" si="17"/>
        <v>T=1s</v>
      </c>
      <c r="C476" s="534" t="str">
        <f>'Tabelle Dashboard'!J226</f>
        <v>Scenario 10</v>
      </c>
      <c r="D476" s="536">
        <f>'Tabelle Dashboard'!K226</f>
        <v>4.5999999999999999E-2</v>
      </c>
      <c r="E476" s="537">
        <f>'Tabelle Dashboard'!L226</f>
        <v>6.5000000000000002E-2</v>
      </c>
      <c r="F476" s="536">
        <f>'Tabelle Dashboard'!M226</f>
        <v>4.5999999999999999E-2</v>
      </c>
      <c r="G476" s="537">
        <f>'Tabelle Dashboard'!N226</f>
        <v>7.0000000000000001E-3</v>
      </c>
      <c r="H476" s="536">
        <f>'Tabelle Dashboard'!O226</f>
        <v>7.0000000000000001E-3</v>
      </c>
    </row>
    <row r="477" spans="1:8" x14ac:dyDescent="0.2">
      <c r="A477" s="520" t="str">
        <f t="shared" si="18"/>
        <v>T11</v>
      </c>
      <c r="B477" s="526" t="str">
        <f t="shared" si="17"/>
        <v>T=1s</v>
      </c>
      <c r="C477" s="534" t="str">
        <f>'Tabelle Dashboard'!J227</f>
        <v>Scenario 11</v>
      </c>
      <c r="D477" s="536">
        <f>'Tabelle Dashboard'!K227</f>
        <v>4.4999999999999998E-2</v>
      </c>
      <c r="E477" s="537">
        <f>'Tabelle Dashboard'!L227</f>
        <v>6.3E-2</v>
      </c>
      <c r="F477" s="536">
        <f>'Tabelle Dashboard'!M227</f>
        <v>4.4999999999999998E-2</v>
      </c>
      <c r="G477" s="537">
        <f>'Tabelle Dashboard'!N227</f>
        <v>6.7999999999999996E-3</v>
      </c>
      <c r="H477" s="536">
        <f>'Tabelle Dashboard'!O227</f>
        <v>6.7999999999999996E-3</v>
      </c>
    </row>
    <row r="478" spans="1:8" x14ac:dyDescent="0.2">
      <c r="A478" s="520" t="str">
        <f t="shared" si="18"/>
        <v>T11</v>
      </c>
      <c r="B478" s="526" t="str">
        <f t="shared" si="17"/>
        <v>T=1s</v>
      </c>
      <c r="C478" s="534" t="str">
        <f>'Tabelle Dashboard'!J228</f>
        <v>Scenario 12</v>
      </c>
      <c r="D478" s="536">
        <f>'Tabelle Dashboard'!K228</f>
        <v>4.3999999999999997E-2</v>
      </c>
      <c r="E478" s="537">
        <f>'Tabelle Dashboard'!L228</f>
        <v>6.2E-2</v>
      </c>
      <c r="F478" s="536">
        <f>'Tabelle Dashboard'!M228</f>
        <v>4.3999999999999997E-2</v>
      </c>
      <c r="G478" s="537">
        <f>'Tabelle Dashboard'!N228</f>
        <v>6.6E-3</v>
      </c>
      <c r="H478" s="536">
        <f>'Tabelle Dashboard'!O228</f>
        <v>6.6E-3</v>
      </c>
    </row>
    <row r="479" spans="1:8" x14ac:dyDescent="0.2">
      <c r="A479" s="520" t="str">
        <f t="shared" si="18"/>
        <v>T11</v>
      </c>
      <c r="B479" s="526" t="str">
        <f t="shared" si="17"/>
        <v>T=1s</v>
      </c>
      <c r="C479" s="534" t="str">
        <f>'Tabelle Dashboard'!J229</f>
        <v>Scenario 13</v>
      </c>
      <c r="D479" s="536">
        <f>'Tabelle Dashboard'!K229</f>
        <v>4.5999999999999999E-2</v>
      </c>
      <c r="E479" s="537">
        <f>'Tabelle Dashboard'!L229</f>
        <v>6.5000000000000002E-2</v>
      </c>
      <c r="F479" s="536">
        <f>'Tabelle Dashboard'!M229</f>
        <v>4.5999999999999999E-2</v>
      </c>
      <c r="G479" s="537">
        <f>'Tabelle Dashboard'!N229</f>
        <v>7.0000000000000001E-3</v>
      </c>
      <c r="H479" s="536">
        <f>'Tabelle Dashboard'!O229</f>
        <v>7.0000000000000001E-3</v>
      </c>
    </row>
    <row r="480" spans="1:8" x14ac:dyDescent="0.2">
      <c r="A480" s="520" t="str">
        <f t="shared" si="18"/>
        <v>T11</v>
      </c>
      <c r="B480" s="526" t="str">
        <f t="shared" si="17"/>
        <v>T=1s</v>
      </c>
      <c r="C480" s="534" t="str">
        <f>'Tabelle Dashboard'!J230</f>
        <v>Scenario 14</v>
      </c>
      <c r="D480" s="536">
        <f>'Tabelle Dashboard'!K230</f>
        <v>4.4999999999999998E-2</v>
      </c>
      <c r="E480" s="537">
        <f>'Tabelle Dashboard'!L230</f>
        <v>6.3E-2</v>
      </c>
      <c r="F480" s="536">
        <f>'Tabelle Dashboard'!M230</f>
        <v>4.4999999999999998E-2</v>
      </c>
      <c r="G480" s="537">
        <f>'Tabelle Dashboard'!N230</f>
        <v>6.7999999999999996E-3</v>
      </c>
      <c r="H480" s="536">
        <f>'Tabelle Dashboard'!O230</f>
        <v>6.7999999999999996E-3</v>
      </c>
    </row>
    <row r="481" spans="1:8" x14ac:dyDescent="0.2">
      <c r="A481" s="520" t="str">
        <f t="shared" si="18"/>
        <v>T11</v>
      </c>
      <c r="B481" s="526" t="str">
        <f t="shared" si="17"/>
        <v>T=1s</v>
      </c>
      <c r="C481" s="534" t="str">
        <f>'Tabelle Dashboard'!J231</f>
        <v>Scenario 15</v>
      </c>
      <c r="D481" s="536">
        <f>'Tabelle Dashboard'!K231</f>
        <v>4.5999999999999999E-2</v>
      </c>
      <c r="E481" s="537">
        <f>'Tabelle Dashboard'!L231</f>
        <v>6.4000000000000001E-2</v>
      </c>
      <c r="F481" s="536">
        <f>'Tabelle Dashboard'!M231</f>
        <v>4.5999999999999999E-2</v>
      </c>
      <c r="G481" s="537">
        <f>'Tabelle Dashboard'!N231</f>
        <v>6.8999999999999999E-3</v>
      </c>
      <c r="H481" s="536">
        <f>'Tabelle Dashboard'!O231</f>
        <v>6.8999999999999999E-3</v>
      </c>
    </row>
    <row r="482" spans="1:8" x14ac:dyDescent="0.2">
      <c r="A482" s="520" t="str">
        <f t="shared" si="18"/>
        <v>T11</v>
      </c>
      <c r="B482" s="526" t="str">
        <f t="shared" si="17"/>
        <v>T=2s</v>
      </c>
      <c r="C482" s="534" t="str">
        <f>'Tabelle Dashboard'!R217</f>
        <v>Scenario 1</v>
      </c>
      <c r="D482" s="536">
        <f>'Tabelle Dashboard'!S217</f>
        <v>4.3999999999999997E-2</v>
      </c>
      <c r="E482" s="537">
        <f>'Tabelle Dashboard'!T217</f>
        <v>6.2E-2</v>
      </c>
      <c r="F482" s="536">
        <f>'Tabelle Dashboard'!U217</f>
        <v>4.3999999999999997E-2</v>
      </c>
      <c r="G482" s="537">
        <f>'Tabelle Dashboard'!V217</f>
        <v>6.6E-3</v>
      </c>
      <c r="H482" s="536">
        <f>'Tabelle Dashboard'!W217</f>
        <v>6.6E-3</v>
      </c>
    </row>
    <row r="483" spans="1:8" x14ac:dyDescent="0.2">
      <c r="A483" s="520" t="str">
        <f t="shared" si="18"/>
        <v>T11</v>
      </c>
      <c r="B483" s="526" t="str">
        <f t="shared" si="17"/>
        <v>T=2s</v>
      </c>
      <c r="C483" s="534" t="str">
        <f>'Tabelle Dashboard'!R218</f>
        <v>Scenario 2</v>
      </c>
      <c r="D483" s="536">
        <f>'Tabelle Dashboard'!S218</f>
        <v>4.3999999999999997E-2</v>
      </c>
      <c r="E483" s="537">
        <f>'Tabelle Dashboard'!T218</f>
        <v>6.2E-2</v>
      </c>
      <c r="F483" s="536">
        <f>'Tabelle Dashboard'!U218</f>
        <v>4.3999999999999997E-2</v>
      </c>
      <c r="G483" s="537">
        <f>'Tabelle Dashboard'!V218</f>
        <v>6.7000000000000002E-3</v>
      </c>
      <c r="H483" s="536">
        <f>'Tabelle Dashboard'!W218</f>
        <v>6.6E-3</v>
      </c>
    </row>
    <row r="484" spans="1:8" x14ac:dyDescent="0.2">
      <c r="A484" s="520" t="str">
        <f t="shared" si="18"/>
        <v>T11</v>
      </c>
      <c r="B484" s="526" t="str">
        <f t="shared" si="17"/>
        <v>T=2s</v>
      </c>
      <c r="C484" s="534" t="str">
        <f>'Tabelle Dashboard'!R219</f>
        <v>Scenario 3</v>
      </c>
      <c r="D484" s="536">
        <f>'Tabelle Dashboard'!S219</f>
        <v>4.4999999999999998E-2</v>
      </c>
      <c r="E484" s="537">
        <f>'Tabelle Dashboard'!T219</f>
        <v>6.3E-2</v>
      </c>
      <c r="F484" s="536">
        <f>'Tabelle Dashboard'!U219</f>
        <v>4.4999999999999998E-2</v>
      </c>
      <c r="G484" s="537">
        <f>'Tabelle Dashboard'!V219</f>
        <v>6.7999999999999996E-3</v>
      </c>
      <c r="H484" s="536">
        <f>'Tabelle Dashboard'!W219</f>
        <v>6.7999999999999996E-3</v>
      </c>
    </row>
    <row r="485" spans="1:8" x14ac:dyDescent="0.2">
      <c r="A485" s="520" t="str">
        <f t="shared" si="18"/>
        <v>T11</v>
      </c>
      <c r="B485" s="526" t="str">
        <f t="shared" si="17"/>
        <v>T=2s</v>
      </c>
      <c r="C485" s="534" t="str">
        <f>'Tabelle Dashboard'!R220</f>
        <v>Scenario 4</v>
      </c>
      <c r="D485" s="536">
        <f>'Tabelle Dashboard'!S220</f>
        <v>4.4999999999999998E-2</v>
      </c>
      <c r="E485" s="537">
        <f>'Tabelle Dashboard'!T220</f>
        <v>6.3E-2</v>
      </c>
      <c r="F485" s="536">
        <f>'Tabelle Dashboard'!U220</f>
        <v>4.4999999999999998E-2</v>
      </c>
      <c r="G485" s="537">
        <f>'Tabelle Dashboard'!V220</f>
        <v>6.7999999999999996E-3</v>
      </c>
      <c r="H485" s="536">
        <f>'Tabelle Dashboard'!W220</f>
        <v>6.7000000000000002E-3</v>
      </c>
    </row>
    <row r="486" spans="1:8" x14ac:dyDescent="0.2">
      <c r="A486" s="520" t="str">
        <f t="shared" si="18"/>
        <v>T11</v>
      </c>
      <c r="B486" s="526" t="str">
        <f t="shared" si="17"/>
        <v>T=2s</v>
      </c>
      <c r="C486" s="534" t="str">
        <f>'Tabelle Dashboard'!R221</f>
        <v>Scenario 5</v>
      </c>
      <c r="D486" s="536">
        <f>'Tabelle Dashboard'!S221</f>
        <v>4.4999999999999998E-2</v>
      </c>
      <c r="E486" s="537">
        <f>'Tabelle Dashboard'!T221</f>
        <v>6.3E-2</v>
      </c>
      <c r="F486" s="536">
        <f>'Tabelle Dashboard'!U221</f>
        <v>4.4999999999999998E-2</v>
      </c>
      <c r="G486" s="537">
        <f>'Tabelle Dashboard'!V221</f>
        <v>6.7000000000000002E-3</v>
      </c>
      <c r="H486" s="536">
        <f>'Tabelle Dashboard'!W221</f>
        <v>6.7000000000000002E-3</v>
      </c>
    </row>
    <row r="487" spans="1:8" x14ac:dyDescent="0.2">
      <c r="A487" s="520" t="str">
        <f t="shared" si="18"/>
        <v>T11</v>
      </c>
      <c r="B487" s="526" t="str">
        <f t="shared" si="17"/>
        <v>T=2s</v>
      </c>
      <c r="C487" s="534" t="str">
        <f>'Tabelle Dashboard'!R222</f>
        <v>Scenario 6</v>
      </c>
      <c r="D487" s="536">
        <f>'Tabelle Dashboard'!S222</f>
        <v>4.4999999999999998E-2</v>
      </c>
      <c r="E487" s="537">
        <f>'Tabelle Dashboard'!T222</f>
        <v>6.3E-2</v>
      </c>
      <c r="F487" s="536">
        <f>'Tabelle Dashboard'!U222</f>
        <v>4.4999999999999998E-2</v>
      </c>
      <c r="G487" s="537">
        <f>'Tabelle Dashboard'!V222</f>
        <v>6.7000000000000002E-3</v>
      </c>
      <c r="H487" s="536">
        <f>'Tabelle Dashboard'!W222</f>
        <v>6.7000000000000002E-3</v>
      </c>
    </row>
    <row r="488" spans="1:8" x14ac:dyDescent="0.2">
      <c r="A488" s="520" t="str">
        <f t="shared" si="18"/>
        <v>T11</v>
      </c>
      <c r="B488" s="526" t="str">
        <f t="shared" si="17"/>
        <v>T=2s</v>
      </c>
      <c r="C488" s="534" t="str">
        <f>'Tabelle Dashboard'!R223</f>
        <v>Scenario 7</v>
      </c>
      <c r="D488" s="536">
        <f>'Tabelle Dashboard'!S223</f>
        <v>4.3999999999999997E-2</v>
      </c>
      <c r="E488" s="537">
        <f>'Tabelle Dashboard'!T223</f>
        <v>3.2000000000000001E-2</v>
      </c>
      <c r="F488" s="536">
        <f>'Tabelle Dashboard'!U223</f>
        <v>4.3999999999999997E-2</v>
      </c>
      <c r="G488" s="537">
        <f>'Tabelle Dashboard'!V223</f>
        <v>6.6E-3</v>
      </c>
      <c r="H488" s="536">
        <f>'Tabelle Dashboard'!W223</f>
        <v>6.6E-3</v>
      </c>
    </row>
    <row r="489" spans="1:8" x14ac:dyDescent="0.2">
      <c r="A489" s="520" t="str">
        <f t="shared" si="18"/>
        <v>T11</v>
      </c>
      <c r="B489" s="526" t="str">
        <f t="shared" si="17"/>
        <v>T=2s</v>
      </c>
      <c r="C489" s="534" t="str">
        <f>'Tabelle Dashboard'!R224</f>
        <v>Scenario 8</v>
      </c>
      <c r="D489" s="536">
        <f>'Tabelle Dashboard'!S224</f>
        <v>4.3999999999999997E-2</v>
      </c>
      <c r="E489" s="537">
        <f>'Tabelle Dashboard'!T224</f>
        <v>6.2E-2</v>
      </c>
      <c r="F489" s="536">
        <f>'Tabelle Dashboard'!U224</f>
        <v>4.3999999999999997E-2</v>
      </c>
      <c r="G489" s="537">
        <f>'Tabelle Dashboard'!V224</f>
        <v>6.7000000000000002E-3</v>
      </c>
      <c r="H489" s="536">
        <f>'Tabelle Dashboard'!W224</f>
        <v>6.7000000000000002E-3</v>
      </c>
    </row>
    <row r="490" spans="1:8" x14ac:dyDescent="0.2">
      <c r="A490" s="520" t="str">
        <f t="shared" si="18"/>
        <v>T11</v>
      </c>
      <c r="B490" s="526" t="str">
        <f t="shared" si="17"/>
        <v>T=2s</v>
      </c>
      <c r="C490" s="534" t="str">
        <f>'Tabelle Dashboard'!R225</f>
        <v>Scenario 9</v>
      </c>
      <c r="D490" s="536">
        <f>'Tabelle Dashboard'!S225</f>
        <v>4.2999999999999997E-2</v>
      </c>
      <c r="E490" s="537">
        <f>'Tabelle Dashboard'!T225</f>
        <v>6.0999999999999999E-2</v>
      </c>
      <c r="F490" s="536">
        <f>'Tabelle Dashboard'!U225</f>
        <v>4.2999999999999997E-2</v>
      </c>
      <c r="G490" s="537">
        <f>'Tabelle Dashboard'!V225</f>
        <v>6.4999999999999997E-3</v>
      </c>
      <c r="H490" s="536">
        <f>'Tabelle Dashboard'!W225</f>
        <v>6.4999999999999997E-3</v>
      </c>
    </row>
    <row r="491" spans="1:8" x14ac:dyDescent="0.2">
      <c r="A491" s="520" t="str">
        <f t="shared" si="18"/>
        <v>T11</v>
      </c>
      <c r="B491" s="526" t="str">
        <f t="shared" si="17"/>
        <v>T=2s</v>
      </c>
      <c r="C491" s="534" t="str">
        <f>'Tabelle Dashboard'!R226</f>
        <v>Scenario 10</v>
      </c>
      <c r="D491" s="536">
        <f>'Tabelle Dashboard'!S226</f>
        <v>4.4999999999999998E-2</v>
      </c>
      <c r="E491" s="537">
        <f>'Tabelle Dashboard'!T226</f>
        <v>6.4000000000000001E-2</v>
      </c>
      <c r="F491" s="536">
        <f>'Tabelle Dashboard'!U226</f>
        <v>4.4999999999999998E-2</v>
      </c>
      <c r="G491" s="537">
        <f>'Tabelle Dashboard'!V226</f>
        <v>6.7999999999999996E-3</v>
      </c>
      <c r="H491" s="536">
        <f>'Tabelle Dashboard'!W226</f>
        <v>6.7999999999999996E-3</v>
      </c>
    </row>
    <row r="492" spans="1:8" x14ac:dyDescent="0.2">
      <c r="A492" s="520" t="str">
        <f t="shared" si="18"/>
        <v>T11</v>
      </c>
      <c r="B492" s="526" t="str">
        <f t="shared" si="17"/>
        <v>T=2s</v>
      </c>
      <c r="C492" s="534" t="str">
        <f>'Tabelle Dashboard'!R227</f>
        <v>Scenario 11</v>
      </c>
      <c r="D492" s="536">
        <f>'Tabelle Dashboard'!S227</f>
        <v>4.3999999999999997E-2</v>
      </c>
      <c r="E492" s="537">
        <f>'Tabelle Dashboard'!T227</f>
        <v>6.2E-2</v>
      </c>
      <c r="F492" s="536">
        <f>'Tabelle Dashboard'!U227</f>
        <v>4.3999999999999997E-2</v>
      </c>
      <c r="G492" s="537">
        <f>'Tabelle Dashboard'!V227</f>
        <v>6.7000000000000002E-3</v>
      </c>
      <c r="H492" s="536">
        <f>'Tabelle Dashboard'!W227</f>
        <v>6.7000000000000002E-3</v>
      </c>
    </row>
    <row r="493" spans="1:8" x14ac:dyDescent="0.2">
      <c r="A493" s="520" t="str">
        <f t="shared" si="18"/>
        <v>T11</v>
      </c>
      <c r="B493" s="526" t="str">
        <f t="shared" si="17"/>
        <v>T=2s</v>
      </c>
      <c r="C493" s="534" t="str">
        <f>'Tabelle Dashboard'!R228</f>
        <v>Scenario 12</v>
      </c>
      <c r="D493" s="536">
        <f>'Tabelle Dashboard'!S228</f>
        <v>4.3999999999999997E-2</v>
      </c>
      <c r="E493" s="537">
        <f>'Tabelle Dashboard'!T228</f>
        <v>6.0999999999999999E-2</v>
      </c>
      <c r="F493" s="536">
        <f>'Tabelle Dashboard'!U228</f>
        <v>4.3999999999999997E-2</v>
      </c>
      <c r="G493" s="537">
        <f>'Tabelle Dashboard'!V228</f>
        <v>6.6E-3</v>
      </c>
      <c r="H493" s="536">
        <f>'Tabelle Dashboard'!W228</f>
        <v>6.6E-3</v>
      </c>
    </row>
    <row r="494" spans="1:8" x14ac:dyDescent="0.2">
      <c r="A494" s="520" t="str">
        <f t="shared" si="18"/>
        <v>T11</v>
      </c>
      <c r="B494" s="526" t="str">
        <f t="shared" si="17"/>
        <v>T=2s</v>
      </c>
      <c r="C494" s="534" t="str">
        <f>'Tabelle Dashboard'!R229</f>
        <v>Scenario 13</v>
      </c>
      <c r="D494" s="536">
        <f>'Tabelle Dashboard'!S229</f>
        <v>4.4999999999999998E-2</v>
      </c>
      <c r="E494" s="537">
        <f>'Tabelle Dashboard'!T229</f>
        <v>6.4000000000000001E-2</v>
      </c>
      <c r="F494" s="536">
        <f>'Tabelle Dashboard'!U229</f>
        <v>4.4999999999999998E-2</v>
      </c>
      <c r="G494" s="537">
        <f>'Tabelle Dashboard'!V229</f>
        <v>6.7999999999999996E-3</v>
      </c>
      <c r="H494" s="536">
        <f>'Tabelle Dashboard'!W229</f>
        <v>6.7999999999999996E-3</v>
      </c>
    </row>
    <row r="495" spans="1:8" x14ac:dyDescent="0.2">
      <c r="A495" s="520" t="str">
        <f t="shared" si="18"/>
        <v>T11</v>
      </c>
      <c r="B495" s="526" t="str">
        <f t="shared" si="17"/>
        <v>T=2s</v>
      </c>
      <c r="C495" s="534" t="str">
        <f>'Tabelle Dashboard'!R230</f>
        <v>Scenario 14</v>
      </c>
      <c r="D495" s="536">
        <f>'Tabelle Dashboard'!S230</f>
        <v>4.3999999999999997E-2</v>
      </c>
      <c r="E495" s="537">
        <f>'Tabelle Dashboard'!T230</f>
        <v>6.2E-2</v>
      </c>
      <c r="F495" s="536">
        <f>'Tabelle Dashboard'!U230</f>
        <v>4.3999999999999997E-2</v>
      </c>
      <c r="G495" s="537">
        <f>'Tabelle Dashboard'!V230</f>
        <v>6.7000000000000002E-3</v>
      </c>
      <c r="H495" s="536">
        <f>'Tabelle Dashboard'!W230</f>
        <v>6.7000000000000002E-3</v>
      </c>
    </row>
    <row r="496" spans="1:8" x14ac:dyDescent="0.2">
      <c r="A496" s="520" t="str">
        <f t="shared" si="18"/>
        <v>T11</v>
      </c>
      <c r="B496" s="526" t="str">
        <f t="shared" si="17"/>
        <v>T=2s</v>
      </c>
      <c r="C496" s="534" t="str">
        <f>'Tabelle Dashboard'!R231</f>
        <v>Scenario 15</v>
      </c>
      <c r="D496" s="536">
        <f>'Tabelle Dashboard'!S231</f>
        <v>4.3999999999999997E-2</v>
      </c>
      <c r="E496" s="537">
        <f>'Tabelle Dashboard'!T231</f>
        <v>6.2E-2</v>
      </c>
      <c r="F496" s="536">
        <f>'Tabelle Dashboard'!U231</f>
        <v>4.3999999999999997E-2</v>
      </c>
      <c r="G496" s="537">
        <f>'Tabelle Dashboard'!V231</f>
        <v>6.7000000000000002E-3</v>
      </c>
      <c r="H496" s="536">
        <f>'Tabelle Dashboard'!W231</f>
        <v>6.7000000000000002E-3</v>
      </c>
    </row>
    <row r="497" spans="1:8" x14ac:dyDescent="0.2">
      <c r="A497" s="520" t="s">
        <v>1181</v>
      </c>
      <c r="B497" s="526" t="str">
        <f t="shared" si="17"/>
        <v>T=0s</v>
      </c>
      <c r="C497" s="534" t="str">
        <f>'Tabelle Dashboard'!B238</f>
        <v>Scenario 1</v>
      </c>
      <c r="D497" s="536">
        <f>'Tabelle Dashboard'!C238</f>
        <v>4.3999999999999997E-2</v>
      </c>
      <c r="E497" s="537">
        <f>'Tabelle Dashboard'!D238</f>
        <v>6.2E-2</v>
      </c>
      <c r="F497" s="536">
        <f>'Tabelle Dashboard'!E238</f>
        <v>4.3999999999999997E-2</v>
      </c>
      <c r="G497" s="537">
        <f>'Tabelle Dashboard'!F238</f>
        <v>6.6E-3</v>
      </c>
      <c r="H497" s="536">
        <f>'Tabelle Dashboard'!G238</f>
        <v>6.6E-3</v>
      </c>
    </row>
    <row r="498" spans="1:8" x14ac:dyDescent="0.2">
      <c r="A498" s="520" t="str">
        <f t="shared" si="18"/>
        <v>T12</v>
      </c>
      <c r="B498" s="526" t="str">
        <f t="shared" si="17"/>
        <v>T=0s</v>
      </c>
      <c r="C498" s="534" t="str">
        <f>'Tabelle Dashboard'!B239</f>
        <v>Scenario 2</v>
      </c>
      <c r="D498" s="536">
        <f>'Tabelle Dashboard'!C239</f>
        <v>4.4999999999999998E-2</v>
      </c>
      <c r="E498" s="537">
        <f>'Tabelle Dashboard'!D239</f>
        <v>6.3E-2</v>
      </c>
      <c r="F498" s="536">
        <f>'Tabelle Dashboard'!E239</f>
        <v>4.4999999999999998E-2</v>
      </c>
      <c r="G498" s="537">
        <f>'Tabelle Dashboard'!F239</f>
        <v>6.7000000000000002E-3</v>
      </c>
      <c r="H498" s="536">
        <f>'Tabelle Dashboard'!G239</f>
        <v>6.7000000000000002E-3</v>
      </c>
    </row>
    <row r="499" spans="1:8" x14ac:dyDescent="0.2">
      <c r="A499" s="520" t="str">
        <f t="shared" si="18"/>
        <v>T12</v>
      </c>
      <c r="B499" s="526" t="str">
        <f t="shared" si="17"/>
        <v>T=0s</v>
      </c>
      <c r="C499" s="534" t="str">
        <f>'Tabelle Dashboard'!B240</f>
        <v>Scenario 3</v>
      </c>
      <c r="D499" s="536">
        <f>'Tabelle Dashboard'!C240</f>
        <v>4.2999999999999997E-2</v>
      </c>
      <c r="E499" s="537">
        <f>'Tabelle Dashboard'!D240</f>
        <v>6.0999999999999999E-2</v>
      </c>
      <c r="F499" s="536">
        <f>'Tabelle Dashboard'!E240</f>
        <v>0.43</v>
      </c>
      <c r="G499" s="537">
        <f>'Tabelle Dashboard'!F240</f>
        <v>6.4999999999999997E-3</v>
      </c>
      <c r="H499" s="536">
        <f>'Tabelle Dashboard'!G240</f>
        <v>6.4999999999999997E-3</v>
      </c>
    </row>
    <row r="500" spans="1:8" x14ac:dyDescent="0.2">
      <c r="A500" s="520" t="str">
        <f t="shared" si="18"/>
        <v>T12</v>
      </c>
      <c r="B500" s="526" t="str">
        <f t="shared" si="17"/>
        <v>T=0s</v>
      </c>
      <c r="C500" s="534" t="str">
        <f>'Tabelle Dashboard'!B241</f>
        <v>Scenario 4</v>
      </c>
      <c r="D500" s="536">
        <f>'Tabelle Dashboard'!C241</f>
        <v>4.3999999999999997E-2</v>
      </c>
      <c r="E500" s="537">
        <f>'Tabelle Dashboard'!D241</f>
        <v>6.3E-2</v>
      </c>
      <c r="F500" s="536">
        <f>'Tabelle Dashboard'!E241</f>
        <v>4.3999999999999997E-2</v>
      </c>
      <c r="G500" s="537">
        <f>'Tabelle Dashboard'!F241</f>
        <v>6.7000000000000002E-3</v>
      </c>
      <c r="H500" s="536">
        <f>'Tabelle Dashboard'!G241</f>
        <v>6.7999999999999996E-3</v>
      </c>
    </row>
    <row r="501" spans="1:8" x14ac:dyDescent="0.2">
      <c r="A501" s="520" t="str">
        <f t="shared" si="18"/>
        <v>T12</v>
      </c>
      <c r="B501" s="526" t="str">
        <f t="shared" si="17"/>
        <v>T=0s</v>
      </c>
      <c r="C501" s="534" t="str">
        <f>'Tabelle Dashboard'!B242</f>
        <v>Scenario 5</v>
      </c>
      <c r="D501" s="536">
        <f>'Tabelle Dashboard'!C242</f>
        <v>4.3999999999999997E-2</v>
      </c>
      <c r="E501" s="537">
        <f>'Tabelle Dashboard'!D242</f>
        <v>6.2E-2</v>
      </c>
      <c r="F501" s="536">
        <f>'Tabelle Dashboard'!E242</f>
        <v>4.3999999999999997E-2</v>
      </c>
      <c r="G501" s="537">
        <f>'Tabelle Dashboard'!F242</f>
        <v>6.7000000000000002E-3</v>
      </c>
      <c r="H501" s="536">
        <f>'Tabelle Dashboard'!G242</f>
        <v>6.6E-3</v>
      </c>
    </row>
    <row r="502" spans="1:8" x14ac:dyDescent="0.2">
      <c r="A502" s="520" t="str">
        <f t="shared" si="18"/>
        <v>T12</v>
      </c>
      <c r="B502" s="526" t="str">
        <f t="shared" si="17"/>
        <v>T=0s</v>
      </c>
      <c r="C502" s="534" t="str">
        <f>'Tabelle Dashboard'!B243</f>
        <v>Scenario 6</v>
      </c>
      <c r="D502" s="536">
        <f>'Tabelle Dashboard'!C243</f>
        <v>4.3999999999999997E-2</v>
      </c>
      <c r="E502" s="537">
        <f>'Tabelle Dashboard'!D243</f>
        <v>6.2E-2</v>
      </c>
      <c r="F502" s="536">
        <f>'Tabelle Dashboard'!E243</f>
        <v>4.3999999999999997E-2</v>
      </c>
      <c r="G502" s="537">
        <f>'Tabelle Dashboard'!F243</f>
        <v>6.7000000000000002E-3</v>
      </c>
      <c r="H502" s="536">
        <f>'Tabelle Dashboard'!G243</f>
        <v>6.6E-3</v>
      </c>
    </row>
    <row r="503" spans="1:8" x14ac:dyDescent="0.2">
      <c r="A503" s="520" t="str">
        <f t="shared" si="18"/>
        <v>T12</v>
      </c>
      <c r="B503" s="526" t="str">
        <f t="shared" si="17"/>
        <v>T=0s</v>
      </c>
      <c r="C503" s="534" t="str">
        <f>'Tabelle Dashboard'!B244</f>
        <v>Scenario 7</v>
      </c>
      <c r="D503" s="536">
        <f>'Tabelle Dashboard'!C244</f>
        <v>4.3999999999999997E-2</v>
      </c>
      <c r="E503" s="537">
        <f>'Tabelle Dashboard'!D244</f>
        <v>6.2E-2</v>
      </c>
      <c r="F503" s="536">
        <f>'Tabelle Dashboard'!E244</f>
        <v>4.3999999999999997E-2</v>
      </c>
      <c r="G503" s="537">
        <f>'Tabelle Dashboard'!F244</f>
        <v>6.6E-3</v>
      </c>
      <c r="H503" s="536">
        <f>'Tabelle Dashboard'!G244</f>
        <v>6.6E-3</v>
      </c>
    </row>
    <row r="504" spans="1:8" x14ac:dyDescent="0.2">
      <c r="A504" s="520" t="str">
        <f t="shared" si="18"/>
        <v>T12</v>
      </c>
      <c r="B504" s="526" t="str">
        <f t="shared" si="17"/>
        <v>T=0s</v>
      </c>
      <c r="C504" s="534" t="str">
        <f>'Tabelle Dashboard'!B245</f>
        <v>Scenario 8</v>
      </c>
      <c r="D504" s="536">
        <f>'Tabelle Dashboard'!C245</f>
        <v>4.3999999999999997E-2</v>
      </c>
      <c r="E504" s="537">
        <f>'Tabelle Dashboard'!D245</f>
        <v>6.2E-2</v>
      </c>
      <c r="F504" s="536">
        <f>'Tabelle Dashboard'!E245</f>
        <v>4.3999999999999997E-2</v>
      </c>
      <c r="G504" s="537">
        <f>'Tabelle Dashboard'!F245</f>
        <v>6.7000000000000002E-3</v>
      </c>
      <c r="H504" s="536">
        <f>'Tabelle Dashboard'!G245</f>
        <v>6.7000000000000002E-3</v>
      </c>
    </row>
    <row r="505" spans="1:8" x14ac:dyDescent="0.2">
      <c r="A505" s="520" t="str">
        <f t="shared" si="18"/>
        <v>T12</v>
      </c>
      <c r="B505" s="526" t="str">
        <f t="shared" si="17"/>
        <v>T=0s</v>
      </c>
      <c r="C505" s="534" t="str">
        <f>'Tabelle Dashboard'!B246</f>
        <v>Scenario 9</v>
      </c>
      <c r="D505" s="536">
        <f>'Tabelle Dashboard'!C246</f>
        <v>4.5999999999999999E-2</v>
      </c>
      <c r="E505" s="537">
        <f>'Tabelle Dashboard'!D246</f>
        <v>6.4000000000000001E-2</v>
      </c>
      <c r="F505" s="536">
        <f>'Tabelle Dashboard'!E246</f>
        <v>4.5999999999999999E-2</v>
      </c>
      <c r="G505" s="537">
        <f>'Tabelle Dashboard'!F246</f>
        <v>7.0000000000000001E-3</v>
      </c>
      <c r="H505" s="536">
        <f>'Tabelle Dashboard'!G246</f>
        <v>7.0000000000000001E-3</v>
      </c>
    </row>
    <row r="506" spans="1:8" x14ac:dyDescent="0.2">
      <c r="A506" s="520" t="str">
        <f t="shared" si="18"/>
        <v>T12</v>
      </c>
      <c r="B506" s="526" t="str">
        <f t="shared" si="17"/>
        <v>T=0s</v>
      </c>
      <c r="C506" s="534" t="str">
        <f>'Tabelle Dashboard'!B247</f>
        <v>Scenario 10</v>
      </c>
      <c r="D506" s="536">
        <f>'Tabelle Dashboard'!C247</f>
        <v>4.5999999999999999E-2</v>
      </c>
      <c r="E506" s="537">
        <f>'Tabelle Dashboard'!D247</f>
        <v>6.5000000000000002E-2</v>
      </c>
      <c r="F506" s="536">
        <f>'Tabelle Dashboard'!E247</f>
        <v>4.5999999999999999E-2</v>
      </c>
      <c r="G506" s="537">
        <f>'Tabelle Dashboard'!F247</f>
        <v>6.8999999999999999E-3</v>
      </c>
      <c r="H506" s="536">
        <f>'Tabelle Dashboard'!G247</f>
        <v>6.8999999999999999E-3</v>
      </c>
    </row>
    <row r="507" spans="1:8" x14ac:dyDescent="0.2">
      <c r="A507" s="520" t="str">
        <f t="shared" si="18"/>
        <v>T12</v>
      </c>
      <c r="B507" s="526" t="str">
        <f t="shared" si="17"/>
        <v>T=0s</v>
      </c>
      <c r="C507" s="534" t="str">
        <f>'Tabelle Dashboard'!B248</f>
        <v>Scenario 11</v>
      </c>
      <c r="D507" s="536">
        <f>'Tabelle Dashboard'!C248</f>
        <v>4.4999999999999998E-2</v>
      </c>
      <c r="E507" s="537">
        <f>'Tabelle Dashboard'!D248</f>
        <v>6.3E-2</v>
      </c>
      <c r="F507" s="536">
        <f>'Tabelle Dashboard'!E248</f>
        <v>4.4999999999999998E-2</v>
      </c>
      <c r="G507" s="537">
        <f>'Tabelle Dashboard'!F248</f>
        <v>6.7000000000000002E-3</v>
      </c>
      <c r="H507" s="536">
        <f>'Tabelle Dashboard'!G248</f>
        <v>6.7000000000000002E-3</v>
      </c>
    </row>
    <row r="508" spans="1:8" x14ac:dyDescent="0.2">
      <c r="A508" s="520" t="str">
        <f t="shared" si="18"/>
        <v>T12</v>
      </c>
      <c r="B508" s="526" t="str">
        <f t="shared" si="17"/>
        <v>T=0s</v>
      </c>
      <c r="C508" s="534" t="str">
        <f>'Tabelle Dashboard'!B249</f>
        <v>Scenario 12</v>
      </c>
      <c r="D508" s="536">
        <f>'Tabelle Dashboard'!C249</f>
        <v>4.3999999999999997E-2</v>
      </c>
      <c r="E508" s="537">
        <f>'Tabelle Dashboard'!D249</f>
        <v>6.2E-2</v>
      </c>
      <c r="F508" s="536">
        <f>'Tabelle Dashboard'!E249</f>
        <v>4.3999999999999997E-2</v>
      </c>
      <c r="G508" s="537">
        <f>'Tabelle Dashboard'!F249</f>
        <v>6.6E-3</v>
      </c>
      <c r="H508" s="536">
        <f>'Tabelle Dashboard'!G249</f>
        <v>6.6E-3</v>
      </c>
    </row>
    <row r="509" spans="1:8" x14ac:dyDescent="0.2">
      <c r="A509" s="520" t="str">
        <f t="shared" si="18"/>
        <v>T12</v>
      </c>
      <c r="B509" s="526" t="str">
        <f t="shared" si="17"/>
        <v>T=0s</v>
      </c>
      <c r="C509" s="534" t="str">
        <f>'Tabelle Dashboard'!B250</f>
        <v>Scenario 13</v>
      </c>
      <c r="D509" s="536">
        <f>'Tabelle Dashboard'!C250</f>
        <v>4.5999999999999999E-2</v>
      </c>
      <c r="E509" s="537">
        <f>'Tabelle Dashboard'!D250</f>
        <v>6.5000000000000002E-2</v>
      </c>
      <c r="F509" s="536">
        <f>'Tabelle Dashboard'!E250</f>
        <v>4.7E-2</v>
      </c>
      <c r="G509" s="537">
        <f>'Tabelle Dashboard'!F250</f>
        <v>6.8999999999999999E-3</v>
      </c>
      <c r="H509" s="536">
        <f>'Tabelle Dashboard'!G250</f>
        <v>6.8999999999999999E-3</v>
      </c>
    </row>
    <row r="510" spans="1:8" x14ac:dyDescent="0.2">
      <c r="A510" s="520" t="str">
        <f t="shared" si="18"/>
        <v>T12</v>
      </c>
      <c r="B510" s="526" t="str">
        <f t="shared" si="17"/>
        <v>T=0s</v>
      </c>
      <c r="C510" s="534" t="str">
        <f>'Tabelle Dashboard'!B251</f>
        <v>Scenario 14</v>
      </c>
      <c r="D510" s="536">
        <f>'Tabelle Dashboard'!C251</f>
        <v>4.4999999999999998E-2</v>
      </c>
      <c r="E510" s="537">
        <f>'Tabelle Dashboard'!D251</f>
        <v>6.3E-2</v>
      </c>
      <c r="F510" s="536">
        <f>'Tabelle Dashboard'!E251</f>
        <v>4.4999999999999998E-2</v>
      </c>
      <c r="G510" s="537">
        <f>'Tabelle Dashboard'!F251</f>
        <v>6.7999999999999996E-3</v>
      </c>
      <c r="H510" s="536">
        <f>'Tabelle Dashboard'!G251</f>
        <v>6.7999999999999996E-3</v>
      </c>
    </row>
    <row r="511" spans="1:8" x14ac:dyDescent="0.2">
      <c r="A511" s="520" t="str">
        <f t="shared" si="18"/>
        <v>T12</v>
      </c>
      <c r="B511" s="526" t="str">
        <f t="shared" si="17"/>
        <v>T=0s</v>
      </c>
      <c r="C511" s="534" t="str">
        <f>'Tabelle Dashboard'!B252</f>
        <v>Scenario 15</v>
      </c>
      <c r="D511" s="536">
        <f>'Tabelle Dashboard'!C252</f>
        <v>4.4999999999999998E-2</v>
      </c>
      <c r="E511" s="537">
        <f>'Tabelle Dashboard'!D252</f>
        <v>6.3E-2</v>
      </c>
      <c r="F511" s="536">
        <f>'Tabelle Dashboard'!E252</f>
        <v>4.4999999999999998E-2</v>
      </c>
      <c r="G511" s="537">
        <f>'Tabelle Dashboard'!F252</f>
        <v>6.7999999999999996E-3</v>
      </c>
      <c r="H511" s="536">
        <f>'Tabelle Dashboard'!G252</f>
        <v>6.7999999999999996E-3</v>
      </c>
    </row>
    <row r="512" spans="1:8" x14ac:dyDescent="0.2">
      <c r="A512" s="520" t="str">
        <f t="shared" si="18"/>
        <v>T12</v>
      </c>
      <c r="B512" s="526" t="str">
        <f t="shared" si="17"/>
        <v>T=1s</v>
      </c>
      <c r="C512" s="534" t="str">
        <f>'Tabelle Dashboard'!J238</f>
        <v>Scenario 1</v>
      </c>
      <c r="D512" s="536">
        <f>'Tabelle Dashboard'!K238</f>
        <v>4.3999999999999997E-2</v>
      </c>
      <c r="E512" s="537">
        <f>'Tabelle Dashboard'!L238</f>
        <v>6.2E-2</v>
      </c>
      <c r="F512" s="536">
        <f>'Tabelle Dashboard'!M238</f>
        <v>4.3999999999999997E-2</v>
      </c>
      <c r="G512" s="537">
        <f>'Tabelle Dashboard'!N238</f>
        <v>6.7000000000000002E-3</v>
      </c>
      <c r="H512" s="536">
        <f>'Tabelle Dashboard'!O238</f>
        <v>6.7000000000000002E-3</v>
      </c>
    </row>
    <row r="513" spans="1:8" x14ac:dyDescent="0.2">
      <c r="A513" s="520" t="str">
        <f t="shared" si="18"/>
        <v>T12</v>
      </c>
      <c r="B513" s="526" t="str">
        <f t="shared" si="17"/>
        <v>T=1s</v>
      </c>
      <c r="C513" s="534" t="str">
        <f>'Tabelle Dashboard'!J239</f>
        <v>Scenario 2</v>
      </c>
      <c r="D513" s="536">
        <f>'Tabelle Dashboard'!K239</f>
        <v>4.2999999999999997E-2</v>
      </c>
      <c r="E513" s="537">
        <f>'Tabelle Dashboard'!L239</f>
        <v>0.06</v>
      </c>
      <c r="F513" s="536">
        <f>'Tabelle Dashboard'!M239</f>
        <v>4.2999999999999997E-2</v>
      </c>
      <c r="G513" s="537">
        <f>'Tabelle Dashboard'!N239</f>
        <v>6.4999999999999997E-3</v>
      </c>
      <c r="H513" s="536">
        <f>'Tabelle Dashboard'!O239</f>
        <v>6.4999999999999997E-3</v>
      </c>
    </row>
    <row r="514" spans="1:8" x14ac:dyDescent="0.2">
      <c r="A514" s="520" t="str">
        <f t="shared" si="18"/>
        <v>T12</v>
      </c>
      <c r="B514" s="526" t="str">
        <f t="shared" si="17"/>
        <v>T=1s</v>
      </c>
      <c r="C514" s="534" t="str">
        <f>'Tabelle Dashboard'!J240</f>
        <v>Scenario 3</v>
      </c>
      <c r="D514" s="536">
        <f>'Tabelle Dashboard'!K240</f>
        <v>4.3999999999999997E-2</v>
      </c>
      <c r="E514" s="537">
        <f>'Tabelle Dashboard'!L240</f>
        <v>6.4000000000000001E-2</v>
      </c>
      <c r="F514" s="536">
        <f>'Tabelle Dashboard'!M240</f>
        <v>4.3999999999999997E-2</v>
      </c>
      <c r="G514" s="537">
        <f>'Tabelle Dashboard'!N240</f>
        <v>6.7999999999999996E-3</v>
      </c>
      <c r="H514" s="536">
        <f>'Tabelle Dashboard'!O240</f>
        <v>6.7999999999999996E-3</v>
      </c>
    </row>
    <row r="515" spans="1:8" x14ac:dyDescent="0.2">
      <c r="A515" s="520" t="str">
        <f t="shared" si="18"/>
        <v>T12</v>
      </c>
      <c r="B515" s="526" t="str">
        <f t="shared" si="17"/>
        <v>T=1s</v>
      </c>
      <c r="C515" s="534" t="str">
        <f>'Tabelle Dashboard'!J241</f>
        <v>Scenario 4</v>
      </c>
      <c r="D515" s="536">
        <f>'Tabelle Dashboard'!K241</f>
        <v>4.4999999999999998E-2</v>
      </c>
      <c r="E515" s="537">
        <f>'Tabelle Dashboard'!L241</f>
        <v>6.4000000000000001E-2</v>
      </c>
      <c r="F515" s="536">
        <f>'Tabelle Dashboard'!M241</f>
        <v>4.4999999999999998E-2</v>
      </c>
      <c r="G515" s="537">
        <f>'Tabelle Dashboard'!N241</f>
        <v>6.7999999999999996E-3</v>
      </c>
      <c r="H515" s="536">
        <f>'Tabelle Dashboard'!O241</f>
        <v>6.7999999999999996E-3</v>
      </c>
    </row>
    <row r="516" spans="1:8" x14ac:dyDescent="0.2">
      <c r="A516" s="520" t="str">
        <f t="shared" si="18"/>
        <v>T12</v>
      </c>
      <c r="B516" s="526" t="str">
        <f t="shared" si="17"/>
        <v>T=1s</v>
      </c>
      <c r="C516" s="534" t="str">
        <f>'Tabelle Dashboard'!J242</f>
        <v>Scenario 5</v>
      </c>
      <c r="D516" s="536">
        <f>'Tabelle Dashboard'!K242</f>
        <v>4.4999999999999998E-2</v>
      </c>
      <c r="E516" s="537">
        <f>'Tabelle Dashboard'!L242</f>
        <v>6.3E-2</v>
      </c>
      <c r="F516" s="536">
        <f>'Tabelle Dashboard'!M242</f>
        <v>4.4999999999999998E-2</v>
      </c>
      <c r="G516" s="537">
        <f>'Tabelle Dashboard'!N242</f>
        <v>6.7999999999999996E-3</v>
      </c>
      <c r="H516" s="536">
        <f>'Tabelle Dashboard'!O242</f>
        <v>6.7000000000000002E-3</v>
      </c>
    </row>
    <row r="517" spans="1:8" x14ac:dyDescent="0.2">
      <c r="A517" s="520" t="str">
        <f t="shared" si="18"/>
        <v>T12</v>
      </c>
      <c r="B517" s="526" t="str">
        <f t="shared" si="17"/>
        <v>T=1s</v>
      </c>
      <c r="C517" s="534" t="str">
        <f>'Tabelle Dashboard'!J243</f>
        <v>Scenario 6</v>
      </c>
      <c r="D517" s="536">
        <f>'Tabelle Dashboard'!K243</f>
        <v>4.4999999999999998E-2</v>
      </c>
      <c r="E517" s="537">
        <f>'Tabelle Dashboard'!L243</f>
        <v>6.3E-2</v>
      </c>
      <c r="F517" s="536">
        <f>'Tabelle Dashboard'!M243</f>
        <v>4.5999999999999999E-2</v>
      </c>
      <c r="G517" s="537">
        <f>'Tabelle Dashboard'!N243</f>
        <v>6.7999999999999996E-3</v>
      </c>
      <c r="H517" s="536">
        <f>'Tabelle Dashboard'!O243</f>
        <v>6.7999999999999996E-3</v>
      </c>
    </row>
    <row r="518" spans="1:8" x14ac:dyDescent="0.2">
      <c r="A518" s="520" t="str">
        <f t="shared" si="18"/>
        <v>T12</v>
      </c>
      <c r="B518" s="526" t="str">
        <f t="shared" si="17"/>
        <v>T=1s</v>
      </c>
      <c r="C518" s="534" t="str">
        <f>'Tabelle Dashboard'!J244</f>
        <v>Scenario 7</v>
      </c>
      <c r="D518" s="536">
        <f>'Tabelle Dashboard'!K244</f>
        <v>4.3999999999999997E-2</v>
      </c>
      <c r="E518" s="537">
        <f>'Tabelle Dashboard'!L244</f>
        <v>6.2E-2</v>
      </c>
      <c r="F518" s="536">
        <f>'Tabelle Dashboard'!M244</f>
        <v>4.3999999999999997E-2</v>
      </c>
      <c r="G518" s="537">
        <f>'Tabelle Dashboard'!N244</f>
        <v>6.7000000000000002E-3</v>
      </c>
      <c r="H518" s="536">
        <f>'Tabelle Dashboard'!O244</f>
        <v>6.7000000000000002E-3</v>
      </c>
    </row>
    <row r="519" spans="1:8" x14ac:dyDescent="0.2">
      <c r="A519" s="520" t="str">
        <f t="shared" si="18"/>
        <v>T12</v>
      </c>
      <c r="B519" s="526" t="str">
        <f t="shared" si="17"/>
        <v>T=1s</v>
      </c>
      <c r="C519" s="534" t="str">
        <f>'Tabelle Dashboard'!J245</f>
        <v>Scenario 8</v>
      </c>
      <c r="D519" s="536">
        <f>'Tabelle Dashboard'!K245</f>
        <v>4.4999999999999998E-2</v>
      </c>
      <c r="E519" s="537">
        <f>'Tabelle Dashboard'!L245</f>
        <v>6.3E-2</v>
      </c>
      <c r="F519" s="536">
        <f>'Tabelle Dashboard'!M245</f>
        <v>4.4999999999999998E-2</v>
      </c>
      <c r="G519" s="537">
        <f>'Tabelle Dashboard'!N245</f>
        <v>6.7999999999999996E-3</v>
      </c>
      <c r="H519" s="536">
        <f>'Tabelle Dashboard'!O245</f>
        <v>6.7999999999999996E-3</v>
      </c>
    </row>
    <row r="520" spans="1:8" x14ac:dyDescent="0.2">
      <c r="A520" s="520" t="str">
        <f t="shared" si="18"/>
        <v>T12</v>
      </c>
      <c r="B520" s="526" t="str">
        <f t="shared" si="17"/>
        <v>T=1s</v>
      </c>
      <c r="C520" s="534" t="str">
        <f>'Tabelle Dashboard'!J246</f>
        <v>Scenario 9</v>
      </c>
      <c r="D520" s="536">
        <f>'Tabelle Dashboard'!K246</f>
        <v>4.4999999999999998E-2</v>
      </c>
      <c r="E520" s="537">
        <f>'Tabelle Dashboard'!L246</f>
        <v>6.3E-2</v>
      </c>
      <c r="F520" s="536">
        <f>'Tabelle Dashboard'!M246</f>
        <v>4.4999999999999998E-2</v>
      </c>
      <c r="G520" s="537">
        <f>'Tabelle Dashboard'!N246</f>
        <v>6.7999999999999996E-3</v>
      </c>
      <c r="H520" s="536">
        <f>'Tabelle Dashboard'!O246</f>
        <v>6.7999999999999996E-3</v>
      </c>
    </row>
    <row r="521" spans="1:8" x14ac:dyDescent="0.2">
      <c r="A521" s="520" t="str">
        <f t="shared" si="18"/>
        <v>T12</v>
      </c>
      <c r="B521" s="526" t="str">
        <f t="shared" si="17"/>
        <v>T=1s</v>
      </c>
      <c r="C521" s="534" t="str">
        <f>'Tabelle Dashboard'!J247</f>
        <v>Scenario 10</v>
      </c>
      <c r="D521" s="536">
        <f>'Tabelle Dashboard'!K247</f>
        <v>4.5999999999999999E-2</v>
      </c>
      <c r="E521" s="537">
        <f>'Tabelle Dashboard'!L247</f>
        <v>6.5000000000000002E-2</v>
      </c>
      <c r="F521" s="536">
        <f>'Tabelle Dashboard'!M247</f>
        <v>4.5999999999999999E-2</v>
      </c>
      <c r="G521" s="537">
        <f>'Tabelle Dashboard'!N247</f>
        <v>7.0000000000000001E-3</v>
      </c>
      <c r="H521" s="536">
        <f>'Tabelle Dashboard'!O247</f>
        <v>7.0000000000000001E-3</v>
      </c>
    </row>
    <row r="522" spans="1:8" x14ac:dyDescent="0.2">
      <c r="A522" s="520" t="str">
        <f t="shared" si="18"/>
        <v>T12</v>
      </c>
      <c r="B522" s="526" t="str">
        <f t="shared" si="17"/>
        <v>T=1s</v>
      </c>
      <c r="C522" s="534" t="str">
        <f>'Tabelle Dashboard'!J248</f>
        <v>Scenario 11</v>
      </c>
      <c r="D522" s="536">
        <f>'Tabelle Dashboard'!K248</f>
        <v>4.4999999999999998E-2</v>
      </c>
      <c r="E522" s="537">
        <f>'Tabelle Dashboard'!L248</f>
        <v>6.3E-2</v>
      </c>
      <c r="F522" s="536">
        <f>'Tabelle Dashboard'!M248</f>
        <v>4.4999999999999998E-2</v>
      </c>
      <c r="G522" s="537">
        <f>'Tabelle Dashboard'!N248</f>
        <v>6.7999999999999996E-3</v>
      </c>
      <c r="H522" s="536">
        <f>'Tabelle Dashboard'!O248</f>
        <v>6.7999999999999996E-3</v>
      </c>
    </row>
    <row r="523" spans="1:8" x14ac:dyDescent="0.2">
      <c r="A523" s="520" t="str">
        <f t="shared" si="18"/>
        <v>T12</v>
      </c>
      <c r="B523" s="526" t="str">
        <f t="shared" si="17"/>
        <v>T=1s</v>
      </c>
      <c r="C523" s="534" t="str">
        <f>'Tabelle Dashboard'!J249</f>
        <v>Scenario 12</v>
      </c>
      <c r="D523" s="536">
        <f>'Tabelle Dashboard'!K249</f>
        <v>4.3999999999999997E-2</v>
      </c>
      <c r="E523" s="537">
        <f>'Tabelle Dashboard'!L249</f>
        <v>6.2E-2</v>
      </c>
      <c r="F523" s="536">
        <f>'Tabelle Dashboard'!M249</f>
        <v>4.3999999999999997E-2</v>
      </c>
      <c r="G523" s="537">
        <f>'Tabelle Dashboard'!N249</f>
        <v>6.6E-3</v>
      </c>
      <c r="H523" s="536">
        <f>'Tabelle Dashboard'!O249</f>
        <v>6.6E-3</v>
      </c>
    </row>
    <row r="524" spans="1:8" x14ac:dyDescent="0.2">
      <c r="A524" s="520" t="str">
        <f t="shared" si="18"/>
        <v>T12</v>
      </c>
      <c r="B524" s="526" t="str">
        <f t="shared" si="17"/>
        <v>T=1s</v>
      </c>
      <c r="C524" s="534" t="str">
        <f>'Tabelle Dashboard'!J250</f>
        <v>Scenario 13</v>
      </c>
      <c r="D524" s="536">
        <f>'Tabelle Dashboard'!K250</f>
        <v>4.5999999999999999E-2</v>
      </c>
      <c r="E524" s="537">
        <f>'Tabelle Dashboard'!L250</f>
        <v>6.5000000000000002E-2</v>
      </c>
      <c r="F524" s="536">
        <f>'Tabelle Dashboard'!M250</f>
        <v>4.5999999999999999E-2</v>
      </c>
      <c r="G524" s="537">
        <f>'Tabelle Dashboard'!N250</f>
        <v>7.0000000000000001E-3</v>
      </c>
      <c r="H524" s="536">
        <f>'Tabelle Dashboard'!O250</f>
        <v>7.0000000000000001E-3</v>
      </c>
    </row>
    <row r="525" spans="1:8" x14ac:dyDescent="0.2">
      <c r="A525" s="520" t="str">
        <f t="shared" si="18"/>
        <v>T12</v>
      </c>
      <c r="B525" s="526" t="str">
        <f t="shared" si="17"/>
        <v>T=1s</v>
      </c>
      <c r="C525" s="534" t="str">
        <f>'Tabelle Dashboard'!J251</f>
        <v>Scenario 14</v>
      </c>
      <c r="D525" s="536">
        <f>'Tabelle Dashboard'!K251</f>
        <v>4.4999999999999998E-2</v>
      </c>
      <c r="E525" s="537">
        <f>'Tabelle Dashboard'!L251</f>
        <v>6.3E-2</v>
      </c>
      <c r="F525" s="536">
        <f>'Tabelle Dashboard'!M251</f>
        <v>4.4999999999999998E-2</v>
      </c>
      <c r="G525" s="537">
        <f>'Tabelle Dashboard'!N251</f>
        <v>6.7999999999999996E-3</v>
      </c>
      <c r="H525" s="536">
        <f>'Tabelle Dashboard'!O251</f>
        <v>6.7999999999999996E-3</v>
      </c>
    </row>
    <row r="526" spans="1:8" x14ac:dyDescent="0.2">
      <c r="A526" s="520" t="str">
        <f t="shared" si="18"/>
        <v>T12</v>
      </c>
      <c r="B526" s="526" t="str">
        <f t="shared" si="17"/>
        <v>T=1s</v>
      </c>
      <c r="C526" s="534" t="str">
        <f>'Tabelle Dashboard'!J252</f>
        <v>Scenario 15</v>
      </c>
      <c r="D526" s="536">
        <f>'Tabelle Dashboard'!K252</f>
        <v>4.5999999999999999E-2</v>
      </c>
      <c r="E526" s="537">
        <f>'Tabelle Dashboard'!L252</f>
        <v>6.4000000000000001E-2</v>
      </c>
      <c r="F526" s="536">
        <f>'Tabelle Dashboard'!M252</f>
        <v>4.5999999999999999E-2</v>
      </c>
      <c r="G526" s="537">
        <f>'Tabelle Dashboard'!N252</f>
        <v>6.8999999999999999E-3</v>
      </c>
      <c r="H526" s="536">
        <f>'Tabelle Dashboard'!O252</f>
        <v>6.8999999999999999E-3</v>
      </c>
    </row>
    <row r="527" spans="1:8" x14ac:dyDescent="0.2">
      <c r="A527" s="520" t="str">
        <f t="shared" si="18"/>
        <v>T12</v>
      </c>
      <c r="B527" s="526" t="str">
        <f t="shared" si="17"/>
        <v>T=2s</v>
      </c>
      <c r="C527" s="534" t="str">
        <f>'Tabelle Dashboard'!R238</f>
        <v>Scenario 1</v>
      </c>
      <c r="D527" s="536">
        <f>'Tabelle Dashboard'!S238</f>
        <v>4.3999999999999997E-2</v>
      </c>
      <c r="E527" s="537">
        <f>'Tabelle Dashboard'!T238</f>
        <v>6.2E-2</v>
      </c>
      <c r="F527" s="536">
        <f>'Tabelle Dashboard'!U238</f>
        <v>4.3999999999999997E-2</v>
      </c>
      <c r="G527" s="537">
        <f>'Tabelle Dashboard'!V238</f>
        <v>6.6E-3</v>
      </c>
      <c r="H527" s="536">
        <f>'Tabelle Dashboard'!W238</f>
        <v>6.6E-3</v>
      </c>
    </row>
    <row r="528" spans="1:8" x14ac:dyDescent="0.2">
      <c r="A528" s="520" t="str">
        <f t="shared" si="18"/>
        <v>T12</v>
      </c>
      <c r="B528" s="526" t="str">
        <f t="shared" si="17"/>
        <v>T=2s</v>
      </c>
      <c r="C528" s="534" t="str">
        <f>'Tabelle Dashboard'!R239</f>
        <v>Scenario 2</v>
      </c>
      <c r="D528" s="536">
        <f>'Tabelle Dashboard'!S239</f>
        <v>4.3999999999999997E-2</v>
      </c>
      <c r="E528" s="537">
        <f>'Tabelle Dashboard'!T239</f>
        <v>6.2E-2</v>
      </c>
      <c r="F528" s="536">
        <f>'Tabelle Dashboard'!U239</f>
        <v>4.3999999999999997E-2</v>
      </c>
      <c r="G528" s="537">
        <f>'Tabelle Dashboard'!V239</f>
        <v>6.7000000000000002E-3</v>
      </c>
      <c r="H528" s="536">
        <f>'Tabelle Dashboard'!W239</f>
        <v>6.6E-3</v>
      </c>
    </row>
    <row r="529" spans="1:8" x14ac:dyDescent="0.2">
      <c r="A529" s="520" t="str">
        <f t="shared" si="18"/>
        <v>T12</v>
      </c>
      <c r="B529" s="526" t="str">
        <f t="shared" ref="B529:B592" si="19">B484</f>
        <v>T=2s</v>
      </c>
      <c r="C529" s="534" t="str">
        <f>'Tabelle Dashboard'!R240</f>
        <v>Scenario 3</v>
      </c>
      <c r="D529" s="536">
        <f>'Tabelle Dashboard'!S240</f>
        <v>4.4999999999999998E-2</v>
      </c>
      <c r="E529" s="537">
        <f>'Tabelle Dashboard'!T240</f>
        <v>6.3E-2</v>
      </c>
      <c r="F529" s="536">
        <f>'Tabelle Dashboard'!U240</f>
        <v>4.4999999999999998E-2</v>
      </c>
      <c r="G529" s="537">
        <f>'Tabelle Dashboard'!V240</f>
        <v>6.7999999999999996E-3</v>
      </c>
      <c r="H529" s="536">
        <f>'Tabelle Dashboard'!W240</f>
        <v>6.7999999999999996E-3</v>
      </c>
    </row>
    <row r="530" spans="1:8" x14ac:dyDescent="0.2">
      <c r="A530" s="520" t="str">
        <f t="shared" ref="A530:A593" si="20">A529</f>
        <v>T12</v>
      </c>
      <c r="B530" s="526" t="str">
        <f t="shared" si="19"/>
        <v>T=2s</v>
      </c>
      <c r="C530" s="534" t="str">
        <f>'Tabelle Dashboard'!R241</f>
        <v>Scenario 4</v>
      </c>
      <c r="D530" s="536">
        <f>'Tabelle Dashboard'!S241</f>
        <v>4.4999999999999998E-2</v>
      </c>
      <c r="E530" s="537">
        <f>'Tabelle Dashboard'!T241</f>
        <v>6.3E-2</v>
      </c>
      <c r="F530" s="536">
        <f>'Tabelle Dashboard'!U241</f>
        <v>4.4999999999999998E-2</v>
      </c>
      <c r="G530" s="537">
        <f>'Tabelle Dashboard'!V241</f>
        <v>6.7999999999999996E-3</v>
      </c>
      <c r="H530" s="536">
        <f>'Tabelle Dashboard'!W241</f>
        <v>6.7000000000000002E-3</v>
      </c>
    </row>
    <row r="531" spans="1:8" x14ac:dyDescent="0.2">
      <c r="A531" s="520" t="str">
        <f t="shared" si="20"/>
        <v>T12</v>
      </c>
      <c r="B531" s="526" t="str">
        <f t="shared" si="19"/>
        <v>T=2s</v>
      </c>
      <c r="C531" s="534" t="str">
        <f>'Tabelle Dashboard'!R242</f>
        <v>Scenario 5</v>
      </c>
      <c r="D531" s="536">
        <f>'Tabelle Dashboard'!S242</f>
        <v>4.4999999999999998E-2</v>
      </c>
      <c r="E531" s="537">
        <f>'Tabelle Dashboard'!T242</f>
        <v>6.3E-2</v>
      </c>
      <c r="F531" s="536">
        <f>'Tabelle Dashboard'!U242</f>
        <v>4.4999999999999998E-2</v>
      </c>
      <c r="G531" s="537">
        <f>'Tabelle Dashboard'!V242</f>
        <v>6.7000000000000002E-3</v>
      </c>
      <c r="H531" s="536">
        <f>'Tabelle Dashboard'!W242</f>
        <v>6.7000000000000002E-3</v>
      </c>
    </row>
    <row r="532" spans="1:8" x14ac:dyDescent="0.2">
      <c r="A532" s="520" t="str">
        <f t="shared" si="20"/>
        <v>T12</v>
      </c>
      <c r="B532" s="526" t="str">
        <f t="shared" si="19"/>
        <v>T=2s</v>
      </c>
      <c r="C532" s="534" t="str">
        <f>'Tabelle Dashboard'!R243</f>
        <v>Scenario 6</v>
      </c>
      <c r="D532" s="536">
        <f>'Tabelle Dashboard'!S243</f>
        <v>4.4999999999999998E-2</v>
      </c>
      <c r="E532" s="537">
        <f>'Tabelle Dashboard'!T243</f>
        <v>6.3E-2</v>
      </c>
      <c r="F532" s="536">
        <f>'Tabelle Dashboard'!U243</f>
        <v>4.4999999999999998E-2</v>
      </c>
      <c r="G532" s="537">
        <f>'Tabelle Dashboard'!V243</f>
        <v>6.7000000000000002E-3</v>
      </c>
      <c r="H532" s="536">
        <f>'Tabelle Dashboard'!W243</f>
        <v>6.7000000000000002E-3</v>
      </c>
    </row>
    <row r="533" spans="1:8" x14ac:dyDescent="0.2">
      <c r="A533" s="520" t="str">
        <f t="shared" si="20"/>
        <v>T12</v>
      </c>
      <c r="B533" s="526" t="str">
        <f t="shared" si="19"/>
        <v>T=2s</v>
      </c>
      <c r="C533" s="534" t="str">
        <f>'Tabelle Dashboard'!R244</f>
        <v>Scenario 7</v>
      </c>
      <c r="D533" s="536">
        <f>'Tabelle Dashboard'!S244</f>
        <v>4.3999999999999997E-2</v>
      </c>
      <c r="E533" s="537">
        <f>'Tabelle Dashboard'!T244</f>
        <v>3.2000000000000001E-2</v>
      </c>
      <c r="F533" s="536">
        <f>'Tabelle Dashboard'!U244</f>
        <v>4.3999999999999997E-2</v>
      </c>
      <c r="G533" s="537">
        <f>'Tabelle Dashboard'!V244</f>
        <v>6.6E-3</v>
      </c>
      <c r="H533" s="536">
        <f>'Tabelle Dashboard'!W244</f>
        <v>6.6E-3</v>
      </c>
    </row>
    <row r="534" spans="1:8" x14ac:dyDescent="0.2">
      <c r="A534" s="520" t="str">
        <f t="shared" si="20"/>
        <v>T12</v>
      </c>
      <c r="B534" s="526" t="str">
        <f t="shared" si="19"/>
        <v>T=2s</v>
      </c>
      <c r="C534" s="534" t="str">
        <f>'Tabelle Dashboard'!R245</f>
        <v>Scenario 8</v>
      </c>
      <c r="D534" s="536">
        <f>'Tabelle Dashboard'!S245</f>
        <v>4.3999999999999997E-2</v>
      </c>
      <c r="E534" s="537">
        <f>'Tabelle Dashboard'!T245</f>
        <v>6.2E-2</v>
      </c>
      <c r="F534" s="536">
        <f>'Tabelle Dashboard'!U245</f>
        <v>4.3999999999999997E-2</v>
      </c>
      <c r="G534" s="537">
        <f>'Tabelle Dashboard'!V245</f>
        <v>6.7000000000000002E-3</v>
      </c>
      <c r="H534" s="536">
        <f>'Tabelle Dashboard'!W245</f>
        <v>6.7000000000000002E-3</v>
      </c>
    </row>
    <row r="535" spans="1:8" x14ac:dyDescent="0.2">
      <c r="A535" s="520" t="str">
        <f t="shared" si="20"/>
        <v>T12</v>
      </c>
      <c r="B535" s="526" t="str">
        <f t="shared" si="19"/>
        <v>T=2s</v>
      </c>
      <c r="C535" s="534" t="str">
        <f>'Tabelle Dashboard'!R246</f>
        <v>Scenario 9</v>
      </c>
      <c r="D535" s="536">
        <f>'Tabelle Dashboard'!S246</f>
        <v>4.2999999999999997E-2</v>
      </c>
      <c r="E535" s="537">
        <f>'Tabelle Dashboard'!T246</f>
        <v>6.0999999999999999E-2</v>
      </c>
      <c r="F535" s="536">
        <f>'Tabelle Dashboard'!U246</f>
        <v>4.2999999999999997E-2</v>
      </c>
      <c r="G535" s="537">
        <f>'Tabelle Dashboard'!V246</f>
        <v>6.4999999999999997E-3</v>
      </c>
      <c r="H535" s="536">
        <f>'Tabelle Dashboard'!W246</f>
        <v>6.4999999999999997E-3</v>
      </c>
    </row>
    <row r="536" spans="1:8" x14ac:dyDescent="0.2">
      <c r="A536" s="520" t="str">
        <f t="shared" si="20"/>
        <v>T12</v>
      </c>
      <c r="B536" s="526" t="str">
        <f t="shared" si="19"/>
        <v>T=2s</v>
      </c>
      <c r="C536" s="534" t="str">
        <f>'Tabelle Dashboard'!R247</f>
        <v>Scenario 10</v>
      </c>
      <c r="D536" s="536">
        <f>'Tabelle Dashboard'!S247</f>
        <v>4.4999999999999998E-2</v>
      </c>
      <c r="E536" s="537">
        <f>'Tabelle Dashboard'!T247</f>
        <v>6.4000000000000001E-2</v>
      </c>
      <c r="F536" s="536">
        <f>'Tabelle Dashboard'!U247</f>
        <v>4.4999999999999998E-2</v>
      </c>
      <c r="G536" s="537">
        <f>'Tabelle Dashboard'!V247</f>
        <v>6.7999999999999996E-3</v>
      </c>
      <c r="H536" s="536">
        <f>'Tabelle Dashboard'!W247</f>
        <v>6.7999999999999996E-3</v>
      </c>
    </row>
    <row r="537" spans="1:8" x14ac:dyDescent="0.2">
      <c r="A537" s="520" t="str">
        <f t="shared" si="20"/>
        <v>T12</v>
      </c>
      <c r="B537" s="526" t="str">
        <f t="shared" si="19"/>
        <v>T=2s</v>
      </c>
      <c r="C537" s="534" t="str">
        <f>'Tabelle Dashboard'!R248</f>
        <v>Scenario 11</v>
      </c>
      <c r="D537" s="536">
        <f>'Tabelle Dashboard'!S248</f>
        <v>4.3999999999999997E-2</v>
      </c>
      <c r="E537" s="537">
        <f>'Tabelle Dashboard'!T248</f>
        <v>6.2E-2</v>
      </c>
      <c r="F537" s="536">
        <f>'Tabelle Dashboard'!U248</f>
        <v>4.3999999999999997E-2</v>
      </c>
      <c r="G537" s="537">
        <f>'Tabelle Dashboard'!V248</f>
        <v>6.7000000000000002E-3</v>
      </c>
      <c r="H537" s="536">
        <f>'Tabelle Dashboard'!W248</f>
        <v>6.7000000000000002E-3</v>
      </c>
    </row>
    <row r="538" spans="1:8" x14ac:dyDescent="0.2">
      <c r="A538" s="520" t="str">
        <f t="shared" si="20"/>
        <v>T12</v>
      </c>
      <c r="B538" s="526" t="str">
        <f t="shared" si="19"/>
        <v>T=2s</v>
      </c>
      <c r="C538" s="534" t="str">
        <f>'Tabelle Dashboard'!R249</f>
        <v>Scenario 12</v>
      </c>
      <c r="D538" s="536">
        <f>'Tabelle Dashboard'!S249</f>
        <v>4.3999999999999997E-2</v>
      </c>
      <c r="E538" s="537">
        <f>'Tabelle Dashboard'!T249</f>
        <v>6.0999999999999999E-2</v>
      </c>
      <c r="F538" s="536">
        <f>'Tabelle Dashboard'!U249</f>
        <v>4.3999999999999997E-2</v>
      </c>
      <c r="G538" s="537">
        <f>'Tabelle Dashboard'!V249</f>
        <v>6.6E-3</v>
      </c>
      <c r="H538" s="536">
        <f>'Tabelle Dashboard'!W249</f>
        <v>6.6E-3</v>
      </c>
    </row>
    <row r="539" spans="1:8" x14ac:dyDescent="0.2">
      <c r="A539" s="520" t="str">
        <f t="shared" si="20"/>
        <v>T12</v>
      </c>
      <c r="B539" s="526" t="str">
        <f t="shared" si="19"/>
        <v>T=2s</v>
      </c>
      <c r="C539" s="534" t="str">
        <f>'Tabelle Dashboard'!R250</f>
        <v>Scenario 13</v>
      </c>
      <c r="D539" s="536">
        <f>'Tabelle Dashboard'!S250</f>
        <v>4.4999999999999998E-2</v>
      </c>
      <c r="E539" s="537">
        <f>'Tabelle Dashboard'!T250</f>
        <v>6.4000000000000001E-2</v>
      </c>
      <c r="F539" s="536">
        <f>'Tabelle Dashboard'!U250</f>
        <v>4.4999999999999998E-2</v>
      </c>
      <c r="G539" s="537">
        <f>'Tabelle Dashboard'!V250</f>
        <v>6.7999999999999996E-3</v>
      </c>
      <c r="H539" s="536">
        <f>'Tabelle Dashboard'!W250</f>
        <v>6.7999999999999996E-3</v>
      </c>
    </row>
    <row r="540" spans="1:8" x14ac:dyDescent="0.2">
      <c r="A540" s="520" t="str">
        <f t="shared" si="20"/>
        <v>T12</v>
      </c>
      <c r="B540" s="526" t="str">
        <f t="shared" si="19"/>
        <v>T=2s</v>
      </c>
      <c r="C540" s="534" t="str">
        <f>'Tabelle Dashboard'!R251</f>
        <v>Scenario 14</v>
      </c>
      <c r="D540" s="536">
        <f>'Tabelle Dashboard'!S251</f>
        <v>4.3999999999999997E-2</v>
      </c>
      <c r="E540" s="537">
        <f>'Tabelle Dashboard'!T251</f>
        <v>6.2E-2</v>
      </c>
      <c r="F540" s="536">
        <f>'Tabelle Dashboard'!U251</f>
        <v>4.3999999999999997E-2</v>
      </c>
      <c r="G540" s="537">
        <f>'Tabelle Dashboard'!V251</f>
        <v>6.7000000000000002E-3</v>
      </c>
      <c r="H540" s="536">
        <f>'Tabelle Dashboard'!W251</f>
        <v>6.7000000000000002E-3</v>
      </c>
    </row>
    <row r="541" spans="1:8" x14ac:dyDescent="0.2">
      <c r="A541" s="520" t="str">
        <f t="shared" si="20"/>
        <v>T12</v>
      </c>
      <c r="B541" s="526" t="str">
        <f t="shared" si="19"/>
        <v>T=2s</v>
      </c>
      <c r="C541" s="534" t="str">
        <f>'Tabelle Dashboard'!R252</f>
        <v>Scenario 15</v>
      </c>
      <c r="D541" s="536">
        <f>'Tabelle Dashboard'!S252</f>
        <v>4.3999999999999997E-2</v>
      </c>
      <c r="E541" s="537">
        <f>'Tabelle Dashboard'!T252</f>
        <v>6.2E-2</v>
      </c>
      <c r="F541" s="536">
        <f>'Tabelle Dashboard'!U252</f>
        <v>4.3999999999999997E-2</v>
      </c>
      <c r="G541" s="537">
        <f>'Tabelle Dashboard'!V252</f>
        <v>6.7000000000000002E-3</v>
      </c>
      <c r="H541" s="536">
        <f>'Tabelle Dashboard'!W252</f>
        <v>6.7000000000000002E-3</v>
      </c>
    </row>
    <row r="542" spans="1:8" x14ac:dyDescent="0.2">
      <c r="A542" s="520" t="s">
        <v>1182</v>
      </c>
      <c r="B542" s="526" t="str">
        <f t="shared" si="19"/>
        <v>T=0s</v>
      </c>
      <c r="C542" s="534" t="str">
        <f>'Tabelle Dashboard'!B259</f>
        <v>Scenario 1</v>
      </c>
      <c r="D542" s="536">
        <f>'Tabelle Dashboard'!C259</f>
        <v>4.3999999999999997E-2</v>
      </c>
      <c r="E542" s="537">
        <f>'Tabelle Dashboard'!D259</f>
        <v>6.2E-2</v>
      </c>
      <c r="F542" s="536">
        <f>'Tabelle Dashboard'!E259</f>
        <v>4.4999999999999998E-2</v>
      </c>
      <c r="G542" s="537">
        <f>'Tabelle Dashboard'!F259</f>
        <v>6.6E-3</v>
      </c>
      <c r="H542" s="536">
        <f>'Tabelle Dashboard'!G259</f>
        <v>6.6E-3</v>
      </c>
    </row>
    <row r="543" spans="1:8" x14ac:dyDescent="0.2">
      <c r="A543" s="520" t="str">
        <f t="shared" si="20"/>
        <v>T13</v>
      </c>
      <c r="B543" s="526" t="str">
        <f t="shared" si="19"/>
        <v>T=0s</v>
      </c>
      <c r="C543" s="534" t="str">
        <f>'Tabelle Dashboard'!B260</f>
        <v>Scenario 2</v>
      </c>
      <c r="D543" s="536">
        <f>'Tabelle Dashboard'!C260</f>
        <v>4.4999999999999998E-2</v>
      </c>
      <c r="E543" s="537">
        <f>'Tabelle Dashboard'!D260</f>
        <v>6.3E-2</v>
      </c>
      <c r="F543" s="536">
        <f>'Tabelle Dashboard'!E260</f>
        <v>4.4999999999999998E-2</v>
      </c>
      <c r="G543" s="537">
        <f>'Tabelle Dashboard'!F260</f>
        <v>6.7000000000000002E-3</v>
      </c>
      <c r="H543" s="536">
        <f>'Tabelle Dashboard'!G260</f>
        <v>6.7000000000000002E-3</v>
      </c>
    </row>
    <row r="544" spans="1:8" x14ac:dyDescent="0.2">
      <c r="A544" s="520" t="str">
        <f t="shared" si="20"/>
        <v>T13</v>
      </c>
      <c r="B544" s="526" t="str">
        <f t="shared" si="19"/>
        <v>T=0s</v>
      </c>
      <c r="C544" s="534" t="str">
        <f>'Tabelle Dashboard'!B261</f>
        <v>Scenario 3</v>
      </c>
      <c r="D544" s="536">
        <f>'Tabelle Dashboard'!C261</f>
        <v>4.2999999999999997E-2</v>
      </c>
      <c r="E544" s="537">
        <f>'Tabelle Dashboard'!D261</f>
        <v>6.0999999999999999E-2</v>
      </c>
      <c r="F544" s="536">
        <f>'Tabelle Dashboard'!E261</f>
        <v>0.43</v>
      </c>
      <c r="G544" s="537">
        <f>'Tabelle Dashboard'!F261</f>
        <v>6.4999999999999997E-3</v>
      </c>
      <c r="H544" s="536">
        <f>'Tabelle Dashboard'!G261</f>
        <v>6.4999999999999997E-3</v>
      </c>
    </row>
    <row r="545" spans="1:8" x14ac:dyDescent="0.2">
      <c r="A545" s="520" t="str">
        <f t="shared" si="20"/>
        <v>T13</v>
      </c>
      <c r="B545" s="526" t="str">
        <f t="shared" si="19"/>
        <v>T=0s</v>
      </c>
      <c r="C545" s="534" t="str">
        <f>'Tabelle Dashboard'!B262</f>
        <v>Scenario 4</v>
      </c>
      <c r="D545" s="536">
        <f>'Tabelle Dashboard'!C262</f>
        <v>4.3999999999999997E-2</v>
      </c>
      <c r="E545" s="537">
        <f>'Tabelle Dashboard'!D262</f>
        <v>6.3E-2</v>
      </c>
      <c r="F545" s="536">
        <f>'Tabelle Dashboard'!E262</f>
        <v>4.3999999999999997E-2</v>
      </c>
      <c r="G545" s="537">
        <f>'Tabelle Dashboard'!F262</f>
        <v>6.7000000000000002E-3</v>
      </c>
      <c r="H545" s="536">
        <f>'Tabelle Dashboard'!G262</f>
        <v>6.7999999999999996E-3</v>
      </c>
    </row>
    <row r="546" spans="1:8" x14ac:dyDescent="0.2">
      <c r="A546" s="520" t="str">
        <f t="shared" si="20"/>
        <v>T13</v>
      </c>
      <c r="B546" s="526" t="str">
        <f t="shared" si="19"/>
        <v>T=0s</v>
      </c>
      <c r="C546" s="534" t="str">
        <f>'Tabelle Dashboard'!B263</f>
        <v>Scenario 5</v>
      </c>
      <c r="D546" s="536">
        <f>'Tabelle Dashboard'!C263</f>
        <v>4.3999999999999997E-2</v>
      </c>
      <c r="E546" s="537">
        <f>'Tabelle Dashboard'!D263</f>
        <v>6.2E-2</v>
      </c>
      <c r="F546" s="536">
        <f>'Tabelle Dashboard'!E263</f>
        <v>4.3999999999999997E-2</v>
      </c>
      <c r="G546" s="537">
        <f>'Tabelle Dashboard'!F263</f>
        <v>6.7000000000000002E-3</v>
      </c>
      <c r="H546" s="536">
        <f>'Tabelle Dashboard'!G263</f>
        <v>6.6E-3</v>
      </c>
    </row>
    <row r="547" spans="1:8" x14ac:dyDescent="0.2">
      <c r="A547" s="520" t="str">
        <f t="shared" si="20"/>
        <v>T13</v>
      </c>
      <c r="B547" s="526" t="str">
        <f t="shared" si="19"/>
        <v>T=0s</v>
      </c>
      <c r="C547" s="534" t="str">
        <f>'Tabelle Dashboard'!B264</f>
        <v>Scenario 6</v>
      </c>
      <c r="D547" s="536">
        <f>'Tabelle Dashboard'!C264</f>
        <v>4.3999999999999997E-2</v>
      </c>
      <c r="E547" s="537">
        <f>'Tabelle Dashboard'!D264</f>
        <v>6.2E-2</v>
      </c>
      <c r="F547" s="536">
        <f>'Tabelle Dashboard'!E264</f>
        <v>4.3999999999999997E-2</v>
      </c>
      <c r="G547" s="537">
        <f>'Tabelle Dashboard'!F264</f>
        <v>6.7000000000000002E-3</v>
      </c>
      <c r="H547" s="536">
        <f>'Tabelle Dashboard'!G264</f>
        <v>6.6E-3</v>
      </c>
    </row>
    <row r="548" spans="1:8" x14ac:dyDescent="0.2">
      <c r="A548" s="520" t="str">
        <f t="shared" si="20"/>
        <v>T13</v>
      </c>
      <c r="B548" s="526" t="str">
        <f t="shared" si="19"/>
        <v>T=0s</v>
      </c>
      <c r="C548" s="534" t="str">
        <f>'Tabelle Dashboard'!B265</f>
        <v>Scenario 7</v>
      </c>
      <c r="D548" s="536">
        <f>'Tabelle Dashboard'!C265</f>
        <v>4.3999999999999997E-2</v>
      </c>
      <c r="E548" s="537">
        <f>'Tabelle Dashboard'!D265</f>
        <v>6.2E-2</v>
      </c>
      <c r="F548" s="536">
        <f>'Tabelle Dashboard'!E265</f>
        <v>4.3999999999999997E-2</v>
      </c>
      <c r="G548" s="537">
        <f>'Tabelle Dashboard'!F265</f>
        <v>6.6E-3</v>
      </c>
      <c r="H548" s="536">
        <f>'Tabelle Dashboard'!G265</f>
        <v>6.6E-3</v>
      </c>
    </row>
    <row r="549" spans="1:8" x14ac:dyDescent="0.2">
      <c r="A549" s="520" t="str">
        <f t="shared" si="20"/>
        <v>T13</v>
      </c>
      <c r="B549" s="526" t="str">
        <f t="shared" si="19"/>
        <v>T=0s</v>
      </c>
      <c r="C549" s="534" t="str">
        <f>'Tabelle Dashboard'!B266</f>
        <v>Scenario 8</v>
      </c>
      <c r="D549" s="536">
        <f>'Tabelle Dashboard'!C266</f>
        <v>4.3999999999999997E-2</v>
      </c>
      <c r="E549" s="537">
        <f>'Tabelle Dashboard'!D266</f>
        <v>6.2E-2</v>
      </c>
      <c r="F549" s="536">
        <f>'Tabelle Dashboard'!E266</f>
        <v>4.3999999999999997E-2</v>
      </c>
      <c r="G549" s="537">
        <f>'Tabelle Dashboard'!F266</f>
        <v>6.7000000000000002E-3</v>
      </c>
      <c r="H549" s="536">
        <f>'Tabelle Dashboard'!G266</f>
        <v>6.7000000000000002E-3</v>
      </c>
    </row>
    <row r="550" spans="1:8" x14ac:dyDescent="0.2">
      <c r="A550" s="520" t="str">
        <f t="shared" si="20"/>
        <v>T13</v>
      </c>
      <c r="B550" s="526" t="str">
        <f t="shared" si="19"/>
        <v>T=0s</v>
      </c>
      <c r="C550" s="534" t="str">
        <f>'Tabelle Dashboard'!B267</f>
        <v>Scenario 9</v>
      </c>
      <c r="D550" s="536">
        <f>'Tabelle Dashboard'!C267</f>
        <v>4.5999999999999999E-2</v>
      </c>
      <c r="E550" s="537">
        <f>'Tabelle Dashboard'!D267</f>
        <v>6.4000000000000001E-2</v>
      </c>
      <c r="F550" s="536">
        <f>'Tabelle Dashboard'!E267</f>
        <v>4.5999999999999999E-2</v>
      </c>
      <c r="G550" s="537">
        <f>'Tabelle Dashboard'!F267</f>
        <v>7.0000000000000001E-3</v>
      </c>
      <c r="H550" s="536">
        <f>'Tabelle Dashboard'!G267</f>
        <v>7.0000000000000001E-3</v>
      </c>
    </row>
    <row r="551" spans="1:8" x14ac:dyDescent="0.2">
      <c r="A551" s="520" t="str">
        <f t="shared" si="20"/>
        <v>T13</v>
      </c>
      <c r="B551" s="526" t="str">
        <f t="shared" si="19"/>
        <v>T=0s</v>
      </c>
      <c r="C551" s="534" t="str">
        <f>'Tabelle Dashboard'!B268</f>
        <v>Scenario 10</v>
      </c>
      <c r="D551" s="536">
        <f>'Tabelle Dashboard'!C268</f>
        <v>4.5999999999999999E-2</v>
      </c>
      <c r="E551" s="537">
        <f>'Tabelle Dashboard'!D268</f>
        <v>6.5000000000000002E-2</v>
      </c>
      <c r="F551" s="536">
        <f>'Tabelle Dashboard'!E268</f>
        <v>4.5999999999999999E-2</v>
      </c>
      <c r="G551" s="537">
        <f>'Tabelle Dashboard'!F268</f>
        <v>6.8999999999999999E-3</v>
      </c>
      <c r="H551" s="536">
        <f>'Tabelle Dashboard'!G268</f>
        <v>6.8999999999999999E-3</v>
      </c>
    </row>
    <row r="552" spans="1:8" x14ac:dyDescent="0.2">
      <c r="A552" s="520" t="str">
        <f t="shared" si="20"/>
        <v>T13</v>
      </c>
      <c r="B552" s="526" t="str">
        <f t="shared" si="19"/>
        <v>T=0s</v>
      </c>
      <c r="C552" s="534" t="str">
        <f>'Tabelle Dashboard'!B269</f>
        <v>Scenario 11</v>
      </c>
      <c r="D552" s="536">
        <f>'Tabelle Dashboard'!C269</f>
        <v>4.4999999999999998E-2</v>
      </c>
      <c r="E552" s="537">
        <f>'Tabelle Dashboard'!D269</f>
        <v>6.3E-2</v>
      </c>
      <c r="F552" s="536">
        <f>'Tabelle Dashboard'!E269</f>
        <v>4.4999999999999998E-2</v>
      </c>
      <c r="G552" s="537">
        <f>'Tabelle Dashboard'!F269</f>
        <v>6.7000000000000002E-3</v>
      </c>
      <c r="H552" s="536">
        <f>'Tabelle Dashboard'!G269</f>
        <v>6.7000000000000002E-3</v>
      </c>
    </row>
    <row r="553" spans="1:8" x14ac:dyDescent="0.2">
      <c r="A553" s="520" t="str">
        <f t="shared" si="20"/>
        <v>T13</v>
      </c>
      <c r="B553" s="526" t="str">
        <f t="shared" si="19"/>
        <v>T=0s</v>
      </c>
      <c r="C553" s="534" t="str">
        <f>'Tabelle Dashboard'!B270</f>
        <v>Scenario 12</v>
      </c>
      <c r="D553" s="536">
        <f>'Tabelle Dashboard'!C270</f>
        <v>4.3999999999999997E-2</v>
      </c>
      <c r="E553" s="537">
        <f>'Tabelle Dashboard'!D270</f>
        <v>6.2E-2</v>
      </c>
      <c r="F553" s="536">
        <f>'Tabelle Dashboard'!E270</f>
        <v>4.3999999999999997E-2</v>
      </c>
      <c r="G553" s="537">
        <f>'Tabelle Dashboard'!F270</f>
        <v>6.6E-3</v>
      </c>
      <c r="H553" s="536">
        <f>'Tabelle Dashboard'!G270</f>
        <v>6.6E-3</v>
      </c>
    </row>
    <row r="554" spans="1:8" x14ac:dyDescent="0.2">
      <c r="A554" s="520" t="str">
        <f t="shared" si="20"/>
        <v>T13</v>
      </c>
      <c r="B554" s="526" t="str">
        <f t="shared" si="19"/>
        <v>T=0s</v>
      </c>
      <c r="C554" s="534" t="str">
        <f>'Tabelle Dashboard'!B271</f>
        <v>Scenario 13</v>
      </c>
      <c r="D554" s="536">
        <f>'Tabelle Dashboard'!C271</f>
        <v>4.5999999999999999E-2</v>
      </c>
      <c r="E554" s="537">
        <f>'Tabelle Dashboard'!D271</f>
        <v>6.5000000000000002E-2</v>
      </c>
      <c r="F554" s="536">
        <f>'Tabelle Dashboard'!E271</f>
        <v>4.7E-2</v>
      </c>
      <c r="G554" s="537">
        <f>'Tabelle Dashboard'!F271</f>
        <v>6.8999999999999999E-3</v>
      </c>
      <c r="H554" s="536">
        <f>'Tabelle Dashboard'!G271</f>
        <v>6.8999999999999999E-3</v>
      </c>
    </row>
    <row r="555" spans="1:8" x14ac:dyDescent="0.2">
      <c r="A555" s="520" t="str">
        <f t="shared" si="20"/>
        <v>T13</v>
      </c>
      <c r="B555" s="526" t="str">
        <f t="shared" si="19"/>
        <v>T=0s</v>
      </c>
      <c r="C555" s="534" t="str">
        <f>'Tabelle Dashboard'!B272</f>
        <v>Scenario 14</v>
      </c>
      <c r="D555" s="536">
        <f>'Tabelle Dashboard'!C272</f>
        <v>4.4999999999999998E-2</v>
      </c>
      <c r="E555" s="537">
        <f>'Tabelle Dashboard'!D272</f>
        <v>6.3E-2</v>
      </c>
      <c r="F555" s="536">
        <f>'Tabelle Dashboard'!E272</f>
        <v>4.4999999999999998E-2</v>
      </c>
      <c r="G555" s="537">
        <f>'Tabelle Dashboard'!F272</f>
        <v>6.7999999999999996E-3</v>
      </c>
      <c r="H555" s="536">
        <f>'Tabelle Dashboard'!G272</f>
        <v>6.7999999999999996E-3</v>
      </c>
    </row>
    <row r="556" spans="1:8" x14ac:dyDescent="0.2">
      <c r="A556" s="520" t="str">
        <f t="shared" si="20"/>
        <v>T13</v>
      </c>
      <c r="B556" s="526" t="str">
        <f t="shared" si="19"/>
        <v>T=0s</v>
      </c>
      <c r="C556" s="534" t="str">
        <f>'Tabelle Dashboard'!B273</f>
        <v>Scenario 15</v>
      </c>
      <c r="D556" s="536">
        <f>'Tabelle Dashboard'!C273</f>
        <v>4.4999999999999998E-2</v>
      </c>
      <c r="E556" s="537">
        <f>'Tabelle Dashboard'!D273</f>
        <v>6.3E-2</v>
      </c>
      <c r="F556" s="536">
        <f>'Tabelle Dashboard'!E273</f>
        <v>4.4999999999999998E-2</v>
      </c>
      <c r="G556" s="537">
        <f>'Tabelle Dashboard'!F273</f>
        <v>6.7999999999999996E-3</v>
      </c>
      <c r="H556" s="536">
        <f>'Tabelle Dashboard'!G273</f>
        <v>6.7999999999999996E-3</v>
      </c>
    </row>
    <row r="557" spans="1:8" x14ac:dyDescent="0.2">
      <c r="A557" s="520" t="str">
        <f t="shared" si="20"/>
        <v>T13</v>
      </c>
      <c r="B557" s="526" t="str">
        <f t="shared" si="19"/>
        <v>T=1s</v>
      </c>
      <c r="C557" s="534" t="str">
        <f>'Tabelle Dashboard'!J259</f>
        <v>Scenario 1</v>
      </c>
      <c r="D557" s="536">
        <f>'Tabelle Dashboard'!K259</f>
        <v>4.3999999999999997E-2</v>
      </c>
      <c r="E557" s="537">
        <f>'Tabelle Dashboard'!L259</f>
        <v>6.2E-2</v>
      </c>
      <c r="F557" s="536">
        <f>'Tabelle Dashboard'!M259</f>
        <v>4.3999999999999997E-2</v>
      </c>
      <c r="G557" s="537">
        <f>'Tabelle Dashboard'!N259</f>
        <v>6.7000000000000002E-3</v>
      </c>
      <c r="H557" s="536">
        <f>'Tabelle Dashboard'!O259</f>
        <v>6.7000000000000002E-3</v>
      </c>
    </row>
    <row r="558" spans="1:8" x14ac:dyDescent="0.2">
      <c r="A558" s="520" t="str">
        <f t="shared" si="20"/>
        <v>T13</v>
      </c>
      <c r="B558" s="526" t="str">
        <f t="shared" si="19"/>
        <v>T=1s</v>
      </c>
      <c r="C558" s="534" t="str">
        <f>'Tabelle Dashboard'!J260</f>
        <v>Scenario 2</v>
      </c>
      <c r="D558" s="536">
        <f>'Tabelle Dashboard'!K260</f>
        <v>4.2999999999999997E-2</v>
      </c>
      <c r="E558" s="537">
        <f>'Tabelle Dashboard'!L260</f>
        <v>0.06</v>
      </c>
      <c r="F558" s="536">
        <f>'Tabelle Dashboard'!M260</f>
        <v>4.2999999999999997E-2</v>
      </c>
      <c r="G558" s="537">
        <f>'Tabelle Dashboard'!N260</f>
        <v>6.4999999999999997E-3</v>
      </c>
      <c r="H558" s="536">
        <f>'Tabelle Dashboard'!O260</f>
        <v>6.4999999999999997E-3</v>
      </c>
    </row>
    <row r="559" spans="1:8" x14ac:dyDescent="0.2">
      <c r="A559" s="520" t="str">
        <f t="shared" si="20"/>
        <v>T13</v>
      </c>
      <c r="B559" s="526" t="str">
        <f t="shared" si="19"/>
        <v>T=1s</v>
      </c>
      <c r="C559" s="534" t="str">
        <f>'Tabelle Dashboard'!J261</f>
        <v>Scenario 3</v>
      </c>
      <c r="D559" s="536">
        <f>'Tabelle Dashboard'!K261</f>
        <v>4.3999999999999997E-2</v>
      </c>
      <c r="E559" s="537">
        <f>'Tabelle Dashboard'!L261</f>
        <v>6.4000000000000001E-2</v>
      </c>
      <c r="F559" s="536">
        <f>'Tabelle Dashboard'!M261</f>
        <v>4.3999999999999997E-2</v>
      </c>
      <c r="G559" s="537">
        <f>'Tabelle Dashboard'!N261</f>
        <v>6.7999999999999996E-3</v>
      </c>
      <c r="H559" s="536">
        <f>'Tabelle Dashboard'!O261</f>
        <v>6.7999999999999996E-3</v>
      </c>
    </row>
    <row r="560" spans="1:8" x14ac:dyDescent="0.2">
      <c r="A560" s="520" t="str">
        <f t="shared" si="20"/>
        <v>T13</v>
      </c>
      <c r="B560" s="526" t="str">
        <f t="shared" si="19"/>
        <v>T=1s</v>
      </c>
      <c r="C560" s="534" t="str">
        <f>'Tabelle Dashboard'!J262</f>
        <v>Scenario 4</v>
      </c>
      <c r="D560" s="536">
        <f>'Tabelle Dashboard'!K262</f>
        <v>4.4999999999999998E-2</v>
      </c>
      <c r="E560" s="537">
        <f>'Tabelle Dashboard'!L262</f>
        <v>6.4000000000000001E-2</v>
      </c>
      <c r="F560" s="536">
        <f>'Tabelle Dashboard'!M262</f>
        <v>4.4999999999999998E-2</v>
      </c>
      <c r="G560" s="537">
        <f>'Tabelle Dashboard'!N262</f>
        <v>6.7999999999999996E-3</v>
      </c>
      <c r="H560" s="536">
        <f>'Tabelle Dashboard'!O262</f>
        <v>6.7999999999999996E-3</v>
      </c>
    </row>
    <row r="561" spans="1:8" x14ac:dyDescent="0.2">
      <c r="A561" s="520" t="str">
        <f t="shared" si="20"/>
        <v>T13</v>
      </c>
      <c r="B561" s="526" t="str">
        <f t="shared" si="19"/>
        <v>T=1s</v>
      </c>
      <c r="C561" s="534" t="str">
        <f>'Tabelle Dashboard'!J263</f>
        <v>Scenario 5</v>
      </c>
      <c r="D561" s="536">
        <f>'Tabelle Dashboard'!K263</f>
        <v>4.4999999999999998E-2</v>
      </c>
      <c r="E561" s="537">
        <f>'Tabelle Dashboard'!L263</f>
        <v>6.3E-2</v>
      </c>
      <c r="F561" s="536">
        <f>'Tabelle Dashboard'!M263</f>
        <v>4.4999999999999998E-2</v>
      </c>
      <c r="G561" s="537">
        <f>'Tabelle Dashboard'!N263</f>
        <v>6.7999999999999996E-3</v>
      </c>
      <c r="H561" s="536">
        <f>'Tabelle Dashboard'!O263</f>
        <v>6.7999999999999996E-3</v>
      </c>
    </row>
    <row r="562" spans="1:8" x14ac:dyDescent="0.2">
      <c r="A562" s="520" t="str">
        <f t="shared" si="20"/>
        <v>T13</v>
      </c>
      <c r="B562" s="526" t="str">
        <f t="shared" si="19"/>
        <v>T=1s</v>
      </c>
      <c r="C562" s="534" t="str">
        <f>'Tabelle Dashboard'!J264</f>
        <v>Scenario 6</v>
      </c>
      <c r="D562" s="536">
        <f>'Tabelle Dashboard'!K264</f>
        <v>4.4999999999999998E-2</v>
      </c>
      <c r="E562" s="537">
        <f>'Tabelle Dashboard'!L264</f>
        <v>6.3E-2</v>
      </c>
      <c r="F562" s="536">
        <f>'Tabelle Dashboard'!M264</f>
        <v>4.5999999999999999E-2</v>
      </c>
      <c r="G562" s="537">
        <f>'Tabelle Dashboard'!N264</f>
        <v>6.7999999999999996E-3</v>
      </c>
      <c r="H562" s="536">
        <f>'Tabelle Dashboard'!O264</f>
        <v>6.7999999999999996E-3</v>
      </c>
    </row>
    <row r="563" spans="1:8" x14ac:dyDescent="0.2">
      <c r="A563" s="520" t="str">
        <f t="shared" si="20"/>
        <v>T13</v>
      </c>
      <c r="B563" s="526" t="str">
        <f t="shared" si="19"/>
        <v>T=1s</v>
      </c>
      <c r="C563" s="534" t="str">
        <f>'Tabelle Dashboard'!J265</f>
        <v>Scenario 7</v>
      </c>
      <c r="D563" s="536">
        <f>'Tabelle Dashboard'!K265</f>
        <v>4.3999999999999997E-2</v>
      </c>
      <c r="E563" s="537">
        <f>'Tabelle Dashboard'!L265</f>
        <v>6.2E-2</v>
      </c>
      <c r="F563" s="536">
        <f>'Tabelle Dashboard'!M265</f>
        <v>4.3999999999999997E-2</v>
      </c>
      <c r="G563" s="537">
        <f>'Tabelle Dashboard'!N265</f>
        <v>6.7000000000000002E-3</v>
      </c>
      <c r="H563" s="536">
        <f>'Tabelle Dashboard'!O265</f>
        <v>6.7000000000000002E-3</v>
      </c>
    </row>
    <row r="564" spans="1:8" x14ac:dyDescent="0.2">
      <c r="A564" s="520" t="str">
        <f t="shared" si="20"/>
        <v>T13</v>
      </c>
      <c r="B564" s="526" t="str">
        <f t="shared" si="19"/>
        <v>T=1s</v>
      </c>
      <c r="C564" s="534" t="str">
        <f>'Tabelle Dashboard'!J266</f>
        <v>Scenario 8</v>
      </c>
      <c r="D564" s="536">
        <f>'Tabelle Dashboard'!K266</f>
        <v>4.4999999999999998E-2</v>
      </c>
      <c r="E564" s="537">
        <f>'Tabelle Dashboard'!L266</f>
        <v>6.3E-2</v>
      </c>
      <c r="F564" s="536">
        <f>'Tabelle Dashboard'!M266</f>
        <v>4.4999999999999998E-2</v>
      </c>
      <c r="G564" s="537">
        <f>'Tabelle Dashboard'!N266</f>
        <v>6.7999999999999996E-3</v>
      </c>
      <c r="H564" s="536">
        <f>'Tabelle Dashboard'!O266</f>
        <v>6.7999999999999996E-3</v>
      </c>
    </row>
    <row r="565" spans="1:8" x14ac:dyDescent="0.2">
      <c r="A565" s="520" t="str">
        <f t="shared" si="20"/>
        <v>T13</v>
      </c>
      <c r="B565" s="526" t="str">
        <f t="shared" si="19"/>
        <v>T=1s</v>
      </c>
      <c r="C565" s="534" t="str">
        <f>'Tabelle Dashboard'!J267</f>
        <v>Scenario 9</v>
      </c>
      <c r="D565" s="536">
        <f>'Tabelle Dashboard'!K267</f>
        <v>4.4999999999999998E-2</v>
      </c>
      <c r="E565" s="537">
        <f>'Tabelle Dashboard'!L267</f>
        <v>6.3E-2</v>
      </c>
      <c r="F565" s="536">
        <f>'Tabelle Dashboard'!M267</f>
        <v>4.4999999999999998E-2</v>
      </c>
      <c r="G565" s="537">
        <f>'Tabelle Dashboard'!N267</f>
        <v>6.7999999999999996E-3</v>
      </c>
      <c r="H565" s="536">
        <f>'Tabelle Dashboard'!O267</f>
        <v>6.7999999999999996E-3</v>
      </c>
    </row>
    <row r="566" spans="1:8" x14ac:dyDescent="0.2">
      <c r="A566" s="520" t="str">
        <f t="shared" si="20"/>
        <v>T13</v>
      </c>
      <c r="B566" s="526" t="str">
        <f t="shared" si="19"/>
        <v>T=1s</v>
      </c>
      <c r="C566" s="534" t="str">
        <f>'Tabelle Dashboard'!J268</f>
        <v>Scenario 10</v>
      </c>
      <c r="D566" s="536">
        <f>'Tabelle Dashboard'!K268</f>
        <v>4.5999999999999999E-2</v>
      </c>
      <c r="E566" s="537">
        <f>'Tabelle Dashboard'!L268</f>
        <v>6.5000000000000002E-2</v>
      </c>
      <c r="F566" s="536">
        <f>'Tabelle Dashboard'!M268</f>
        <v>4.5999999999999999E-2</v>
      </c>
      <c r="G566" s="537">
        <f>'Tabelle Dashboard'!N268</f>
        <v>7.0000000000000001E-3</v>
      </c>
      <c r="H566" s="536">
        <f>'Tabelle Dashboard'!O268</f>
        <v>7.0000000000000001E-3</v>
      </c>
    </row>
    <row r="567" spans="1:8" x14ac:dyDescent="0.2">
      <c r="A567" s="520" t="str">
        <f t="shared" si="20"/>
        <v>T13</v>
      </c>
      <c r="B567" s="526" t="str">
        <f t="shared" si="19"/>
        <v>T=1s</v>
      </c>
      <c r="C567" s="534" t="str">
        <f>'Tabelle Dashboard'!J269</f>
        <v>Scenario 11</v>
      </c>
      <c r="D567" s="536">
        <f>'Tabelle Dashboard'!K269</f>
        <v>4.4999999999999998E-2</v>
      </c>
      <c r="E567" s="537">
        <f>'Tabelle Dashboard'!L269</f>
        <v>6.3E-2</v>
      </c>
      <c r="F567" s="536">
        <f>'Tabelle Dashboard'!M269</f>
        <v>4.4999999999999998E-2</v>
      </c>
      <c r="G567" s="537">
        <f>'Tabelle Dashboard'!N269</f>
        <v>6.7999999999999996E-3</v>
      </c>
      <c r="H567" s="536">
        <f>'Tabelle Dashboard'!O269</f>
        <v>6.7999999999999996E-3</v>
      </c>
    </row>
    <row r="568" spans="1:8" x14ac:dyDescent="0.2">
      <c r="A568" s="520" t="str">
        <f t="shared" si="20"/>
        <v>T13</v>
      </c>
      <c r="B568" s="526" t="str">
        <f t="shared" si="19"/>
        <v>T=1s</v>
      </c>
      <c r="C568" s="534" t="str">
        <f>'Tabelle Dashboard'!J270</f>
        <v>Scenario 12</v>
      </c>
      <c r="D568" s="536">
        <f>'Tabelle Dashboard'!K270</f>
        <v>4.3999999999999997E-2</v>
      </c>
      <c r="E568" s="537">
        <f>'Tabelle Dashboard'!L270</f>
        <v>6.2E-2</v>
      </c>
      <c r="F568" s="536">
        <f>'Tabelle Dashboard'!M270</f>
        <v>4.3999999999999997E-2</v>
      </c>
      <c r="G568" s="537">
        <f>'Tabelle Dashboard'!N270</f>
        <v>6.6E-3</v>
      </c>
      <c r="H568" s="536">
        <f>'Tabelle Dashboard'!O270</f>
        <v>6.6E-3</v>
      </c>
    </row>
    <row r="569" spans="1:8" x14ac:dyDescent="0.2">
      <c r="A569" s="520" t="str">
        <f t="shared" si="20"/>
        <v>T13</v>
      </c>
      <c r="B569" s="526" t="str">
        <f t="shared" si="19"/>
        <v>T=1s</v>
      </c>
      <c r="C569" s="534" t="str">
        <f>'Tabelle Dashboard'!J271</f>
        <v>Scenario 13</v>
      </c>
      <c r="D569" s="536">
        <f>'Tabelle Dashboard'!K271</f>
        <v>4.5999999999999999E-2</v>
      </c>
      <c r="E569" s="537">
        <f>'Tabelle Dashboard'!L271</f>
        <v>6.5000000000000002E-2</v>
      </c>
      <c r="F569" s="536">
        <f>'Tabelle Dashboard'!M271</f>
        <v>4.5999999999999999E-2</v>
      </c>
      <c r="G569" s="537">
        <f>'Tabelle Dashboard'!N271</f>
        <v>7.0000000000000001E-3</v>
      </c>
      <c r="H569" s="536">
        <f>'Tabelle Dashboard'!O271</f>
        <v>7.0000000000000001E-3</v>
      </c>
    </row>
    <row r="570" spans="1:8" x14ac:dyDescent="0.2">
      <c r="A570" s="520" t="str">
        <f t="shared" si="20"/>
        <v>T13</v>
      </c>
      <c r="B570" s="526" t="str">
        <f t="shared" si="19"/>
        <v>T=1s</v>
      </c>
      <c r="C570" s="534" t="str">
        <f>'Tabelle Dashboard'!J272</f>
        <v>Scenario 14</v>
      </c>
      <c r="D570" s="536">
        <f>'Tabelle Dashboard'!K272</f>
        <v>4.4999999999999998E-2</v>
      </c>
      <c r="E570" s="537">
        <f>'Tabelle Dashboard'!L272</f>
        <v>6.3E-2</v>
      </c>
      <c r="F570" s="536">
        <f>'Tabelle Dashboard'!M272</f>
        <v>4.4999999999999998E-2</v>
      </c>
      <c r="G570" s="537">
        <f>'Tabelle Dashboard'!N272</f>
        <v>6.7999999999999996E-3</v>
      </c>
      <c r="H570" s="536">
        <f>'Tabelle Dashboard'!O272</f>
        <v>6.7999999999999996E-3</v>
      </c>
    </row>
    <row r="571" spans="1:8" x14ac:dyDescent="0.2">
      <c r="A571" s="520" t="str">
        <f t="shared" si="20"/>
        <v>T13</v>
      </c>
      <c r="B571" s="526" t="str">
        <f t="shared" si="19"/>
        <v>T=1s</v>
      </c>
      <c r="C571" s="534" t="str">
        <f>'Tabelle Dashboard'!J273</f>
        <v>Scenario 15</v>
      </c>
      <c r="D571" s="536">
        <f>'Tabelle Dashboard'!K273</f>
        <v>4.5999999999999999E-2</v>
      </c>
      <c r="E571" s="537">
        <f>'Tabelle Dashboard'!L273</f>
        <v>6.4000000000000001E-2</v>
      </c>
      <c r="F571" s="536">
        <f>'Tabelle Dashboard'!M273</f>
        <v>4.5999999999999999E-2</v>
      </c>
      <c r="G571" s="537">
        <f>'Tabelle Dashboard'!N273</f>
        <v>6.8999999999999999E-3</v>
      </c>
      <c r="H571" s="536">
        <f>'Tabelle Dashboard'!O273</f>
        <v>6.8999999999999999E-3</v>
      </c>
    </row>
    <row r="572" spans="1:8" x14ac:dyDescent="0.2">
      <c r="A572" s="520" t="str">
        <f t="shared" si="20"/>
        <v>T13</v>
      </c>
      <c r="B572" s="526" t="str">
        <f t="shared" si="19"/>
        <v>T=2s</v>
      </c>
      <c r="C572" s="534" t="str">
        <f>'Tabelle Dashboard'!R259</f>
        <v>Scenario 1</v>
      </c>
      <c r="D572" s="536">
        <f>'Tabelle Dashboard'!S259</f>
        <v>4.3999999999999997E-2</v>
      </c>
      <c r="E572" s="537">
        <f>'Tabelle Dashboard'!T259</f>
        <v>6.2E-2</v>
      </c>
      <c r="F572" s="536">
        <f>'Tabelle Dashboard'!U259</f>
        <v>4.3999999999999997E-2</v>
      </c>
      <c r="G572" s="537">
        <f>'Tabelle Dashboard'!V259</f>
        <v>6.6E-3</v>
      </c>
      <c r="H572" s="536">
        <f>'Tabelle Dashboard'!W259</f>
        <v>6.6E-3</v>
      </c>
    </row>
    <row r="573" spans="1:8" x14ac:dyDescent="0.2">
      <c r="A573" s="520" t="str">
        <f t="shared" si="20"/>
        <v>T13</v>
      </c>
      <c r="B573" s="526" t="str">
        <f t="shared" si="19"/>
        <v>T=2s</v>
      </c>
      <c r="C573" s="534" t="str">
        <f>'Tabelle Dashboard'!R260</f>
        <v>Scenario 2</v>
      </c>
      <c r="D573" s="536">
        <f>'Tabelle Dashboard'!S260</f>
        <v>4.3999999999999997E-2</v>
      </c>
      <c r="E573" s="537">
        <f>'Tabelle Dashboard'!T260</f>
        <v>6.2E-2</v>
      </c>
      <c r="F573" s="536">
        <f>'Tabelle Dashboard'!U260</f>
        <v>4.3999999999999997E-2</v>
      </c>
      <c r="G573" s="537">
        <f>'Tabelle Dashboard'!V260</f>
        <v>6.7000000000000002E-3</v>
      </c>
      <c r="H573" s="536">
        <f>'Tabelle Dashboard'!W260</f>
        <v>6.6E-3</v>
      </c>
    </row>
    <row r="574" spans="1:8" x14ac:dyDescent="0.2">
      <c r="A574" s="520" t="str">
        <f t="shared" si="20"/>
        <v>T13</v>
      </c>
      <c r="B574" s="526" t="str">
        <f t="shared" si="19"/>
        <v>T=2s</v>
      </c>
      <c r="C574" s="534" t="str">
        <f>'Tabelle Dashboard'!R261</f>
        <v>Scenario 3</v>
      </c>
      <c r="D574" s="536">
        <f>'Tabelle Dashboard'!S261</f>
        <v>4.4999999999999998E-2</v>
      </c>
      <c r="E574" s="537">
        <f>'Tabelle Dashboard'!T261</f>
        <v>6.3E-2</v>
      </c>
      <c r="F574" s="536">
        <f>'Tabelle Dashboard'!U261</f>
        <v>4.4999999999999998E-2</v>
      </c>
      <c r="G574" s="537">
        <f>'Tabelle Dashboard'!V261</f>
        <v>6.7999999999999996E-3</v>
      </c>
      <c r="H574" s="536">
        <f>'Tabelle Dashboard'!W261</f>
        <v>6.7999999999999996E-3</v>
      </c>
    </row>
    <row r="575" spans="1:8" x14ac:dyDescent="0.2">
      <c r="A575" s="520" t="str">
        <f t="shared" si="20"/>
        <v>T13</v>
      </c>
      <c r="B575" s="526" t="str">
        <f t="shared" si="19"/>
        <v>T=2s</v>
      </c>
      <c r="C575" s="534" t="str">
        <f>'Tabelle Dashboard'!R262</f>
        <v>Scenario 4</v>
      </c>
      <c r="D575" s="536">
        <f>'Tabelle Dashboard'!S262</f>
        <v>4.4999999999999998E-2</v>
      </c>
      <c r="E575" s="537">
        <f>'Tabelle Dashboard'!T262</f>
        <v>6.3E-2</v>
      </c>
      <c r="F575" s="536">
        <f>'Tabelle Dashboard'!U262</f>
        <v>4.4999999999999998E-2</v>
      </c>
      <c r="G575" s="537">
        <f>'Tabelle Dashboard'!V262</f>
        <v>6.7999999999999996E-3</v>
      </c>
      <c r="H575" s="536">
        <f>'Tabelle Dashboard'!W262</f>
        <v>6.7000000000000002E-3</v>
      </c>
    </row>
    <row r="576" spans="1:8" x14ac:dyDescent="0.2">
      <c r="A576" s="520" t="str">
        <f t="shared" si="20"/>
        <v>T13</v>
      </c>
      <c r="B576" s="526" t="str">
        <f t="shared" si="19"/>
        <v>T=2s</v>
      </c>
      <c r="C576" s="534" t="str">
        <f>'Tabelle Dashboard'!R263</f>
        <v>Scenario 5</v>
      </c>
      <c r="D576" s="536">
        <f>'Tabelle Dashboard'!S263</f>
        <v>4.4999999999999998E-2</v>
      </c>
      <c r="E576" s="537">
        <f>'Tabelle Dashboard'!T263</f>
        <v>6.3E-2</v>
      </c>
      <c r="F576" s="536">
        <f>'Tabelle Dashboard'!U263</f>
        <v>4.4999999999999998E-2</v>
      </c>
      <c r="G576" s="537">
        <f>'Tabelle Dashboard'!V263</f>
        <v>6.7999999999999996E-3</v>
      </c>
      <c r="H576" s="536">
        <f>'Tabelle Dashboard'!W263</f>
        <v>6.7999999999999996E-3</v>
      </c>
    </row>
    <row r="577" spans="1:8" x14ac:dyDescent="0.2">
      <c r="A577" s="520" t="str">
        <f t="shared" si="20"/>
        <v>T13</v>
      </c>
      <c r="B577" s="526" t="str">
        <f t="shared" si="19"/>
        <v>T=2s</v>
      </c>
      <c r="C577" s="534" t="str">
        <f>'Tabelle Dashboard'!R264</f>
        <v>Scenario 6</v>
      </c>
      <c r="D577" s="536">
        <f>'Tabelle Dashboard'!S264</f>
        <v>4.4999999999999998E-2</v>
      </c>
      <c r="E577" s="537">
        <f>'Tabelle Dashboard'!T264</f>
        <v>6.3E-2</v>
      </c>
      <c r="F577" s="536">
        <f>'Tabelle Dashboard'!U264</f>
        <v>4.4999999999999998E-2</v>
      </c>
      <c r="G577" s="537">
        <f>'Tabelle Dashboard'!V264</f>
        <v>6.7999999999999996E-3</v>
      </c>
      <c r="H577" s="536">
        <f>'Tabelle Dashboard'!W264</f>
        <v>6.7999999999999996E-3</v>
      </c>
    </row>
    <row r="578" spans="1:8" x14ac:dyDescent="0.2">
      <c r="A578" s="520" t="str">
        <f t="shared" si="20"/>
        <v>T13</v>
      </c>
      <c r="B578" s="526" t="str">
        <f t="shared" si="19"/>
        <v>T=2s</v>
      </c>
      <c r="C578" s="534" t="str">
        <f>'Tabelle Dashboard'!R265</f>
        <v>Scenario 7</v>
      </c>
      <c r="D578" s="536">
        <f>'Tabelle Dashboard'!S265</f>
        <v>4.3999999999999997E-2</v>
      </c>
      <c r="E578" s="537">
        <f>'Tabelle Dashboard'!T265</f>
        <v>3.2000000000000001E-2</v>
      </c>
      <c r="F578" s="536">
        <f>'Tabelle Dashboard'!U265</f>
        <v>4.3999999999999997E-2</v>
      </c>
      <c r="G578" s="537">
        <f>'Tabelle Dashboard'!V265</f>
        <v>6.6E-3</v>
      </c>
      <c r="H578" s="536">
        <f>'Tabelle Dashboard'!W265</f>
        <v>6.6E-3</v>
      </c>
    </row>
    <row r="579" spans="1:8" x14ac:dyDescent="0.2">
      <c r="A579" s="520" t="str">
        <f t="shared" si="20"/>
        <v>T13</v>
      </c>
      <c r="B579" s="526" t="str">
        <f t="shared" si="19"/>
        <v>T=2s</v>
      </c>
      <c r="C579" s="534" t="str">
        <f>'Tabelle Dashboard'!R266</f>
        <v>Scenario 8</v>
      </c>
      <c r="D579" s="536">
        <f>'Tabelle Dashboard'!S266</f>
        <v>4.3999999999999997E-2</v>
      </c>
      <c r="E579" s="537">
        <f>'Tabelle Dashboard'!T266</f>
        <v>6.2E-2</v>
      </c>
      <c r="F579" s="536">
        <f>'Tabelle Dashboard'!U266</f>
        <v>4.3999999999999997E-2</v>
      </c>
      <c r="G579" s="537">
        <f>'Tabelle Dashboard'!V266</f>
        <v>6.7000000000000002E-3</v>
      </c>
      <c r="H579" s="536">
        <f>'Tabelle Dashboard'!W266</f>
        <v>6.7000000000000002E-3</v>
      </c>
    </row>
    <row r="580" spans="1:8" x14ac:dyDescent="0.2">
      <c r="A580" s="520" t="str">
        <f t="shared" si="20"/>
        <v>T13</v>
      </c>
      <c r="B580" s="526" t="str">
        <f t="shared" si="19"/>
        <v>T=2s</v>
      </c>
      <c r="C580" s="534" t="str">
        <f>'Tabelle Dashboard'!R267</f>
        <v>Scenario 9</v>
      </c>
      <c r="D580" s="536">
        <f>'Tabelle Dashboard'!S267</f>
        <v>4.2999999999999997E-2</v>
      </c>
      <c r="E580" s="537">
        <f>'Tabelle Dashboard'!T267</f>
        <v>6.0999999999999999E-2</v>
      </c>
      <c r="F580" s="536">
        <f>'Tabelle Dashboard'!U267</f>
        <v>4.2999999999999997E-2</v>
      </c>
      <c r="G580" s="537">
        <f>'Tabelle Dashboard'!V267</f>
        <v>6.4999999999999997E-3</v>
      </c>
      <c r="H580" s="536">
        <f>'Tabelle Dashboard'!W267</f>
        <v>6.4999999999999997E-3</v>
      </c>
    </row>
    <row r="581" spans="1:8" x14ac:dyDescent="0.2">
      <c r="A581" s="520" t="str">
        <f t="shared" si="20"/>
        <v>T13</v>
      </c>
      <c r="B581" s="526" t="str">
        <f t="shared" si="19"/>
        <v>T=2s</v>
      </c>
      <c r="C581" s="534" t="str">
        <f>'Tabelle Dashboard'!R268</f>
        <v>Scenario 10</v>
      </c>
      <c r="D581" s="536">
        <f>'Tabelle Dashboard'!S268</f>
        <v>4.4999999999999998E-2</v>
      </c>
      <c r="E581" s="537">
        <f>'Tabelle Dashboard'!T268</f>
        <v>6.4000000000000001E-2</v>
      </c>
      <c r="F581" s="536">
        <f>'Tabelle Dashboard'!U268</f>
        <v>4.4999999999999998E-2</v>
      </c>
      <c r="G581" s="537">
        <f>'Tabelle Dashboard'!V268</f>
        <v>6.7999999999999996E-3</v>
      </c>
      <c r="H581" s="536">
        <f>'Tabelle Dashboard'!W268</f>
        <v>6.7999999999999996E-3</v>
      </c>
    </row>
    <row r="582" spans="1:8" x14ac:dyDescent="0.2">
      <c r="A582" s="520" t="str">
        <f t="shared" si="20"/>
        <v>T13</v>
      </c>
      <c r="B582" s="526" t="str">
        <f t="shared" si="19"/>
        <v>T=2s</v>
      </c>
      <c r="C582" s="534" t="str">
        <f>'Tabelle Dashboard'!R269</f>
        <v>Scenario 11</v>
      </c>
      <c r="D582" s="536">
        <f>'Tabelle Dashboard'!S269</f>
        <v>4.3999999999999997E-2</v>
      </c>
      <c r="E582" s="537">
        <f>'Tabelle Dashboard'!T269</f>
        <v>6.2E-2</v>
      </c>
      <c r="F582" s="536">
        <f>'Tabelle Dashboard'!U269</f>
        <v>4.3999999999999997E-2</v>
      </c>
      <c r="G582" s="537">
        <f>'Tabelle Dashboard'!V269</f>
        <v>6.7000000000000002E-3</v>
      </c>
      <c r="H582" s="536">
        <f>'Tabelle Dashboard'!W269</f>
        <v>6.7000000000000002E-3</v>
      </c>
    </row>
    <row r="583" spans="1:8" x14ac:dyDescent="0.2">
      <c r="A583" s="520" t="str">
        <f t="shared" si="20"/>
        <v>T13</v>
      </c>
      <c r="B583" s="526" t="str">
        <f t="shared" si="19"/>
        <v>T=2s</v>
      </c>
      <c r="C583" s="534" t="str">
        <f>'Tabelle Dashboard'!R270</f>
        <v>Scenario 12</v>
      </c>
      <c r="D583" s="536">
        <f>'Tabelle Dashboard'!S270</f>
        <v>4.3999999999999997E-2</v>
      </c>
      <c r="E583" s="537">
        <f>'Tabelle Dashboard'!T270</f>
        <v>6.0999999999999999E-2</v>
      </c>
      <c r="F583" s="536">
        <f>'Tabelle Dashboard'!U270</f>
        <v>4.3999999999999997E-2</v>
      </c>
      <c r="G583" s="537">
        <f>'Tabelle Dashboard'!V270</f>
        <v>6.6E-3</v>
      </c>
      <c r="H583" s="536">
        <f>'Tabelle Dashboard'!W270</f>
        <v>6.6E-3</v>
      </c>
    </row>
    <row r="584" spans="1:8" x14ac:dyDescent="0.2">
      <c r="A584" s="520" t="str">
        <f t="shared" si="20"/>
        <v>T13</v>
      </c>
      <c r="B584" s="526" t="str">
        <f t="shared" si="19"/>
        <v>T=2s</v>
      </c>
      <c r="C584" s="534" t="str">
        <f>'Tabelle Dashboard'!R271</f>
        <v>Scenario 13</v>
      </c>
      <c r="D584" s="536">
        <f>'Tabelle Dashboard'!S271</f>
        <v>4.4999999999999998E-2</v>
      </c>
      <c r="E584" s="537">
        <f>'Tabelle Dashboard'!T271</f>
        <v>6.4000000000000001E-2</v>
      </c>
      <c r="F584" s="536">
        <f>'Tabelle Dashboard'!U271</f>
        <v>4.4999999999999998E-2</v>
      </c>
      <c r="G584" s="537">
        <f>'Tabelle Dashboard'!V271</f>
        <v>6.7999999999999996E-3</v>
      </c>
      <c r="H584" s="536">
        <f>'Tabelle Dashboard'!W271</f>
        <v>6.7999999999999996E-3</v>
      </c>
    </row>
    <row r="585" spans="1:8" x14ac:dyDescent="0.2">
      <c r="A585" s="520" t="str">
        <f t="shared" si="20"/>
        <v>T13</v>
      </c>
      <c r="B585" s="526" t="str">
        <f t="shared" si="19"/>
        <v>T=2s</v>
      </c>
      <c r="C585" s="534" t="str">
        <f>'Tabelle Dashboard'!R272</f>
        <v>Scenario 14</v>
      </c>
      <c r="D585" s="536">
        <f>'Tabelle Dashboard'!S272</f>
        <v>4.3999999999999997E-2</v>
      </c>
      <c r="E585" s="537">
        <f>'Tabelle Dashboard'!T272</f>
        <v>6.2E-2</v>
      </c>
      <c r="F585" s="536">
        <f>'Tabelle Dashboard'!U272</f>
        <v>4.3999999999999997E-2</v>
      </c>
      <c r="G585" s="537">
        <f>'Tabelle Dashboard'!V272</f>
        <v>6.7000000000000002E-3</v>
      </c>
      <c r="H585" s="536">
        <f>'Tabelle Dashboard'!W272</f>
        <v>6.7000000000000002E-3</v>
      </c>
    </row>
    <row r="586" spans="1:8" x14ac:dyDescent="0.2">
      <c r="A586" s="520" t="str">
        <f t="shared" si="20"/>
        <v>T13</v>
      </c>
      <c r="B586" s="526" t="str">
        <f t="shared" si="19"/>
        <v>T=2s</v>
      </c>
      <c r="C586" s="534" t="str">
        <f>'Tabelle Dashboard'!R273</f>
        <v>Scenario 15</v>
      </c>
      <c r="D586" s="536">
        <f>'Tabelle Dashboard'!S273</f>
        <v>4.3999999999999997E-2</v>
      </c>
      <c r="E586" s="537">
        <f>'Tabelle Dashboard'!T273</f>
        <v>6.2E-2</v>
      </c>
      <c r="F586" s="536">
        <f>'Tabelle Dashboard'!U273</f>
        <v>4.3999999999999997E-2</v>
      </c>
      <c r="G586" s="537">
        <f>'Tabelle Dashboard'!V273</f>
        <v>6.7000000000000002E-3</v>
      </c>
      <c r="H586" s="536">
        <f>'Tabelle Dashboard'!W273</f>
        <v>6.7000000000000002E-3</v>
      </c>
    </row>
    <row r="587" spans="1:8" x14ac:dyDescent="0.2">
      <c r="A587" s="520" t="s">
        <v>1183</v>
      </c>
      <c r="B587" s="526" t="str">
        <f t="shared" si="19"/>
        <v>T=0s</v>
      </c>
      <c r="C587" s="534" t="str">
        <f>'Tabelle Dashboard'!B280</f>
        <v>Scenario 1</v>
      </c>
      <c r="D587" s="536">
        <f>'Tabelle Dashboard'!C280</f>
        <v>4.3999999999999997E-2</v>
      </c>
      <c r="E587" s="537">
        <f>'Tabelle Dashboard'!D280</f>
        <v>6.3E-2</v>
      </c>
      <c r="F587" s="536">
        <f>'Tabelle Dashboard'!E280</f>
        <v>4.4999999999999998E-2</v>
      </c>
      <c r="G587" s="537">
        <f>'Tabelle Dashboard'!F280</f>
        <v>6.7000000000000002E-3</v>
      </c>
      <c r="H587" s="536">
        <f>'Tabelle Dashboard'!G280</f>
        <v>6.7000000000000002E-3</v>
      </c>
    </row>
    <row r="588" spans="1:8" x14ac:dyDescent="0.2">
      <c r="A588" s="520" t="str">
        <f t="shared" si="20"/>
        <v>T14</v>
      </c>
      <c r="B588" s="526" t="str">
        <f t="shared" si="19"/>
        <v>T=0s</v>
      </c>
      <c r="C588" s="534" t="str">
        <f>'Tabelle Dashboard'!B281</f>
        <v>Scenario 2</v>
      </c>
      <c r="D588" s="536">
        <f>'Tabelle Dashboard'!C281</f>
        <v>4.4999999999999998E-2</v>
      </c>
      <c r="E588" s="537">
        <f>'Tabelle Dashboard'!D281</f>
        <v>6.4000000000000001E-2</v>
      </c>
      <c r="F588" s="536">
        <f>'Tabelle Dashboard'!E281</f>
        <v>4.5999999999999999E-2</v>
      </c>
      <c r="G588" s="537">
        <f>'Tabelle Dashboard'!F281</f>
        <v>6.7999999999999996E-3</v>
      </c>
      <c r="H588" s="536">
        <f>'Tabelle Dashboard'!G281</f>
        <v>6.7000000000000002E-3</v>
      </c>
    </row>
    <row r="589" spans="1:8" x14ac:dyDescent="0.2">
      <c r="A589" s="520" t="str">
        <f t="shared" si="20"/>
        <v>T14</v>
      </c>
      <c r="B589" s="526" t="str">
        <f t="shared" si="19"/>
        <v>T=0s</v>
      </c>
      <c r="C589" s="534" t="str">
        <f>'Tabelle Dashboard'!B282</f>
        <v>Scenario 3</v>
      </c>
      <c r="D589" s="536">
        <f>'Tabelle Dashboard'!C282</f>
        <v>4.3999999999999997E-2</v>
      </c>
      <c r="E589" s="537">
        <f>'Tabelle Dashboard'!D282</f>
        <v>6.0999999999999999E-2</v>
      </c>
      <c r="F589" s="536">
        <f>'Tabelle Dashboard'!E282</f>
        <v>4.3999999999999997E-2</v>
      </c>
      <c r="G589" s="537">
        <f>'Tabelle Dashboard'!F282</f>
        <v>6.6E-3</v>
      </c>
      <c r="H589" s="536">
        <f>'Tabelle Dashboard'!G282</f>
        <v>6.6E-3</v>
      </c>
    </row>
    <row r="590" spans="1:8" x14ac:dyDescent="0.2">
      <c r="A590" s="520" t="str">
        <f t="shared" si="20"/>
        <v>T14</v>
      </c>
      <c r="B590" s="526" t="str">
        <f t="shared" si="19"/>
        <v>T=0s</v>
      </c>
      <c r="C590" s="534" t="str">
        <f>'Tabelle Dashboard'!B283</f>
        <v>Scenario 4</v>
      </c>
      <c r="D590" s="536">
        <f>'Tabelle Dashboard'!C283</f>
        <v>4.4999999999999998E-2</v>
      </c>
      <c r="E590" s="537">
        <f>'Tabelle Dashboard'!D283</f>
        <v>6.3E-2</v>
      </c>
      <c r="F590" s="536">
        <f>'Tabelle Dashboard'!E283</f>
        <v>4.4999999999999998E-2</v>
      </c>
      <c r="G590" s="537">
        <f>'Tabelle Dashboard'!F283</f>
        <v>6.7999999999999996E-3</v>
      </c>
      <c r="H590" s="536">
        <f>'Tabelle Dashboard'!G283</f>
        <v>6.7999999999999996E-3</v>
      </c>
    </row>
    <row r="591" spans="1:8" x14ac:dyDescent="0.2">
      <c r="A591" s="520" t="str">
        <f t="shared" si="20"/>
        <v>T14</v>
      </c>
      <c r="B591" s="526" t="str">
        <f t="shared" si="19"/>
        <v>T=0s</v>
      </c>
      <c r="C591" s="534" t="str">
        <f>'Tabelle Dashboard'!B284</f>
        <v>Scenario 5</v>
      </c>
      <c r="D591" s="536">
        <f>'Tabelle Dashboard'!C284</f>
        <v>4.4999999999999998E-2</v>
      </c>
      <c r="E591" s="537">
        <f>'Tabelle Dashboard'!D284</f>
        <v>6.3E-2</v>
      </c>
      <c r="F591" s="536">
        <f>'Tabelle Dashboard'!E284</f>
        <v>4.3999999999999997E-2</v>
      </c>
      <c r="G591" s="537">
        <f>'Tabelle Dashboard'!F284</f>
        <v>6.7999999999999996E-3</v>
      </c>
      <c r="H591" s="536">
        <f>'Tabelle Dashboard'!G284</f>
        <v>6.6E-3</v>
      </c>
    </row>
    <row r="592" spans="1:8" x14ac:dyDescent="0.2">
      <c r="A592" s="520" t="str">
        <f t="shared" si="20"/>
        <v>T14</v>
      </c>
      <c r="B592" s="526" t="str">
        <f t="shared" si="19"/>
        <v>T=0s</v>
      </c>
      <c r="C592" s="534" t="str">
        <f>'Tabelle Dashboard'!B285</f>
        <v>Scenario 6</v>
      </c>
      <c r="D592" s="536">
        <f>'Tabelle Dashboard'!C285</f>
        <v>4.4999999999999998E-2</v>
      </c>
      <c r="E592" s="537">
        <f>'Tabelle Dashboard'!D285</f>
        <v>6.3E-2</v>
      </c>
      <c r="F592" s="536">
        <f>'Tabelle Dashboard'!E285</f>
        <v>4.4999999999999998E-2</v>
      </c>
      <c r="G592" s="537">
        <f>'Tabelle Dashboard'!F285</f>
        <v>6.7000000000000002E-3</v>
      </c>
      <c r="H592" s="536">
        <f>'Tabelle Dashboard'!G285</f>
        <v>6.7000000000000002E-3</v>
      </c>
    </row>
    <row r="593" spans="1:8" x14ac:dyDescent="0.2">
      <c r="A593" s="520" t="str">
        <f t="shared" si="20"/>
        <v>T14</v>
      </c>
      <c r="B593" s="526" t="str">
        <f t="shared" ref="B593:B658" si="21">B548</f>
        <v>T=0s</v>
      </c>
      <c r="C593" s="534" t="str">
        <f>'Tabelle Dashboard'!B286</f>
        <v>Scenario 7</v>
      </c>
      <c r="D593" s="536">
        <f>'Tabelle Dashboard'!C286</f>
        <v>4.3999999999999997E-2</v>
      </c>
      <c r="E593" s="537">
        <f>'Tabelle Dashboard'!D286</f>
        <v>6.2E-2</v>
      </c>
      <c r="F593" s="536">
        <f>'Tabelle Dashboard'!E286</f>
        <v>4.3999999999999997E-2</v>
      </c>
      <c r="G593" s="537">
        <f>'Tabelle Dashboard'!F286</f>
        <v>6.7000000000000002E-3</v>
      </c>
      <c r="H593" s="536">
        <f>'Tabelle Dashboard'!G286</f>
        <v>6.6E-3</v>
      </c>
    </row>
    <row r="594" spans="1:8" x14ac:dyDescent="0.2">
      <c r="A594" s="520" t="str">
        <f t="shared" ref="A594:A657" si="22">A593</f>
        <v>T14</v>
      </c>
      <c r="B594" s="526" t="str">
        <f t="shared" si="21"/>
        <v>T=0s</v>
      </c>
      <c r="C594" s="534" t="str">
        <f>'Tabelle Dashboard'!B287</f>
        <v>Scenario 8</v>
      </c>
      <c r="D594" s="536">
        <f>'Tabelle Dashboard'!C287</f>
        <v>4.4999999999999998E-2</v>
      </c>
      <c r="E594" s="537">
        <f>'Tabelle Dashboard'!D287</f>
        <v>6.3E-2</v>
      </c>
      <c r="F594" s="536">
        <f>'Tabelle Dashboard'!E287</f>
        <v>4.4999999999999998E-2</v>
      </c>
      <c r="G594" s="537">
        <f>'Tabelle Dashboard'!F287</f>
        <v>6.7999999999999996E-3</v>
      </c>
      <c r="H594" s="536">
        <f>'Tabelle Dashboard'!G287</f>
        <v>6.7000000000000002E-3</v>
      </c>
    </row>
    <row r="595" spans="1:8" x14ac:dyDescent="0.2">
      <c r="A595" s="520" t="str">
        <f t="shared" si="22"/>
        <v>T14</v>
      </c>
      <c r="B595" s="526" t="str">
        <f t="shared" si="21"/>
        <v>T=0s</v>
      </c>
      <c r="C595" s="534" t="str">
        <f>'Tabelle Dashboard'!B288</f>
        <v>Scenario 9</v>
      </c>
      <c r="D595" s="536">
        <f>'Tabelle Dashboard'!C288</f>
        <v>4.7E-2</v>
      </c>
      <c r="E595" s="537">
        <f>'Tabelle Dashboard'!D288</f>
        <v>6.5000000000000002E-2</v>
      </c>
      <c r="F595" s="536">
        <f>'Tabelle Dashboard'!E288</f>
        <v>4.7E-2</v>
      </c>
      <c r="G595" s="537">
        <f>'Tabelle Dashboard'!F288</f>
        <v>7.0000000000000001E-3</v>
      </c>
      <c r="H595" s="536">
        <f>'Tabelle Dashboard'!G288</f>
        <v>7.0000000000000001E-3</v>
      </c>
    </row>
    <row r="596" spans="1:8" x14ac:dyDescent="0.2">
      <c r="A596" s="520" t="str">
        <f t="shared" si="22"/>
        <v>T14</v>
      </c>
      <c r="B596" s="526" t="str">
        <f t="shared" si="21"/>
        <v>T=0s</v>
      </c>
      <c r="C596" s="534" t="str">
        <f>'Tabelle Dashboard'!B289</f>
        <v>Scenario 10</v>
      </c>
      <c r="D596" s="536">
        <f>'Tabelle Dashboard'!C289</f>
        <v>4.7E-2</v>
      </c>
      <c r="E596" s="537">
        <f>'Tabelle Dashboard'!D289</f>
        <v>6.6000000000000003E-2</v>
      </c>
      <c r="F596" s="536">
        <f>'Tabelle Dashboard'!E289</f>
        <v>4.7E-2</v>
      </c>
      <c r="G596" s="537">
        <f>'Tabelle Dashboard'!F289</f>
        <v>7.1000000000000004E-3</v>
      </c>
      <c r="H596" s="536">
        <f>'Tabelle Dashboard'!G289</f>
        <v>7.0000000000000001E-3</v>
      </c>
    </row>
    <row r="597" spans="1:8" x14ac:dyDescent="0.2">
      <c r="A597" s="520" t="str">
        <f t="shared" si="22"/>
        <v>T14</v>
      </c>
      <c r="B597" s="526" t="str">
        <f t="shared" si="21"/>
        <v>T=0s</v>
      </c>
      <c r="C597" s="534" t="str">
        <f>'Tabelle Dashboard'!B290</f>
        <v>Scenario 11</v>
      </c>
      <c r="D597" s="536">
        <f>'Tabelle Dashboard'!C290</f>
        <v>4.4999999999999998E-2</v>
      </c>
      <c r="E597" s="537">
        <f>'Tabelle Dashboard'!D290</f>
        <v>6.3E-2</v>
      </c>
      <c r="F597" s="536">
        <f>'Tabelle Dashboard'!E290</f>
        <v>4.4999999999999998E-2</v>
      </c>
      <c r="G597" s="537">
        <f>'Tabelle Dashboard'!F290</f>
        <v>6.7999999999999996E-3</v>
      </c>
      <c r="H597" s="536">
        <f>'Tabelle Dashboard'!G290</f>
        <v>6.7999999999999996E-3</v>
      </c>
    </row>
    <row r="598" spans="1:8" x14ac:dyDescent="0.2">
      <c r="A598" s="520" t="str">
        <f t="shared" si="22"/>
        <v>T14</v>
      </c>
      <c r="B598" s="526" t="str">
        <f t="shared" si="21"/>
        <v>T=0s</v>
      </c>
      <c r="C598" s="534" t="str">
        <f>'Tabelle Dashboard'!B291</f>
        <v>Scenario 12</v>
      </c>
      <c r="D598" s="536">
        <f>'Tabelle Dashboard'!C291</f>
        <v>4.3999999999999997E-2</v>
      </c>
      <c r="E598" s="537">
        <f>'Tabelle Dashboard'!D291</f>
        <v>6.2E-2</v>
      </c>
      <c r="F598" s="536">
        <f>'Tabelle Dashboard'!E291</f>
        <v>4.3999999999999997E-2</v>
      </c>
      <c r="G598" s="537">
        <f>'Tabelle Dashboard'!F291</f>
        <v>6.7000000000000002E-3</v>
      </c>
      <c r="H598" s="536">
        <f>'Tabelle Dashboard'!G291</f>
        <v>6.7000000000000002E-3</v>
      </c>
    </row>
    <row r="599" spans="1:8" x14ac:dyDescent="0.2">
      <c r="A599" s="520" t="str">
        <f t="shared" si="22"/>
        <v>T14</v>
      </c>
      <c r="B599" s="526" t="str">
        <f t="shared" si="21"/>
        <v>T=0s</v>
      </c>
      <c r="C599" s="534" t="str">
        <f>'Tabelle Dashboard'!B292</f>
        <v>Scenario 13</v>
      </c>
      <c r="D599" s="536">
        <f>'Tabelle Dashboard'!C292</f>
        <v>4.7E-2</v>
      </c>
      <c r="E599" s="537">
        <f>'Tabelle Dashboard'!D292</f>
        <v>6.6000000000000003E-2</v>
      </c>
      <c r="F599" s="536">
        <f>'Tabelle Dashboard'!E292</f>
        <v>4.7E-2</v>
      </c>
      <c r="G599" s="537">
        <f>'Tabelle Dashboard'!F292</f>
        <v>7.0000000000000001E-3</v>
      </c>
      <c r="H599" s="536">
        <f>'Tabelle Dashboard'!G292</f>
        <v>7.0000000000000001E-3</v>
      </c>
    </row>
    <row r="600" spans="1:8" x14ac:dyDescent="0.2">
      <c r="A600" s="520" t="str">
        <f t="shared" si="22"/>
        <v>T14</v>
      </c>
      <c r="B600" s="526" t="str">
        <f t="shared" si="21"/>
        <v>T=0s</v>
      </c>
      <c r="C600" s="534" t="str">
        <f>'Tabelle Dashboard'!B293</f>
        <v>Scenario 14</v>
      </c>
      <c r="D600" s="536">
        <f>'Tabelle Dashboard'!C293</f>
        <v>4.4999999999999998E-2</v>
      </c>
      <c r="E600" s="537">
        <f>'Tabelle Dashboard'!D293</f>
        <v>6.4000000000000001E-2</v>
      </c>
      <c r="F600" s="536">
        <f>'Tabelle Dashboard'!E293</f>
        <v>4.4999999999999998E-2</v>
      </c>
      <c r="G600" s="537">
        <f>'Tabelle Dashboard'!F293</f>
        <v>6.8999999999999999E-3</v>
      </c>
      <c r="H600" s="536">
        <f>'Tabelle Dashboard'!G293</f>
        <v>6.7999999999999996E-3</v>
      </c>
    </row>
    <row r="601" spans="1:8" x14ac:dyDescent="0.2">
      <c r="A601" s="520" t="str">
        <f t="shared" si="22"/>
        <v>T14</v>
      </c>
      <c r="B601" s="526" t="str">
        <f t="shared" si="21"/>
        <v>T=0s</v>
      </c>
      <c r="C601" s="534" t="str">
        <f>'Tabelle Dashboard'!B294</f>
        <v>Scenario 15</v>
      </c>
      <c r="D601" s="536">
        <f>'Tabelle Dashboard'!C294</f>
        <v>4.5999999999999999E-2</v>
      </c>
      <c r="E601" s="537">
        <f>'Tabelle Dashboard'!D294</f>
        <v>6.4000000000000001E-2</v>
      </c>
      <c r="F601" s="536">
        <f>'Tabelle Dashboard'!E294</f>
        <v>4.4999999999999998E-2</v>
      </c>
      <c r="G601" s="537">
        <f>'Tabelle Dashboard'!F294</f>
        <v>6.8999999999999999E-3</v>
      </c>
      <c r="H601" s="536">
        <f>'Tabelle Dashboard'!G294</f>
        <v>6.8999999999999999E-3</v>
      </c>
    </row>
    <row r="602" spans="1:8" x14ac:dyDescent="0.2">
      <c r="A602" s="520" t="str">
        <f t="shared" si="22"/>
        <v>T14</v>
      </c>
      <c r="B602" s="526" t="str">
        <f t="shared" si="21"/>
        <v>T=1s</v>
      </c>
      <c r="C602" s="534" t="str">
        <f>'Tabelle Dashboard'!J280</f>
        <v>Scenario 1</v>
      </c>
      <c r="D602" s="536">
        <f>'Tabelle Dashboard'!K280</f>
        <v>4.4999999999999998E-2</v>
      </c>
      <c r="E602" s="537">
        <f>'Tabelle Dashboard'!L280</f>
        <v>6.3E-2</v>
      </c>
      <c r="F602" s="536">
        <f>'Tabelle Dashboard'!M280</f>
        <v>4.4999999999999998E-2</v>
      </c>
      <c r="G602" s="537">
        <f>'Tabelle Dashboard'!N280</f>
        <v>6.7999999999999996E-3</v>
      </c>
      <c r="H602" s="536">
        <f>'Tabelle Dashboard'!O280</f>
        <v>6.7999999999999996E-3</v>
      </c>
    </row>
    <row r="603" spans="1:8" x14ac:dyDescent="0.2">
      <c r="A603" s="520" t="str">
        <f t="shared" si="22"/>
        <v>T14</v>
      </c>
      <c r="B603" s="526" t="str">
        <f t="shared" si="21"/>
        <v>T=1s</v>
      </c>
      <c r="C603" s="534" t="str">
        <f>'Tabelle Dashboard'!J281</f>
        <v>Scenario 2</v>
      </c>
      <c r="D603" s="536">
        <f>'Tabelle Dashboard'!K281</f>
        <v>4.3999999999999997E-2</v>
      </c>
      <c r="E603" s="537">
        <f>'Tabelle Dashboard'!L281</f>
        <v>6.0999999999999999E-2</v>
      </c>
      <c r="F603" s="536">
        <f>'Tabelle Dashboard'!M281</f>
        <v>4.3999999999999997E-2</v>
      </c>
      <c r="G603" s="537">
        <f>'Tabelle Dashboard'!N281</f>
        <v>6.6000000000000003E-2</v>
      </c>
      <c r="H603" s="536">
        <f>'Tabelle Dashboard'!O281</f>
        <v>6.6E-3</v>
      </c>
    </row>
    <row r="604" spans="1:8" x14ac:dyDescent="0.2">
      <c r="A604" s="520" t="str">
        <f t="shared" si="22"/>
        <v>T14</v>
      </c>
      <c r="B604" s="526" t="str">
        <f t="shared" si="21"/>
        <v>T=1s</v>
      </c>
      <c r="C604" s="534" t="str">
        <f>'Tabelle Dashboard'!J282</f>
        <v>Scenario 3</v>
      </c>
      <c r="D604" s="536">
        <f>'Tabelle Dashboard'!K282</f>
        <v>4.5999999999999999E-2</v>
      </c>
      <c r="E604" s="537">
        <f>'Tabelle Dashboard'!L282</f>
        <v>6.5000000000000002E-2</v>
      </c>
      <c r="F604" s="536">
        <f>'Tabelle Dashboard'!M282</f>
        <v>4.5999999999999999E-2</v>
      </c>
      <c r="G604" s="537">
        <f>'Tabelle Dashboard'!N282</f>
        <v>6.8999999999999999E-3</v>
      </c>
      <c r="H604" s="536">
        <f>'Tabelle Dashboard'!O282</f>
        <v>6.8999999999999999E-3</v>
      </c>
    </row>
    <row r="605" spans="1:8" x14ac:dyDescent="0.2">
      <c r="A605" s="520" t="str">
        <f t="shared" si="22"/>
        <v>T14</v>
      </c>
      <c r="B605" s="526" t="str">
        <f t="shared" si="21"/>
        <v>T=1s</v>
      </c>
      <c r="C605" s="534" t="str">
        <f>'Tabelle Dashboard'!J283</f>
        <v>Scenario 4</v>
      </c>
      <c r="D605" s="536">
        <f>'Tabelle Dashboard'!K283</f>
        <v>4.5999999999999999E-2</v>
      </c>
      <c r="E605" s="537">
        <f>'Tabelle Dashboard'!L283</f>
        <v>6.4000000000000001E-2</v>
      </c>
      <c r="F605" s="536">
        <f>'Tabelle Dashboard'!M283</f>
        <v>4.5999999999999999E-2</v>
      </c>
      <c r="G605" s="537">
        <f>'Tabelle Dashboard'!N283</f>
        <v>6.8999999999999999E-3</v>
      </c>
      <c r="H605" s="536">
        <f>'Tabelle Dashboard'!O283</f>
        <v>6.8999999999999999E-3</v>
      </c>
    </row>
    <row r="606" spans="1:8" x14ac:dyDescent="0.2">
      <c r="A606" s="520" t="str">
        <f t="shared" si="22"/>
        <v>T14</v>
      </c>
      <c r="B606" s="526" t="str">
        <f t="shared" si="21"/>
        <v>T=1s</v>
      </c>
      <c r="C606" s="534" t="str">
        <f>'Tabelle Dashboard'!J284</f>
        <v>Scenario 5</v>
      </c>
      <c r="D606" s="536">
        <f>'Tabelle Dashboard'!K284</f>
        <v>4.4999999999999998E-2</v>
      </c>
      <c r="E606" s="537">
        <f>'Tabelle Dashboard'!L284</f>
        <v>6.4000000000000001E-2</v>
      </c>
      <c r="F606" s="536">
        <f>'Tabelle Dashboard'!M284</f>
        <v>4.4999999999999998E-2</v>
      </c>
      <c r="G606" s="537">
        <f>'Tabelle Dashboard'!N284</f>
        <v>6.8999999999999999E-3</v>
      </c>
      <c r="H606" s="536">
        <f>'Tabelle Dashboard'!O284</f>
        <v>6.7999999999999996E-3</v>
      </c>
    </row>
    <row r="607" spans="1:8" x14ac:dyDescent="0.2">
      <c r="A607" s="520" t="str">
        <f t="shared" si="22"/>
        <v>T14</v>
      </c>
      <c r="B607" s="526" t="str">
        <f t="shared" si="21"/>
        <v>T=1s</v>
      </c>
      <c r="C607" s="534" t="str">
        <f>'Tabelle Dashboard'!J285</f>
        <v>Scenario 6</v>
      </c>
      <c r="D607" s="536">
        <f>'Tabelle Dashboard'!K285</f>
        <v>4.5999999999999999E-2</v>
      </c>
      <c r="E607" s="537">
        <f>'Tabelle Dashboard'!L285</f>
        <v>6.4000000000000001E-2</v>
      </c>
      <c r="F607" s="536">
        <f>'Tabelle Dashboard'!M285</f>
        <v>4.5999999999999999E-2</v>
      </c>
      <c r="G607" s="537">
        <f>'Tabelle Dashboard'!N285</f>
        <v>6.8999999999999999E-3</v>
      </c>
      <c r="H607" s="536">
        <f>'Tabelle Dashboard'!O285</f>
        <v>6.8999999999999999E-3</v>
      </c>
    </row>
    <row r="608" spans="1:8" x14ac:dyDescent="0.2">
      <c r="A608" s="520" t="str">
        <f t="shared" si="22"/>
        <v>T14</v>
      </c>
      <c r="B608" s="526" t="str">
        <f t="shared" si="21"/>
        <v>T=1s</v>
      </c>
      <c r="C608" s="534" t="str">
        <f>'Tabelle Dashboard'!J286</f>
        <v>Scenario 7</v>
      </c>
      <c r="D608" s="536">
        <f>'Tabelle Dashboard'!K286</f>
        <v>4.4999999999999998E-2</v>
      </c>
      <c r="E608" s="537">
        <f>'Tabelle Dashboard'!L286</f>
        <v>6.3E-2</v>
      </c>
      <c r="F608" s="536">
        <f>'Tabelle Dashboard'!M286</f>
        <v>4.4999999999999998E-2</v>
      </c>
      <c r="G608" s="537">
        <f>'Tabelle Dashboard'!N286</f>
        <v>6.7000000000000002E-3</v>
      </c>
      <c r="H608" s="536">
        <f>'Tabelle Dashboard'!O286</f>
        <v>6.7000000000000002E-3</v>
      </c>
    </row>
    <row r="609" spans="1:8" x14ac:dyDescent="0.2">
      <c r="A609" s="520" t="str">
        <f t="shared" si="22"/>
        <v>T14</v>
      </c>
      <c r="B609" s="526" t="str">
        <f t="shared" si="21"/>
        <v>T=1s</v>
      </c>
      <c r="C609" s="534" t="str">
        <f>'Tabelle Dashboard'!J287</f>
        <v>Scenario 8</v>
      </c>
      <c r="D609" s="536">
        <f>'Tabelle Dashboard'!K287</f>
        <v>4.4999999999999998E-2</v>
      </c>
      <c r="E609" s="537">
        <f>'Tabelle Dashboard'!L287</f>
        <v>6.4000000000000001E-2</v>
      </c>
      <c r="F609" s="536">
        <f>'Tabelle Dashboard'!M287</f>
        <v>4.4999999999999998E-2</v>
      </c>
      <c r="G609" s="537">
        <f>'Tabelle Dashboard'!N287</f>
        <v>6.7999999999999996E-3</v>
      </c>
      <c r="H609" s="536">
        <f>'Tabelle Dashboard'!O287</f>
        <v>6.7999999999999996E-3</v>
      </c>
    </row>
    <row r="610" spans="1:8" x14ac:dyDescent="0.2">
      <c r="A610" s="520" t="str">
        <f t="shared" si="22"/>
        <v>T14</v>
      </c>
      <c r="B610" s="526" t="str">
        <f t="shared" si="21"/>
        <v>T=1s</v>
      </c>
      <c r="C610" s="534" t="str">
        <f>'Tabelle Dashboard'!J288</f>
        <v>Scenario 9</v>
      </c>
      <c r="D610" s="536">
        <f>'Tabelle Dashboard'!K288</f>
        <v>4.5999999999999999E-2</v>
      </c>
      <c r="E610" s="537">
        <f>'Tabelle Dashboard'!L288</f>
        <v>6.4000000000000001E-2</v>
      </c>
      <c r="F610" s="536">
        <f>'Tabelle Dashboard'!M288</f>
        <v>4.5999999999999999E-2</v>
      </c>
      <c r="G610" s="537">
        <f>'Tabelle Dashboard'!N288</f>
        <v>6.7999999999999996E-3</v>
      </c>
      <c r="H610" s="536">
        <f>'Tabelle Dashboard'!O288</f>
        <v>6.7999999999999996E-3</v>
      </c>
    </row>
    <row r="611" spans="1:8" x14ac:dyDescent="0.2">
      <c r="A611" s="520" t="str">
        <f t="shared" si="22"/>
        <v>T14</v>
      </c>
      <c r="B611" s="526" t="str">
        <f t="shared" si="21"/>
        <v>T=1s</v>
      </c>
      <c r="C611" s="534" t="str">
        <f>'Tabelle Dashboard'!J289</f>
        <v>Scenario 10</v>
      </c>
      <c r="D611" s="536">
        <f>'Tabelle Dashboard'!K289</f>
        <v>4.7E-2</v>
      </c>
      <c r="E611" s="537">
        <f>'Tabelle Dashboard'!L289</f>
        <v>6.6000000000000003E-2</v>
      </c>
      <c r="F611" s="536">
        <f>'Tabelle Dashboard'!M289</f>
        <v>4.7E-2</v>
      </c>
      <c r="G611" s="537">
        <f>'Tabelle Dashboard'!N289</f>
        <v>7.1000000000000004E-3</v>
      </c>
      <c r="H611" s="536">
        <f>'Tabelle Dashboard'!O289</f>
        <v>7.1000000000000004E-3</v>
      </c>
    </row>
    <row r="612" spans="1:8" x14ac:dyDescent="0.2">
      <c r="A612" s="520" t="str">
        <f t="shared" si="22"/>
        <v>T14</v>
      </c>
      <c r="B612" s="526" t="str">
        <f t="shared" si="21"/>
        <v>T=1s</v>
      </c>
      <c r="C612" s="534" t="str">
        <f>'Tabelle Dashboard'!J290</f>
        <v>Scenario 11</v>
      </c>
      <c r="D612" s="536">
        <f>'Tabelle Dashboard'!K290</f>
        <v>4.4999999999999998E-2</v>
      </c>
      <c r="E612" s="537">
        <f>'Tabelle Dashboard'!L290</f>
        <v>6.4000000000000001E-2</v>
      </c>
      <c r="F612" s="536">
        <f>'Tabelle Dashboard'!M290</f>
        <v>4.4999999999999998E-2</v>
      </c>
      <c r="G612" s="537">
        <f>'Tabelle Dashboard'!N290</f>
        <v>6.8999999999999999E-3</v>
      </c>
      <c r="H612" s="536">
        <f>'Tabelle Dashboard'!O290</f>
        <v>6.7999999999999996E-3</v>
      </c>
    </row>
    <row r="613" spans="1:8" x14ac:dyDescent="0.2">
      <c r="A613" s="520" t="str">
        <f t="shared" si="22"/>
        <v>T14</v>
      </c>
      <c r="B613" s="526" t="str">
        <f t="shared" si="21"/>
        <v>T=1s</v>
      </c>
      <c r="C613" s="534" t="str">
        <f>'Tabelle Dashboard'!J291</f>
        <v>Scenario 12</v>
      </c>
      <c r="D613" s="536">
        <f>'Tabelle Dashboard'!K291</f>
        <v>4.3999999999999997E-2</v>
      </c>
      <c r="E613" s="537">
        <f>'Tabelle Dashboard'!L291</f>
        <v>6.2E-2</v>
      </c>
      <c r="F613" s="536">
        <f>'Tabelle Dashboard'!M291</f>
        <v>4.3999999999999997E-2</v>
      </c>
      <c r="G613" s="537">
        <f>'Tabelle Dashboard'!N291</f>
        <v>6.7000000000000002E-3</v>
      </c>
      <c r="H613" s="536">
        <f>'Tabelle Dashboard'!O291</f>
        <v>6.7000000000000002E-3</v>
      </c>
    </row>
    <row r="614" spans="1:8" x14ac:dyDescent="0.2">
      <c r="A614" s="520" t="str">
        <f t="shared" si="22"/>
        <v>T14</v>
      </c>
      <c r="B614" s="526" t="str">
        <f t="shared" si="21"/>
        <v>T=1s</v>
      </c>
      <c r="C614" s="534" t="str">
        <f>'Tabelle Dashboard'!J292</f>
        <v>Scenario 13</v>
      </c>
      <c r="D614" s="536">
        <f>'Tabelle Dashboard'!K292</f>
        <v>4.7E-2</v>
      </c>
      <c r="E614" s="537">
        <f>'Tabelle Dashboard'!L292</f>
        <v>6.6000000000000003E-2</v>
      </c>
      <c r="F614" s="536">
        <f>'Tabelle Dashboard'!M292</f>
        <v>4.7E-2</v>
      </c>
      <c r="G614" s="537">
        <f>'Tabelle Dashboard'!N292</f>
        <v>7.1000000000000004E-3</v>
      </c>
      <c r="H614" s="536">
        <f>'Tabelle Dashboard'!O292</f>
        <v>7.1000000000000004E-3</v>
      </c>
    </row>
    <row r="615" spans="1:8" x14ac:dyDescent="0.2">
      <c r="A615" s="520" t="str">
        <f t="shared" si="22"/>
        <v>T14</v>
      </c>
      <c r="B615" s="526" t="str">
        <f t="shared" si="21"/>
        <v>T=1s</v>
      </c>
      <c r="C615" s="534" t="str">
        <f>'Tabelle Dashboard'!J293</f>
        <v>Scenario 14</v>
      </c>
      <c r="D615" s="536">
        <f>'Tabelle Dashboard'!K293</f>
        <v>4.4999999999999998E-2</v>
      </c>
      <c r="E615" s="537">
        <f>'Tabelle Dashboard'!L293</f>
        <v>6.4000000000000001E-2</v>
      </c>
      <c r="F615" s="536">
        <f>'Tabelle Dashboard'!M293</f>
        <v>4.4999999999999998E-2</v>
      </c>
      <c r="G615" s="537">
        <f>'Tabelle Dashboard'!N293</f>
        <v>6.8999999999999999E-3</v>
      </c>
      <c r="H615" s="536">
        <f>'Tabelle Dashboard'!O293</f>
        <v>6.8999999999999999E-3</v>
      </c>
    </row>
    <row r="616" spans="1:8" x14ac:dyDescent="0.2">
      <c r="A616" s="520" t="str">
        <f t="shared" si="22"/>
        <v>T14</v>
      </c>
      <c r="B616" s="526" t="str">
        <f t="shared" si="21"/>
        <v>T=1s</v>
      </c>
      <c r="C616" s="534" t="str">
        <f>'Tabelle Dashboard'!J294</f>
        <v>Scenario 15</v>
      </c>
      <c r="D616" s="536">
        <f>'Tabelle Dashboard'!K294</f>
        <v>4.5999999999999999E-2</v>
      </c>
      <c r="E616" s="537">
        <f>'Tabelle Dashboard'!L294</f>
        <v>6.4000000000000001E-2</v>
      </c>
      <c r="F616" s="536">
        <f>'Tabelle Dashboard'!M294</f>
        <v>4.5999999999999999E-2</v>
      </c>
      <c r="G616" s="537">
        <f>'Tabelle Dashboard'!N294</f>
        <v>7.0000000000000001E-3</v>
      </c>
      <c r="H616" s="536">
        <f>'Tabelle Dashboard'!O294</f>
        <v>7.0000000000000001E-3</v>
      </c>
    </row>
    <row r="617" spans="1:8" x14ac:dyDescent="0.2">
      <c r="A617" s="520" t="str">
        <f t="shared" si="22"/>
        <v>T14</v>
      </c>
      <c r="B617" s="526" t="str">
        <f t="shared" si="21"/>
        <v>T=2s</v>
      </c>
      <c r="C617" s="534" t="str">
        <f>'Tabelle Dashboard'!R280</f>
        <v>Scenario 1</v>
      </c>
      <c r="D617" s="536">
        <f>'Tabelle Dashboard'!S280</f>
        <v>4.3999999999999997E-2</v>
      </c>
      <c r="E617" s="537">
        <f>'Tabelle Dashboard'!T280</f>
        <v>6.3E-2</v>
      </c>
      <c r="F617" s="536">
        <f>'Tabelle Dashboard'!U280</f>
        <v>4.3999999999999997E-2</v>
      </c>
      <c r="G617" s="537">
        <f>'Tabelle Dashboard'!V280</f>
        <v>6.7000000000000002E-3</v>
      </c>
      <c r="H617" s="536">
        <f>'Tabelle Dashboard'!W280</f>
        <v>6.7000000000000002E-3</v>
      </c>
    </row>
    <row r="618" spans="1:8" x14ac:dyDescent="0.2">
      <c r="A618" s="520" t="str">
        <f t="shared" si="22"/>
        <v>T14</v>
      </c>
      <c r="B618" s="526" t="str">
        <f t="shared" si="21"/>
        <v>T=2s</v>
      </c>
      <c r="C618" s="534" t="str">
        <f>'Tabelle Dashboard'!R281</f>
        <v>Scenario 2</v>
      </c>
      <c r="D618" s="536">
        <f>'Tabelle Dashboard'!S281</f>
        <v>4.4999999999999998E-2</v>
      </c>
      <c r="E618" s="537">
        <f>'Tabelle Dashboard'!T281</f>
        <v>6.4000000000000001E-2</v>
      </c>
      <c r="F618" s="536">
        <f>'Tabelle Dashboard'!U281</f>
        <v>4.4999999999999998E-2</v>
      </c>
      <c r="G618" s="537">
        <f>'Tabelle Dashboard'!V281</f>
        <v>6.7999999999999996E-3</v>
      </c>
      <c r="H618" s="536">
        <f>'Tabelle Dashboard'!W281</f>
        <v>6.7999999999999996E-3</v>
      </c>
    </row>
    <row r="619" spans="1:8" x14ac:dyDescent="0.2">
      <c r="A619" s="520" t="str">
        <f t="shared" si="22"/>
        <v>T14</v>
      </c>
      <c r="B619" s="526" t="str">
        <f t="shared" si="21"/>
        <v>T=2s</v>
      </c>
      <c r="C619" s="534" t="str">
        <f>'Tabelle Dashboard'!R282</f>
        <v>Scenario 3</v>
      </c>
      <c r="D619" s="536">
        <f>'Tabelle Dashboard'!S282</f>
        <v>4.4999999999999998E-2</v>
      </c>
      <c r="E619" s="537">
        <f>'Tabelle Dashboard'!T282</f>
        <v>6.4000000000000001E-2</v>
      </c>
      <c r="F619" s="536">
        <f>'Tabelle Dashboard'!U282</f>
        <v>4.4999999999999998E-2</v>
      </c>
      <c r="G619" s="537">
        <f>'Tabelle Dashboard'!V282</f>
        <v>6.8999999999999999E-3</v>
      </c>
      <c r="H619" s="536">
        <f>'Tabelle Dashboard'!W282</f>
        <v>6.8999999999999999E-3</v>
      </c>
    </row>
    <row r="620" spans="1:8" x14ac:dyDescent="0.2">
      <c r="A620" s="520" t="str">
        <f t="shared" si="22"/>
        <v>T14</v>
      </c>
      <c r="B620" s="526" t="str">
        <f t="shared" si="21"/>
        <v>T=2s</v>
      </c>
      <c r="C620" s="534" t="str">
        <f>'Tabelle Dashboard'!R283</f>
        <v>Scenario 4</v>
      </c>
      <c r="D620" s="536">
        <f>'Tabelle Dashboard'!S283</f>
        <v>4.4999999999999998E-2</v>
      </c>
      <c r="E620" s="537">
        <f>'Tabelle Dashboard'!T283</f>
        <v>6.4000000000000001E-2</v>
      </c>
      <c r="F620" s="536">
        <f>'Tabelle Dashboard'!U283</f>
        <v>4.4999999999999998E-2</v>
      </c>
      <c r="G620" s="537">
        <f>'Tabelle Dashboard'!V283</f>
        <v>6.7999999999999996E-3</v>
      </c>
      <c r="H620" s="536">
        <f>'Tabelle Dashboard'!W283</f>
        <v>6.8999999999999999E-3</v>
      </c>
    </row>
    <row r="621" spans="1:8" x14ac:dyDescent="0.2">
      <c r="A621" s="520" t="str">
        <f t="shared" si="22"/>
        <v>T14</v>
      </c>
      <c r="B621" s="526" t="str">
        <f t="shared" si="21"/>
        <v>T=2s</v>
      </c>
      <c r="C621" s="534" t="str">
        <f>'Tabelle Dashboard'!R284</f>
        <v>Scenario 5</v>
      </c>
      <c r="D621" s="536">
        <f>'Tabelle Dashboard'!S284</f>
        <v>4.4999999999999998E-2</v>
      </c>
      <c r="E621" s="537">
        <f>'Tabelle Dashboard'!T284</f>
        <v>6.4000000000000001E-2</v>
      </c>
      <c r="F621" s="536">
        <f>'Tabelle Dashboard'!U284</f>
        <v>4.4999999999999998E-2</v>
      </c>
      <c r="G621" s="537">
        <f>'Tabelle Dashboard'!V284</f>
        <v>6.7999999999999996E-3</v>
      </c>
      <c r="H621" s="536">
        <f>'Tabelle Dashboard'!W284</f>
        <v>6.7999999999999996E-3</v>
      </c>
    </row>
    <row r="622" spans="1:8" x14ac:dyDescent="0.2">
      <c r="A622" s="520" t="str">
        <f t="shared" si="22"/>
        <v>T14</v>
      </c>
      <c r="B622" s="526" t="str">
        <f t="shared" si="21"/>
        <v>T=2s</v>
      </c>
      <c r="C622" s="534" t="str">
        <f>'Tabelle Dashboard'!R285</f>
        <v>Scenario 6</v>
      </c>
      <c r="D622" s="536">
        <f>'Tabelle Dashboard'!S285</f>
        <v>4.4999999999999998E-2</v>
      </c>
      <c r="E622" s="537">
        <f>'Tabelle Dashboard'!T285</f>
        <v>6.4000000000000001E-2</v>
      </c>
      <c r="F622" s="536">
        <f>'Tabelle Dashboard'!U285</f>
        <v>4.4999999999999998E-2</v>
      </c>
      <c r="G622" s="537">
        <f>'Tabelle Dashboard'!V285</f>
        <v>6.8999999999999999E-3</v>
      </c>
      <c r="H622" s="536">
        <f>'Tabelle Dashboard'!W285</f>
        <v>6.8999999999999999E-3</v>
      </c>
    </row>
    <row r="623" spans="1:8" x14ac:dyDescent="0.2">
      <c r="A623" s="520" t="str">
        <f t="shared" si="22"/>
        <v>T14</v>
      </c>
      <c r="B623" s="526" t="str">
        <f t="shared" si="21"/>
        <v>T=2s</v>
      </c>
      <c r="C623" s="534" t="str">
        <f>'Tabelle Dashboard'!R286</f>
        <v>Scenario 7</v>
      </c>
      <c r="D623" s="536">
        <f>'Tabelle Dashboard'!S286</f>
        <v>4.3999999999999997E-2</v>
      </c>
      <c r="E623" s="537">
        <f>'Tabelle Dashboard'!T286</f>
        <v>3.2000000000000001E-2</v>
      </c>
      <c r="F623" s="536">
        <f>'Tabelle Dashboard'!U286</f>
        <v>4.3999999999999997E-2</v>
      </c>
      <c r="G623" s="537">
        <f>'Tabelle Dashboard'!V286</f>
        <v>6.7000000000000002E-3</v>
      </c>
      <c r="H623" s="536">
        <f>'Tabelle Dashboard'!W286</f>
        <v>6.7000000000000002E-3</v>
      </c>
    </row>
    <row r="624" spans="1:8" x14ac:dyDescent="0.2">
      <c r="A624" s="520" t="str">
        <f t="shared" si="22"/>
        <v>T14</v>
      </c>
      <c r="B624" s="526" t="str">
        <f t="shared" si="21"/>
        <v>T=2s</v>
      </c>
      <c r="C624" s="534" t="str">
        <f>'Tabelle Dashboard'!R287</f>
        <v>Scenario 8</v>
      </c>
      <c r="D624" s="536">
        <f>'Tabelle Dashboard'!S287</f>
        <v>4.4999999999999998E-2</v>
      </c>
      <c r="E624" s="537">
        <f>'Tabelle Dashboard'!T287</f>
        <v>6.3E-2</v>
      </c>
      <c r="F624" s="536">
        <f>'Tabelle Dashboard'!U287</f>
        <v>4.4999999999999998E-2</v>
      </c>
      <c r="G624" s="537">
        <f>'Tabelle Dashboard'!V287</f>
        <v>6.7000000000000002E-3</v>
      </c>
      <c r="H624" s="536">
        <f>'Tabelle Dashboard'!W287</f>
        <v>6.7000000000000002E-3</v>
      </c>
    </row>
    <row r="625" spans="1:8" x14ac:dyDescent="0.2">
      <c r="A625" s="520" t="str">
        <f t="shared" si="22"/>
        <v>T14</v>
      </c>
      <c r="B625" s="526" t="str">
        <f t="shared" si="21"/>
        <v>T=2s</v>
      </c>
      <c r="C625" s="534" t="str">
        <f>'Tabelle Dashboard'!R288</f>
        <v>Scenario 9</v>
      </c>
      <c r="D625" s="536">
        <f>'Tabelle Dashboard'!S288</f>
        <v>4.3999999999999997E-2</v>
      </c>
      <c r="E625" s="537">
        <f>'Tabelle Dashboard'!T288</f>
        <v>6.0999999999999999E-2</v>
      </c>
      <c r="F625" s="536">
        <f>'Tabelle Dashboard'!U288</f>
        <v>4.3999999999999997E-2</v>
      </c>
      <c r="G625" s="537">
        <f>'Tabelle Dashboard'!V288</f>
        <v>6.6E-3</v>
      </c>
      <c r="H625" s="536">
        <f>'Tabelle Dashboard'!W288</f>
        <v>6.4999999999999997E-3</v>
      </c>
    </row>
    <row r="626" spans="1:8" x14ac:dyDescent="0.2">
      <c r="A626" s="520" t="str">
        <f t="shared" si="22"/>
        <v>T14</v>
      </c>
      <c r="B626" s="526" t="str">
        <f t="shared" si="21"/>
        <v>T=2s</v>
      </c>
      <c r="C626" s="534" t="str">
        <f>'Tabelle Dashboard'!R289</f>
        <v>Scenario 10</v>
      </c>
      <c r="D626" s="536">
        <f>'Tabelle Dashboard'!S289</f>
        <v>4.5999999999999999E-2</v>
      </c>
      <c r="E626" s="537">
        <f>'Tabelle Dashboard'!T289</f>
        <v>6.5000000000000002E-2</v>
      </c>
      <c r="F626" s="536">
        <f>'Tabelle Dashboard'!U289</f>
        <v>4.5999999999999999E-2</v>
      </c>
      <c r="G626" s="537">
        <f>'Tabelle Dashboard'!V289</f>
        <v>6.8999999999999999E-3</v>
      </c>
      <c r="H626" s="536">
        <f>'Tabelle Dashboard'!W289</f>
        <v>6.8999999999999999E-3</v>
      </c>
    </row>
    <row r="627" spans="1:8" x14ac:dyDescent="0.2">
      <c r="A627" s="520" t="str">
        <f t="shared" si="22"/>
        <v>T14</v>
      </c>
      <c r="B627" s="526" t="str">
        <f t="shared" si="21"/>
        <v>T=2s</v>
      </c>
      <c r="C627" s="534" t="str">
        <f>'Tabelle Dashboard'!R290</f>
        <v>Scenario 11</v>
      </c>
      <c r="D627" s="536">
        <f>'Tabelle Dashboard'!S290</f>
        <v>4.4999999999999998E-2</v>
      </c>
      <c r="E627" s="537">
        <f>'Tabelle Dashboard'!T290</f>
        <v>6.3E-2</v>
      </c>
      <c r="F627" s="536">
        <f>'Tabelle Dashboard'!U290</f>
        <v>4.4999999999999998E-2</v>
      </c>
      <c r="G627" s="537">
        <f>'Tabelle Dashboard'!V290</f>
        <v>6.7000000000000002E-3</v>
      </c>
      <c r="H627" s="536">
        <f>'Tabelle Dashboard'!W290</f>
        <v>6.7000000000000002E-3</v>
      </c>
    </row>
    <row r="628" spans="1:8" x14ac:dyDescent="0.2">
      <c r="A628" s="520" t="str">
        <f t="shared" si="22"/>
        <v>T14</v>
      </c>
      <c r="B628" s="526" t="str">
        <f t="shared" si="21"/>
        <v>T=2s</v>
      </c>
      <c r="C628" s="534" t="str">
        <f>'Tabelle Dashboard'!R291</f>
        <v>Scenario 12</v>
      </c>
      <c r="D628" s="536">
        <f>'Tabelle Dashboard'!S291</f>
        <v>4.3999999999999997E-2</v>
      </c>
      <c r="E628" s="537">
        <f>'Tabelle Dashboard'!T291</f>
        <v>6.0999999999999999E-2</v>
      </c>
      <c r="F628" s="536">
        <f>'Tabelle Dashboard'!U291</f>
        <v>4.3999999999999997E-2</v>
      </c>
      <c r="G628" s="537">
        <f>'Tabelle Dashboard'!V291</f>
        <v>6.6E-3</v>
      </c>
      <c r="H628" s="536">
        <f>'Tabelle Dashboard'!W291</f>
        <v>6.7000000000000002E-3</v>
      </c>
    </row>
    <row r="629" spans="1:8" x14ac:dyDescent="0.2">
      <c r="A629" s="520" t="str">
        <f t="shared" si="22"/>
        <v>T14</v>
      </c>
      <c r="B629" s="526" t="str">
        <f t="shared" si="21"/>
        <v>T=2s</v>
      </c>
      <c r="C629" s="534" t="str">
        <f>'Tabelle Dashboard'!R292</f>
        <v>Scenario 13</v>
      </c>
      <c r="D629" s="536">
        <f>'Tabelle Dashboard'!S292</f>
        <v>4.5999999999999999E-2</v>
      </c>
      <c r="E629" s="537">
        <f>'Tabelle Dashboard'!T292</f>
        <v>6.5000000000000002E-2</v>
      </c>
      <c r="F629" s="536">
        <f>'Tabelle Dashboard'!U292</f>
        <v>4.5999999999999999E-2</v>
      </c>
      <c r="G629" s="537">
        <f>'Tabelle Dashboard'!V292</f>
        <v>6.8999999999999999E-3</v>
      </c>
      <c r="H629" s="536">
        <f>'Tabelle Dashboard'!W292</f>
        <v>6.8999999999999999E-3</v>
      </c>
    </row>
    <row r="630" spans="1:8" x14ac:dyDescent="0.2">
      <c r="A630" s="520" t="str">
        <f t="shared" si="22"/>
        <v>T14</v>
      </c>
      <c r="B630" s="526" t="str">
        <f t="shared" si="21"/>
        <v>T=2s</v>
      </c>
      <c r="C630" s="534" t="str">
        <f>'Tabelle Dashboard'!R293</f>
        <v>Scenario 14</v>
      </c>
      <c r="D630" s="536">
        <f>'Tabelle Dashboard'!S293</f>
        <v>4.4999999999999998E-2</v>
      </c>
      <c r="E630" s="537">
        <f>'Tabelle Dashboard'!T293</f>
        <v>6.3E-2</v>
      </c>
      <c r="F630" s="536">
        <f>'Tabelle Dashboard'!U293</f>
        <v>4.4999999999999998E-2</v>
      </c>
      <c r="G630" s="537">
        <f>'Tabelle Dashboard'!V293</f>
        <v>6.7000000000000002E-3</v>
      </c>
      <c r="H630" s="536">
        <f>'Tabelle Dashboard'!W293</f>
        <v>6.7000000000000002E-3</v>
      </c>
    </row>
    <row r="631" spans="1:8" x14ac:dyDescent="0.2">
      <c r="A631" s="520" t="str">
        <f t="shared" si="22"/>
        <v>T14</v>
      </c>
      <c r="B631" s="526" t="str">
        <f t="shared" si="21"/>
        <v>T=2s</v>
      </c>
      <c r="C631" s="534" t="str">
        <f>'Tabelle Dashboard'!R294</f>
        <v>Scenario 15</v>
      </c>
      <c r="D631" s="536">
        <f>'Tabelle Dashboard'!S294</f>
        <v>4.4999999999999998E-2</v>
      </c>
      <c r="E631" s="537">
        <f>'Tabelle Dashboard'!T294</f>
        <v>6.3E-2</v>
      </c>
      <c r="F631" s="536">
        <f>'Tabelle Dashboard'!U294</f>
        <v>4.4999999999999998E-2</v>
      </c>
      <c r="G631" s="537">
        <f>'Tabelle Dashboard'!V294</f>
        <v>6.7000000000000002E-3</v>
      </c>
      <c r="H631" s="536">
        <f>'Tabelle Dashboard'!W294</f>
        <v>6.7000000000000002E-3</v>
      </c>
    </row>
    <row r="632" spans="1:8" x14ac:dyDescent="0.2">
      <c r="A632" s="520" t="s">
        <v>1184</v>
      </c>
      <c r="B632" s="526" t="str">
        <f t="shared" si="21"/>
        <v>T=0s</v>
      </c>
      <c r="C632" s="534" t="str">
        <f>'Tabelle Dashboard'!B301</f>
        <v>Scenario 1</v>
      </c>
      <c r="D632" s="536">
        <f>'Tabelle Dashboard'!C301</f>
        <v>4.5999999999999999E-2</v>
      </c>
      <c r="E632" s="537">
        <f>'Tabelle Dashboard'!D301</f>
        <v>6.4000000000000001E-2</v>
      </c>
      <c r="F632" s="536">
        <f>'Tabelle Dashboard'!E301</f>
        <v>4.4999999999999998E-2</v>
      </c>
      <c r="G632" s="537">
        <f>'Tabelle Dashboard'!F301</f>
        <v>6.7999999999999996E-3</v>
      </c>
      <c r="H632" s="536">
        <f>'Tabelle Dashboard'!G301</f>
        <v>6.7999999999999996E-3</v>
      </c>
    </row>
    <row r="633" spans="1:8" x14ac:dyDescent="0.2">
      <c r="A633" s="520" t="str">
        <f t="shared" si="22"/>
        <v>T15</v>
      </c>
      <c r="B633" s="526" t="str">
        <f t="shared" si="21"/>
        <v>T=0s</v>
      </c>
      <c r="C633" s="534" t="str">
        <f>'Tabelle Dashboard'!B302</f>
        <v>Scenario 2</v>
      </c>
      <c r="D633" s="536">
        <f>'Tabelle Dashboard'!C302</f>
        <v>4.5999999999999999E-2</v>
      </c>
      <c r="E633" s="537">
        <f>'Tabelle Dashboard'!D302</f>
        <v>6.5000000000000002E-2</v>
      </c>
      <c r="F633" s="536">
        <f>'Tabelle Dashboard'!E302</f>
        <v>4.5999999999999999E-2</v>
      </c>
      <c r="G633" s="537">
        <f>'Tabelle Dashboard'!F302</f>
        <v>7.0000000000000001E-3</v>
      </c>
      <c r="H633" s="536">
        <f>'Tabelle Dashboard'!G302</f>
        <v>6.7999999999999996E-3</v>
      </c>
    </row>
    <row r="634" spans="1:8" x14ac:dyDescent="0.2">
      <c r="A634" s="520" t="str">
        <f t="shared" si="22"/>
        <v>T15</v>
      </c>
      <c r="B634" s="526" t="str">
        <f t="shared" si="21"/>
        <v>T=0s</v>
      </c>
      <c r="C634" s="534" t="str">
        <f>'Tabelle Dashboard'!B303</f>
        <v>Scenario 3</v>
      </c>
      <c r="D634" s="536">
        <f>'Tabelle Dashboard'!C303</f>
        <v>4.3999999999999997E-2</v>
      </c>
      <c r="E634" s="537">
        <f>'Tabelle Dashboard'!D303</f>
        <v>6.2E-2</v>
      </c>
      <c r="F634" s="536">
        <f>'Tabelle Dashboard'!E303</f>
        <v>4.3999999999999997E-2</v>
      </c>
      <c r="G634" s="537">
        <f>'Tabelle Dashboard'!F303</f>
        <v>6.7000000000000002E-3</v>
      </c>
      <c r="H634" s="536">
        <f>'Tabelle Dashboard'!G303</f>
        <v>6.6E-3</v>
      </c>
    </row>
    <row r="635" spans="1:8" x14ac:dyDescent="0.2">
      <c r="A635" s="520" t="str">
        <f t="shared" si="22"/>
        <v>T15</v>
      </c>
      <c r="B635" s="526" t="str">
        <f t="shared" si="21"/>
        <v>T=0s</v>
      </c>
      <c r="C635" s="534" t="str">
        <f>'Tabelle Dashboard'!B304</f>
        <v>Scenario 4</v>
      </c>
      <c r="D635" s="536">
        <f>'Tabelle Dashboard'!C304</f>
        <v>4.5999999999999999E-2</v>
      </c>
      <c r="E635" s="537">
        <f>'Tabelle Dashboard'!D304</f>
        <v>6.4000000000000001E-2</v>
      </c>
      <c r="F635" s="536">
        <f>'Tabelle Dashboard'!E304</f>
        <v>4.5999999999999999E-2</v>
      </c>
      <c r="G635" s="537">
        <f>'Tabelle Dashboard'!F304</f>
        <v>6.8999999999999999E-3</v>
      </c>
      <c r="H635" s="536">
        <f>'Tabelle Dashboard'!G304</f>
        <v>6.8999999999999999E-3</v>
      </c>
    </row>
    <row r="636" spans="1:8" x14ac:dyDescent="0.2">
      <c r="A636" s="520" t="str">
        <f t="shared" si="22"/>
        <v>T15</v>
      </c>
      <c r="B636" s="526" t="str">
        <f t="shared" si="21"/>
        <v>T=0s</v>
      </c>
      <c r="C636" s="534" t="str">
        <f>'Tabelle Dashboard'!B305</f>
        <v>Scenario 5</v>
      </c>
      <c r="D636" s="536">
        <f>'Tabelle Dashboard'!C305</f>
        <v>4.4999999999999998E-2</v>
      </c>
      <c r="E636" s="537">
        <f>'Tabelle Dashboard'!D305</f>
        <v>6.4000000000000001E-2</v>
      </c>
      <c r="F636" s="536">
        <f>'Tabelle Dashboard'!E305</f>
        <v>4.4999999999999998E-2</v>
      </c>
      <c r="G636" s="537">
        <f>'Tabelle Dashboard'!F305</f>
        <v>6.8999999999999999E-3</v>
      </c>
      <c r="H636" s="536">
        <f>'Tabelle Dashboard'!G305</f>
        <v>6.7000000000000002E-3</v>
      </c>
    </row>
    <row r="637" spans="1:8" x14ac:dyDescent="0.2">
      <c r="A637" s="520" t="str">
        <f t="shared" si="22"/>
        <v>T15</v>
      </c>
      <c r="B637" s="526" t="str">
        <f t="shared" si="21"/>
        <v>T=0s</v>
      </c>
      <c r="C637" s="534" t="str">
        <f>'Tabelle Dashboard'!B306</f>
        <v>Scenario 6</v>
      </c>
      <c r="D637" s="536">
        <f>'Tabelle Dashboard'!C306</f>
        <v>4.5999999999999999E-2</v>
      </c>
      <c r="E637" s="537">
        <f>'Tabelle Dashboard'!D306</f>
        <v>6.4000000000000001E-2</v>
      </c>
      <c r="F637" s="536">
        <f>'Tabelle Dashboard'!E306</f>
        <v>4.4999999999999998E-2</v>
      </c>
      <c r="G637" s="537">
        <f>'Tabelle Dashboard'!F306</f>
        <v>6.8999999999999999E-3</v>
      </c>
      <c r="H637" s="536">
        <f>'Tabelle Dashboard'!G306</f>
        <v>6.7999999999999996E-3</v>
      </c>
    </row>
    <row r="638" spans="1:8" x14ac:dyDescent="0.2">
      <c r="A638" s="520" t="str">
        <f t="shared" si="22"/>
        <v>T15</v>
      </c>
      <c r="B638" s="526" t="str">
        <f t="shared" si="21"/>
        <v>T=0s</v>
      </c>
      <c r="C638" s="534" t="str">
        <f>'Tabelle Dashboard'!B307</f>
        <v>Scenario 7</v>
      </c>
      <c r="D638" s="536">
        <f>'Tabelle Dashboard'!C307</f>
        <v>4.5999999999999999E-2</v>
      </c>
      <c r="E638" s="537">
        <f>'Tabelle Dashboard'!D307</f>
        <v>6.4000000000000001E-2</v>
      </c>
      <c r="F638" s="536">
        <f>'Tabelle Dashboard'!E307</f>
        <v>4.4999999999999998E-2</v>
      </c>
      <c r="G638" s="537">
        <f>'Tabelle Dashboard'!F307</f>
        <v>6.8999999999999999E-3</v>
      </c>
      <c r="H638" s="536">
        <f>'Tabelle Dashboard'!G307</f>
        <v>6.7000000000000002E-3</v>
      </c>
    </row>
    <row r="639" spans="1:8" x14ac:dyDescent="0.2">
      <c r="A639" s="520" t="str">
        <f t="shared" si="22"/>
        <v>T15</v>
      </c>
      <c r="B639" s="526" t="str">
        <f t="shared" si="21"/>
        <v>T=0s</v>
      </c>
      <c r="C639" s="534" t="str">
        <f>'Tabelle Dashboard'!B308</f>
        <v>Scenario 8</v>
      </c>
      <c r="D639" s="536">
        <f>'Tabelle Dashboard'!C308</f>
        <v>4.5999999999999999E-2</v>
      </c>
      <c r="E639" s="537">
        <f>'Tabelle Dashboard'!D308</f>
        <v>6.4000000000000001E-2</v>
      </c>
      <c r="F639" s="536">
        <f>'Tabelle Dashboard'!E308</f>
        <v>4.4999999999999998E-2</v>
      </c>
      <c r="G639" s="537">
        <f>'Tabelle Dashboard'!F308</f>
        <v>6.8999999999999999E-3</v>
      </c>
      <c r="H639" s="536">
        <f>'Tabelle Dashboard'!G308</f>
        <v>6.8999999999999999E-3</v>
      </c>
    </row>
    <row r="640" spans="1:8" x14ac:dyDescent="0.2">
      <c r="A640" s="520" t="str">
        <f t="shared" si="22"/>
        <v>T15</v>
      </c>
      <c r="B640" s="526" t="str">
        <f t="shared" si="21"/>
        <v>T=0s</v>
      </c>
      <c r="C640" s="534" t="str">
        <f>'Tabelle Dashboard'!B309</f>
        <v>Scenario 9</v>
      </c>
      <c r="D640" s="536">
        <f>'Tabelle Dashboard'!C309</f>
        <v>4.8000000000000001E-2</v>
      </c>
      <c r="E640" s="537">
        <f>'Tabelle Dashboard'!D309</f>
        <v>6.7000000000000004E-2</v>
      </c>
      <c r="F640" s="536">
        <f>'Tabelle Dashboard'!E309</f>
        <v>4.8000000000000001E-2</v>
      </c>
      <c r="G640" s="537">
        <f>'Tabelle Dashboard'!F309</f>
        <v>7.1999999999999998E-3</v>
      </c>
      <c r="H640" s="536">
        <f>'Tabelle Dashboard'!G309</f>
        <v>7.1999999999999998E-3</v>
      </c>
    </row>
    <row r="641" spans="1:8" x14ac:dyDescent="0.2">
      <c r="A641" s="520" t="str">
        <f t="shared" si="22"/>
        <v>T15</v>
      </c>
      <c r="B641" s="526" t="str">
        <f t="shared" si="21"/>
        <v>T=0s</v>
      </c>
      <c r="C641" s="534" t="str">
        <f>'Tabelle Dashboard'!B310</f>
        <v>Scenario 10</v>
      </c>
      <c r="D641" s="536">
        <f>'Tabelle Dashboard'!C310</f>
        <v>4.48E-2</v>
      </c>
      <c r="E641" s="537">
        <f>'Tabelle Dashboard'!D310</f>
        <v>6.8000000000000005E-2</v>
      </c>
      <c r="F641" s="536">
        <f>'Tabelle Dashboard'!E310</f>
        <v>4.8000000000000001E-2</v>
      </c>
      <c r="G641" s="537">
        <f>'Tabelle Dashboard'!F310</f>
        <v>7.3000000000000001E-3</v>
      </c>
      <c r="H641" s="536">
        <f>'Tabelle Dashboard'!G310</f>
        <v>7.3000000000000001E-3</v>
      </c>
    </row>
    <row r="642" spans="1:8" x14ac:dyDescent="0.2">
      <c r="A642" s="520" t="str">
        <f t="shared" si="22"/>
        <v>T15</v>
      </c>
      <c r="B642" s="526" t="str">
        <f t="shared" si="21"/>
        <v>T=0s</v>
      </c>
      <c r="C642" s="534" t="str">
        <f>'Tabelle Dashboard'!B311</f>
        <v>Scenario 11</v>
      </c>
      <c r="D642" s="536">
        <f>'Tabelle Dashboard'!C311</f>
        <v>4.5999999999999999E-2</v>
      </c>
      <c r="E642" s="537">
        <f>'Tabelle Dashboard'!D311</f>
        <v>6.5000000000000002E-2</v>
      </c>
      <c r="F642" s="536">
        <f>'Tabelle Dashboard'!E311</f>
        <v>4.5999999999999999E-2</v>
      </c>
      <c r="G642" s="537">
        <f>'Tabelle Dashboard'!F311</f>
        <v>6.8999999999999999E-3</v>
      </c>
      <c r="H642" s="536">
        <f>'Tabelle Dashboard'!G311</f>
        <v>6.8999999999999999E-3</v>
      </c>
    </row>
    <row r="643" spans="1:8" x14ac:dyDescent="0.2">
      <c r="A643" s="520" t="str">
        <f t="shared" si="22"/>
        <v>T15</v>
      </c>
      <c r="B643" s="526" t="str">
        <f t="shared" si="21"/>
        <v>T=0s</v>
      </c>
      <c r="C643" s="534" t="str">
        <f>'Tabelle Dashboard'!B312</f>
        <v>Scenario 12</v>
      </c>
      <c r="D643" s="536">
        <f>'Tabelle Dashboard'!C312</f>
        <v>4.4999999999999998E-2</v>
      </c>
      <c r="E643" s="537">
        <f>'Tabelle Dashboard'!D312</f>
        <v>6.4000000000000001E-2</v>
      </c>
      <c r="F643" s="536">
        <f>'Tabelle Dashboard'!E312</f>
        <v>4.4999999999999998E-2</v>
      </c>
      <c r="G643" s="537">
        <f>'Tabelle Dashboard'!F312</f>
        <v>6.7999999999999996E-3</v>
      </c>
      <c r="H643" s="536">
        <f>'Tabelle Dashboard'!G312</f>
        <v>6.7000000000000002E-3</v>
      </c>
    </row>
    <row r="644" spans="1:8" x14ac:dyDescent="0.2">
      <c r="A644" s="520" t="str">
        <f t="shared" si="22"/>
        <v>T15</v>
      </c>
      <c r="B644" s="526" t="str">
        <f t="shared" si="21"/>
        <v>T=0s</v>
      </c>
      <c r="C644" s="534" t="str">
        <f>'Tabelle Dashboard'!B313</f>
        <v>Scenario 13</v>
      </c>
      <c r="D644" s="536">
        <f>'Tabelle Dashboard'!C313</f>
        <v>4.8000000000000001E-2</v>
      </c>
      <c r="E644" s="537">
        <f>'Tabelle Dashboard'!D313</f>
        <v>6.8000000000000005E-2</v>
      </c>
      <c r="F644" s="536">
        <f>'Tabelle Dashboard'!E313</f>
        <v>4.8000000000000001E-2</v>
      </c>
      <c r="G644" s="537">
        <f>'Tabelle Dashboard'!F313</f>
        <v>7.3000000000000001E-3</v>
      </c>
      <c r="H644" s="536">
        <f>'Tabelle Dashboard'!G313</f>
        <v>7.3000000000000001E-3</v>
      </c>
    </row>
    <row r="645" spans="1:8" x14ac:dyDescent="0.2">
      <c r="A645" s="520" t="str">
        <f t="shared" si="22"/>
        <v>T15</v>
      </c>
      <c r="B645" s="526" t="str">
        <f t="shared" si="21"/>
        <v>T=0s</v>
      </c>
      <c r="C645" s="534" t="str">
        <f>'Tabelle Dashboard'!B314</f>
        <v>Scenario 14</v>
      </c>
      <c r="D645" s="536">
        <f>'Tabelle Dashboard'!C314</f>
        <v>4.5999999999999999E-2</v>
      </c>
      <c r="E645" s="537">
        <f>'Tabelle Dashboard'!D314</f>
        <v>6.5000000000000002E-2</v>
      </c>
      <c r="F645" s="536">
        <f>'Tabelle Dashboard'!E314</f>
        <v>4.5999999999999999E-2</v>
      </c>
      <c r="G645" s="537">
        <f>'Tabelle Dashboard'!F314</f>
        <v>7.0000000000000001E-3</v>
      </c>
      <c r="H645" s="536">
        <f>'Tabelle Dashboard'!G314</f>
        <v>7.0000000000000001E-3</v>
      </c>
    </row>
    <row r="646" spans="1:8" x14ac:dyDescent="0.2">
      <c r="A646" s="520" t="str">
        <f t="shared" si="22"/>
        <v>T15</v>
      </c>
      <c r="B646" s="526" t="str">
        <f t="shared" si="21"/>
        <v>T=0s</v>
      </c>
      <c r="C646" s="534" t="str">
        <f>'Tabelle Dashboard'!B315</f>
        <v>Scenario 15</v>
      </c>
      <c r="D646" s="536">
        <f>'Tabelle Dashboard'!C315</f>
        <v>4.7E-2</v>
      </c>
      <c r="E646" s="537">
        <f>'Tabelle Dashboard'!D315</f>
        <v>6.6000000000000003E-2</v>
      </c>
      <c r="F646" s="536">
        <f>'Tabelle Dashboard'!E315</f>
        <v>4.5999999999999999E-2</v>
      </c>
      <c r="G646" s="537">
        <f>'Tabelle Dashboard'!F315</f>
        <v>7.1000000000000004E-3</v>
      </c>
      <c r="H646" s="536">
        <f>'Tabelle Dashboard'!G315</f>
        <v>7.0000000000000001E-3</v>
      </c>
    </row>
    <row r="647" spans="1:8" x14ac:dyDescent="0.2">
      <c r="A647" s="520" t="str">
        <f t="shared" si="22"/>
        <v>T15</v>
      </c>
      <c r="B647" s="526" t="str">
        <f t="shared" si="21"/>
        <v>T=1s</v>
      </c>
      <c r="C647" s="534" t="str">
        <f>'Tabelle Dashboard'!J301</f>
        <v>Scenario 1</v>
      </c>
      <c r="D647" s="536">
        <f>'Tabelle Dashboard'!K301</f>
        <v>4.5999999999999999E-2</v>
      </c>
      <c r="E647" s="537">
        <f>'Tabelle Dashboard'!L301</f>
        <v>6.5000000000000002E-2</v>
      </c>
      <c r="F647" s="536">
        <f>'Tabelle Dashboard'!M301</f>
        <v>4.5999999999999999E-2</v>
      </c>
      <c r="G647" s="537">
        <f>'Tabelle Dashboard'!N301</f>
        <v>6.8999999999999999E-3</v>
      </c>
      <c r="H647" s="536">
        <f>'Tabelle Dashboard'!O301</f>
        <v>6.8999999999999999E-3</v>
      </c>
    </row>
    <row r="648" spans="1:8" x14ac:dyDescent="0.2">
      <c r="A648" s="520" t="str">
        <f t="shared" si="22"/>
        <v>T15</v>
      </c>
      <c r="B648" s="526" t="str">
        <f t="shared" si="21"/>
        <v>T=1s</v>
      </c>
      <c r="C648" s="534" t="str">
        <f>'Tabelle Dashboard'!J302</f>
        <v>Scenario 2</v>
      </c>
      <c r="D648" s="536">
        <f>'Tabelle Dashboard'!K302</f>
        <v>4.3999999999999997E-2</v>
      </c>
      <c r="E648" s="537">
        <f>'Tabelle Dashboard'!L302</f>
        <v>6.2E-2</v>
      </c>
      <c r="F648" s="536">
        <f>'Tabelle Dashboard'!M302</f>
        <v>4.3999999999999997E-2</v>
      </c>
      <c r="G648" s="537">
        <f>'Tabelle Dashboard'!N302</f>
        <v>6.7000000000000002E-3</v>
      </c>
      <c r="H648" s="536">
        <f>'Tabelle Dashboard'!O302</f>
        <v>6.6E-3</v>
      </c>
    </row>
    <row r="649" spans="1:8" x14ac:dyDescent="0.2">
      <c r="A649" s="520" t="str">
        <f t="shared" si="22"/>
        <v>T15</v>
      </c>
      <c r="B649" s="526" t="str">
        <f t="shared" si="21"/>
        <v>T=1s</v>
      </c>
      <c r="C649" s="534" t="str">
        <f>'Tabelle Dashboard'!J303</f>
        <v>Scenario 3</v>
      </c>
      <c r="D649" s="536">
        <f>'Tabelle Dashboard'!K303</f>
        <v>4.7E-2</v>
      </c>
      <c r="E649" s="537">
        <f>'Tabelle Dashboard'!L303</f>
        <v>6.6000000000000003E-2</v>
      </c>
      <c r="F649" s="536">
        <f>'Tabelle Dashboard'!M303</f>
        <v>4.7E-2</v>
      </c>
      <c r="G649" s="537">
        <f>'Tabelle Dashboard'!N303</f>
        <v>7.1000000000000004E-3</v>
      </c>
      <c r="H649" s="536">
        <f>'Tabelle Dashboard'!O303</f>
        <v>7.1000000000000004E-3</v>
      </c>
    </row>
    <row r="650" spans="1:8" x14ac:dyDescent="0.2">
      <c r="A650" s="520" t="str">
        <f t="shared" si="22"/>
        <v>T15</v>
      </c>
      <c r="B650" s="526" t="str">
        <f t="shared" si="21"/>
        <v>T=1s</v>
      </c>
      <c r="C650" s="534" t="str">
        <f>'Tabelle Dashboard'!J304</f>
        <v>Scenario 4</v>
      </c>
      <c r="D650" s="536">
        <f>'Tabelle Dashboard'!K304</f>
        <v>4.7E-2</v>
      </c>
      <c r="E650" s="537">
        <f>'Tabelle Dashboard'!L304</f>
        <v>6.5000000000000002E-2</v>
      </c>
      <c r="F650" s="536">
        <f>'Tabelle Dashboard'!M304</f>
        <v>4.5999999999999999E-2</v>
      </c>
      <c r="G650" s="537">
        <f>'Tabelle Dashboard'!N304</f>
        <v>7.0000000000000001E-3</v>
      </c>
      <c r="H650" s="536">
        <f>'Tabelle Dashboard'!O304</f>
        <v>7.0000000000000001E-3</v>
      </c>
    </row>
    <row r="651" spans="1:8" x14ac:dyDescent="0.2">
      <c r="A651" s="520" t="str">
        <f t="shared" si="22"/>
        <v>T15</v>
      </c>
      <c r="B651" s="526" t="str">
        <f t="shared" si="21"/>
        <v>T=1s</v>
      </c>
      <c r="C651" s="534" t="str">
        <f>'Tabelle Dashboard'!J305</f>
        <v>Scenario 5</v>
      </c>
      <c r="D651" s="536">
        <f>'Tabelle Dashboard'!K305</f>
        <v>4.5999999999999999E-2</v>
      </c>
      <c r="E651" s="537">
        <f>'Tabelle Dashboard'!L305</f>
        <v>6.5000000000000002E-2</v>
      </c>
      <c r="F651" s="536">
        <f>'Tabelle Dashboard'!M305</f>
        <v>4.5999999999999999E-2</v>
      </c>
      <c r="G651" s="537">
        <f>'Tabelle Dashboard'!N305</f>
        <v>7.0000000000000001E-3</v>
      </c>
      <c r="H651" s="536">
        <f>'Tabelle Dashboard'!O305</f>
        <v>7.0000000000000001E-3</v>
      </c>
    </row>
    <row r="652" spans="1:8" x14ac:dyDescent="0.2">
      <c r="A652" s="520" t="str">
        <f t="shared" si="22"/>
        <v>T15</v>
      </c>
      <c r="B652" s="526" t="str">
        <f t="shared" si="21"/>
        <v>T=1s</v>
      </c>
      <c r="C652" s="534" t="str">
        <f>'Tabelle Dashboard'!J306</f>
        <v>Scenario 6</v>
      </c>
      <c r="D652" s="536">
        <f>'Tabelle Dashboard'!K306</f>
        <v>4.7E-2</v>
      </c>
      <c r="E652" s="537">
        <f>'Tabelle Dashboard'!L306</f>
        <v>6.6000000000000003E-2</v>
      </c>
      <c r="F652" s="536">
        <f>'Tabelle Dashboard'!M306</f>
        <v>4.7E-2</v>
      </c>
      <c r="G652" s="537">
        <f>'Tabelle Dashboard'!N306</f>
        <v>7.1000000000000004E-3</v>
      </c>
      <c r="H652" s="536">
        <f>'Tabelle Dashboard'!O306</f>
        <v>7.0000000000000001E-3</v>
      </c>
    </row>
    <row r="653" spans="1:8" x14ac:dyDescent="0.2">
      <c r="A653" s="520" t="str">
        <f t="shared" si="22"/>
        <v>T15</v>
      </c>
      <c r="B653" s="526" t="str">
        <f t="shared" si="21"/>
        <v>T=1s</v>
      </c>
      <c r="C653" s="534" t="str">
        <f>'Tabelle Dashboard'!J307</f>
        <v>Scenario 7</v>
      </c>
      <c r="D653" s="536">
        <f>'Tabelle Dashboard'!K307</f>
        <v>4.4999999999999998E-2</v>
      </c>
      <c r="E653" s="537">
        <f>'Tabelle Dashboard'!L307</f>
        <v>6.4000000000000001E-2</v>
      </c>
      <c r="F653" s="536">
        <f>'Tabelle Dashboard'!M307</f>
        <v>4.4999999999999998E-2</v>
      </c>
      <c r="G653" s="537">
        <f>'Tabelle Dashboard'!N307</f>
        <v>6.7999999999999996E-3</v>
      </c>
      <c r="H653" s="536">
        <f>'Tabelle Dashboard'!O307</f>
        <v>6.7999999999999996E-3</v>
      </c>
    </row>
    <row r="654" spans="1:8" x14ac:dyDescent="0.2">
      <c r="A654" s="520" t="str">
        <f t="shared" si="22"/>
        <v>T15</v>
      </c>
      <c r="B654" s="526" t="str">
        <f t="shared" si="21"/>
        <v>T=1s</v>
      </c>
      <c r="C654" s="534" t="str">
        <f>'Tabelle Dashboard'!J308</f>
        <v>Scenario 8</v>
      </c>
      <c r="D654" s="536">
        <f>'Tabelle Dashboard'!K308</f>
        <v>4.5999999999999999E-2</v>
      </c>
      <c r="E654" s="537">
        <f>'Tabelle Dashboard'!L308</f>
        <v>6.5000000000000002E-2</v>
      </c>
      <c r="F654" s="536">
        <f>'Tabelle Dashboard'!M308</f>
        <v>4.5999999999999999E-2</v>
      </c>
      <c r="G654" s="537">
        <f>'Tabelle Dashboard'!N308</f>
        <v>7.0000000000000001E-3</v>
      </c>
      <c r="H654" s="536">
        <f>'Tabelle Dashboard'!O308</f>
        <v>7.0000000000000001E-3</v>
      </c>
    </row>
    <row r="655" spans="1:8" x14ac:dyDescent="0.2">
      <c r="A655" s="520" t="str">
        <f t="shared" si="22"/>
        <v>T15</v>
      </c>
      <c r="B655" s="526" t="str">
        <f t="shared" si="21"/>
        <v>T=1s</v>
      </c>
      <c r="C655" s="534" t="str">
        <f>'Tabelle Dashboard'!J309</f>
        <v>Scenario 9</v>
      </c>
      <c r="D655" s="536">
        <f>'Tabelle Dashboard'!K309</f>
        <v>4.7E-2</v>
      </c>
      <c r="E655" s="537">
        <f>'Tabelle Dashboard'!L309</f>
        <v>6.6000000000000003E-2</v>
      </c>
      <c r="F655" s="536">
        <f>'Tabelle Dashboard'!M309</f>
        <v>4.7E-2</v>
      </c>
      <c r="G655" s="537">
        <f>'Tabelle Dashboard'!N309</f>
        <v>7.1000000000000004E-3</v>
      </c>
      <c r="H655" s="536">
        <f>'Tabelle Dashboard'!O309</f>
        <v>7.0000000000000001E-3</v>
      </c>
    </row>
    <row r="656" spans="1:8" x14ac:dyDescent="0.2">
      <c r="A656" s="520" t="str">
        <f t="shared" si="22"/>
        <v>T15</v>
      </c>
      <c r="B656" s="526" t="str">
        <f t="shared" si="21"/>
        <v>T=1s</v>
      </c>
      <c r="C656" s="534" t="str">
        <f>'Tabelle Dashboard'!J310</f>
        <v>Scenario 10</v>
      </c>
      <c r="D656" s="536">
        <f>'Tabelle Dashboard'!K310</f>
        <v>4.9000000000000002E-2</v>
      </c>
      <c r="E656" s="537">
        <f>'Tabelle Dashboard'!L310</f>
        <v>6.9000000000000006E-2</v>
      </c>
      <c r="F656" s="536">
        <f>'Tabelle Dashboard'!M310</f>
        <v>4.9000000000000002E-2</v>
      </c>
      <c r="G656" s="537">
        <f>'Tabelle Dashboard'!N310</f>
        <v>7.3000000000000001E-3</v>
      </c>
      <c r="H656" s="536">
        <f>'Tabelle Dashboard'!O310</f>
        <v>7.4000000000000003E-3</v>
      </c>
    </row>
    <row r="657" spans="1:8" x14ac:dyDescent="0.2">
      <c r="A657" s="520" t="str">
        <f t="shared" si="22"/>
        <v>T15</v>
      </c>
      <c r="B657" s="526" t="str">
        <f t="shared" ref="B657" si="23">B612</f>
        <v>T=1s</v>
      </c>
      <c r="C657" s="534" t="str">
        <f>'Tabelle Dashboard'!J311</f>
        <v>Scenario 11</v>
      </c>
      <c r="D657" s="536">
        <f>'Tabelle Dashboard'!K311</f>
        <v>4.5999999999999999E-2</v>
      </c>
      <c r="E657" s="537">
        <f>'Tabelle Dashboard'!L311</f>
        <v>6.5000000000000002E-2</v>
      </c>
      <c r="F657" s="536">
        <f>'Tabelle Dashboard'!M311</f>
        <v>4.5999999999999999E-2</v>
      </c>
      <c r="G657" s="537">
        <f>'Tabelle Dashboard'!N311</f>
        <v>7.0000000000000001E-3</v>
      </c>
      <c r="H657" s="536">
        <f>'Tabelle Dashboard'!O311</f>
        <v>7.0000000000000001E-3</v>
      </c>
    </row>
    <row r="658" spans="1:8" x14ac:dyDescent="0.2">
      <c r="A658" s="520" t="str">
        <f t="shared" ref="A658:A721" si="24">A657</f>
        <v>T15</v>
      </c>
      <c r="B658" s="526" t="str">
        <f t="shared" si="21"/>
        <v>T=1s</v>
      </c>
      <c r="C658" s="534" t="str">
        <f>'Tabelle Dashboard'!J312</f>
        <v>Scenario 12</v>
      </c>
      <c r="D658" s="536">
        <f>'Tabelle Dashboard'!K312</f>
        <v>4.4999999999999998E-2</v>
      </c>
      <c r="E658" s="537">
        <f>'Tabelle Dashboard'!L312</f>
        <v>6.4000000000000001E-2</v>
      </c>
      <c r="F658" s="536">
        <f>'Tabelle Dashboard'!M312</f>
        <v>4.4999999999999998E-2</v>
      </c>
      <c r="G658" s="537">
        <f>'Tabelle Dashboard'!N312</f>
        <v>6.7999999999999996E-3</v>
      </c>
      <c r="H658" s="536">
        <f>'Tabelle Dashboard'!O312</f>
        <v>6.7000000000000002E-3</v>
      </c>
    </row>
    <row r="659" spans="1:8" x14ac:dyDescent="0.2">
      <c r="A659" s="520" t="str">
        <f t="shared" si="24"/>
        <v>T15</v>
      </c>
      <c r="B659" s="526" t="str">
        <f t="shared" ref="B659:B722" si="25">B614</f>
        <v>T=1s</v>
      </c>
      <c r="C659" s="534" t="str">
        <f>'Tabelle Dashboard'!J313</f>
        <v>Scenario 13</v>
      </c>
      <c r="D659" s="536">
        <f>'Tabelle Dashboard'!K313</f>
        <v>4.9000000000000002E-2</v>
      </c>
      <c r="E659" s="537">
        <f>'Tabelle Dashboard'!L313</f>
        <v>6.9000000000000006E-2</v>
      </c>
      <c r="F659" s="536">
        <f>'Tabelle Dashboard'!M313</f>
        <v>4.9000000000000002E-2</v>
      </c>
      <c r="G659" s="537">
        <f>'Tabelle Dashboard'!N313</f>
        <v>7.3000000000000001E-3</v>
      </c>
      <c r="H659" s="536">
        <f>'Tabelle Dashboard'!O313</f>
        <v>7.4000000000000003E-3</v>
      </c>
    </row>
    <row r="660" spans="1:8" x14ac:dyDescent="0.2">
      <c r="A660" s="520" t="str">
        <f t="shared" si="24"/>
        <v>T15</v>
      </c>
      <c r="B660" s="526" t="str">
        <f t="shared" si="25"/>
        <v>T=1s</v>
      </c>
      <c r="C660" s="534" t="str">
        <f>'Tabelle Dashboard'!J314</f>
        <v>Scenario 14</v>
      </c>
      <c r="D660" s="536">
        <f>'Tabelle Dashboard'!K314</f>
        <v>4.5999999999999999E-2</v>
      </c>
      <c r="E660" s="537">
        <f>'Tabelle Dashboard'!L314</f>
        <v>6.5000000000000002E-2</v>
      </c>
      <c r="F660" s="536">
        <f>'Tabelle Dashboard'!M314</f>
        <v>4.5999999999999999E-2</v>
      </c>
      <c r="G660" s="537">
        <f>'Tabelle Dashboard'!N314</f>
        <v>7.0000000000000001E-3</v>
      </c>
      <c r="H660" s="536">
        <f>'Tabelle Dashboard'!O314</f>
        <v>7.0000000000000001E-3</v>
      </c>
    </row>
    <row r="661" spans="1:8" x14ac:dyDescent="0.2">
      <c r="A661" s="520" t="str">
        <f t="shared" si="24"/>
        <v>T15</v>
      </c>
      <c r="B661" s="526" t="str">
        <f t="shared" si="25"/>
        <v>T=1s</v>
      </c>
      <c r="C661" s="534" t="str">
        <f>'Tabelle Dashboard'!J315</f>
        <v>Scenario 15</v>
      </c>
      <c r="D661" s="536">
        <f>'Tabelle Dashboard'!K315</f>
        <v>4.8000000000000001E-2</v>
      </c>
      <c r="E661" s="537">
        <f>'Tabelle Dashboard'!L315</f>
        <v>6.7000000000000004E-2</v>
      </c>
      <c r="F661" s="536">
        <f>'Tabelle Dashboard'!M315</f>
        <v>4.8000000000000001E-2</v>
      </c>
      <c r="G661" s="537">
        <f>'Tabelle Dashboard'!N315</f>
        <v>7.1999999999999998E-3</v>
      </c>
      <c r="H661" s="536">
        <f>'Tabelle Dashboard'!O315</f>
        <v>7.1999999999999998E-3</v>
      </c>
    </row>
    <row r="662" spans="1:8" x14ac:dyDescent="0.2">
      <c r="A662" s="520" t="str">
        <f t="shared" si="24"/>
        <v>T15</v>
      </c>
      <c r="B662" s="526" t="str">
        <f t="shared" si="25"/>
        <v>T=2s</v>
      </c>
      <c r="C662" s="534" t="str">
        <f>'Tabelle Dashboard'!R301</f>
        <v>Scenario 1</v>
      </c>
      <c r="D662" s="536">
        <f>'Tabelle Dashboard'!S301</f>
        <v>4.4999999999999998E-2</v>
      </c>
      <c r="E662" s="537">
        <f>'Tabelle Dashboard'!T301</f>
        <v>6.4000000000000001E-2</v>
      </c>
      <c r="F662" s="536">
        <f>'Tabelle Dashboard'!U301</f>
        <v>4.4999999999999998E-2</v>
      </c>
      <c r="G662" s="537">
        <f>'Tabelle Dashboard'!V301</f>
        <v>6.8999999999999999E-3</v>
      </c>
      <c r="H662" s="536">
        <f>'Tabelle Dashboard'!W301</f>
        <v>6.8999999999999999E-3</v>
      </c>
    </row>
    <row r="663" spans="1:8" x14ac:dyDescent="0.2">
      <c r="A663" s="520" t="str">
        <f t="shared" si="24"/>
        <v>T15</v>
      </c>
      <c r="B663" s="526" t="str">
        <f t="shared" si="25"/>
        <v>T=2s</v>
      </c>
      <c r="C663" s="534" t="str">
        <f>'Tabelle Dashboard'!R302</f>
        <v>Scenario 2</v>
      </c>
      <c r="D663" s="536">
        <f>'Tabelle Dashboard'!S302</f>
        <v>4.5999999999999999E-2</v>
      </c>
      <c r="E663" s="537">
        <f>'Tabelle Dashboard'!T302</f>
        <v>6.5000000000000002E-2</v>
      </c>
      <c r="F663" s="536">
        <f>'Tabelle Dashboard'!U302</f>
        <v>4.5999999999999999E-2</v>
      </c>
      <c r="G663" s="537">
        <f>'Tabelle Dashboard'!V302</f>
        <v>6.8999999999999999E-3</v>
      </c>
      <c r="H663" s="536">
        <f>'Tabelle Dashboard'!W302</f>
        <v>6.8999999999999999E-3</v>
      </c>
    </row>
    <row r="664" spans="1:8" x14ac:dyDescent="0.2">
      <c r="A664" s="520" t="str">
        <f t="shared" si="24"/>
        <v>T15</v>
      </c>
      <c r="B664" s="526" t="str">
        <f t="shared" si="25"/>
        <v>T=2s</v>
      </c>
      <c r="C664" s="534" t="str">
        <f>'Tabelle Dashboard'!R303</f>
        <v>Scenario 3</v>
      </c>
      <c r="D664" s="536">
        <f>'Tabelle Dashboard'!S303</f>
        <v>4.7E-2</v>
      </c>
      <c r="E664" s="537">
        <f>'Tabelle Dashboard'!T303</f>
        <v>6.6000000000000003E-2</v>
      </c>
      <c r="F664" s="536">
        <f>'Tabelle Dashboard'!U303</f>
        <v>4.7E-2</v>
      </c>
      <c r="G664" s="537">
        <f>'Tabelle Dashboard'!V303</f>
        <v>7.0000000000000001E-3</v>
      </c>
      <c r="H664" s="536">
        <f>'Tabelle Dashboard'!W303</f>
        <v>7.0000000000000001E-3</v>
      </c>
    </row>
    <row r="665" spans="1:8" x14ac:dyDescent="0.2">
      <c r="A665" s="520" t="str">
        <f t="shared" si="24"/>
        <v>T15</v>
      </c>
      <c r="B665" s="526" t="str">
        <f t="shared" si="25"/>
        <v>T=2s</v>
      </c>
      <c r="C665" s="534" t="str">
        <f>'Tabelle Dashboard'!R304</f>
        <v>Scenario 4</v>
      </c>
      <c r="D665" s="536">
        <f>'Tabelle Dashboard'!S304</f>
        <v>4.5999999999999999E-2</v>
      </c>
      <c r="E665" s="537">
        <f>'Tabelle Dashboard'!T304</f>
        <v>6.5000000000000002E-2</v>
      </c>
      <c r="F665" s="536">
        <f>'Tabelle Dashboard'!U304</f>
        <v>4.5999999999999999E-2</v>
      </c>
      <c r="G665" s="537">
        <f>'Tabelle Dashboard'!V304</f>
        <v>7.0000000000000001E-3</v>
      </c>
      <c r="H665" s="536">
        <f>'Tabelle Dashboard'!W304</f>
        <v>7.0000000000000001E-3</v>
      </c>
    </row>
    <row r="666" spans="1:8" x14ac:dyDescent="0.2">
      <c r="A666" s="520" t="str">
        <f t="shared" si="24"/>
        <v>T15</v>
      </c>
      <c r="B666" s="526" t="str">
        <f t="shared" si="25"/>
        <v>T=2s</v>
      </c>
      <c r="C666" s="534" t="str">
        <f>'Tabelle Dashboard'!R305</f>
        <v>Scenario 5</v>
      </c>
      <c r="D666" s="536">
        <f>'Tabelle Dashboard'!S305</f>
        <v>4.5999999999999999E-2</v>
      </c>
      <c r="E666" s="537">
        <f>'Tabelle Dashboard'!T305</f>
        <v>6.5000000000000002E-2</v>
      </c>
      <c r="F666" s="536">
        <f>'Tabelle Dashboard'!U305</f>
        <v>4.5999999999999999E-2</v>
      </c>
      <c r="G666" s="537">
        <f>'Tabelle Dashboard'!V305</f>
        <v>7.0000000000000001E-3</v>
      </c>
      <c r="H666" s="536">
        <f>'Tabelle Dashboard'!W305</f>
        <v>7.0000000000000001E-3</v>
      </c>
    </row>
    <row r="667" spans="1:8" x14ac:dyDescent="0.2">
      <c r="A667" s="520" t="str">
        <f t="shared" si="24"/>
        <v>T15</v>
      </c>
      <c r="B667" s="526" t="str">
        <f t="shared" si="25"/>
        <v>T=2s</v>
      </c>
      <c r="C667" s="534" t="str">
        <f>'Tabelle Dashboard'!R306</f>
        <v>Scenario 6</v>
      </c>
      <c r="D667" s="536">
        <f>'Tabelle Dashboard'!S306</f>
        <v>4.7E-2</v>
      </c>
      <c r="E667" s="537">
        <f>'Tabelle Dashboard'!T306</f>
        <v>6.6000000000000003E-2</v>
      </c>
      <c r="F667" s="536">
        <f>'Tabelle Dashboard'!U306</f>
        <v>4.7E-2</v>
      </c>
      <c r="G667" s="537">
        <f>'Tabelle Dashboard'!V306</f>
        <v>7.0000000000000001E-3</v>
      </c>
      <c r="H667" s="536">
        <f>'Tabelle Dashboard'!W306</f>
        <v>7.0000000000000001E-3</v>
      </c>
    </row>
    <row r="668" spans="1:8" x14ac:dyDescent="0.2">
      <c r="A668" s="520" t="str">
        <f t="shared" si="24"/>
        <v>T15</v>
      </c>
      <c r="B668" s="526" t="str">
        <f t="shared" si="25"/>
        <v>T=2s</v>
      </c>
      <c r="C668" s="534" t="str">
        <f>'Tabelle Dashboard'!R307</f>
        <v>Scenario 7</v>
      </c>
      <c r="D668" s="536">
        <f>'Tabelle Dashboard'!S307</f>
        <v>4.4999999999999998E-2</v>
      </c>
      <c r="E668" s="537">
        <f>'Tabelle Dashboard'!T307</f>
        <v>6.3E-2</v>
      </c>
      <c r="F668" s="536">
        <f>'Tabelle Dashboard'!U307</f>
        <v>4.4999999999999998E-2</v>
      </c>
      <c r="G668" s="537">
        <f>'Tabelle Dashboard'!V307</f>
        <v>6.7999999999999996E-3</v>
      </c>
      <c r="H668" s="536">
        <f>'Tabelle Dashboard'!W307</f>
        <v>6.7999999999999996E-3</v>
      </c>
    </row>
    <row r="669" spans="1:8" x14ac:dyDescent="0.2">
      <c r="A669" s="520" t="str">
        <f t="shared" si="24"/>
        <v>T15</v>
      </c>
      <c r="B669" s="526" t="str">
        <f t="shared" si="25"/>
        <v>T=2s</v>
      </c>
      <c r="C669" s="534" t="str">
        <f>'Tabelle Dashboard'!R308</f>
        <v>Scenario 8</v>
      </c>
      <c r="D669" s="536">
        <f>'Tabelle Dashboard'!S308</f>
        <v>4.5999999999999999E-2</v>
      </c>
      <c r="E669" s="537">
        <f>'Tabelle Dashboard'!T308</f>
        <v>6.4000000000000001E-2</v>
      </c>
      <c r="F669" s="536">
        <f>'Tabelle Dashboard'!U308</f>
        <v>4.5999999999999999E-2</v>
      </c>
      <c r="G669" s="537">
        <f>'Tabelle Dashboard'!V308</f>
        <v>6.8999999999999999E-3</v>
      </c>
      <c r="H669" s="536">
        <f>'Tabelle Dashboard'!W308</f>
        <v>6.8999999999999999E-3</v>
      </c>
    </row>
    <row r="670" spans="1:8" x14ac:dyDescent="0.2">
      <c r="A670" s="520" t="str">
        <f t="shared" si="24"/>
        <v>T15</v>
      </c>
      <c r="B670" s="526" t="str">
        <f t="shared" si="25"/>
        <v>T=2s</v>
      </c>
      <c r="C670" s="534" t="str">
        <f>'Tabelle Dashboard'!R309</f>
        <v>Scenario 9</v>
      </c>
      <c r="D670" s="536">
        <f>'Tabelle Dashboard'!S309</f>
        <v>4.3999999999999997E-2</v>
      </c>
      <c r="E670" s="537">
        <f>'Tabelle Dashboard'!T309</f>
        <v>6.2E-2</v>
      </c>
      <c r="F670" s="536">
        <f>'Tabelle Dashboard'!U309</f>
        <v>4.3999999999999997E-2</v>
      </c>
      <c r="G670" s="537">
        <f>'Tabelle Dashboard'!V309</f>
        <v>6.6E-3</v>
      </c>
      <c r="H670" s="536">
        <f>'Tabelle Dashboard'!W309</f>
        <v>6.6E-3</v>
      </c>
    </row>
    <row r="671" spans="1:8" x14ac:dyDescent="0.2">
      <c r="A671" s="520" t="str">
        <f t="shared" si="24"/>
        <v>T15</v>
      </c>
      <c r="B671" s="526" t="str">
        <f t="shared" si="25"/>
        <v>T=2s</v>
      </c>
      <c r="C671" s="534" t="str">
        <f>'Tabelle Dashboard'!R310</f>
        <v>Scenario 10</v>
      </c>
      <c r="D671" s="536">
        <f>'Tabelle Dashboard'!S310</f>
        <v>4.7E-2</v>
      </c>
      <c r="E671" s="537">
        <f>'Tabelle Dashboard'!T310</f>
        <v>6.7000000000000004E-2</v>
      </c>
      <c r="F671" s="536">
        <f>'Tabelle Dashboard'!U310</f>
        <v>4.7E-2</v>
      </c>
      <c r="G671" s="537">
        <f>'Tabelle Dashboard'!V310</f>
        <v>7.1000000000000004E-3</v>
      </c>
      <c r="H671" s="536">
        <f>'Tabelle Dashboard'!W310</f>
        <v>7.1999999999999998E-3</v>
      </c>
    </row>
    <row r="672" spans="1:8" x14ac:dyDescent="0.2">
      <c r="A672" s="520" t="str">
        <f t="shared" si="24"/>
        <v>T15</v>
      </c>
      <c r="B672" s="526" t="str">
        <f t="shared" si="25"/>
        <v>T=2s</v>
      </c>
      <c r="C672" s="534" t="str">
        <f>'Tabelle Dashboard'!R311</f>
        <v>Scenario 11</v>
      </c>
      <c r="D672" s="536">
        <f>'Tabelle Dashboard'!S311</f>
        <v>4.4999999999999998E-2</v>
      </c>
      <c r="E672" s="537">
        <f>'Tabelle Dashboard'!T311</f>
        <v>6.4000000000000001E-2</v>
      </c>
      <c r="F672" s="536">
        <f>'Tabelle Dashboard'!U311</f>
        <v>4.5999999999999999E-2</v>
      </c>
      <c r="G672" s="537">
        <f>'Tabelle Dashboard'!V311</f>
        <v>6.8999999999999999E-3</v>
      </c>
      <c r="H672" s="536">
        <f>'Tabelle Dashboard'!W311</f>
        <v>6.8999999999999999E-3</v>
      </c>
    </row>
    <row r="673" spans="1:8" x14ac:dyDescent="0.2">
      <c r="A673" s="520" t="str">
        <f t="shared" si="24"/>
        <v>T15</v>
      </c>
      <c r="B673" s="526" t="str">
        <f t="shared" si="25"/>
        <v>T=2s</v>
      </c>
      <c r="C673" s="534" t="str">
        <f>'Tabelle Dashboard'!R312</f>
        <v>Scenario 12</v>
      </c>
      <c r="D673" s="536">
        <f>'Tabelle Dashboard'!S312</f>
        <v>4.3999999999999997E-2</v>
      </c>
      <c r="E673" s="537">
        <f>'Tabelle Dashboard'!T312</f>
        <v>6.2E-2</v>
      </c>
      <c r="F673" s="536">
        <f>'Tabelle Dashboard'!U312</f>
        <v>4.3999999999999997E-2</v>
      </c>
      <c r="G673" s="537">
        <f>'Tabelle Dashboard'!V312</f>
        <v>6.7000000000000002E-3</v>
      </c>
      <c r="H673" s="536">
        <f>'Tabelle Dashboard'!W312</f>
        <v>6.7000000000000002E-3</v>
      </c>
    </row>
    <row r="674" spans="1:8" x14ac:dyDescent="0.2">
      <c r="A674" s="520" t="str">
        <f t="shared" si="24"/>
        <v>T15</v>
      </c>
      <c r="B674" s="526" t="str">
        <f t="shared" si="25"/>
        <v>T=2s</v>
      </c>
      <c r="C674" s="534" t="str">
        <f>'Tabelle Dashboard'!R313</f>
        <v>Scenario 13</v>
      </c>
      <c r="D674" s="536">
        <f>'Tabelle Dashboard'!S313</f>
        <v>4.7E-2</v>
      </c>
      <c r="E674" s="537">
        <f>'Tabelle Dashboard'!T313</f>
        <v>6.7000000000000004E-2</v>
      </c>
      <c r="F674" s="536">
        <f>'Tabelle Dashboard'!U313</f>
        <v>4.7E-2</v>
      </c>
      <c r="G674" s="537">
        <f>'Tabelle Dashboard'!V313</f>
        <v>7.1000000000000004E-3</v>
      </c>
      <c r="H674" s="536">
        <f>'Tabelle Dashboard'!W313</f>
        <v>7.3000000000000001E-3</v>
      </c>
    </row>
    <row r="675" spans="1:8" x14ac:dyDescent="0.2">
      <c r="A675" s="520" t="str">
        <f t="shared" si="24"/>
        <v>T15</v>
      </c>
      <c r="B675" s="526" t="str">
        <f t="shared" si="25"/>
        <v>T=2s</v>
      </c>
      <c r="C675" s="534" t="str">
        <f>'Tabelle Dashboard'!R314</f>
        <v>Scenario 14</v>
      </c>
      <c r="D675" s="536">
        <f>'Tabelle Dashboard'!S314</f>
        <v>4.4999999999999998E-2</v>
      </c>
      <c r="E675" s="537">
        <f>'Tabelle Dashboard'!T314</f>
        <v>6.4000000000000001E-2</v>
      </c>
      <c r="F675" s="536">
        <f>'Tabelle Dashboard'!U314</f>
        <v>4.5999999999999999E-2</v>
      </c>
      <c r="G675" s="537">
        <f>'Tabelle Dashboard'!V314</f>
        <v>6.8999999999999999E-3</v>
      </c>
      <c r="H675" s="536">
        <f>'Tabelle Dashboard'!W314</f>
        <v>6.8999999999999999E-3</v>
      </c>
    </row>
    <row r="676" spans="1:8" x14ac:dyDescent="0.2">
      <c r="A676" s="520" t="str">
        <f t="shared" si="24"/>
        <v>T15</v>
      </c>
      <c r="B676" s="526" t="str">
        <f t="shared" si="25"/>
        <v>T=2s</v>
      </c>
      <c r="C676" s="534" t="str">
        <f>'Tabelle Dashboard'!R315</f>
        <v>Scenario 15</v>
      </c>
      <c r="D676" s="536">
        <f>'Tabelle Dashboard'!S315</f>
        <v>4.5999999999999999E-2</v>
      </c>
      <c r="E676" s="537">
        <f>'Tabelle Dashboard'!T315</f>
        <v>6.4000000000000001E-2</v>
      </c>
      <c r="F676" s="536">
        <f>'Tabelle Dashboard'!U315</f>
        <v>4.5999999999999999E-2</v>
      </c>
      <c r="G676" s="537">
        <f>'Tabelle Dashboard'!V315</f>
        <v>6.8999999999999999E-3</v>
      </c>
      <c r="H676" s="536">
        <f>'Tabelle Dashboard'!W315</f>
        <v>6.8999999999999999E-3</v>
      </c>
    </row>
    <row r="677" spans="1:8" x14ac:dyDescent="0.2">
      <c r="A677" s="520" t="s">
        <v>1185</v>
      </c>
      <c r="B677" s="526" t="str">
        <f t="shared" si="25"/>
        <v>T=0s</v>
      </c>
      <c r="C677" s="534" t="str">
        <f>'Tabelle Dashboard'!B322</f>
        <v>Scenario 1</v>
      </c>
      <c r="D677" s="536">
        <f>'Tabelle Dashboard'!C322</f>
        <v>4.5999999999999999E-2</v>
      </c>
      <c r="E677" s="537">
        <f>'Tabelle Dashboard'!D322</f>
        <v>6.5000000000000002E-2</v>
      </c>
      <c r="F677" s="536">
        <f>'Tabelle Dashboard'!E322</f>
        <v>4.5999999999999999E-2</v>
      </c>
      <c r="G677" s="537">
        <f>'Tabelle Dashboard'!F322</f>
        <v>7.0000000000000001E-3</v>
      </c>
      <c r="H677" s="536">
        <f>'Tabelle Dashboard'!G322</f>
        <v>6.8999999999999999E-3</v>
      </c>
    </row>
    <row r="678" spans="1:8" x14ac:dyDescent="0.2">
      <c r="A678" s="520" t="str">
        <f t="shared" si="24"/>
        <v>T16</v>
      </c>
      <c r="B678" s="526" t="str">
        <f t="shared" si="25"/>
        <v>T=0s</v>
      </c>
      <c r="C678" s="534" t="str">
        <f>'Tabelle Dashboard'!B323</f>
        <v>Scenario 2</v>
      </c>
      <c r="D678" s="536">
        <f>'Tabelle Dashboard'!C323</f>
        <v>4.8000000000000001E-2</v>
      </c>
      <c r="E678" s="537">
        <f>'Tabelle Dashboard'!D323</f>
        <v>6.7000000000000004E-2</v>
      </c>
      <c r="F678" s="536">
        <f>'Tabelle Dashboard'!E323</f>
        <v>4.8000000000000001E-2</v>
      </c>
      <c r="G678" s="537">
        <f>'Tabelle Dashboard'!F323</f>
        <v>7.1999999999999998E-3</v>
      </c>
      <c r="H678" s="536">
        <f>'Tabelle Dashboard'!G323</f>
        <v>7.9000000000000008E-3</v>
      </c>
    </row>
    <row r="679" spans="1:8" x14ac:dyDescent="0.2">
      <c r="A679" s="520" t="str">
        <f t="shared" si="24"/>
        <v>T16</v>
      </c>
      <c r="B679" s="526" t="str">
        <f t="shared" si="25"/>
        <v>T=0s</v>
      </c>
      <c r="C679" s="534" t="str">
        <f>'Tabelle Dashboard'!B324</f>
        <v>Scenario 3</v>
      </c>
      <c r="D679" s="536">
        <f>'Tabelle Dashboard'!C324</f>
        <v>4.3999999999999997E-2</v>
      </c>
      <c r="E679" s="537">
        <f>'Tabelle Dashboard'!D324</f>
        <v>6.3E-2</v>
      </c>
      <c r="F679" s="536">
        <f>'Tabelle Dashboard'!E324</f>
        <v>4.3999999999999997E-2</v>
      </c>
      <c r="G679" s="537">
        <f>'Tabelle Dashboard'!F324</f>
        <v>6.7000000000000002E-3</v>
      </c>
      <c r="H679" s="536">
        <f>'Tabelle Dashboard'!G324</f>
        <v>6.7000000000000002E-3</v>
      </c>
    </row>
    <row r="680" spans="1:8" x14ac:dyDescent="0.2">
      <c r="A680" s="520" t="str">
        <f t="shared" si="24"/>
        <v>T16</v>
      </c>
      <c r="B680" s="526" t="str">
        <f t="shared" si="25"/>
        <v>T=0s</v>
      </c>
      <c r="C680" s="534" t="str">
        <f>'Tabelle Dashboard'!B325</f>
        <v>Scenario 4</v>
      </c>
      <c r="D680" s="536">
        <f>'Tabelle Dashboard'!C325</f>
        <v>4.3999999999999997E-2</v>
      </c>
      <c r="E680" s="537">
        <f>'Tabelle Dashboard'!D325</f>
        <v>6.2E-2</v>
      </c>
      <c r="F680" s="536">
        <f>'Tabelle Dashboard'!E325</f>
        <v>4.3999999999999997E-2</v>
      </c>
      <c r="G680" s="537">
        <f>'Tabelle Dashboard'!F325</f>
        <v>6.7999999999999996E-3</v>
      </c>
      <c r="H680" s="536">
        <f>'Tabelle Dashboard'!G325</f>
        <v>6.8999999999999999E-3</v>
      </c>
    </row>
    <row r="681" spans="1:8" x14ac:dyDescent="0.2">
      <c r="A681" s="520" t="str">
        <f t="shared" si="24"/>
        <v>T16</v>
      </c>
      <c r="B681" s="526" t="str">
        <f t="shared" si="25"/>
        <v>T=0s</v>
      </c>
      <c r="C681" s="534" t="str">
        <f>'Tabelle Dashboard'!B326</f>
        <v>Scenario 5</v>
      </c>
      <c r="D681" s="536">
        <f>'Tabelle Dashboard'!C326</f>
        <v>4.5999999999999999E-2</v>
      </c>
      <c r="E681" s="537">
        <f>'Tabelle Dashboard'!D326</f>
        <v>6.5000000000000002E-2</v>
      </c>
      <c r="F681" s="536">
        <f>'Tabelle Dashboard'!E326</f>
        <v>4.5999999999999999E-2</v>
      </c>
      <c r="G681" s="537">
        <f>'Tabelle Dashboard'!F326</f>
        <v>7.0000000000000001E-3</v>
      </c>
      <c r="H681" s="536">
        <f>'Tabelle Dashboard'!G326</f>
        <v>6.7999999999999996E-3</v>
      </c>
    </row>
    <row r="682" spans="1:8" x14ac:dyDescent="0.2">
      <c r="A682" s="520" t="str">
        <f t="shared" si="24"/>
        <v>T16</v>
      </c>
      <c r="B682" s="526" t="str">
        <f t="shared" si="25"/>
        <v>T=0s</v>
      </c>
      <c r="C682" s="534" t="str">
        <f>'Tabelle Dashboard'!B327</f>
        <v>Scenario 6</v>
      </c>
      <c r="D682" s="536">
        <f>'Tabelle Dashboard'!C327</f>
        <v>4.7E-2</v>
      </c>
      <c r="E682" s="537">
        <f>'Tabelle Dashboard'!D327</f>
        <v>6.5000000000000002E-2</v>
      </c>
      <c r="F682" s="536">
        <f>'Tabelle Dashboard'!E327</f>
        <v>4.5999999999999999E-2</v>
      </c>
      <c r="G682" s="537">
        <f>'Tabelle Dashboard'!F327</f>
        <v>7.0000000000000001E-3</v>
      </c>
      <c r="H682" s="536">
        <f>'Tabelle Dashboard'!G327</f>
        <v>7.0000000000000001E-3</v>
      </c>
    </row>
    <row r="683" spans="1:8" x14ac:dyDescent="0.2">
      <c r="A683" s="520" t="str">
        <f t="shared" si="24"/>
        <v>T16</v>
      </c>
      <c r="B683" s="526" t="str">
        <f t="shared" si="25"/>
        <v>T=0s</v>
      </c>
      <c r="C683" s="534" t="str">
        <f>'Tabelle Dashboard'!B328</f>
        <v>Scenario 7</v>
      </c>
      <c r="D683" s="536">
        <f>'Tabelle Dashboard'!C328</f>
        <v>4.4999999999999998E-2</v>
      </c>
      <c r="E683" s="537">
        <f>'Tabelle Dashboard'!D328</f>
        <v>6.3E-2</v>
      </c>
      <c r="F683" s="536">
        <f>'Tabelle Dashboard'!E328</f>
        <v>4.4999999999999998E-2</v>
      </c>
      <c r="G683" s="537">
        <f>'Tabelle Dashboard'!F328</f>
        <v>6.8999999999999999E-3</v>
      </c>
      <c r="H683" s="536">
        <f>'Tabelle Dashboard'!G328</f>
        <v>6.7999999999999996E-3</v>
      </c>
    </row>
    <row r="684" spans="1:8" x14ac:dyDescent="0.2">
      <c r="A684" s="520" t="str">
        <f t="shared" si="24"/>
        <v>T16</v>
      </c>
      <c r="B684" s="526" t="str">
        <f t="shared" si="25"/>
        <v>T=0s</v>
      </c>
      <c r="C684" s="534" t="str">
        <f>'Tabelle Dashboard'!B329</f>
        <v>Scenario 8</v>
      </c>
      <c r="D684" s="536">
        <f>'Tabelle Dashboard'!C329</f>
        <v>4.7E-2</v>
      </c>
      <c r="E684" s="537">
        <f>'Tabelle Dashboard'!D329</f>
        <v>6.5000000000000002E-2</v>
      </c>
      <c r="F684" s="536">
        <f>'Tabelle Dashboard'!E329</f>
        <v>4.5999999999999999E-2</v>
      </c>
      <c r="G684" s="537">
        <f>'Tabelle Dashboard'!F329</f>
        <v>7.0000000000000001E-3</v>
      </c>
      <c r="H684" s="536">
        <f>'Tabelle Dashboard'!G329</f>
        <v>7.0000000000000001E-3</v>
      </c>
    </row>
    <row r="685" spans="1:8" x14ac:dyDescent="0.2">
      <c r="A685" s="520" t="str">
        <f t="shared" si="24"/>
        <v>T16</v>
      </c>
      <c r="B685" s="526" t="str">
        <f t="shared" si="25"/>
        <v>T=0s</v>
      </c>
      <c r="C685" s="534" t="str">
        <f>'Tabelle Dashboard'!B330</f>
        <v>Scenario 9</v>
      </c>
      <c r="D685" s="536">
        <f>'Tabelle Dashboard'!C330</f>
        <v>0.05</v>
      </c>
      <c r="E685" s="537">
        <f>'Tabelle Dashboard'!D330</f>
        <v>6.7000000000000004E-2</v>
      </c>
      <c r="F685" s="536">
        <f>'Tabelle Dashboard'!E330</f>
        <v>0.05</v>
      </c>
      <c r="G685" s="537">
        <f>'Tabelle Dashboard'!F330</f>
        <v>7.6E-3</v>
      </c>
      <c r="H685" s="536">
        <f>'Tabelle Dashboard'!G330</f>
        <v>7.4999999999999997E-3</v>
      </c>
    </row>
    <row r="686" spans="1:8" x14ac:dyDescent="0.2">
      <c r="A686" s="520" t="str">
        <f t="shared" si="24"/>
        <v>T16</v>
      </c>
      <c r="B686" s="526" t="str">
        <f t="shared" si="25"/>
        <v>T=0s</v>
      </c>
      <c r="C686" s="534" t="str">
        <f>'Tabelle Dashboard'!B331</f>
        <v>Scenario 10</v>
      </c>
      <c r="D686" s="536">
        <f>'Tabelle Dashboard'!C331</f>
        <v>0.05</v>
      </c>
      <c r="E686" s="537">
        <f>'Tabelle Dashboard'!D331</f>
        <v>7.0999999999999994E-2</v>
      </c>
      <c r="F686" s="536">
        <f>'Tabelle Dashboard'!E331</f>
        <v>0.05</v>
      </c>
      <c r="G686" s="537">
        <f>'Tabelle Dashboard'!F331</f>
        <v>7.6E-3</v>
      </c>
      <c r="H686" s="536">
        <f>'Tabelle Dashboard'!G331</f>
        <v>7.4999999999999997E-3</v>
      </c>
    </row>
    <row r="687" spans="1:8" x14ac:dyDescent="0.2">
      <c r="A687" s="520" t="str">
        <f t="shared" si="24"/>
        <v>T16</v>
      </c>
      <c r="B687" s="526" t="str">
        <f t="shared" si="25"/>
        <v>T=0s</v>
      </c>
      <c r="C687" s="534" t="str">
        <f>'Tabelle Dashboard'!B332</f>
        <v>Scenario 11</v>
      </c>
      <c r="D687" s="536">
        <f>'Tabelle Dashboard'!C332</f>
        <v>4.7E-2</v>
      </c>
      <c r="E687" s="537">
        <f>'Tabelle Dashboard'!D332</f>
        <v>6.6000000000000003E-2</v>
      </c>
      <c r="F687" s="536">
        <f>'Tabelle Dashboard'!E332</f>
        <v>4.7E-2</v>
      </c>
      <c r="G687" s="537">
        <f>'Tabelle Dashboard'!F332</f>
        <v>7.1000000000000004E-3</v>
      </c>
      <c r="H687" s="536">
        <f>'Tabelle Dashboard'!G332</f>
        <v>7.0000000000000001E-3</v>
      </c>
    </row>
    <row r="688" spans="1:8" x14ac:dyDescent="0.2">
      <c r="A688" s="520" t="str">
        <f t="shared" si="24"/>
        <v>T16</v>
      </c>
      <c r="B688" s="526" t="str">
        <f t="shared" si="25"/>
        <v>T=0s</v>
      </c>
      <c r="C688" s="534" t="str">
        <f>'Tabelle Dashboard'!B333</f>
        <v>Scenario 12</v>
      </c>
      <c r="D688" s="536">
        <f>'Tabelle Dashboard'!C333</f>
        <v>4.4999999999999998E-2</v>
      </c>
      <c r="E688" s="537">
        <f>'Tabelle Dashboard'!D333</f>
        <v>6.4000000000000001E-2</v>
      </c>
      <c r="F688" s="536">
        <f>'Tabelle Dashboard'!E333</f>
        <v>4.4999999999999998E-2</v>
      </c>
      <c r="G688" s="537">
        <f>'Tabelle Dashboard'!F333</f>
        <v>6.7999999999999996E-3</v>
      </c>
      <c r="H688" s="536">
        <f>'Tabelle Dashboard'!G333</f>
        <v>6.7999999999999996E-3</v>
      </c>
    </row>
    <row r="689" spans="1:8" x14ac:dyDescent="0.2">
      <c r="A689" s="520" t="str">
        <f t="shared" si="24"/>
        <v>T16</v>
      </c>
      <c r="B689" s="526" t="str">
        <f t="shared" si="25"/>
        <v>T=0s</v>
      </c>
      <c r="C689" s="534" t="str">
        <f>'Tabelle Dashboard'!B334</f>
        <v>Scenario 13</v>
      </c>
      <c r="D689" s="536">
        <f>'Tabelle Dashboard'!C334</f>
        <v>5.0999999999999997E-2</v>
      </c>
      <c r="E689" s="537">
        <f>'Tabelle Dashboard'!D334</f>
        <v>7.0999999999999994E-2</v>
      </c>
      <c r="F689" s="536">
        <f>'Tabelle Dashboard'!E334</f>
        <v>0.05</v>
      </c>
      <c r="G689" s="537">
        <f>'Tabelle Dashboard'!F334</f>
        <v>7.6E-3</v>
      </c>
      <c r="H689" s="536">
        <f>'Tabelle Dashboard'!G334</f>
        <v>7.4999999999999997E-3</v>
      </c>
    </row>
    <row r="690" spans="1:8" x14ac:dyDescent="0.2">
      <c r="A690" s="520" t="str">
        <f t="shared" si="24"/>
        <v>T16</v>
      </c>
      <c r="B690" s="526" t="str">
        <f t="shared" si="25"/>
        <v>T=0s</v>
      </c>
      <c r="C690" s="534" t="str">
        <f>'Tabelle Dashboard'!B335</f>
        <v>Scenario 14</v>
      </c>
      <c r="D690" s="536">
        <f>'Tabelle Dashboard'!C335</f>
        <v>4.8000000000000001E-2</v>
      </c>
      <c r="E690" s="537">
        <f>'Tabelle Dashboard'!D335</f>
        <v>6.7000000000000004E-2</v>
      </c>
      <c r="F690" s="536">
        <f>'Tabelle Dashboard'!E335</f>
        <v>4.7E-2</v>
      </c>
      <c r="G690" s="537">
        <f>'Tabelle Dashboard'!F335</f>
        <v>7.1999999999999998E-3</v>
      </c>
      <c r="H690" s="536">
        <f>'Tabelle Dashboard'!G335</f>
        <v>7.1999999999999998E-3</v>
      </c>
    </row>
    <row r="691" spans="1:8" x14ac:dyDescent="0.2">
      <c r="A691" s="520" t="str">
        <f t="shared" si="24"/>
        <v>T16</v>
      </c>
      <c r="B691" s="526" t="str">
        <f t="shared" si="25"/>
        <v>T=0s</v>
      </c>
      <c r="C691" s="534" t="str">
        <f>'Tabelle Dashboard'!B336</f>
        <v>Scenario 15</v>
      </c>
      <c r="D691" s="536">
        <f>'Tabelle Dashboard'!C336</f>
        <v>4.8000000000000001E-2</v>
      </c>
      <c r="E691" s="537">
        <f>'Tabelle Dashboard'!D336</f>
        <v>6.8000000000000005E-2</v>
      </c>
      <c r="F691" s="536">
        <f>'Tabelle Dashboard'!E336</f>
        <v>4.8000000000000001E-2</v>
      </c>
      <c r="G691" s="537">
        <f>'Tabelle Dashboard'!F336</f>
        <v>7.3000000000000001E-3</v>
      </c>
      <c r="H691" s="536">
        <f>'Tabelle Dashboard'!G336</f>
        <v>7.1999999999999998E-3</v>
      </c>
    </row>
    <row r="692" spans="1:8" x14ac:dyDescent="0.2">
      <c r="A692" s="520" t="str">
        <f t="shared" si="24"/>
        <v>T16</v>
      </c>
      <c r="B692" s="526" t="str">
        <f t="shared" si="25"/>
        <v>T=1s</v>
      </c>
      <c r="C692" s="534" t="str">
        <f>'Tabelle Dashboard'!J322</f>
        <v>Scenario 1</v>
      </c>
      <c r="D692" s="536">
        <f>'Tabelle Dashboard'!K322</f>
        <v>4.7E-2</v>
      </c>
      <c r="E692" s="537">
        <f>'Tabelle Dashboard'!L322</f>
        <v>6.6000000000000003E-2</v>
      </c>
      <c r="F692" s="536">
        <f>'Tabelle Dashboard'!M322</f>
        <v>4.7E-2</v>
      </c>
      <c r="G692" s="537">
        <f>'Tabelle Dashboard'!N322</f>
        <v>7.1000000000000004E-3</v>
      </c>
      <c r="H692" s="536">
        <f>'Tabelle Dashboard'!O322</f>
        <v>7.1000000000000004E-3</v>
      </c>
    </row>
    <row r="693" spans="1:8" x14ac:dyDescent="0.2">
      <c r="A693" s="520" t="str">
        <f t="shared" si="24"/>
        <v>T16</v>
      </c>
      <c r="B693" s="526" t="str">
        <f t="shared" si="25"/>
        <v>T=1s</v>
      </c>
      <c r="C693" s="534" t="str">
        <f>'Tabelle Dashboard'!J323</f>
        <v>Scenario 2</v>
      </c>
      <c r="D693" s="536">
        <f>'Tabelle Dashboard'!K323</f>
        <v>4.4999999999999998E-2</v>
      </c>
      <c r="E693" s="537">
        <f>'Tabelle Dashboard'!L323</f>
        <v>6.3E-2</v>
      </c>
      <c r="F693" s="536">
        <f>'Tabelle Dashboard'!M323</f>
        <v>4.4999999999999998E-2</v>
      </c>
      <c r="G693" s="537">
        <f>'Tabelle Dashboard'!N323</f>
        <v>6.7000000000000002E-3</v>
      </c>
      <c r="H693" s="536">
        <f>'Tabelle Dashboard'!O323</f>
        <v>6.7000000000000002E-3</v>
      </c>
    </row>
    <row r="694" spans="1:8" x14ac:dyDescent="0.2">
      <c r="A694" s="520" t="str">
        <f t="shared" si="24"/>
        <v>T16</v>
      </c>
      <c r="B694" s="526" t="str">
        <f t="shared" si="25"/>
        <v>T=1s</v>
      </c>
      <c r="C694" s="534" t="str">
        <f>'Tabelle Dashboard'!J324</f>
        <v>Scenario 3</v>
      </c>
      <c r="D694" s="536">
        <f>'Tabelle Dashboard'!K324</f>
        <v>4.9000000000000002E-2</v>
      </c>
      <c r="E694" s="537">
        <f>'Tabelle Dashboard'!L324</f>
        <v>6.8000000000000005E-2</v>
      </c>
      <c r="F694" s="536">
        <f>'Tabelle Dashboard'!M324</f>
        <v>4.9000000000000002E-2</v>
      </c>
      <c r="G694" s="537">
        <f>'Tabelle Dashboard'!N324</f>
        <v>7.3000000000000001E-3</v>
      </c>
      <c r="H694" s="536">
        <f>'Tabelle Dashboard'!O324</f>
        <v>7.3000000000000001E-3</v>
      </c>
    </row>
    <row r="695" spans="1:8" x14ac:dyDescent="0.2">
      <c r="A695" s="520" t="str">
        <f t="shared" si="24"/>
        <v>T16</v>
      </c>
      <c r="B695" s="526" t="str">
        <f t="shared" si="25"/>
        <v>T=1s</v>
      </c>
      <c r="C695" s="534" t="str">
        <f>'Tabelle Dashboard'!J325</f>
        <v>Scenario 4</v>
      </c>
      <c r="D695" s="536">
        <f>'Tabelle Dashboard'!K325</f>
        <v>4.4999999999999998E-2</v>
      </c>
      <c r="E695" s="537">
        <f>'Tabelle Dashboard'!L325</f>
        <v>6.4000000000000001E-2</v>
      </c>
      <c r="F695" s="536">
        <f>'Tabelle Dashboard'!M325</f>
        <v>4.5999999999999999E-2</v>
      </c>
      <c r="G695" s="537">
        <f>'Tabelle Dashboard'!N325</f>
        <v>6.8999999999999999E-3</v>
      </c>
      <c r="H695" s="536">
        <f>'Tabelle Dashboard'!O325</f>
        <v>6.8999999999999999E-3</v>
      </c>
    </row>
    <row r="696" spans="1:8" x14ac:dyDescent="0.2">
      <c r="A696" s="520" t="str">
        <f t="shared" si="24"/>
        <v>T16</v>
      </c>
      <c r="B696" s="526" t="str">
        <f t="shared" si="25"/>
        <v>T=1s</v>
      </c>
      <c r="C696" s="534" t="str">
        <f>'Tabelle Dashboard'!J326</f>
        <v>Scenario 5</v>
      </c>
      <c r="D696" s="536">
        <f>'Tabelle Dashboard'!K326</f>
        <v>4.8000000000000001E-2</v>
      </c>
      <c r="E696" s="537">
        <f>'Tabelle Dashboard'!L326</f>
        <v>6.7000000000000004E-2</v>
      </c>
      <c r="F696" s="536">
        <f>'Tabelle Dashboard'!M326</f>
        <v>4.8000000000000001E-2</v>
      </c>
      <c r="G696" s="537">
        <f>'Tabelle Dashboard'!N326</f>
        <v>7.1999999999999998E-3</v>
      </c>
      <c r="H696" s="536">
        <f>'Tabelle Dashboard'!O326</f>
        <v>7.1999999999999998E-3</v>
      </c>
    </row>
    <row r="697" spans="1:8" x14ac:dyDescent="0.2">
      <c r="A697" s="520" t="str">
        <f t="shared" si="24"/>
        <v>T16</v>
      </c>
      <c r="B697" s="526" t="str">
        <f t="shared" si="25"/>
        <v>T=1s</v>
      </c>
      <c r="C697" s="534" t="str">
        <f>'Tabelle Dashboard'!J327</f>
        <v>Scenario 6</v>
      </c>
      <c r="D697" s="536">
        <f>'Tabelle Dashboard'!K327</f>
        <v>4.8000000000000001E-2</v>
      </c>
      <c r="E697" s="537">
        <f>'Tabelle Dashboard'!L327</f>
        <v>6.7000000000000004E-2</v>
      </c>
      <c r="F697" s="536">
        <f>'Tabelle Dashboard'!M327</f>
        <v>4.8000000000000001E-2</v>
      </c>
      <c r="G697" s="537">
        <f>'Tabelle Dashboard'!N327</f>
        <v>7.3000000000000001E-3</v>
      </c>
      <c r="H697" s="536">
        <f>'Tabelle Dashboard'!O327</f>
        <v>7.1999999999999998E-3</v>
      </c>
    </row>
    <row r="698" spans="1:8" x14ac:dyDescent="0.2">
      <c r="A698" s="520" t="str">
        <f t="shared" si="24"/>
        <v>T16</v>
      </c>
      <c r="B698" s="526" t="str">
        <f t="shared" si="25"/>
        <v>T=1s</v>
      </c>
      <c r="C698" s="534" t="str">
        <f>'Tabelle Dashboard'!J328</f>
        <v>Scenario 7</v>
      </c>
      <c r="D698" s="536">
        <f>'Tabelle Dashboard'!K328</f>
        <v>4.5999999999999999E-2</v>
      </c>
      <c r="E698" s="537">
        <f>'Tabelle Dashboard'!L328</f>
        <v>6.5000000000000002E-2</v>
      </c>
      <c r="F698" s="536">
        <f>'Tabelle Dashboard'!M328</f>
        <v>4.5999999999999999E-2</v>
      </c>
      <c r="G698" s="537">
        <f>'Tabelle Dashboard'!N328</f>
        <v>6.8999999999999999E-3</v>
      </c>
      <c r="H698" s="536">
        <f>'Tabelle Dashboard'!O328</f>
        <v>6.8999999999999999E-3</v>
      </c>
    </row>
    <row r="699" spans="1:8" x14ac:dyDescent="0.2">
      <c r="A699" s="520" t="str">
        <f t="shared" si="24"/>
        <v>T16</v>
      </c>
      <c r="B699" s="526" t="str">
        <f t="shared" si="25"/>
        <v>T=1s</v>
      </c>
      <c r="C699" s="534" t="str">
        <f>'Tabelle Dashboard'!J329</f>
        <v>Scenario 8</v>
      </c>
      <c r="D699" s="536">
        <f>'Tabelle Dashboard'!K329</f>
        <v>4.7E-2</v>
      </c>
      <c r="E699" s="537">
        <f>'Tabelle Dashboard'!L329</f>
        <v>6.6000000000000003E-2</v>
      </c>
      <c r="F699" s="536">
        <f>'Tabelle Dashboard'!M329</f>
        <v>4.7E-2</v>
      </c>
      <c r="G699" s="537">
        <f>'Tabelle Dashboard'!N329</f>
        <v>7.1000000000000004E-3</v>
      </c>
      <c r="H699" s="536">
        <f>'Tabelle Dashboard'!O329</f>
        <v>7.1000000000000004E-3</v>
      </c>
    </row>
    <row r="700" spans="1:8" x14ac:dyDescent="0.2">
      <c r="A700" s="520" t="str">
        <f t="shared" si="24"/>
        <v>T16</v>
      </c>
      <c r="B700" s="526" t="str">
        <f t="shared" si="25"/>
        <v>T=1s</v>
      </c>
      <c r="C700" s="534" t="str">
        <f>'Tabelle Dashboard'!J330</f>
        <v>Scenario 9</v>
      </c>
      <c r="D700" s="536">
        <f>'Tabelle Dashboard'!K330</f>
        <v>4.8000000000000001E-2</v>
      </c>
      <c r="E700" s="537">
        <f>'Tabelle Dashboard'!L330</f>
        <v>6.8000000000000005E-2</v>
      </c>
      <c r="F700" s="536">
        <f>'Tabelle Dashboard'!M330</f>
        <v>4.8000000000000001E-2</v>
      </c>
      <c r="G700" s="537">
        <f>'Tabelle Dashboard'!N330</f>
        <v>7.3000000000000001E-3</v>
      </c>
      <c r="H700" s="536">
        <f>'Tabelle Dashboard'!O330</f>
        <v>7.1999999999999998E-3</v>
      </c>
    </row>
    <row r="701" spans="1:8" x14ac:dyDescent="0.2">
      <c r="A701" s="520" t="str">
        <f t="shared" si="24"/>
        <v>T16</v>
      </c>
      <c r="B701" s="526" t="str">
        <f t="shared" si="25"/>
        <v>T=1s</v>
      </c>
      <c r="C701" s="534" t="str">
        <f>'Tabelle Dashboard'!J331</f>
        <v>Scenario 10</v>
      </c>
      <c r="D701" s="536">
        <f>'Tabelle Dashboard'!K331</f>
        <v>5.0999999999999997E-2</v>
      </c>
      <c r="E701" s="537">
        <f>'Tabelle Dashboard'!L331</f>
        <v>7.1999999999999995E-2</v>
      </c>
      <c r="F701" s="536">
        <f>'Tabelle Dashboard'!M331</f>
        <v>5.0999999999999997E-2</v>
      </c>
      <c r="G701" s="537">
        <f>'Tabelle Dashboard'!N331</f>
        <v>7.7000000000000002E-3</v>
      </c>
      <c r="H701" s="536">
        <f>'Tabelle Dashboard'!O331</f>
        <v>7.7000000000000002E-3</v>
      </c>
    </row>
    <row r="702" spans="1:8" x14ac:dyDescent="0.2">
      <c r="A702" s="520" t="str">
        <f t="shared" si="24"/>
        <v>T16</v>
      </c>
      <c r="B702" s="526" t="str">
        <f t="shared" si="25"/>
        <v>T=1s</v>
      </c>
      <c r="C702" s="534" t="str">
        <f>'Tabelle Dashboard'!J332</f>
        <v>Scenario 11</v>
      </c>
      <c r="D702" s="536">
        <f>'Tabelle Dashboard'!K332</f>
        <v>4.7E-2</v>
      </c>
      <c r="E702" s="537">
        <f>'Tabelle Dashboard'!L332</f>
        <v>6.7000000000000004E-2</v>
      </c>
      <c r="F702" s="536">
        <f>'Tabelle Dashboard'!M332</f>
        <v>4.7E-2</v>
      </c>
      <c r="G702" s="537">
        <f>'Tabelle Dashboard'!N332</f>
        <v>7.1000000000000004E-3</v>
      </c>
      <c r="H702" s="536">
        <f>'Tabelle Dashboard'!O332</f>
        <v>7.1000000000000004E-3</v>
      </c>
    </row>
    <row r="703" spans="1:8" x14ac:dyDescent="0.2">
      <c r="A703" s="520" t="str">
        <f t="shared" si="24"/>
        <v>T16</v>
      </c>
      <c r="B703" s="526" t="str">
        <f t="shared" si="25"/>
        <v>T=1s</v>
      </c>
      <c r="C703" s="534" t="str">
        <f>'Tabelle Dashboard'!J333</f>
        <v>Scenario 12</v>
      </c>
      <c r="D703" s="536">
        <f>'Tabelle Dashboard'!K333</f>
        <v>4.4999999999999998E-2</v>
      </c>
      <c r="E703" s="537">
        <f>'Tabelle Dashboard'!L333</f>
        <v>6.4000000000000001E-2</v>
      </c>
      <c r="F703" s="536">
        <f>'Tabelle Dashboard'!M333</f>
        <v>4.4999999999999998E-2</v>
      </c>
      <c r="G703" s="537">
        <f>'Tabelle Dashboard'!N333</f>
        <v>6.7999999999999996E-3</v>
      </c>
      <c r="H703" s="536">
        <f>'Tabelle Dashboard'!O333</f>
        <v>6.7999999999999996E-3</v>
      </c>
    </row>
    <row r="704" spans="1:8" x14ac:dyDescent="0.2">
      <c r="A704" s="520" t="str">
        <f t="shared" si="24"/>
        <v>T16</v>
      </c>
      <c r="B704" s="526" t="str">
        <f t="shared" si="25"/>
        <v>T=1s</v>
      </c>
      <c r="C704" s="534" t="str">
        <f>'Tabelle Dashboard'!J334</f>
        <v>Scenario 13</v>
      </c>
      <c r="D704" s="536">
        <f>'Tabelle Dashboard'!K334</f>
        <v>5.0999999999999997E-2</v>
      </c>
      <c r="E704" s="537">
        <f>'Tabelle Dashboard'!L334</f>
        <v>7.1999999999999995E-2</v>
      </c>
      <c r="F704" s="536">
        <f>'Tabelle Dashboard'!M334</f>
        <v>5.0999999999999997E-2</v>
      </c>
      <c r="G704" s="537">
        <f>'Tabelle Dashboard'!N334</f>
        <v>7.7000000000000002E-3</v>
      </c>
      <c r="H704" s="536">
        <f>'Tabelle Dashboard'!O334</f>
        <v>7.7000000000000002E-3</v>
      </c>
    </row>
    <row r="705" spans="1:8" x14ac:dyDescent="0.2">
      <c r="A705" s="520" t="str">
        <f t="shared" si="24"/>
        <v>T16</v>
      </c>
      <c r="B705" s="526" t="str">
        <f t="shared" si="25"/>
        <v>T=1s</v>
      </c>
      <c r="C705" s="534" t="str">
        <f>'Tabelle Dashboard'!J335</f>
        <v>Scenario 14</v>
      </c>
      <c r="D705" s="536">
        <f>'Tabelle Dashboard'!K335</f>
        <v>4.8000000000000001E-2</v>
      </c>
      <c r="E705" s="537">
        <f>'Tabelle Dashboard'!L335</f>
        <v>6.7000000000000004E-2</v>
      </c>
      <c r="F705" s="536">
        <f>'Tabelle Dashboard'!M335</f>
        <v>4.8000000000000001E-2</v>
      </c>
      <c r="G705" s="537">
        <f>'Tabelle Dashboard'!N335</f>
        <v>7.1999999999999998E-3</v>
      </c>
      <c r="H705" s="536">
        <f>'Tabelle Dashboard'!O335</f>
        <v>7.1999999999999998E-3</v>
      </c>
    </row>
    <row r="706" spans="1:8" x14ac:dyDescent="0.2">
      <c r="A706" s="520" t="str">
        <f t="shared" si="24"/>
        <v>T16</v>
      </c>
      <c r="B706" s="526" t="str">
        <f t="shared" si="25"/>
        <v>T=1s</v>
      </c>
      <c r="C706" s="534" t="str">
        <f>'Tabelle Dashboard'!J336</f>
        <v>Scenario 15</v>
      </c>
      <c r="D706" s="536">
        <f>'Tabelle Dashboard'!K336</f>
        <v>4.9000000000000002E-2</v>
      </c>
      <c r="E706" s="537">
        <f>'Tabelle Dashboard'!L336</f>
        <v>6.9000000000000006E-2</v>
      </c>
      <c r="F706" s="536">
        <f>'Tabelle Dashboard'!M336</f>
        <v>4.9000000000000002E-2</v>
      </c>
      <c r="G706" s="537">
        <f>'Tabelle Dashboard'!N336</f>
        <v>7.4999999999999997E-3</v>
      </c>
      <c r="H706" s="536">
        <f>'Tabelle Dashboard'!O336</f>
        <v>7.4000000000000003E-3</v>
      </c>
    </row>
    <row r="707" spans="1:8" x14ac:dyDescent="0.2">
      <c r="A707" s="520" t="str">
        <f t="shared" si="24"/>
        <v>T16</v>
      </c>
      <c r="B707" s="526" t="str">
        <f t="shared" si="25"/>
        <v>T=2s</v>
      </c>
      <c r="C707" s="534" t="str">
        <f>'Tabelle Dashboard'!R322</f>
        <v>Scenario 1</v>
      </c>
      <c r="D707" s="536">
        <f>'Tabelle Dashboard'!S322</f>
        <v>0.04</v>
      </c>
      <c r="E707" s="537">
        <f>'Tabelle Dashboard'!T322</f>
        <v>6.6000000000000003E-2</v>
      </c>
      <c r="F707" s="536">
        <f>'Tabelle Dashboard'!U322</f>
        <v>4.7E-2</v>
      </c>
      <c r="G707" s="537">
        <f>'Tabelle Dashboard'!V322</f>
        <v>7.0000000000000001E-3</v>
      </c>
      <c r="H707" s="536">
        <f>'Tabelle Dashboard'!W322</f>
        <v>7.0000000000000001E-3</v>
      </c>
    </row>
    <row r="708" spans="1:8" x14ac:dyDescent="0.2">
      <c r="A708" s="520" t="str">
        <f t="shared" si="24"/>
        <v>T16</v>
      </c>
      <c r="B708" s="526" t="str">
        <f t="shared" si="25"/>
        <v>T=2s</v>
      </c>
      <c r="C708" s="534" t="str">
        <f>'Tabelle Dashboard'!R323</f>
        <v>Scenario 2</v>
      </c>
      <c r="D708" s="536">
        <f>'Tabelle Dashboard'!S323</f>
        <v>4.7E-2</v>
      </c>
      <c r="E708" s="537">
        <f>'Tabelle Dashboard'!T323</f>
        <v>6.7000000000000004E-2</v>
      </c>
      <c r="F708" s="536">
        <f>'Tabelle Dashboard'!U323</f>
        <v>4.7E-2</v>
      </c>
      <c r="G708" s="537">
        <f>'Tabelle Dashboard'!V323</f>
        <v>7.1000000000000004E-3</v>
      </c>
      <c r="H708" s="536">
        <f>'Tabelle Dashboard'!W323</f>
        <v>7.1999999999999998E-3</v>
      </c>
    </row>
    <row r="709" spans="1:8" x14ac:dyDescent="0.2">
      <c r="A709" s="520" t="str">
        <f t="shared" si="24"/>
        <v>T16</v>
      </c>
      <c r="B709" s="526" t="str">
        <f t="shared" si="25"/>
        <v>T=2s</v>
      </c>
      <c r="C709" s="534" t="str">
        <f>'Tabelle Dashboard'!R324</f>
        <v>Scenario 3</v>
      </c>
      <c r="D709" s="536">
        <f>'Tabelle Dashboard'!S324</f>
        <v>4.8000000000000001E-2</v>
      </c>
      <c r="E709" s="537">
        <f>'Tabelle Dashboard'!T324</f>
        <v>6.7000000000000004E-2</v>
      </c>
      <c r="F709" s="536">
        <f>'Tabelle Dashboard'!U324</f>
        <v>4.8000000000000001E-2</v>
      </c>
      <c r="G709" s="537">
        <f>'Tabelle Dashboard'!V324</f>
        <v>7.1999999999999998E-3</v>
      </c>
      <c r="H709" s="536">
        <f>'Tabelle Dashboard'!W324</f>
        <v>7.1999999999999998E-3</v>
      </c>
    </row>
    <row r="710" spans="1:8" x14ac:dyDescent="0.2">
      <c r="A710" s="520" t="str">
        <f t="shared" si="24"/>
        <v>T16</v>
      </c>
      <c r="B710" s="526" t="str">
        <f t="shared" si="25"/>
        <v>T=2s</v>
      </c>
      <c r="C710" s="534" t="str">
        <f>'Tabelle Dashboard'!R325</f>
        <v>Scenario 4</v>
      </c>
      <c r="D710" s="536">
        <f>'Tabelle Dashboard'!S325</f>
        <v>4.4999999999999998E-2</v>
      </c>
      <c r="E710" s="537">
        <f>'Tabelle Dashboard'!T325</f>
        <v>6.4000000000000001E-2</v>
      </c>
      <c r="F710" s="536">
        <f>'Tabelle Dashboard'!U325</f>
        <v>4.4999999999999998E-2</v>
      </c>
      <c r="G710" s="537">
        <f>'Tabelle Dashboard'!V325</f>
        <v>6.7999999999999996E-3</v>
      </c>
      <c r="H710" s="536">
        <f>'Tabelle Dashboard'!W325</f>
        <v>6.7999999999999996E-3</v>
      </c>
    </row>
    <row r="711" spans="1:8" x14ac:dyDescent="0.2">
      <c r="A711" s="520" t="str">
        <f t="shared" si="24"/>
        <v>T16</v>
      </c>
      <c r="B711" s="526" t="str">
        <f t="shared" si="25"/>
        <v>T=2s</v>
      </c>
      <c r="C711" s="534" t="str">
        <f>'Tabelle Dashboard'!R326</f>
        <v>Scenario 5</v>
      </c>
      <c r="D711" s="536">
        <f>'Tabelle Dashboard'!S326</f>
        <v>4.8000000000000001E-2</v>
      </c>
      <c r="E711" s="537">
        <f>'Tabelle Dashboard'!T326</f>
        <v>6.7000000000000004E-2</v>
      </c>
      <c r="F711" s="536">
        <f>'Tabelle Dashboard'!U326</f>
        <v>4.8000000000000001E-2</v>
      </c>
      <c r="G711" s="537">
        <f>'Tabelle Dashboard'!V326</f>
        <v>7.1999999999999998E-3</v>
      </c>
      <c r="H711" s="536">
        <f>'Tabelle Dashboard'!W326</f>
        <v>7.1999999999999998E-3</v>
      </c>
    </row>
    <row r="712" spans="1:8" x14ac:dyDescent="0.2">
      <c r="A712" s="520" t="str">
        <f t="shared" si="24"/>
        <v>T16</v>
      </c>
      <c r="B712" s="526" t="str">
        <f t="shared" si="25"/>
        <v>T=2s</v>
      </c>
      <c r="C712" s="534" t="str">
        <f>'Tabelle Dashboard'!R327</f>
        <v>Scenario 6</v>
      </c>
      <c r="D712" s="536">
        <f>'Tabelle Dashboard'!S327</f>
        <v>4.8000000000000001E-2</v>
      </c>
      <c r="E712" s="537">
        <f>'Tabelle Dashboard'!T327</f>
        <v>6.8000000000000005E-2</v>
      </c>
      <c r="F712" s="536">
        <f>'Tabelle Dashboard'!U327</f>
        <v>4.8000000000000001E-2</v>
      </c>
      <c r="G712" s="537">
        <f>'Tabelle Dashboard'!V327</f>
        <v>7.3000000000000001E-3</v>
      </c>
      <c r="H712" s="536">
        <f>'Tabelle Dashboard'!W327</f>
        <v>7.3000000000000001E-3</v>
      </c>
    </row>
    <row r="713" spans="1:8" x14ac:dyDescent="0.2">
      <c r="A713" s="520" t="str">
        <f t="shared" si="24"/>
        <v>T16</v>
      </c>
      <c r="B713" s="526" t="str">
        <f t="shared" si="25"/>
        <v>T=2s</v>
      </c>
      <c r="C713" s="534" t="str">
        <f>'Tabelle Dashboard'!R328</f>
        <v>Scenario 7</v>
      </c>
      <c r="D713" s="536">
        <f>'Tabelle Dashboard'!S328</f>
        <v>4.5999999999999999E-2</v>
      </c>
      <c r="E713" s="537">
        <f>'Tabelle Dashboard'!T328</f>
        <v>6.4000000000000001E-2</v>
      </c>
      <c r="F713" s="536">
        <f>'Tabelle Dashboard'!U328</f>
        <v>4.5999999999999999E-2</v>
      </c>
      <c r="G713" s="537">
        <f>'Tabelle Dashboard'!V328</f>
        <v>6.8999999999999999E-3</v>
      </c>
      <c r="H713" s="536">
        <f>'Tabelle Dashboard'!W328</f>
        <v>6.8999999999999999E-3</v>
      </c>
    </row>
    <row r="714" spans="1:8" x14ac:dyDescent="0.2">
      <c r="A714" s="520" t="str">
        <f t="shared" si="24"/>
        <v>T16</v>
      </c>
      <c r="B714" s="526" t="str">
        <f t="shared" si="25"/>
        <v>T=2s</v>
      </c>
      <c r="C714" s="534" t="str">
        <f>'Tabelle Dashboard'!R329</f>
        <v>Scenario 8</v>
      </c>
      <c r="D714" s="536">
        <f>'Tabelle Dashboard'!S329</f>
        <v>4.5999999999999999E-2</v>
      </c>
      <c r="E714" s="537">
        <f>'Tabelle Dashboard'!T329</f>
        <v>6.5000000000000002E-2</v>
      </c>
      <c r="F714" s="536">
        <f>'Tabelle Dashboard'!U329</f>
        <v>4.7E-2</v>
      </c>
      <c r="G714" s="537">
        <f>'Tabelle Dashboard'!V329</f>
        <v>7.0000000000000001E-3</v>
      </c>
      <c r="H714" s="536">
        <f>'Tabelle Dashboard'!W329</f>
        <v>7.0000000000000001E-3</v>
      </c>
    </row>
    <row r="715" spans="1:8" x14ac:dyDescent="0.2">
      <c r="A715" s="520" t="str">
        <f t="shared" si="24"/>
        <v>T16</v>
      </c>
      <c r="B715" s="526" t="str">
        <f t="shared" si="25"/>
        <v>T=2s</v>
      </c>
      <c r="C715" s="534" t="str">
        <f>'Tabelle Dashboard'!R330</f>
        <v>Scenario 9</v>
      </c>
      <c r="D715" s="536">
        <f>'Tabelle Dashboard'!S330</f>
        <v>4.3999999999999997E-2</v>
      </c>
      <c r="E715" s="537">
        <f>'Tabelle Dashboard'!T330</f>
        <v>6.2E-2</v>
      </c>
      <c r="F715" s="536">
        <f>'Tabelle Dashboard'!U330</f>
        <v>4.3999999999999997E-2</v>
      </c>
      <c r="G715" s="537">
        <f>'Tabelle Dashboard'!V330</f>
        <v>6.7000000000000002E-3</v>
      </c>
      <c r="H715" s="536">
        <f>'Tabelle Dashboard'!W330</f>
        <v>6.6E-3</v>
      </c>
    </row>
    <row r="716" spans="1:8" x14ac:dyDescent="0.2">
      <c r="A716" s="520" t="str">
        <f t="shared" si="24"/>
        <v>T16</v>
      </c>
      <c r="B716" s="526" t="str">
        <f t="shared" si="25"/>
        <v>T=2s</v>
      </c>
      <c r="C716" s="534" t="str">
        <f>'Tabelle Dashboard'!R331</f>
        <v>Scenario 10</v>
      </c>
      <c r="D716" s="536">
        <f>'Tabelle Dashboard'!S331</f>
        <v>4.9000000000000002E-2</v>
      </c>
      <c r="E716" s="537">
        <f>'Tabelle Dashboard'!T331</f>
        <v>6.9000000000000006E-2</v>
      </c>
      <c r="F716" s="536">
        <f>'Tabelle Dashboard'!U331</f>
        <v>4.9000000000000002E-2</v>
      </c>
      <c r="G716" s="537">
        <f>'Tabelle Dashboard'!V331</f>
        <v>7.4000000000000003E-3</v>
      </c>
      <c r="H716" s="536">
        <f>'Tabelle Dashboard'!W331</f>
        <v>7.4999999999999997E-3</v>
      </c>
    </row>
    <row r="717" spans="1:8" x14ac:dyDescent="0.2">
      <c r="A717" s="520" t="str">
        <f t="shared" si="24"/>
        <v>T16</v>
      </c>
      <c r="B717" s="526" t="str">
        <f t="shared" si="25"/>
        <v>T=2s</v>
      </c>
      <c r="C717" s="534" t="str">
        <f>'Tabelle Dashboard'!R332</f>
        <v>Scenario 11</v>
      </c>
      <c r="D717" s="536">
        <f>'Tabelle Dashboard'!S332</f>
        <v>4.5999999999999999E-2</v>
      </c>
      <c r="E717" s="537">
        <f>'Tabelle Dashboard'!T332</f>
        <v>6.5000000000000002E-2</v>
      </c>
      <c r="F717" s="536">
        <f>'Tabelle Dashboard'!U332</f>
        <v>4.7E-2</v>
      </c>
      <c r="G717" s="537">
        <f>'Tabelle Dashboard'!V332</f>
        <v>7.0000000000000001E-3</v>
      </c>
      <c r="H717" s="536">
        <f>'Tabelle Dashboard'!W332</f>
        <v>7.0000000000000001E-3</v>
      </c>
    </row>
    <row r="718" spans="1:8" x14ac:dyDescent="0.2">
      <c r="A718" s="520" t="str">
        <f t="shared" si="24"/>
        <v>T16</v>
      </c>
      <c r="B718" s="526" t="str">
        <f t="shared" si="25"/>
        <v>T=2s</v>
      </c>
      <c r="C718" s="534" t="str">
        <f>'Tabelle Dashboard'!R333</f>
        <v>Scenario 12</v>
      </c>
      <c r="D718" s="536">
        <f>'Tabelle Dashboard'!S333</f>
        <v>4.3999999999999997E-2</v>
      </c>
      <c r="E718" s="537">
        <f>'Tabelle Dashboard'!T333</f>
        <v>6.3E-2</v>
      </c>
      <c r="F718" s="536">
        <f>'Tabelle Dashboard'!U333</f>
        <v>4.3999999999999997E-2</v>
      </c>
      <c r="G718" s="537">
        <f>'Tabelle Dashboard'!V333</f>
        <v>6.7000000000000002E-3</v>
      </c>
      <c r="H718" s="536">
        <f>'Tabelle Dashboard'!W333</f>
        <v>6.7000000000000002E-3</v>
      </c>
    </row>
    <row r="719" spans="1:8" x14ac:dyDescent="0.2">
      <c r="A719" s="520" t="str">
        <f t="shared" si="24"/>
        <v>T16</v>
      </c>
      <c r="B719" s="526" t="str">
        <f t="shared" si="25"/>
        <v>T=2s</v>
      </c>
      <c r="C719" s="534" t="str">
        <f>'Tabelle Dashboard'!R334</f>
        <v>Scenario 13</v>
      </c>
      <c r="D719" s="536">
        <f>'Tabelle Dashboard'!S334</f>
        <v>4.9000000000000002E-2</v>
      </c>
      <c r="E719" s="537">
        <f>'Tabelle Dashboard'!T334</f>
        <v>7.0000000000000007E-2</v>
      </c>
      <c r="F719" s="536">
        <f>'Tabelle Dashboard'!U334</f>
        <v>4.9000000000000002E-2</v>
      </c>
      <c r="G719" s="537">
        <f>'Tabelle Dashboard'!V334</f>
        <v>7.4000000000000003E-3</v>
      </c>
      <c r="H719" s="536">
        <f>'Tabelle Dashboard'!W334</f>
        <v>7.7000000000000002E-3</v>
      </c>
    </row>
    <row r="720" spans="1:8" x14ac:dyDescent="0.2">
      <c r="A720" s="520" t="str">
        <f t="shared" si="24"/>
        <v>T16</v>
      </c>
      <c r="B720" s="526" t="str">
        <f t="shared" si="25"/>
        <v>T=2s</v>
      </c>
      <c r="C720" s="534" t="str">
        <f>'Tabelle Dashboard'!R335</f>
        <v>Scenario 14</v>
      </c>
      <c r="D720" s="536">
        <f>'Tabelle Dashboard'!S335</f>
        <v>4.5999999999999999E-2</v>
      </c>
      <c r="E720" s="537">
        <f>'Tabelle Dashboard'!T335</f>
        <v>6.5000000000000002E-2</v>
      </c>
      <c r="F720" s="536">
        <f>'Tabelle Dashboard'!U335</f>
        <v>4.7E-2</v>
      </c>
      <c r="G720" s="537">
        <f>'Tabelle Dashboard'!V335</f>
        <v>7.1000000000000004E-3</v>
      </c>
      <c r="H720" s="536">
        <f>'Tabelle Dashboard'!W335</f>
        <v>7.0000000000000001E-3</v>
      </c>
    </row>
    <row r="721" spans="1:8" x14ac:dyDescent="0.2">
      <c r="A721" s="520" t="str">
        <f t="shared" si="24"/>
        <v>T16</v>
      </c>
      <c r="B721" s="526" t="str">
        <f t="shared" si="25"/>
        <v>T=2s</v>
      </c>
      <c r="C721" s="534" t="str">
        <f>'Tabelle Dashboard'!R336</f>
        <v>Scenario 15</v>
      </c>
      <c r="D721" s="536">
        <f>'Tabelle Dashboard'!S336</f>
        <v>4.5999999999999999E-2</v>
      </c>
      <c r="E721" s="537">
        <f>'Tabelle Dashboard'!T336</f>
        <v>6.5000000000000002E-2</v>
      </c>
      <c r="F721" s="536">
        <f>'Tabelle Dashboard'!U336</f>
        <v>4.5999999999999999E-2</v>
      </c>
      <c r="G721" s="537">
        <f>'Tabelle Dashboard'!V336</f>
        <v>7.0000000000000001E-3</v>
      </c>
      <c r="H721" s="536">
        <f>'Tabelle Dashboard'!W336</f>
        <v>7.0000000000000001E-3</v>
      </c>
    </row>
    <row r="722" spans="1:8" x14ac:dyDescent="0.2">
      <c r="A722" s="520" t="s">
        <v>1186</v>
      </c>
      <c r="B722" s="526" t="str">
        <f t="shared" si="25"/>
        <v>T=0s</v>
      </c>
      <c r="C722" s="534" t="str">
        <f>'Tabelle Dashboard'!B343</f>
        <v>Scenario 1</v>
      </c>
      <c r="D722" s="536">
        <f>'Tabelle Dashboard'!C343</f>
        <v>4.7E-2</v>
      </c>
      <c r="E722" s="537">
        <f>'Tabelle Dashboard'!D343</f>
        <v>6.6000000000000003E-2</v>
      </c>
      <c r="F722" s="536">
        <f>'Tabelle Dashboard'!E343</f>
        <v>4.7E-2</v>
      </c>
      <c r="G722" s="537">
        <f>'Tabelle Dashboard'!F343</f>
        <v>7.1000000000000004E-3</v>
      </c>
      <c r="H722" s="536">
        <f>'Tabelle Dashboard'!G343</f>
        <v>7.1000000000000004E-3</v>
      </c>
    </row>
    <row r="723" spans="1:8" x14ac:dyDescent="0.2">
      <c r="A723" s="520" t="str">
        <f t="shared" ref="A723:A786" si="26">A722</f>
        <v>T17</v>
      </c>
      <c r="B723" s="526" t="str">
        <f t="shared" ref="B723:B786" si="27">B678</f>
        <v>T=0s</v>
      </c>
      <c r="C723" s="534" t="str">
        <f>'Tabelle Dashboard'!B344</f>
        <v>Scenario 2</v>
      </c>
      <c r="D723" s="536">
        <f>'Tabelle Dashboard'!C344</f>
        <v>0.05</v>
      </c>
      <c r="E723" s="537">
        <f>'Tabelle Dashboard'!D344</f>
        <v>7.0000000000000007E-2</v>
      </c>
      <c r="F723" s="536">
        <f>'Tabelle Dashboard'!E344</f>
        <v>4.9000000000000002E-2</v>
      </c>
      <c r="G723" s="537">
        <f>'Tabelle Dashboard'!F344</f>
        <v>7.4999999999999997E-3</v>
      </c>
      <c r="H723" s="536">
        <f>'Tabelle Dashboard'!G344</f>
        <v>7.1999999999999998E-3</v>
      </c>
    </row>
    <row r="724" spans="1:8" x14ac:dyDescent="0.2">
      <c r="A724" s="520" t="str">
        <f t="shared" si="26"/>
        <v>T17</v>
      </c>
      <c r="B724" s="526" t="str">
        <f t="shared" si="27"/>
        <v>T=0s</v>
      </c>
      <c r="C724" s="534" t="str">
        <f>'Tabelle Dashboard'!B345</f>
        <v>Scenario 3</v>
      </c>
      <c r="D724" s="536">
        <f>'Tabelle Dashboard'!C345</f>
        <v>4.4999999999999998E-2</v>
      </c>
      <c r="E724" s="537">
        <f>'Tabelle Dashboard'!D345</f>
        <v>6.3E-2</v>
      </c>
      <c r="F724" s="536">
        <f>'Tabelle Dashboard'!E345</f>
        <v>4.4999999999999998E-2</v>
      </c>
      <c r="G724" s="537">
        <f>'Tabelle Dashboard'!F345</f>
        <v>6.7999999999999996E-3</v>
      </c>
      <c r="H724" s="536">
        <f>'Tabelle Dashboard'!G345</f>
        <v>6.7000000000000002E-3</v>
      </c>
    </row>
    <row r="725" spans="1:8" x14ac:dyDescent="0.2">
      <c r="A725" s="520" t="str">
        <f t="shared" si="26"/>
        <v>T17</v>
      </c>
      <c r="B725" s="526" t="str">
        <f t="shared" si="27"/>
        <v>T=0s</v>
      </c>
      <c r="C725" s="534" t="str">
        <f>'Tabelle Dashboard'!B346</f>
        <v>Scenario 4</v>
      </c>
      <c r="D725" s="536">
        <f>'Tabelle Dashboard'!C346</f>
        <v>4.7E-2</v>
      </c>
      <c r="E725" s="537">
        <f>'Tabelle Dashboard'!D346</f>
        <v>6.6000000000000003E-2</v>
      </c>
      <c r="F725" s="536">
        <f>'Tabelle Dashboard'!E346</f>
        <v>4.7E-2</v>
      </c>
      <c r="G725" s="537">
        <f>'Tabelle Dashboard'!F346</f>
        <v>7.1999999999999998E-3</v>
      </c>
      <c r="H725" s="536">
        <f>'Tabelle Dashboard'!G346</f>
        <v>7.1000000000000004E-3</v>
      </c>
    </row>
    <row r="726" spans="1:8" x14ac:dyDescent="0.2">
      <c r="A726" s="520" t="str">
        <f t="shared" si="26"/>
        <v>T17</v>
      </c>
      <c r="B726" s="526" t="str">
        <f t="shared" si="27"/>
        <v>T=0s</v>
      </c>
      <c r="C726" s="534" t="str">
        <f>'Tabelle Dashboard'!B347</f>
        <v>Scenario 5</v>
      </c>
      <c r="D726" s="536">
        <f>'Tabelle Dashboard'!C347</f>
        <v>4.8000000000000001E-2</v>
      </c>
      <c r="E726" s="537">
        <f>'Tabelle Dashboard'!D347</f>
        <v>6.6000000000000003E-2</v>
      </c>
      <c r="F726" s="536">
        <f>'Tabelle Dashboard'!E347</f>
        <v>4.7E-2</v>
      </c>
      <c r="G726" s="537">
        <f>'Tabelle Dashboard'!F347</f>
        <v>7.1999999999999998E-3</v>
      </c>
      <c r="H726" s="536">
        <f>'Tabelle Dashboard'!G347</f>
        <v>6.8999999999999999E-3</v>
      </c>
    </row>
    <row r="727" spans="1:8" x14ac:dyDescent="0.2">
      <c r="A727" s="520" t="str">
        <f t="shared" si="26"/>
        <v>T17</v>
      </c>
      <c r="B727" s="526" t="str">
        <f t="shared" si="27"/>
        <v>T=0s</v>
      </c>
      <c r="C727" s="534" t="str">
        <f>'Tabelle Dashboard'!B348</f>
        <v>Scenario 6</v>
      </c>
      <c r="D727" s="536">
        <f>'Tabelle Dashboard'!C348</f>
        <v>4.8000000000000001E-2</v>
      </c>
      <c r="E727" s="537">
        <f>'Tabelle Dashboard'!D348</f>
        <v>6.7000000000000004E-2</v>
      </c>
      <c r="F727" s="536">
        <f>'Tabelle Dashboard'!E348</f>
        <v>4.7E-2</v>
      </c>
      <c r="G727" s="537">
        <f>'Tabelle Dashboard'!F348</f>
        <v>7.1999999999999998E-3</v>
      </c>
      <c r="H727" s="536">
        <f>'Tabelle Dashboard'!G348</f>
        <v>7.1000000000000004E-3</v>
      </c>
    </row>
    <row r="728" spans="1:8" x14ac:dyDescent="0.2">
      <c r="A728" s="520" t="str">
        <f t="shared" si="26"/>
        <v>T17</v>
      </c>
      <c r="B728" s="526" t="str">
        <f t="shared" si="27"/>
        <v>T=0s</v>
      </c>
      <c r="C728" s="534" t="str">
        <f>'Tabelle Dashboard'!B349</f>
        <v>Scenario 7</v>
      </c>
      <c r="D728" s="536">
        <f>'Tabelle Dashboard'!C349</f>
        <v>4.4999999999999998E-2</v>
      </c>
      <c r="E728" s="537">
        <f>'Tabelle Dashboard'!D349</f>
        <v>6.4000000000000001E-2</v>
      </c>
      <c r="F728" s="536">
        <f>'Tabelle Dashboard'!E349</f>
        <v>4.4999999999999998E-2</v>
      </c>
      <c r="G728" s="537">
        <f>'Tabelle Dashboard'!F349</f>
        <v>7.0000000000000001E-3</v>
      </c>
      <c r="H728" s="536">
        <f>'Tabelle Dashboard'!G349</f>
        <v>6.8999999999999999E-3</v>
      </c>
    </row>
    <row r="729" spans="1:8" x14ac:dyDescent="0.2">
      <c r="A729" s="520" t="str">
        <f t="shared" si="26"/>
        <v>T17</v>
      </c>
      <c r="B729" s="526" t="str">
        <f t="shared" si="27"/>
        <v>T=0s</v>
      </c>
      <c r="C729" s="534" t="str">
        <f>'Tabelle Dashboard'!B350</f>
        <v>Scenario 8</v>
      </c>
      <c r="D729" s="536">
        <f>'Tabelle Dashboard'!C350</f>
        <v>4.8000000000000001E-2</v>
      </c>
      <c r="E729" s="537">
        <f>'Tabelle Dashboard'!D350</f>
        <v>6.7000000000000004E-2</v>
      </c>
      <c r="F729" s="536">
        <f>'Tabelle Dashboard'!E350</f>
        <v>4.7E-2</v>
      </c>
      <c r="G729" s="537">
        <f>'Tabelle Dashboard'!F350</f>
        <v>7.1999999999999998E-3</v>
      </c>
      <c r="H729" s="536">
        <f>'Tabelle Dashboard'!G350</f>
        <v>7.1000000000000004E-3</v>
      </c>
    </row>
    <row r="730" spans="1:8" x14ac:dyDescent="0.2">
      <c r="A730" s="520" t="str">
        <f t="shared" si="26"/>
        <v>T17</v>
      </c>
      <c r="B730" s="526" t="str">
        <f t="shared" si="27"/>
        <v>T=0s</v>
      </c>
      <c r="C730" s="534" t="str">
        <f>'Tabelle Dashboard'!B351</f>
        <v>Scenario 9</v>
      </c>
      <c r="D730" s="536">
        <f>'Tabelle Dashboard'!C351</f>
        <v>0.05</v>
      </c>
      <c r="E730" s="537">
        <f>'Tabelle Dashboard'!D351</f>
        <v>7.0000000000000007E-2</v>
      </c>
      <c r="F730" s="536">
        <f>'Tabelle Dashboard'!E351</f>
        <v>0.05</v>
      </c>
      <c r="G730" s="537">
        <f>'Tabelle Dashboard'!F351</f>
        <v>7.9000000000000008E-3</v>
      </c>
      <c r="H730" s="536">
        <f>'Tabelle Dashboard'!G351</f>
        <v>7.7999999999999996E-3</v>
      </c>
    </row>
    <row r="731" spans="1:8" x14ac:dyDescent="0.2">
      <c r="A731" s="520" t="str">
        <f t="shared" si="26"/>
        <v>T17</v>
      </c>
      <c r="B731" s="526" t="str">
        <f t="shared" si="27"/>
        <v>T=0s</v>
      </c>
      <c r="C731" s="534" t="str">
        <f>'Tabelle Dashboard'!B352</f>
        <v>Scenario 10</v>
      </c>
      <c r="D731" s="536">
        <f>'Tabelle Dashboard'!C352</f>
        <v>5.2999999999999999E-2</v>
      </c>
      <c r="E731" s="537">
        <f>'Tabelle Dashboard'!D352</f>
        <v>7.3999999999999996E-2</v>
      </c>
      <c r="F731" s="536">
        <f>'Tabelle Dashboard'!E352</f>
        <v>5.1999999999999998E-2</v>
      </c>
      <c r="G731" s="537">
        <f>'Tabelle Dashboard'!F352</f>
        <v>8.0000000000000002E-3</v>
      </c>
      <c r="H731" s="536">
        <f>'Tabelle Dashboard'!G352</f>
        <v>7.9000000000000008E-3</v>
      </c>
    </row>
    <row r="732" spans="1:8" x14ac:dyDescent="0.2">
      <c r="A732" s="520" t="str">
        <f t="shared" si="26"/>
        <v>T17</v>
      </c>
      <c r="B732" s="526" t="str">
        <f t="shared" si="27"/>
        <v>T=0s</v>
      </c>
      <c r="C732" s="534" t="str">
        <f>'Tabelle Dashboard'!B353</f>
        <v>Scenario 11</v>
      </c>
      <c r="D732" s="536">
        <f>'Tabelle Dashboard'!C353</f>
        <v>4.8000000000000001E-2</v>
      </c>
      <c r="E732" s="537">
        <f>'Tabelle Dashboard'!D353</f>
        <v>6.7000000000000004E-2</v>
      </c>
      <c r="F732" s="536">
        <f>'Tabelle Dashboard'!E353</f>
        <v>4.8000000000000001E-2</v>
      </c>
      <c r="G732" s="537">
        <f>'Tabelle Dashboard'!F353</f>
        <v>7.1999999999999998E-3</v>
      </c>
      <c r="H732" s="536">
        <f>'Tabelle Dashboard'!G353</f>
        <v>7.1999999999999998E-3</v>
      </c>
    </row>
    <row r="733" spans="1:8" x14ac:dyDescent="0.2">
      <c r="A733" s="520" t="str">
        <f t="shared" si="26"/>
        <v>T17</v>
      </c>
      <c r="B733" s="526" t="str">
        <f t="shared" si="27"/>
        <v>T=0s</v>
      </c>
      <c r="C733" s="534" t="str">
        <f>'Tabelle Dashboard'!B354</f>
        <v>Scenario 12</v>
      </c>
      <c r="D733" s="536">
        <f>'Tabelle Dashboard'!C354</f>
        <v>4.5999999999999999E-2</v>
      </c>
      <c r="E733" s="537">
        <f>'Tabelle Dashboard'!D354</f>
        <v>6.4000000000000001E-2</v>
      </c>
      <c r="F733" s="536">
        <f>'Tabelle Dashboard'!E354</f>
        <v>4.5999999999999999E-2</v>
      </c>
      <c r="G733" s="537">
        <f>'Tabelle Dashboard'!F354</f>
        <v>6.8999999999999999E-3</v>
      </c>
      <c r="H733" s="536">
        <f>'Tabelle Dashboard'!G354</f>
        <v>6.8999999999999999E-3</v>
      </c>
    </row>
    <row r="734" spans="1:8" x14ac:dyDescent="0.2">
      <c r="A734" s="520" t="str">
        <f t="shared" si="26"/>
        <v>T17</v>
      </c>
      <c r="B734" s="526" t="str">
        <f t="shared" si="27"/>
        <v>T=0s</v>
      </c>
      <c r="C734" s="534" t="str">
        <f>'Tabelle Dashboard'!B355</f>
        <v>Scenario 13</v>
      </c>
      <c r="D734" s="536">
        <f>'Tabelle Dashboard'!C355</f>
        <v>5.2999999999999999E-2</v>
      </c>
      <c r="E734" s="537">
        <f>'Tabelle Dashboard'!D355</f>
        <v>7.3999999999999996E-2</v>
      </c>
      <c r="F734" s="536">
        <f>'Tabelle Dashboard'!E355</f>
        <v>5.1999999999999998E-2</v>
      </c>
      <c r="G734" s="537">
        <f>'Tabelle Dashboard'!F355</f>
        <v>8.0000000000000002E-3</v>
      </c>
      <c r="H734" s="536">
        <f>'Tabelle Dashboard'!G355</f>
        <v>7.9000000000000008E-3</v>
      </c>
    </row>
    <row r="735" spans="1:8" x14ac:dyDescent="0.2">
      <c r="A735" s="520" t="str">
        <f t="shared" si="26"/>
        <v>T17</v>
      </c>
      <c r="B735" s="526" t="str">
        <f t="shared" si="27"/>
        <v>T=0s</v>
      </c>
      <c r="C735" s="534" t="str">
        <f>'Tabelle Dashboard'!B356</f>
        <v>Scenario 14</v>
      </c>
      <c r="D735" s="536">
        <f>'Tabelle Dashboard'!C356</f>
        <v>4.4999999999999998E-2</v>
      </c>
      <c r="E735" s="537">
        <f>'Tabelle Dashboard'!D356</f>
        <v>6.3E-2</v>
      </c>
      <c r="F735" s="536">
        <f>'Tabelle Dashboard'!E356</f>
        <v>4.4999999999999998E-2</v>
      </c>
      <c r="G735" s="537">
        <f>'Tabelle Dashboard'!F356</f>
        <v>6.7999999999999996E-3</v>
      </c>
      <c r="H735" s="536">
        <f>'Tabelle Dashboard'!G356</f>
        <v>6.7999999999999996E-3</v>
      </c>
    </row>
    <row r="736" spans="1:8" x14ac:dyDescent="0.2">
      <c r="A736" s="520" t="str">
        <f t="shared" si="26"/>
        <v>T17</v>
      </c>
      <c r="B736" s="526" t="str">
        <f t="shared" si="27"/>
        <v>T=0s</v>
      </c>
      <c r="C736" s="534" t="str">
        <f>'Tabelle Dashboard'!B357</f>
        <v>Scenario 15</v>
      </c>
      <c r="D736" s="536">
        <f>'Tabelle Dashboard'!C357</f>
        <v>0.05</v>
      </c>
      <c r="E736" s="537">
        <f>'Tabelle Dashboard'!D357</f>
        <v>7.0000000000000007E-2</v>
      </c>
      <c r="F736" s="536">
        <f>'Tabelle Dashboard'!E357</f>
        <v>0.05</v>
      </c>
      <c r="G736" s="537">
        <f>'Tabelle Dashboard'!F357</f>
        <v>7.6E-3</v>
      </c>
      <c r="H736" s="536">
        <f>'Tabelle Dashboard'!G357</f>
        <v>7.4999999999999997E-3</v>
      </c>
    </row>
    <row r="737" spans="1:8" x14ac:dyDescent="0.2">
      <c r="A737" s="520" t="str">
        <f t="shared" si="26"/>
        <v>T17</v>
      </c>
      <c r="B737" s="526" t="str">
        <f t="shared" si="27"/>
        <v>T=1s</v>
      </c>
      <c r="C737" s="534" t="str">
        <f>'Tabelle Dashboard'!J343</f>
        <v>Scenario 1</v>
      </c>
      <c r="D737" s="536">
        <f>'Tabelle Dashboard'!K343</f>
        <v>4.9000000000000002E-2</v>
      </c>
      <c r="E737" s="537">
        <f>'Tabelle Dashboard'!L343</f>
        <v>6.8000000000000005E-2</v>
      </c>
      <c r="F737" s="536">
        <f>'Tabelle Dashboard'!M343</f>
        <v>4.8000000000000001E-2</v>
      </c>
      <c r="G737" s="537">
        <f>'Tabelle Dashboard'!N343</f>
        <v>7.3000000000000001E-3</v>
      </c>
      <c r="H737" s="536">
        <f>'Tabelle Dashboard'!O343</f>
        <v>7.3000000000000001E-3</v>
      </c>
    </row>
    <row r="738" spans="1:8" x14ac:dyDescent="0.2">
      <c r="A738" s="520" t="str">
        <f t="shared" si="26"/>
        <v>T17</v>
      </c>
      <c r="B738" s="526" t="str">
        <f t="shared" si="27"/>
        <v>T=1s</v>
      </c>
      <c r="C738" s="534" t="str">
        <f>'Tabelle Dashboard'!J344</f>
        <v>Scenario 2</v>
      </c>
      <c r="D738" s="536">
        <f>'Tabelle Dashboard'!K344</f>
        <v>4.4999999999999998E-2</v>
      </c>
      <c r="E738" s="537">
        <f>'Tabelle Dashboard'!L344</f>
        <v>6.3E-2</v>
      </c>
      <c r="F738" s="536">
        <f>'Tabelle Dashboard'!M344</f>
        <v>4.4999999999999998E-2</v>
      </c>
      <c r="G738" s="537">
        <f>'Tabelle Dashboard'!N344</f>
        <v>6.7000000000000002E-3</v>
      </c>
      <c r="H738" s="536">
        <f>'Tabelle Dashboard'!O344</f>
        <v>6.7000000000000002E-3</v>
      </c>
    </row>
    <row r="739" spans="1:8" x14ac:dyDescent="0.2">
      <c r="A739" s="520" t="str">
        <f t="shared" si="26"/>
        <v>T17</v>
      </c>
      <c r="B739" s="526" t="str">
        <f t="shared" si="27"/>
        <v>T=1s</v>
      </c>
      <c r="C739" s="534" t="str">
        <f>'Tabelle Dashboard'!J345</f>
        <v>Scenario 3</v>
      </c>
      <c r="D739" s="536">
        <f>'Tabelle Dashboard'!K345</f>
        <v>5.0999999999999997E-2</v>
      </c>
      <c r="E739" s="537">
        <f>'Tabelle Dashboard'!L345</f>
        <v>7.0999999999999994E-2</v>
      </c>
      <c r="F739" s="536">
        <f>'Tabelle Dashboard'!M345</f>
        <v>5.0999999999999997E-2</v>
      </c>
      <c r="G739" s="537">
        <f>'Tabelle Dashboard'!N345</f>
        <v>7.6E-3</v>
      </c>
      <c r="H739" s="536">
        <f>'Tabelle Dashboard'!O345</f>
        <v>7.4999999999999997E-3</v>
      </c>
    </row>
    <row r="740" spans="1:8" x14ac:dyDescent="0.2">
      <c r="A740" s="520" t="str">
        <f t="shared" si="26"/>
        <v>T17</v>
      </c>
      <c r="B740" s="526" t="str">
        <f t="shared" si="27"/>
        <v>T=1s</v>
      </c>
      <c r="C740" s="534" t="str">
        <f>'Tabelle Dashboard'!J346</f>
        <v>Scenario 4</v>
      </c>
      <c r="D740" s="536">
        <f>'Tabelle Dashboard'!K346</f>
        <v>4.9000000000000002E-2</v>
      </c>
      <c r="E740" s="537">
        <f>'Tabelle Dashboard'!L346</f>
        <v>6.8000000000000005E-2</v>
      </c>
      <c r="F740" s="536">
        <f>'Tabelle Dashboard'!M346</f>
        <v>4.8000000000000001E-2</v>
      </c>
      <c r="G740" s="537">
        <f>'Tabelle Dashboard'!N346</f>
        <v>7.4000000000000003E-3</v>
      </c>
      <c r="H740" s="536">
        <f>'Tabelle Dashboard'!O346</f>
        <v>7.3000000000000001E-3</v>
      </c>
    </row>
    <row r="741" spans="1:8" x14ac:dyDescent="0.2">
      <c r="A741" s="520" t="str">
        <f t="shared" si="26"/>
        <v>T17</v>
      </c>
      <c r="B741" s="526" t="str">
        <f t="shared" si="27"/>
        <v>T=1s</v>
      </c>
      <c r="C741" s="534" t="str">
        <f>'Tabelle Dashboard'!J347</f>
        <v>Scenario 5</v>
      </c>
      <c r="D741" s="536">
        <f>'Tabelle Dashboard'!K347</f>
        <v>4.9000000000000002E-2</v>
      </c>
      <c r="E741" s="537">
        <f>'Tabelle Dashboard'!L347</f>
        <v>6.9000000000000006E-2</v>
      </c>
      <c r="F741" s="536">
        <f>'Tabelle Dashboard'!M347</f>
        <v>4.8000000000000001E-2</v>
      </c>
      <c r="G741" s="537">
        <f>'Tabelle Dashboard'!N347</f>
        <v>7.4000000000000003E-3</v>
      </c>
      <c r="H741" s="536">
        <f>'Tabelle Dashboard'!O347</f>
        <v>7.4000000000000003E-3</v>
      </c>
    </row>
    <row r="742" spans="1:8" x14ac:dyDescent="0.2">
      <c r="A742" s="520" t="str">
        <f t="shared" si="26"/>
        <v>T17</v>
      </c>
      <c r="B742" s="526" t="str">
        <f t="shared" si="27"/>
        <v>T=1s</v>
      </c>
      <c r="C742" s="534" t="str">
        <f>'Tabelle Dashboard'!J348</f>
        <v>Scenario 6</v>
      </c>
      <c r="D742" s="536">
        <f>'Tabelle Dashboard'!K348</f>
        <v>0.05</v>
      </c>
      <c r="E742" s="537">
        <f>'Tabelle Dashboard'!L348</f>
        <v>7.0000000000000007E-2</v>
      </c>
      <c r="F742" s="536">
        <f>'Tabelle Dashboard'!M348</f>
        <v>4.9000000000000002E-2</v>
      </c>
      <c r="G742" s="537">
        <f>'Tabelle Dashboard'!N348</f>
        <v>7.4999999999999997E-3</v>
      </c>
      <c r="H742" s="536">
        <f>'Tabelle Dashboard'!O348</f>
        <v>7.4000000000000003E-3</v>
      </c>
    </row>
    <row r="743" spans="1:8" x14ac:dyDescent="0.2">
      <c r="A743" s="520" t="str">
        <f t="shared" si="26"/>
        <v>T17</v>
      </c>
      <c r="B743" s="526" t="str">
        <f t="shared" si="27"/>
        <v>T=1s</v>
      </c>
      <c r="C743" s="534" t="str">
        <f>'Tabelle Dashboard'!J349</f>
        <v>Scenario 7</v>
      </c>
      <c r="D743" s="536">
        <f>'Tabelle Dashboard'!K349</f>
        <v>4.7E-2</v>
      </c>
      <c r="E743" s="537">
        <f>'Tabelle Dashboard'!L349</f>
        <v>6.6000000000000003E-2</v>
      </c>
      <c r="F743" s="536">
        <f>'Tabelle Dashboard'!M349</f>
        <v>4.7E-2</v>
      </c>
      <c r="G743" s="537">
        <f>'Tabelle Dashboard'!N349</f>
        <v>7.1000000000000004E-3</v>
      </c>
      <c r="H743" s="536">
        <f>'Tabelle Dashboard'!O349</f>
        <v>7.0000000000000001E-3</v>
      </c>
    </row>
    <row r="744" spans="1:8" x14ac:dyDescent="0.2">
      <c r="A744" s="520" t="str">
        <f t="shared" si="26"/>
        <v>T17</v>
      </c>
      <c r="B744" s="526" t="str">
        <f t="shared" si="27"/>
        <v>T=1s</v>
      </c>
      <c r="C744" s="534" t="str">
        <f>'Tabelle Dashboard'!J350</f>
        <v>Scenario 8</v>
      </c>
      <c r="D744" s="536">
        <f>'Tabelle Dashboard'!K350</f>
        <v>4.8000000000000001E-2</v>
      </c>
      <c r="E744" s="537">
        <f>'Tabelle Dashboard'!L350</f>
        <v>6.8000000000000005E-2</v>
      </c>
      <c r="F744" s="536">
        <f>'Tabelle Dashboard'!M350</f>
        <v>4.8000000000000001E-2</v>
      </c>
      <c r="G744" s="537">
        <f>'Tabelle Dashboard'!N350</f>
        <v>7.3000000000000001E-3</v>
      </c>
      <c r="H744" s="536">
        <f>'Tabelle Dashboard'!O350</f>
        <v>7.3000000000000001E-3</v>
      </c>
    </row>
    <row r="745" spans="1:8" x14ac:dyDescent="0.2">
      <c r="A745" s="520" t="str">
        <f t="shared" si="26"/>
        <v>T17</v>
      </c>
      <c r="B745" s="526" t="str">
        <f t="shared" si="27"/>
        <v>T=1s</v>
      </c>
      <c r="C745" s="534" t="str">
        <f>'Tabelle Dashboard'!J351</f>
        <v>Scenario 9</v>
      </c>
      <c r="D745" s="536">
        <f>'Tabelle Dashboard'!K351</f>
        <v>0.05</v>
      </c>
      <c r="E745" s="537">
        <f>'Tabelle Dashboard'!L351</f>
        <v>7.0000000000000007E-2</v>
      </c>
      <c r="F745" s="536">
        <f>'Tabelle Dashboard'!M351</f>
        <v>4.9000000000000002E-2</v>
      </c>
      <c r="G745" s="537">
        <f>'Tabelle Dashboard'!N351</f>
        <v>7.4999999999999997E-3</v>
      </c>
      <c r="H745" s="536">
        <f>'Tabelle Dashboard'!O351</f>
        <v>7.4000000000000003E-3</v>
      </c>
    </row>
    <row r="746" spans="1:8" x14ac:dyDescent="0.2">
      <c r="A746" s="520" t="str">
        <f t="shared" si="26"/>
        <v>T17</v>
      </c>
      <c r="B746" s="526" t="str">
        <f t="shared" si="27"/>
        <v>T=1s</v>
      </c>
      <c r="C746" s="534" t="str">
        <f>'Tabelle Dashboard'!J352</f>
        <v>Scenario 10</v>
      </c>
      <c r="D746" s="536">
        <f>'Tabelle Dashboard'!K352</f>
        <v>5.2999999999999999E-2</v>
      </c>
      <c r="E746" s="537">
        <f>'Tabelle Dashboard'!L352</f>
        <v>7.4999999999999997E-2</v>
      </c>
      <c r="F746" s="536">
        <f>'Tabelle Dashboard'!M352</f>
        <v>5.2999999999999999E-2</v>
      </c>
      <c r="G746" s="537">
        <f>'Tabelle Dashboard'!N352</f>
        <v>8.0000000000000002E-3</v>
      </c>
      <c r="H746" s="536">
        <f>'Tabelle Dashboard'!O352</f>
        <v>8.0999999999999996E-3</v>
      </c>
    </row>
    <row r="747" spans="1:8" x14ac:dyDescent="0.2">
      <c r="A747" s="520" t="str">
        <f t="shared" si="26"/>
        <v>T17</v>
      </c>
      <c r="B747" s="526" t="str">
        <f t="shared" si="27"/>
        <v>T=1s</v>
      </c>
      <c r="C747" s="534" t="str">
        <f>'Tabelle Dashboard'!J353</f>
        <v>Scenario 11</v>
      </c>
      <c r="D747" s="536">
        <f>'Tabelle Dashboard'!K353</f>
        <v>4.8000000000000001E-2</v>
      </c>
      <c r="E747" s="537">
        <f>'Tabelle Dashboard'!L353</f>
        <v>6.8000000000000005E-2</v>
      </c>
      <c r="F747" s="536">
        <f>'Tabelle Dashboard'!M353</f>
        <v>4.8000000000000001E-2</v>
      </c>
      <c r="G747" s="537">
        <f>'Tabelle Dashboard'!N353</f>
        <v>7.3000000000000001E-3</v>
      </c>
      <c r="H747" s="536">
        <f>'Tabelle Dashboard'!O353</f>
        <v>7.3000000000000001E-3</v>
      </c>
    </row>
    <row r="748" spans="1:8" x14ac:dyDescent="0.2">
      <c r="A748" s="520" t="str">
        <f t="shared" si="26"/>
        <v>T17</v>
      </c>
      <c r="B748" s="526" t="str">
        <f t="shared" si="27"/>
        <v>T=1s</v>
      </c>
      <c r="C748" s="534" t="str">
        <f>'Tabelle Dashboard'!J354</f>
        <v>Scenario 12</v>
      </c>
      <c r="D748" s="536">
        <f>'Tabelle Dashboard'!K354</f>
        <v>4.5999999999999999E-2</v>
      </c>
      <c r="E748" s="537">
        <f>'Tabelle Dashboard'!L354</f>
        <v>6.5000000000000002E-2</v>
      </c>
      <c r="F748" s="536">
        <f>'Tabelle Dashboard'!M354</f>
        <v>4.5999999999999999E-2</v>
      </c>
      <c r="G748" s="537">
        <f>'Tabelle Dashboard'!N354</f>
        <v>6.8999999999999999E-3</v>
      </c>
      <c r="H748" s="536">
        <f>'Tabelle Dashboard'!O354</f>
        <v>6.8999999999999999E-3</v>
      </c>
    </row>
    <row r="749" spans="1:8" x14ac:dyDescent="0.2">
      <c r="A749" s="520" t="str">
        <f t="shared" si="26"/>
        <v>T17</v>
      </c>
      <c r="B749" s="526" t="str">
        <f t="shared" si="27"/>
        <v>T=1s</v>
      </c>
      <c r="C749" s="534" t="str">
        <f>'Tabelle Dashboard'!J355</f>
        <v>Scenario 13</v>
      </c>
      <c r="D749" s="536">
        <f>'Tabelle Dashboard'!K355</f>
        <v>5.2999999999999999E-2</v>
      </c>
      <c r="E749" s="537">
        <f>'Tabelle Dashboard'!L355</f>
        <v>7.4999999999999997E-2</v>
      </c>
      <c r="F749" s="536">
        <f>'Tabelle Dashboard'!M355</f>
        <v>5.3999999999999999E-2</v>
      </c>
      <c r="G749" s="537">
        <f>'Tabelle Dashboard'!N355</f>
        <v>8.0000000000000002E-3</v>
      </c>
      <c r="H749" s="536">
        <f>'Tabelle Dashboard'!O355</f>
        <v>8.0999999999999996E-3</v>
      </c>
    </row>
    <row r="750" spans="1:8" x14ac:dyDescent="0.2">
      <c r="A750" s="520" t="str">
        <f t="shared" si="26"/>
        <v>T17</v>
      </c>
      <c r="B750" s="526" t="str">
        <f t="shared" si="27"/>
        <v>T=1s</v>
      </c>
      <c r="C750" s="534" t="str">
        <f>'Tabelle Dashboard'!J356</f>
        <v>Scenario 14</v>
      </c>
      <c r="D750" s="536">
        <f>'Tabelle Dashboard'!K356</f>
        <v>4.4999999999999998E-2</v>
      </c>
      <c r="E750" s="537">
        <f>'Tabelle Dashboard'!L356</f>
        <v>6.3E-2</v>
      </c>
      <c r="F750" s="536">
        <f>'Tabelle Dashboard'!M356</f>
        <v>4.4999999999999998E-2</v>
      </c>
      <c r="G750" s="537">
        <f>'Tabelle Dashboard'!N356</f>
        <v>6.7999999999999996E-3</v>
      </c>
      <c r="H750" s="536">
        <f>'Tabelle Dashboard'!O356</f>
        <v>6.7999999999999996E-3</v>
      </c>
    </row>
    <row r="751" spans="1:8" x14ac:dyDescent="0.2">
      <c r="A751" s="520" t="str">
        <f t="shared" si="26"/>
        <v>T17</v>
      </c>
      <c r="B751" s="526" t="str">
        <f t="shared" si="27"/>
        <v>T=1s</v>
      </c>
      <c r="C751" s="534" t="str">
        <f>'Tabelle Dashboard'!J357</f>
        <v>Scenario 15</v>
      </c>
      <c r="D751" s="536">
        <f>'Tabelle Dashboard'!K357</f>
        <v>5.2999999999999999E-2</v>
      </c>
      <c r="E751" s="537">
        <f>'Tabelle Dashboard'!L357</f>
        <v>7.1999999999999995E-2</v>
      </c>
      <c r="F751" s="536">
        <f>'Tabelle Dashboard'!M357</f>
        <v>5.1999999999999998E-2</v>
      </c>
      <c r="G751" s="537">
        <f>'Tabelle Dashboard'!N357</f>
        <v>7.7999999999999996E-3</v>
      </c>
      <c r="H751" s="536">
        <f>'Tabelle Dashboard'!O357</f>
        <v>7.7000000000000002E-3</v>
      </c>
    </row>
    <row r="752" spans="1:8" x14ac:dyDescent="0.2">
      <c r="A752" s="520" t="str">
        <f t="shared" si="26"/>
        <v>T17</v>
      </c>
      <c r="B752" s="526" t="str">
        <f t="shared" si="27"/>
        <v>T=2s</v>
      </c>
      <c r="C752" s="534" t="str">
        <f>'Tabelle Dashboard'!R343</f>
        <v>Scenario 1</v>
      </c>
      <c r="D752" s="536">
        <f>'Tabelle Dashboard'!S343</f>
        <v>4.8000000000000001E-2</v>
      </c>
      <c r="E752" s="537">
        <f>'Tabelle Dashboard'!T343</f>
        <v>6.8000000000000005E-2</v>
      </c>
      <c r="F752" s="536">
        <f>'Tabelle Dashboard'!U343</f>
        <v>4.8000000000000001E-2</v>
      </c>
      <c r="G752" s="537">
        <f>'Tabelle Dashboard'!V343</f>
        <v>7.3000000000000001E-3</v>
      </c>
      <c r="H752" s="536">
        <f>'Tabelle Dashboard'!W343</f>
        <v>7.3000000000000001E-3</v>
      </c>
    </row>
    <row r="753" spans="1:8" x14ac:dyDescent="0.2">
      <c r="A753" s="520" t="str">
        <f t="shared" si="26"/>
        <v>T17</v>
      </c>
      <c r="B753" s="526" t="str">
        <f t="shared" si="27"/>
        <v>T=2s</v>
      </c>
      <c r="C753" s="534" t="str">
        <f>'Tabelle Dashboard'!R344</f>
        <v>Scenario 2</v>
      </c>
      <c r="D753" s="536">
        <f>'Tabelle Dashboard'!S344</f>
        <v>0.05</v>
      </c>
      <c r="E753" s="537">
        <f>'Tabelle Dashboard'!T344</f>
        <v>6.9000000000000006E-2</v>
      </c>
      <c r="F753" s="536">
        <f>'Tabelle Dashboard'!U344</f>
        <v>0.05</v>
      </c>
      <c r="G753" s="537">
        <f>'Tabelle Dashboard'!V344</f>
        <v>7.4000000000000003E-3</v>
      </c>
      <c r="H753" s="536">
        <f>'Tabelle Dashboard'!W344</f>
        <v>7.4000000000000003E-3</v>
      </c>
    </row>
    <row r="754" spans="1:8" x14ac:dyDescent="0.2">
      <c r="A754" s="520" t="str">
        <f t="shared" si="26"/>
        <v>T17</v>
      </c>
      <c r="B754" s="526" t="str">
        <f t="shared" si="27"/>
        <v>T=2s</v>
      </c>
      <c r="C754" s="534" t="str">
        <f>'Tabelle Dashboard'!R345</f>
        <v>Scenario 3</v>
      </c>
      <c r="D754" s="536">
        <f>'Tabelle Dashboard'!S345</f>
        <v>5.0999999999999997E-2</v>
      </c>
      <c r="E754" s="537">
        <f>'Tabelle Dashboard'!T345</f>
        <v>6.9000000000000006E-2</v>
      </c>
      <c r="F754" s="536">
        <f>'Tabelle Dashboard'!U345</f>
        <v>5.0999999999999997E-2</v>
      </c>
      <c r="G754" s="537">
        <f>'Tabelle Dashboard'!V345</f>
        <v>7.4000000000000003E-3</v>
      </c>
      <c r="H754" s="536">
        <f>'Tabelle Dashboard'!W345</f>
        <v>7.4999999999999997E-3</v>
      </c>
    </row>
    <row r="755" spans="1:8" x14ac:dyDescent="0.2">
      <c r="A755" s="520" t="str">
        <f t="shared" si="26"/>
        <v>T17</v>
      </c>
      <c r="B755" s="526" t="str">
        <f t="shared" si="27"/>
        <v>T=2s</v>
      </c>
      <c r="C755" s="534" t="str">
        <f>'Tabelle Dashboard'!R346</f>
        <v>Scenario 4</v>
      </c>
      <c r="D755" s="536">
        <f>'Tabelle Dashboard'!S346</f>
        <v>4.9000000000000002E-2</v>
      </c>
      <c r="E755" s="537">
        <f>'Tabelle Dashboard'!T346</f>
        <v>6.9000000000000006E-2</v>
      </c>
      <c r="F755" s="536">
        <f>'Tabelle Dashboard'!U346</f>
        <v>4.9000000000000002E-2</v>
      </c>
      <c r="G755" s="537">
        <f>'Tabelle Dashboard'!V346</f>
        <v>7.3000000000000001E-3</v>
      </c>
      <c r="H755" s="536">
        <f>'Tabelle Dashboard'!W346</f>
        <v>7.3000000000000001E-3</v>
      </c>
    </row>
    <row r="756" spans="1:8" x14ac:dyDescent="0.2">
      <c r="A756" s="520" t="str">
        <f t="shared" si="26"/>
        <v>T17</v>
      </c>
      <c r="B756" s="526" t="str">
        <f t="shared" si="27"/>
        <v>T=2s</v>
      </c>
      <c r="C756" s="534" t="str">
        <f>'Tabelle Dashboard'!R347</f>
        <v>Scenario 5</v>
      </c>
      <c r="D756" s="536">
        <f>'Tabelle Dashboard'!S347</f>
        <v>4.9000000000000002E-2</v>
      </c>
      <c r="E756" s="537">
        <f>'Tabelle Dashboard'!T347</f>
        <v>6.9000000000000006E-2</v>
      </c>
      <c r="F756" s="536">
        <f>'Tabelle Dashboard'!U347</f>
        <v>4.9000000000000002E-2</v>
      </c>
      <c r="G756" s="537">
        <f>'Tabelle Dashboard'!V347</f>
        <v>7.4000000000000003E-3</v>
      </c>
      <c r="H756" s="536">
        <f>'Tabelle Dashboard'!W347</f>
        <v>7.4000000000000003E-3</v>
      </c>
    </row>
    <row r="757" spans="1:8" x14ac:dyDescent="0.2">
      <c r="A757" s="520" t="str">
        <f t="shared" si="26"/>
        <v>T17</v>
      </c>
      <c r="B757" s="526" t="str">
        <f t="shared" si="27"/>
        <v>T=2s</v>
      </c>
      <c r="C757" s="534" t="str">
        <f>'Tabelle Dashboard'!R348</f>
        <v>Scenario 6</v>
      </c>
      <c r="D757" s="536">
        <f>'Tabelle Dashboard'!S348</f>
        <v>0.05</v>
      </c>
      <c r="E757" s="537">
        <f>'Tabelle Dashboard'!T348</f>
        <v>7.0000000000000007E-2</v>
      </c>
      <c r="F757" s="536">
        <f>'Tabelle Dashboard'!U348</f>
        <v>0.05</v>
      </c>
      <c r="G757" s="537">
        <f>'Tabelle Dashboard'!V348</f>
        <v>7.4999999999999997E-3</v>
      </c>
      <c r="H757" s="536">
        <f>'Tabelle Dashboard'!W348</f>
        <v>7.4999999999999997E-3</v>
      </c>
    </row>
    <row r="758" spans="1:8" x14ac:dyDescent="0.2">
      <c r="A758" s="520" t="str">
        <f t="shared" si="26"/>
        <v>T17</v>
      </c>
      <c r="B758" s="526" t="str">
        <f t="shared" si="27"/>
        <v>T=2s</v>
      </c>
      <c r="C758" s="534" t="str">
        <f>'Tabelle Dashboard'!R349</f>
        <v>Scenario 7</v>
      </c>
      <c r="D758" s="536">
        <f>'Tabelle Dashboard'!S349</f>
        <v>4.7E-2</v>
      </c>
      <c r="E758" s="537">
        <f>'Tabelle Dashboard'!T349</f>
        <v>6.6000000000000003E-2</v>
      </c>
      <c r="F758" s="536">
        <f>'Tabelle Dashboard'!U349</f>
        <v>4.7E-2</v>
      </c>
      <c r="G758" s="537">
        <f>'Tabelle Dashboard'!V349</f>
        <v>7.0000000000000001E-3</v>
      </c>
      <c r="H758" s="536">
        <f>'Tabelle Dashboard'!W349</f>
        <v>7.0000000000000001E-3</v>
      </c>
    </row>
    <row r="759" spans="1:8" x14ac:dyDescent="0.2">
      <c r="A759" s="520" t="str">
        <f t="shared" si="26"/>
        <v>T17</v>
      </c>
      <c r="B759" s="526" t="str">
        <f t="shared" si="27"/>
        <v>T=2s</v>
      </c>
      <c r="C759" s="534" t="str">
        <f>'Tabelle Dashboard'!R350</f>
        <v>Scenario 8</v>
      </c>
      <c r="D759" s="536">
        <f>'Tabelle Dashboard'!S350</f>
        <v>4.7E-2</v>
      </c>
      <c r="E759" s="537">
        <f>'Tabelle Dashboard'!T350</f>
        <v>6.7000000000000004E-2</v>
      </c>
      <c r="F759" s="536">
        <f>'Tabelle Dashboard'!U350</f>
        <v>4.7E-2</v>
      </c>
      <c r="G759" s="537">
        <f>'Tabelle Dashboard'!V350</f>
        <v>7.1999999999999998E-3</v>
      </c>
      <c r="H759" s="536">
        <f>'Tabelle Dashboard'!W350</f>
        <v>7.1999999999999998E-3</v>
      </c>
    </row>
    <row r="760" spans="1:8" x14ac:dyDescent="0.2">
      <c r="A760" s="520" t="str">
        <f t="shared" si="26"/>
        <v>T17</v>
      </c>
      <c r="B760" s="526" t="str">
        <f t="shared" si="27"/>
        <v>T=2s</v>
      </c>
      <c r="C760" s="534" t="str">
        <f>'Tabelle Dashboard'!R351</f>
        <v>Scenario 9</v>
      </c>
      <c r="D760" s="536">
        <f>'Tabelle Dashboard'!S351</f>
        <v>4.4999999999999998E-2</v>
      </c>
      <c r="E760" s="537">
        <f>'Tabelle Dashboard'!T351</f>
        <v>6.3E-2</v>
      </c>
      <c r="F760" s="536">
        <f>'Tabelle Dashboard'!U351</f>
        <v>4.4999999999999998E-2</v>
      </c>
      <c r="G760" s="537">
        <f>'Tabelle Dashboard'!V351</f>
        <v>6.7000000000000002E-3</v>
      </c>
      <c r="H760" s="536">
        <f>'Tabelle Dashboard'!W351</f>
        <v>6.7000000000000002E-3</v>
      </c>
    </row>
    <row r="761" spans="1:8" x14ac:dyDescent="0.2">
      <c r="A761" s="520" t="str">
        <f t="shared" si="26"/>
        <v>T17</v>
      </c>
      <c r="B761" s="526" t="str">
        <f t="shared" si="27"/>
        <v>T=2s</v>
      </c>
      <c r="C761" s="534" t="str">
        <f>'Tabelle Dashboard'!R352</f>
        <v>Scenario 10</v>
      </c>
      <c r="D761" s="536">
        <f>'Tabelle Dashboard'!S352</f>
        <v>5.0999999999999997E-2</v>
      </c>
      <c r="E761" s="537">
        <f>'Tabelle Dashboard'!T352</f>
        <v>7.1999999999999995E-2</v>
      </c>
      <c r="F761" s="536">
        <f>'Tabelle Dashboard'!U352</f>
        <v>5.1999999999999998E-2</v>
      </c>
      <c r="G761" s="537">
        <f>'Tabelle Dashboard'!V352</f>
        <v>7.7000000000000002E-3</v>
      </c>
      <c r="H761" s="536">
        <f>'Tabelle Dashboard'!W352</f>
        <v>7.7999999999999996E-3</v>
      </c>
    </row>
    <row r="762" spans="1:8" x14ac:dyDescent="0.2">
      <c r="A762" s="520" t="str">
        <f t="shared" si="26"/>
        <v>T17</v>
      </c>
      <c r="B762" s="526" t="str">
        <f t="shared" si="27"/>
        <v>T=2s</v>
      </c>
      <c r="C762" s="534" t="str">
        <f>'Tabelle Dashboard'!R353</f>
        <v>Scenario 11</v>
      </c>
      <c r="D762" s="536">
        <f>'Tabelle Dashboard'!S353</f>
        <v>4.7E-2</v>
      </c>
      <c r="E762" s="537">
        <f>'Tabelle Dashboard'!T353</f>
        <v>6.7000000000000004E-2</v>
      </c>
      <c r="F762" s="536">
        <f>'Tabelle Dashboard'!U353</f>
        <v>4.8000000000000001E-2</v>
      </c>
      <c r="G762" s="537">
        <f>'Tabelle Dashboard'!V353</f>
        <v>7.1999999999999998E-3</v>
      </c>
      <c r="H762" s="536">
        <f>'Tabelle Dashboard'!W353</f>
        <v>7.1999999999999998E-3</v>
      </c>
    </row>
    <row r="763" spans="1:8" x14ac:dyDescent="0.2">
      <c r="A763" s="520" t="str">
        <f t="shared" si="26"/>
        <v>T17</v>
      </c>
      <c r="B763" s="526" t="str">
        <f t="shared" si="27"/>
        <v>T=2s</v>
      </c>
      <c r="C763" s="534" t="str">
        <f>'Tabelle Dashboard'!R354</f>
        <v>Scenario 12</v>
      </c>
      <c r="D763" s="536">
        <f>'Tabelle Dashboard'!S354</f>
        <v>4.4999999999999998E-2</v>
      </c>
      <c r="E763" s="537">
        <f>'Tabelle Dashboard'!T354</f>
        <v>6.3E-2</v>
      </c>
      <c r="F763" s="536">
        <f>'Tabelle Dashboard'!U354</f>
        <v>4.4999999999999998E-2</v>
      </c>
      <c r="G763" s="537">
        <f>'Tabelle Dashboard'!V354</f>
        <v>6.7000000000000002E-3</v>
      </c>
      <c r="H763" s="536">
        <f>'Tabelle Dashboard'!W354</f>
        <v>6.7999999999999996E-3</v>
      </c>
    </row>
    <row r="764" spans="1:8" x14ac:dyDescent="0.2">
      <c r="A764" s="520" t="str">
        <f t="shared" si="26"/>
        <v>T17</v>
      </c>
      <c r="B764" s="526" t="str">
        <f t="shared" si="27"/>
        <v>T=2s</v>
      </c>
      <c r="C764" s="534" t="str">
        <f>'Tabelle Dashboard'!R355</f>
        <v>Scenario 13</v>
      </c>
      <c r="D764" s="536">
        <f>'Tabelle Dashboard'!S355</f>
        <v>5.0999999999999997E-2</v>
      </c>
      <c r="E764" s="537">
        <f>'Tabelle Dashboard'!T355</f>
        <v>7.1999999999999995E-2</v>
      </c>
      <c r="F764" s="536">
        <f>'Tabelle Dashboard'!U355</f>
        <v>5.1999999999999998E-2</v>
      </c>
      <c r="G764" s="537">
        <f>'Tabelle Dashboard'!V355</f>
        <v>7.7000000000000002E-3</v>
      </c>
      <c r="H764" s="536">
        <f>'Tabelle Dashboard'!W355</f>
        <v>7.9000000000000008E-3</v>
      </c>
    </row>
    <row r="765" spans="1:8" x14ac:dyDescent="0.2">
      <c r="A765" s="520" t="str">
        <f t="shared" si="26"/>
        <v>T17</v>
      </c>
      <c r="B765" s="526" t="str">
        <f t="shared" si="27"/>
        <v>T=2s</v>
      </c>
      <c r="C765" s="534" t="str">
        <f>'Tabelle Dashboard'!R356</f>
        <v>Scenario 14</v>
      </c>
      <c r="D765" s="536">
        <f>'Tabelle Dashboard'!S356</f>
        <v>4.3999999999999997E-2</v>
      </c>
      <c r="E765" s="537">
        <f>'Tabelle Dashboard'!T356</f>
        <v>6.2E-2</v>
      </c>
      <c r="F765" s="536">
        <f>'Tabelle Dashboard'!U356</f>
        <v>4.3999999999999997E-2</v>
      </c>
      <c r="G765" s="537">
        <f>'Tabelle Dashboard'!V356</f>
        <v>6.7000000000000002E-3</v>
      </c>
      <c r="H765" s="536">
        <f>'Tabelle Dashboard'!W356</f>
        <v>6.7000000000000002E-3</v>
      </c>
    </row>
    <row r="766" spans="1:8" x14ac:dyDescent="0.2">
      <c r="A766" s="520" t="str">
        <f t="shared" si="26"/>
        <v>T17</v>
      </c>
      <c r="B766" s="526" t="str">
        <f t="shared" si="27"/>
        <v>T=2s</v>
      </c>
      <c r="C766" s="534" t="str">
        <f>'Tabelle Dashboard'!R357</f>
        <v>Scenario 15</v>
      </c>
      <c r="D766" s="536">
        <f>'Tabelle Dashboard'!S357</f>
        <v>4.7E-2</v>
      </c>
      <c r="E766" s="537">
        <f>'Tabelle Dashboard'!T357</f>
        <v>6.7000000000000004E-2</v>
      </c>
      <c r="F766" s="536">
        <f>'Tabelle Dashboard'!U357</f>
        <v>4.8000000000000001E-2</v>
      </c>
      <c r="G766" s="537">
        <f>'Tabelle Dashboard'!V357</f>
        <v>7.1999999999999998E-3</v>
      </c>
      <c r="H766" s="536">
        <f>'Tabelle Dashboard'!W357</f>
        <v>7.1999999999999998E-3</v>
      </c>
    </row>
    <row r="767" spans="1:8" x14ac:dyDescent="0.2">
      <c r="A767" s="520" t="s">
        <v>1187</v>
      </c>
      <c r="B767" s="526" t="str">
        <f t="shared" si="27"/>
        <v>T=0s</v>
      </c>
      <c r="C767" s="534" t="str">
        <f>'Tabelle Dashboard'!B364</f>
        <v>Scenario 1</v>
      </c>
      <c r="D767" s="536">
        <f>'Tabelle Dashboard'!C364</f>
        <v>4.8000000000000001E-2</v>
      </c>
      <c r="E767" s="537">
        <f>'Tabelle Dashboard'!D364</f>
        <v>6.8000000000000005E-2</v>
      </c>
      <c r="F767" s="536">
        <f>'Tabelle Dashboard'!E364</f>
        <v>4.8000000000000001E-2</v>
      </c>
      <c r="G767" s="537">
        <f>'Tabelle Dashboard'!F364</f>
        <v>7.3000000000000001E-3</v>
      </c>
      <c r="H767" s="536">
        <f>'Tabelle Dashboard'!G364</f>
        <v>7.1999999999999998E-3</v>
      </c>
    </row>
    <row r="768" spans="1:8" x14ac:dyDescent="0.2">
      <c r="A768" s="520" t="str">
        <f t="shared" si="26"/>
        <v>T18</v>
      </c>
      <c r="B768" s="526" t="str">
        <f t="shared" si="27"/>
        <v>T=0s</v>
      </c>
      <c r="C768" s="534" t="str">
        <f>'Tabelle Dashboard'!B365</f>
        <v>Scenario 2</v>
      </c>
      <c r="D768" s="536">
        <f>'Tabelle Dashboard'!C365</f>
        <v>5.1999999999999998E-2</v>
      </c>
      <c r="E768" s="537">
        <f>'Tabelle Dashboard'!D365</f>
        <v>7.1999999999999995E-2</v>
      </c>
      <c r="F768" s="536">
        <f>'Tabelle Dashboard'!E365</f>
        <v>5.0999999999999997E-2</v>
      </c>
      <c r="G768" s="537">
        <f>'Tabelle Dashboard'!F365</f>
        <v>7.7999999999999996E-3</v>
      </c>
      <c r="H768" s="536">
        <f>'Tabelle Dashboard'!G365</f>
        <v>7.4000000000000003E-3</v>
      </c>
    </row>
    <row r="769" spans="1:8" x14ac:dyDescent="0.2">
      <c r="A769" s="520" t="str">
        <f t="shared" si="26"/>
        <v>T18</v>
      </c>
      <c r="B769" s="526" t="str">
        <f t="shared" si="27"/>
        <v>T=0s</v>
      </c>
      <c r="C769" s="534" t="str">
        <f>'Tabelle Dashboard'!B366</f>
        <v>Scenario 3</v>
      </c>
      <c r="D769" s="536">
        <f>'Tabelle Dashboard'!C366</f>
        <v>4.4999999999999998E-2</v>
      </c>
      <c r="E769" s="537">
        <f>'Tabelle Dashboard'!D366</f>
        <v>6.3E-2</v>
      </c>
      <c r="F769" s="536">
        <f>'Tabelle Dashboard'!E366</f>
        <v>4.4999999999999998E-2</v>
      </c>
      <c r="G769" s="537">
        <f>'Tabelle Dashboard'!F366</f>
        <v>6.7999999999999996E-3</v>
      </c>
      <c r="H769" s="536">
        <f>'Tabelle Dashboard'!G366</f>
        <v>6.7999999999999996E-3</v>
      </c>
    </row>
    <row r="770" spans="1:8" x14ac:dyDescent="0.2">
      <c r="A770" s="520" t="str">
        <f t="shared" si="26"/>
        <v>T18</v>
      </c>
      <c r="B770" s="526" t="str">
        <f t="shared" si="27"/>
        <v>T=0s</v>
      </c>
      <c r="C770" s="534" t="str">
        <f>'Tabelle Dashboard'!B367</f>
        <v>Scenario 4</v>
      </c>
      <c r="D770" s="536">
        <f>'Tabelle Dashboard'!C367</f>
        <v>4.8000000000000001E-2</v>
      </c>
      <c r="E770" s="537">
        <f>'Tabelle Dashboard'!D367</f>
        <v>6.7000000000000004E-2</v>
      </c>
      <c r="F770" s="536">
        <f>'Tabelle Dashboard'!E367</f>
        <v>4.9000000000000002E-2</v>
      </c>
      <c r="G770" s="537">
        <f>'Tabelle Dashboard'!F367</f>
        <v>7.1999999999999998E-3</v>
      </c>
      <c r="H770" s="536">
        <f>'Tabelle Dashboard'!G367</f>
        <v>7.1000000000000004E-3</v>
      </c>
    </row>
    <row r="771" spans="1:8" x14ac:dyDescent="0.2">
      <c r="A771" s="520" t="str">
        <f t="shared" si="26"/>
        <v>T18</v>
      </c>
      <c r="B771" s="526" t="str">
        <f t="shared" si="27"/>
        <v>T=0s</v>
      </c>
      <c r="C771" s="534" t="str">
        <f>'Tabelle Dashboard'!B368</f>
        <v>Scenario 5</v>
      </c>
      <c r="D771" s="536">
        <f>'Tabelle Dashboard'!C368</f>
        <v>4.9000000000000002E-2</v>
      </c>
      <c r="E771" s="537">
        <f>'Tabelle Dashboard'!D368</f>
        <v>6.8000000000000005E-2</v>
      </c>
      <c r="F771" s="536">
        <f>'Tabelle Dashboard'!E368</f>
        <v>4.8000000000000001E-2</v>
      </c>
      <c r="G771" s="537">
        <f>'Tabelle Dashboard'!F368</f>
        <v>7.1999999999999998E-3</v>
      </c>
      <c r="H771" s="536">
        <f>'Tabelle Dashboard'!G368</f>
        <v>7.1000000000000004E-3</v>
      </c>
    </row>
    <row r="772" spans="1:8" x14ac:dyDescent="0.2">
      <c r="A772" s="520" t="str">
        <f t="shared" si="26"/>
        <v>T18</v>
      </c>
      <c r="B772" s="526" t="str">
        <f t="shared" si="27"/>
        <v>T=0s</v>
      </c>
      <c r="C772" s="534" t="str">
        <f>'Tabelle Dashboard'!B369</f>
        <v>Scenario 6</v>
      </c>
      <c r="D772" s="536">
        <f>'Tabelle Dashboard'!C369</f>
        <v>4.9000000000000002E-2</v>
      </c>
      <c r="E772" s="537">
        <f>'Tabelle Dashboard'!D369</f>
        <v>6.8000000000000005E-2</v>
      </c>
      <c r="F772" s="536">
        <f>'Tabelle Dashboard'!E369</f>
        <v>4.8000000000000001E-2</v>
      </c>
      <c r="G772" s="537">
        <f>'Tabelle Dashboard'!F369</f>
        <v>7.4000000000000003E-3</v>
      </c>
      <c r="H772" s="536">
        <f>'Tabelle Dashboard'!G369</f>
        <v>7.1999999999999998E-3</v>
      </c>
    </row>
    <row r="773" spans="1:8" x14ac:dyDescent="0.2">
      <c r="A773" s="520" t="str">
        <f t="shared" si="26"/>
        <v>T18</v>
      </c>
      <c r="B773" s="526" t="str">
        <f t="shared" si="27"/>
        <v>T=0s</v>
      </c>
      <c r="C773" s="534" t="str">
        <f>'Tabelle Dashboard'!B370</f>
        <v>Scenario 7</v>
      </c>
      <c r="D773" s="536">
        <f>'Tabelle Dashboard'!C370</f>
        <v>4.5999999999999999E-2</v>
      </c>
      <c r="E773" s="537">
        <f>'Tabelle Dashboard'!D370</f>
        <v>6.4000000000000001E-2</v>
      </c>
      <c r="F773" s="536">
        <f>'Tabelle Dashboard'!E370</f>
        <v>4.5999999999999999E-2</v>
      </c>
      <c r="G773" s="537">
        <f>'Tabelle Dashboard'!F370</f>
        <v>7.0000000000000001E-3</v>
      </c>
      <c r="H773" s="536">
        <f>'Tabelle Dashboard'!G370</f>
        <v>6.8999999999999999E-3</v>
      </c>
    </row>
    <row r="774" spans="1:8" x14ac:dyDescent="0.2">
      <c r="A774" s="520" t="str">
        <f t="shared" si="26"/>
        <v>T18</v>
      </c>
      <c r="B774" s="526" t="str">
        <f t="shared" si="27"/>
        <v>T=0s</v>
      </c>
      <c r="C774" s="534" t="str">
        <f>'Tabelle Dashboard'!B371</f>
        <v>Scenario 8</v>
      </c>
      <c r="D774" s="536">
        <f>'Tabelle Dashboard'!C371</f>
        <v>4.9000000000000002E-2</v>
      </c>
      <c r="E774" s="537">
        <f>'Tabelle Dashboard'!D371</f>
        <v>6.8000000000000005E-2</v>
      </c>
      <c r="F774" s="536">
        <f>'Tabelle Dashboard'!E371</f>
        <v>4.8000000000000001E-2</v>
      </c>
      <c r="G774" s="537">
        <f>'Tabelle Dashboard'!F371</f>
        <v>7.4000000000000003E-3</v>
      </c>
      <c r="H774" s="536">
        <f>'Tabelle Dashboard'!G371</f>
        <v>7.1999999999999998E-3</v>
      </c>
    </row>
    <row r="775" spans="1:8" x14ac:dyDescent="0.2">
      <c r="A775" s="520" t="str">
        <f t="shared" si="26"/>
        <v>T18</v>
      </c>
      <c r="B775" s="526" t="str">
        <f t="shared" si="27"/>
        <v>T=0s</v>
      </c>
      <c r="C775" s="534" t="str">
        <f>'Tabelle Dashboard'!B372</f>
        <v>Scenario 9</v>
      </c>
      <c r="D775" s="536">
        <f>'Tabelle Dashboard'!C372</f>
        <v>5.2999999999999999E-2</v>
      </c>
      <c r="E775" s="537">
        <f>'Tabelle Dashboard'!D372</f>
        <v>7.3999999999999996E-2</v>
      </c>
      <c r="F775" s="536">
        <f>'Tabelle Dashboard'!E372</f>
        <v>5.2999999999999999E-2</v>
      </c>
      <c r="G775" s="537">
        <f>'Tabelle Dashboard'!F372</f>
        <v>8.3000000000000001E-3</v>
      </c>
      <c r="H775" s="536">
        <f>'Tabelle Dashboard'!G372</f>
        <v>8.2000000000000007E-3</v>
      </c>
    </row>
    <row r="776" spans="1:8" x14ac:dyDescent="0.2">
      <c r="A776" s="520" t="str">
        <f t="shared" si="26"/>
        <v>T18</v>
      </c>
      <c r="B776" s="526" t="str">
        <f t="shared" si="27"/>
        <v>T=0s</v>
      </c>
      <c r="C776" s="534" t="str">
        <f>'Tabelle Dashboard'!B373</f>
        <v>Scenario 10</v>
      </c>
      <c r="D776" s="536">
        <f>'Tabelle Dashboard'!C373</f>
        <v>5.5E-2</v>
      </c>
      <c r="E776" s="537">
        <f>'Tabelle Dashboard'!D373</f>
        <v>7.8E-2</v>
      </c>
      <c r="F776" s="536">
        <f>'Tabelle Dashboard'!E373</f>
        <v>5.3999999999999999E-2</v>
      </c>
      <c r="G776" s="537">
        <f>'Tabelle Dashboard'!F373</f>
        <v>8.3999999999999995E-3</v>
      </c>
      <c r="H776" s="536">
        <f>'Tabelle Dashboard'!G373</f>
        <v>8.5000000000000006E-3</v>
      </c>
    </row>
    <row r="777" spans="1:8" x14ac:dyDescent="0.2">
      <c r="A777" s="520" t="str">
        <f t="shared" si="26"/>
        <v>T18</v>
      </c>
      <c r="B777" s="526" t="str">
        <f t="shared" si="27"/>
        <v>T=0s</v>
      </c>
      <c r="C777" s="534" t="str">
        <f>'Tabelle Dashboard'!B374</f>
        <v>Scenario 11</v>
      </c>
      <c r="D777" s="536">
        <f>'Tabelle Dashboard'!C374</f>
        <v>4.9000000000000002E-2</v>
      </c>
      <c r="E777" s="537">
        <f>'Tabelle Dashboard'!D374</f>
        <v>6.9000000000000006E-2</v>
      </c>
      <c r="F777" s="536">
        <f>'Tabelle Dashboard'!E374</f>
        <v>4.8000000000000001E-2</v>
      </c>
      <c r="G777" s="537">
        <f>'Tabelle Dashboard'!F374</f>
        <v>7.4000000000000003E-3</v>
      </c>
      <c r="H777" s="536">
        <f>'Tabelle Dashboard'!G374</f>
        <v>7.3000000000000001E-3</v>
      </c>
    </row>
    <row r="778" spans="1:8" x14ac:dyDescent="0.2">
      <c r="A778" s="520" t="str">
        <f t="shared" si="26"/>
        <v>T18</v>
      </c>
      <c r="B778" s="526" t="str">
        <f t="shared" si="27"/>
        <v>T=0s</v>
      </c>
      <c r="C778" s="534" t="str">
        <f>'Tabelle Dashboard'!B375</f>
        <v>Scenario 12</v>
      </c>
      <c r="D778" s="536">
        <f>'Tabelle Dashboard'!C375</f>
        <v>4.5999999999999999E-2</v>
      </c>
      <c r="E778" s="537">
        <f>'Tabelle Dashboard'!D375</f>
        <v>6.4000000000000001E-2</v>
      </c>
      <c r="F778" s="536">
        <f>'Tabelle Dashboard'!E375</f>
        <v>4.5999999999999999E-2</v>
      </c>
      <c r="G778" s="537">
        <f>'Tabelle Dashboard'!F375</f>
        <v>6.8999999999999999E-3</v>
      </c>
      <c r="H778" s="536">
        <f>'Tabelle Dashboard'!G375</f>
        <v>6.8999999999999999E-3</v>
      </c>
    </row>
    <row r="779" spans="1:8" x14ac:dyDescent="0.2">
      <c r="A779" s="520" t="str">
        <f t="shared" si="26"/>
        <v>T18</v>
      </c>
      <c r="B779" s="526" t="str">
        <f t="shared" si="27"/>
        <v>T=0s</v>
      </c>
      <c r="C779" s="534" t="str">
        <f>'Tabelle Dashboard'!B376</f>
        <v>Scenario 13</v>
      </c>
      <c r="D779" s="536">
        <f>'Tabelle Dashboard'!C376</f>
        <v>5.6000000000000001E-2</v>
      </c>
      <c r="E779" s="537">
        <f>'Tabelle Dashboard'!D376</f>
        <v>7.8E-2</v>
      </c>
      <c r="F779" s="536">
        <f>'Tabelle Dashboard'!E376</f>
        <v>5.5E-2</v>
      </c>
      <c r="G779" s="537">
        <f>'Tabelle Dashboard'!F376</f>
        <v>8.3999999999999995E-3</v>
      </c>
      <c r="H779" s="536">
        <f>'Tabelle Dashboard'!G376</f>
        <v>8.2000000000000007E-3</v>
      </c>
    </row>
    <row r="780" spans="1:8" x14ac:dyDescent="0.2">
      <c r="A780" s="520" t="str">
        <f t="shared" si="26"/>
        <v>T18</v>
      </c>
      <c r="B780" s="526" t="str">
        <f t="shared" si="27"/>
        <v>T=0s</v>
      </c>
      <c r="C780" s="534" t="str">
        <f>'Tabelle Dashboard'!B377</f>
        <v>Scenario 14</v>
      </c>
      <c r="D780" s="536">
        <f>'Tabelle Dashboard'!C377</f>
        <v>0.05</v>
      </c>
      <c r="E780" s="537">
        <f>'Tabelle Dashboard'!D377</f>
        <v>7.0999999999999994E-2</v>
      </c>
      <c r="F780" s="536">
        <f>'Tabelle Dashboard'!E377</f>
        <v>0.05</v>
      </c>
      <c r="G780" s="537">
        <f>'Tabelle Dashboard'!F377</f>
        <v>7.6E-3</v>
      </c>
      <c r="H780" s="536">
        <f>'Tabelle Dashboard'!G377</f>
        <v>7.6E-3</v>
      </c>
    </row>
    <row r="781" spans="1:8" x14ac:dyDescent="0.2">
      <c r="A781" s="520" t="str">
        <f t="shared" si="26"/>
        <v>T18</v>
      </c>
      <c r="B781" s="526" t="str">
        <f t="shared" si="27"/>
        <v>T=0s</v>
      </c>
      <c r="C781" s="534" t="str">
        <f>'Tabelle Dashboard'!B378</f>
        <v>Scenario 15</v>
      </c>
      <c r="D781" s="536">
        <f>'Tabelle Dashboard'!C378</f>
        <v>5.1999999999999998E-2</v>
      </c>
      <c r="E781" s="537">
        <f>'Tabelle Dashboard'!D378</f>
        <v>7.2999999999999995E-2</v>
      </c>
      <c r="F781" s="536">
        <f>'Tabelle Dashboard'!E378</f>
        <v>5.0999999999999997E-2</v>
      </c>
      <c r="G781" s="537">
        <f>'Tabelle Dashboard'!F378</f>
        <v>7.9000000000000008E-3</v>
      </c>
      <c r="H781" s="536">
        <f>'Tabelle Dashboard'!G378</f>
        <v>7.7000000000000002E-3</v>
      </c>
    </row>
    <row r="782" spans="1:8" x14ac:dyDescent="0.2">
      <c r="A782" s="520" t="str">
        <f t="shared" si="26"/>
        <v>T18</v>
      </c>
      <c r="B782" s="526" t="str">
        <f t="shared" si="27"/>
        <v>T=1s</v>
      </c>
      <c r="C782" s="534" t="str">
        <f>'Tabelle Dashboard'!J364</f>
        <v>Scenario 1</v>
      </c>
      <c r="D782" s="536">
        <f>'Tabelle Dashboard'!K364</f>
        <v>0.05</v>
      </c>
      <c r="E782" s="537">
        <f>'Tabelle Dashboard'!L364</f>
        <v>7.0000000000000007E-2</v>
      </c>
      <c r="F782" s="536">
        <f>'Tabelle Dashboard'!M364</f>
        <v>0.05</v>
      </c>
      <c r="G782" s="537">
        <f>'Tabelle Dashboard'!N364</f>
        <v>7.6E-3</v>
      </c>
      <c r="H782" s="536">
        <f>'Tabelle Dashboard'!O364</f>
        <v>3.0000000000000001E-3</v>
      </c>
    </row>
    <row r="783" spans="1:8" x14ac:dyDescent="0.2">
      <c r="A783" s="520" t="str">
        <f t="shared" si="26"/>
        <v>T18</v>
      </c>
      <c r="B783" s="526" t="str">
        <f t="shared" si="27"/>
        <v>T=1s</v>
      </c>
      <c r="C783" s="534" t="str">
        <f>'Tabelle Dashboard'!J365</f>
        <v>Scenario 2</v>
      </c>
      <c r="D783" s="536">
        <f>'Tabelle Dashboard'!K365</f>
        <v>4.4999999999999998E-2</v>
      </c>
      <c r="E783" s="537">
        <f>'Tabelle Dashboard'!L365</f>
        <v>6.3E-2</v>
      </c>
      <c r="F783" s="536">
        <f>'Tabelle Dashboard'!M365</f>
        <v>4.4999999999999998E-2</v>
      </c>
      <c r="G783" s="537">
        <f>'Tabelle Dashboard'!N365</f>
        <v>6.7999999999999996E-3</v>
      </c>
      <c r="H783" s="536">
        <f>'Tabelle Dashboard'!O365</f>
        <v>6.7999999999999996E-3</v>
      </c>
    </row>
    <row r="784" spans="1:8" x14ac:dyDescent="0.2">
      <c r="A784" s="520" t="str">
        <f t="shared" si="26"/>
        <v>T18</v>
      </c>
      <c r="B784" s="526" t="str">
        <f t="shared" si="27"/>
        <v>T=1s</v>
      </c>
      <c r="C784" s="534" t="str">
        <f>'Tabelle Dashboard'!J366</f>
        <v>Scenario 3</v>
      </c>
      <c r="D784" s="536">
        <f>'Tabelle Dashboard'!K366</f>
        <v>5.1999999999999998E-2</v>
      </c>
      <c r="E784" s="537">
        <f>'Tabelle Dashboard'!L366</f>
        <v>7.2999999999999995E-2</v>
      </c>
      <c r="F784" s="536">
        <f>'Tabelle Dashboard'!M366</f>
        <v>5.1999999999999998E-2</v>
      </c>
      <c r="G784" s="537">
        <f>'Tabelle Dashboard'!N366</f>
        <v>7.7999999999999996E-3</v>
      </c>
      <c r="H784" s="536">
        <f>'Tabelle Dashboard'!O366</f>
        <v>7.7999999999999996E-3</v>
      </c>
    </row>
    <row r="785" spans="1:8" x14ac:dyDescent="0.2">
      <c r="A785" s="520" t="str">
        <f t="shared" si="26"/>
        <v>T18</v>
      </c>
      <c r="B785" s="526" t="str">
        <f t="shared" si="27"/>
        <v>T=1s</v>
      </c>
      <c r="C785" s="534" t="str">
        <f>'Tabelle Dashboard'!J367</f>
        <v>Scenario 4</v>
      </c>
      <c r="D785" s="536">
        <f>'Tabelle Dashboard'!K367</f>
        <v>5.0999999999999997E-2</v>
      </c>
      <c r="E785" s="537">
        <f>'Tabelle Dashboard'!L367</f>
        <v>7.0999999999999994E-2</v>
      </c>
      <c r="F785" s="536">
        <f>'Tabelle Dashboard'!M367</f>
        <v>0.05</v>
      </c>
      <c r="G785" s="537">
        <f>'Tabelle Dashboard'!N367</f>
        <v>7.6E-3</v>
      </c>
      <c r="H785" s="536">
        <f>'Tabelle Dashboard'!O367</f>
        <v>7.4000000000000003E-3</v>
      </c>
    </row>
    <row r="786" spans="1:8" x14ac:dyDescent="0.2">
      <c r="A786" s="520" t="str">
        <f t="shared" si="26"/>
        <v>T18</v>
      </c>
      <c r="B786" s="526" t="str">
        <f t="shared" si="27"/>
        <v>T=1s</v>
      </c>
      <c r="C786" s="534" t="str">
        <f>'Tabelle Dashboard'!J368</f>
        <v>Scenario 5</v>
      </c>
      <c r="D786" s="536">
        <f>'Tabelle Dashboard'!K368</f>
        <v>5.0999999999999997E-2</v>
      </c>
      <c r="E786" s="537">
        <f>'Tabelle Dashboard'!L368</f>
        <v>7.0999999999999994E-2</v>
      </c>
      <c r="F786" s="536">
        <f>'Tabelle Dashboard'!M368</f>
        <v>0.05</v>
      </c>
      <c r="G786" s="537">
        <f>'Tabelle Dashboard'!N368</f>
        <v>7.7000000000000002E-3</v>
      </c>
      <c r="H786" s="536">
        <f>'Tabelle Dashboard'!O368</f>
        <v>7.4999999999999997E-3</v>
      </c>
    </row>
    <row r="787" spans="1:8" x14ac:dyDescent="0.2">
      <c r="A787" s="520" t="str">
        <f t="shared" ref="A787:A850" si="28">A786</f>
        <v>T18</v>
      </c>
      <c r="B787" s="526" t="str">
        <f t="shared" ref="B787:B851" si="29">B742</f>
        <v>T=1s</v>
      </c>
      <c r="C787" s="534" t="str">
        <f>'Tabelle Dashboard'!J369</f>
        <v>Scenario 6</v>
      </c>
      <c r="D787" s="536">
        <f>'Tabelle Dashboard'!K369</f>
        <v>5.1999999999999998E-2</v>
      </c>
      <c r="E787" s="537">
        <f>'Tabelle Dashboard'!L369</f>
        <v>7.1999999999999995E-2</v>
      </c>
      <c r="F787" s="536">
        <f>'Tabelle Dashboard'!M369</f>
        <v>5.0999999999999997E-2</v>
      </c>
      <c r="G787" s="537">
        <f>'Tabelle Dashboard'!N369</f>
        <v>7.7999999999999996E-3</v>
      </c>
      <c r="H787" s="536">
        <f>'Tabelle Dashboard'!O369</f>
        <v>7.4999999999999997E-3</v>
      </c>
    </row>
    <row r="788" spans="1:8" x14ac:dyDescent="0.2">
      <c r="A788" s="520" t="str">
        <f t="shared" si="28"/>
        <v>T18</v>
      </c>
      <c r="B788" s="526" t="str">
        <f t="shared" si="29"/>
        <v>T=1s</v>
      </c>
      <c r="C788" s="534" t="str">
        <f>'Tabelle Dashboard'!J370</f>
        <v>Scenario 7</v>
      </c>
      <c r="D788" s="536">
        <f>'Tabelle Dashboard'!K370</f>
        <v>4.8000000000000001E-2</v>
      </c>
      <c r="E788" s="537">
        <f>'Tabelle Dashboard'!L370</f>
        <v>6.7000000000000004E-2</v>
      </c>
      <c r="F788" s="536">
        <f>'Tabelle Dashboard'!M370</f>
        <v>4.7E-2</v>
      </c>
      <c r="G788" s="537">
        <f>'Tabelle Dashboard'!N370</f>
        <v>7.1999999999999998E-3</v>
      </c>
      <c r="H788" s="536">
        <f>'Tabelle Dashboard'!O370</f>
        <v>7.1000000000000004E-3</v>
      </c>
    </row>
    <row r="789" spans="1:8" x14ac:dyDescent="0.2">
      <c r="A789" s="520" t="str">
        <f t="shared" si="28"/>
        <v>T18</v>
      </c>
      <c r="B789" s="526" t="str">
        <f t="shared" si="29"/>
        <v>T=1s</v>
      </c>
      <c r="C789" s="534" t="str">
        <f>'Tabelle Dashboard'!J371</f>
        <v>Scenario 8</v>
      </c>
      <c r="D789" s="536">
        <f>'Tabelle Dashboard'!K371</f>
        <v>0.05</v>
      </c>
      <c r="E789" s="537">
        <f>'Tabelle Dashboard'!L371</f>
        <v>7.0000000000000007E-2</v>
      </c>
      <c r="F789" s="536">
        <f>'Tabelle Dashboard'!M371</f>
        <v>0.05</v>
      </c>
      <c r="G789" s="537">
        <f>'Tabelle Dashboard'!N371</f>
        <v>7.4999999999999997E-3</v>
      </c>
      <c r="H789" s="536">
        <f>'Tabelle Dashboard'!O371</f>
        <v>7.4999999999999997E-3</v>
      </c>
    </row>
    <row r="790" spans="1:8" x14ac:dyDescent="0.2">
      <c r="A790" s="520" t="str">
        <f t="shared" si="28"/>
        <v>T18</v>
      </c>
      <c r="B790" s="526" t="str">
        <f t="shared" si="29"/>
        <v>T=1s</v>
      </c>
      <c r="C790" s="534" t="str">
        <f>'Tabelle Dashboard'!J372</f>
        <v>Scenario 9</v>
      </c>
      <c r="D790" s="536">
        <f>'Tabelle Dashboard'!K372</f>
        <v>5.1999999999999998E-2</v>
      </c>
      <c r="E790" s="537">
        <f>'Tabelle Dashboard'!L372</f>
        <v>7.1999999999999995E-2</v>
      </c>
      <c r="F790" s="536">
        <f>'Tabelle Dashboard'!M372</f>
        <v>5.0999999999999997E-2</v>
      </c>
      <c r="G790" s="537">
        <f>'Tabelle Dashboard'!N372</f>
        <v>7.7999999999999996E-3</v>
      </c>
      <c r="H790" s="536">
        <f>'Tabelle Dashboard'!O372</f>
        <v>7.6E-3</v>
      </c>
    </row>
    <row r="791" spans="1:8" x14ac:dyDescent="0.2">
      <c r="A791" s="520" t="str">
        <f t="shared" si="28"/>
        <v>T18</v>
      </c>
      <c r="B791" s="526" t="str">
        <f t="shared" si="29"/>
        <v>T=1s</v>
      </c>
      <c r="C791" s="534" t="str">
        <f>'Tabelle Dashboard'!J373</f>
        <v>Scenario 10</v>
      </c>
      <c r="D791" s="536">
        <f>'Tabelle Dashboard'!K373</f>
        <v>5.6000000000000001E-2</v>
      </c>
      <c r="E791" s="537">
        <f>'Tabelle Dashboard'!L373</f>
        <v>0.08</v>
      </c>
      <c r="F791" s="536">
        <f>'Tabelle Dashboard'!M373</f>
        <v>5.7000000000000002E-2</v>
      </c>
      <c r="G791" s="537">
        <f>'Tabelle Dashboard'!N373</f>
        <v>8.5000000000000006E-3</v>
      </c>
      <c r="H791" s="536">
        <f>'Tabelle Dashboard'!O373</f>
        <v>8.5000000000000006E-3</v>
      </c>
    </row>
    <row r="792" spans="1:8" x14ac:dyDescent="0.2">
      <c r="A792" s="520" t="str">
        <f t="shared" si="28"/>
        <v>T18</v>
      </c>
      <c r="B792" s="526" t="str">
        <f t="shared" si="29"/>
        <v>T=1s</v>
      </c>
      <c r="C792" s="534" t="str">
        <f>'Tabelle Dashboard'!J374</f>
        <v>Scenario 11</v>
      </c>
      <c r="D792" s="536">
        <f>'Tabelle Dashboard'!K374</f>
        <v>0.05</v>
      </c>
      <c r="E792" s="537">
        <f>'Tabelle Dashboard'!L374</f>
        <v>7.0000000000000007E-2</v>
      </c>
      <c r="F792" s="536">
        <f>'Tabelle Dashboard'!M374</f>
        <v>0.05</v>
      </c>
      <c r="G792" s="537">
        <f>'Tabelle Dashboard'!N374</f>
        <v>7.4999999999999997E-3</v>
      </c>
      <c r="H792" s="536">
        <f>'Tabelle Dashboard'!O374</f>
        <v>7.4999999999999997E-3</v>
      </c>
    </row>
    <row r="793" spans="1:8" x14ac:dyDescent="0.2">
      <c r="A793" s="520" t="str">
        <f t="shared" si="28"/>
        <v>T18</v>
      </c>
      <c r="B793" s="526" t="str">
        <f t="shared" si="29"/>
        <v>T=1s</v>
      </c>
      <c r="C793" s="534" t="str">
        <f>'Tabelle Dashboard'!J375</f>
        <v>Scenario 12</v>
      </c>
      <c r="D793" s="536">
        <f>'Tabelle Dashboard'!K375</f>
        <v>4.5999999999999999E-2</v>
      </c>
      <c r="E793" s="537">
        <f>'Tabelle Dashboard'!L375</f>
        <v>6.5000000000000002E-2</v>
      </c>
      <c r="F793" s="536">
        <f>'Tabelle Dashboard'!M375</f>
        <v>4.5999999999999999E-2</v>
      </c>
      <c r="G793" s="537">
        <f>'Tabelle Dashboard'!N375</f>
        <v>6.8999999999999999E-3</v>
      </c>
      <c r="H793" s="536">
        <f>'Tabelle Dashboard'!O375</f>
        <v>6.8999999999999999E-3</v>
      </c>
    </row>
    <row r="794" spans="1:8" x14ac:dyDescent="0.2">
      <c r="A794" s="520" t="str">
        <f t="shared" si="28"/>
        <v>T18</v>
      </c>
      <c r="B794" s="526" t="str">
        <f t="shared" si="29"/>
        <v>T=1s</v>
      </c>
      <c r="C794" s="534" t="str">
        <f>'Tabelle Dashboard'!J376</f>
        <v>Scenario 13</v>
      </c>
      <c r="D794" s="536">
        <f>'Tabelle Dashboard'!K376</f>
        <v>5.6000000000000001E-2</v>
      </c>
      <c r="E794" s="537">
        <f>'Tabelle Dashboard'!L376</f>
        <v>0.08</v>
      </c>
      <c r="F794" s="536">
        <f>'Tabelle Dashboard'!M376</f>
        <v>5.7000000000000002E-2</v>
      </c>
      <c r="G794" s="537">
        <f>'Tabelle Dashboard'!N376</f>
        <v>8.5000000000000006E-3</v>
      </c>
      <c r="H794" s="536">
        <f>'Tabelle Dashboard'!O376</f>
        <v>8.5000000000000006E-3</v>
      </c>
    </row>
    <row r="795" spans="1:8" x14ac:dyDescent="0.2">
      <c r="A795" s="520" t="str">
        <f t="shared" si="28"/>
        <v>T18</v>
      </c>
      <c r="B795" s="526" t="str">
        <f t="shared" si="29"/>
        <v>T=1s</v>
      </c>
      <c r="C795" s="534" t="str">
        <f>'Tabelle Dashboard'!J377</f>
        <v>Scenario 14</v>
      </c>
      <c r="D795" s="536">
        <f>'Tabelle Dashboard'!K377</f>
        <v>0.05</v>
      </c>
      <c r="E795" s="537">
        <f>'Tabelle Dashboard'!L377</f>
        <v>7.0999999999999994E-2</v>
      </c>
      <c r="F795" s="536">
        <f>'Tabelle Dashboard'!M377</f>
        <v>0.05</v>
      </c>
      <c r="G795" s="537">
        <f>'Tabelle Dashboard'!N377</f>
        <v>7.6E-3</v>
      </c>
      <c r="H795" s="536">
        <f>'Tabelle Dashboard'!O377</f>
        <v>7.6E-3</v>
      </c>
    </row>
    <row r="796" spans="1:8" x14ac:dyDescent="0.2">
      <c r="A796" s="520" t="str">
        <f t="shared" si="28"/>
        <v>T18</v>
      </c>
      <c r="B796" s="526" t="str">
        <f t="shared" si="29"/>
        <v>T=1s</v>
      </c>
      <c r="C796" s="534" t="str">
        <f>'Tabelle Dashboard'!J378</f>
        <v>Scenario 15</v>
      </c>
      <c r="D796" s="536">
        <f>'Tabelle Dashboard'!K378</f>
        <v>5.3999999999999999E-2</v>
      </c>
      <c r="E796" s="537">
        <f>'Tabelle Dashboard'!L378</f>
        <v>7.4999999999999997E-2</v>
      </c>
      <c r="F796" s="536">
        <f>'Tabelle Dashboard'!M378</f>
        <v>5.3999999999999999E-2</v>
      </c>
      <c r="G796" s="537">
        <f>'Tabelle Dashboard'!N378</f>
        <v>8.2000000000000007E-3</v>
      </c>
      <c r="H796" s="536">
        <f>'Tabelle Dashboard'!O378</f>
        <v>8.0000000000000002E-3</v>
      </c>
    </row>
    <row r="797" spans="1:8" x14ac:dyDescent="0.2">
      <c r="A797" s="520" t="str">
        <f t="shared" si="28"/>
        <v>T18</v>
      </c>
      <c r="B797" s="526" t="str">
        <f t="shared" si="29"/>
        <v>T=2s</v>
      </c>
      <c r="C797" s="534" t="str">
        <f>'Tabelle Dashboard'!R364</f>
        <v>Scenario 1</v>
      </c>
      <c r="D797" s="536">
        <f>'Tabelle Dashboard'!S364</f>
        <v>0.05</v>
      </c>
      <c r="E797" s="537">
        <f>'Tabelle Dashboard'!T364</f>
        <v>7.0000000000000007E-2</v>
      </c>
      <c r="F797" s="536">
        <f>'Tabelle Dashboard'!U364</f>
        <v>0.05</v>
      </c>
      <c r="G797" s="537">
        <f>'Tabelle Dashboard'!V364</f>
        <v>7.4999999999999997E-3</v>
      </c>
      <c r="H797" s="536">
        <f>'Tabelle Dashboard'!W364</f>
        <v>7.4999999999999997E-3</v>
      </c>
    </row>
    <row r="798" spans="1:8" x14ac:dyDescent="0.2">
      <c r="A798" s="520" t="str">
        <f t="shared" si="28"/>
        <v>T18</v>
      </c>
      <c r="B798" s="526" t="str">
        <f t="shared" si="29"/>
        <v>T=2s</v>
      </c>
      <c r="C798" s="534" t="str">
        <f>'Tabelle Dashboard'!R365</f>
        <v>Scenario 2</v>
      </c>
      <c r="D798" s="536">
        <f>'Tabelle Dashboard'!S365</f>
        <v>5.0999999999999997E-2</v>
      </c>
      <c r="E798" s="537">
        <f>'Tabelle Dashboard'!T365</f>
        <v>7.2999999999999995E-2</v>
      </c>
      <c r="F798" s="536">
        <f>'Tabelle Dashboard'!U365</f>
        <v>5.0999999999999997E-2</v>
      </c>
      <c r="G798" s="537">
        <f>'Tabelle Dashboard'!V365</f>
        <v>7.7000000000000002E-3</v>
      </c>
      <c r="H798" s="536">
        <f>'Tabelle Dashboard'!W365</f>
        <v>7.7000000000000002E-3</v>
      </c>
    </row>
    <row r="799" spans="1:8" x14ac:dyDescent="0.2">
      <c r="A799" s="520" t="str">
        <f t="shared" si="28"/>
        <v>T18</v>
      </c>
      <c r="B799" s="526" t="str">
        <f t="shared" si="29"/>
        <v>T=2s</v>
      </c>
      <c r="C799" s="534" t="str">
        <f>'Tabelle Dashboard'!R366</f>
        <v>Scenario 3</v>
      </c>
      <c r="D799" s="536">
        <f>'Tabelle Dashboard'!S366</f>
        <v>5.0999999999999997E-2</v>
      </c>
      <c r="E799" s="537">
        <f>'Tabelle Dashboard'!T366</f>
        <v>7.1999999999999995E-2</v>
      </c>
      <c r="F799" s="536">
        <f>'Tabelle Dashboard'!U366</f>
        <v>5.0999999999999997E-2</v>
      </c>
      <c r="G799" s="537">
        <f>'Tabelle Dashboard'!V366</f>
        <v>7.6E-3</v>
      </c>
      <c r="H799" s="536">
        <f>'Tabelle Dashboard'!W366</f>
        <v>7.7000000000000002E-3</v>
      </c>
    </row>
    <row r="800" spans="1:8" x14ac:dyDescent="0.2">
      <c r="A800" s="520" t="str">
        <f t="shared" si="28"/>
        <v>T18</v>
      </c>
      <c r="B800" s="526" t="str">
        <f t="shared" si="29"/>
        <v>T=2s</v>
      </c>
      <c r="C800" s="534" t="str">
        <f>'Tabelle Dashboard'!R367</f>
        <v>Scenario 4</v>
      </c>
      <c r="D800" s="536">
        <f>'Tabelle Dashboard'!S367</f>
        <v>0.05</v>
      </c>
      <c r="E800" s="537">
        <f>'Tabelle Dashboard'!T367</f>
        <v>7.0999999999999994E-2</v>
      </c>
      <c r="F800" s="536">
        <f>'Tabelle Dashboard'!U367</f>
        <v>0.05</v>
      </c>
      <c r="G800" s="537">
        <f>'Tabelle Dashboard'!V367</f>
        <v>7.4999999999999997E-3</v>
      </c>
      <c r="H800" s="536">
        <f>'Tabelle Dashboard'!W367</f>
        <v>7.4999999999999997E-3</v>
      </c>
    </row>
    <row r="801" spans="1:8" x14ac:dyDescent="0.2">
      <c r="A801" s="520" t="str">
        <f t="shared" si="28"/>
        <v>T18</v>
      </c>
      <c r="B801" s="526" t="str">
        <f t="shared" si="29"/>
        <v>T=2s</v>
      </c>
      <c r="C801" s="534" t="str">
        <f>'Tabelle Dashboard'!R368</f>
        <v>Scenario 5</v>
      </c>
      <c r="D801" s="536">
        <f>'Tabelle Dashboard'!S368</f>
        <v>0.05</v>
      </c>
      <c r="E801" s="537">
        <f>'Tabelle Dashboard'!T368</f>
        <v>7.0999999999999994E-2</v>
      </c>
      <c r="F801" s="536">
        <f>'Tabelle Dashboard'!U368</f>
        <v>0.05</v>
      </c>
      <c r="G801" s="537">
        <f>'Tabelle Dashboard'!V368</f>
        <v>7.7000000000000002E-3</v>
      </c>
      <c r="H801" s="536">
        <f>'Tabelle Dashboard'!W368</f>
        <v>7.6E-3</v>
      </c>
    </row>
    <row r="802" spans="1:8" x14ac:dyDescent="0.2">
      <c r="A802" s="520" t="str">
        <f t="shared" si="28"/>
        <v>T18</v>
      </c>
      <c r="B802" s="526" t="str">
        <f t="shared" si="29"/>
        <v>T=2s</v>
      </c>
      <c r="C802" s="534" t="str">
        <f>'Tabelle Dashboard'!R369</f>
        <v>Scenario 6</v>
      </c>
      <c r="D802" s="536">
        <f>'Tabelle Dashboard'!S369</f>
        <v>5.1999999999999998E-2</v>
      </c>
      <c r="E802" s="537">
        <f>'Tabelle Dashboard'!T369</f>
        <v>7.2999999999999995E-2</v>
      </c>
      <c r="F802" s="536">
        <f>'Tabelle Dashboard'!U369</f>
        <v>5.1999999999999998E-2</v>
      </c>
      <c r="G802" s="537">
        <f>'Tabelle Dashboard'!V369</f>
        <v>7.7999999999999996E-3</v>
      </c>
      <c r="H802" s="536">
        <f>'Tabelle Dashboard'!W369</f>
        <v>7.7999999999999996E-3</v>
      </c>
    </row>
    <row r="803" spans="1:8" x14ac:dyDescent="0.2">
      <c r="A803" s="520" t="str">
        <f t="shared" si="28"/>
        <v>T18</v>
      </c>
      <c r="B803" s="526" t="str">
        <f t="shared" si="29"/>
        <v>T=2s</v>
      </c>
      <c r="C803" s="534" t="str">
        <f>'Tabelle Dashboard'!R370</f>
        <v>Scenario 7</v>
      </c>
      <c r="D803" s="536">
        <f>'Tabelle Dashboard'!S370</f>
        <v>4.7E-2</v>
      </c>
      <c r="E803" s="537">
        <f>'Tabelle Dashboard'!T370</f>
        <v>6.7000000000000004E-2</v>
      </c>
      <c r="F803" s="536">
        <f>'Tabelle Dashboard'!U370</f>
        <v>4.7E-2</v>
      </c>
      <c r="G803" s="537">
        <f>'Tabelle Dashboard'!V370</f>
        <v>7.1000000000000004E-3</v>
      </c>
      <c r="H803" s="536">
        <f>'Tabelle Dashboard'!W370</f>
        <v>7.1000000000000004E-3</v>
      </c>
    </row>
    <row r="804" spans="1:8" x14ac:dyDescent="0.2">
      <c r="A804" s="520" t="str">
        <f t="shared" si="28"/>
        <v>T18</v>
      </c>
      <c r="B804" s="526" t="str">
        <f t="shared" si="29"/>
        <v>T=2s</v>
      </c>
      <c r="C804" s="534" t="str">
        <f>'Tabelle Dashboard'!R371</f>
        <v>Scenario 8</v>
      </c>
      <c r="D804" s="536">
        <f>'Tabelle Dashboard'!S371</f>
        <v>4.9000000000000002E-2</v>
      </c>
      <c r="E804" s="537">
        <f>'Tabelle Dashboard'!T371</f>
        <v>6.9000000000000006E-2</v>
      </c>
      <c r="F804" s="536">
        <f>'Tabelle Dashboard'!U371</f>
        <v>4.9000000000000002E-2</v>
      </c>
      <c r="G804" s="537">
        <f>'Tabelle Dashboard'!V371</f>
        <v>7.3000000000000001E-3</v>
      </c>
      <c r="H804" s="536">
        <f>'Tabelle Dashboard'!W371</f>
        <v>7.4000000000000003E-3</v>
      </c>
    </row>
    <row r="805" spans="1:8" x14ac:dyDescent="0.2">
      <c r="A805" s="520" t="str">
        <f t="shared" si="28"/>
        <v>T18</v>
      </c>
      <c r="B805" s="526" t="str">
        <f t="shared" si="29"/>
        <v>T=2s</v>
      </c>
      <c r="C805" s="534" t="str">
        <f>'Tabelle Dashboard'!R372</f>
        <v>Scenario 9</v>
      </c>
      <c r="D805" s="536">
        <f>'Tabelle Dashboard'!S372</f>
        <v>4.4999999999999998E-2</v>
      </c>
      <c r="E805" s="537">
        <f>'Tabelle Dashboard'!T372</f>
        <v>6.3E-2</v>
      </c>
      <c r="F805" s="536">
        <f>'Tabelle Dashboard'!U372</f>
        <v>4.4999999999999998E-2</v>
      </c>
      <c r="G805" s="537">
        <f>'Tabelle Dashboard'!V372</f>
        <v>6.7000000000000002E-3</v>
      </c>
      <c r="H805" s="536">
        <f>'Tabelle Dashboard'!W372</f>
        <v>6.7000000000000002E-3</v>
      </c>
    </row>
    <row r="806" spans="1:8" x14ac:dyDescent="0.2">
      <c r="A806" s="520" t="str">
        <f t="shared" si="28"/>
        <v>T18</v>
      </c>
      <c r="B806" s="526" t="str">
        <f t="shared" si="29"/>
        <v>T=2s</v>
      </c>
      <c r="C806" s="534" t="str">
        <f>'Tabelle Dashboard'!R373</f>
        <v>Scenario 10</v>
      </c>
      <c r="D806" s="536">
        <f>'Tabelle Dashboard'!S373</f>
        <v>5.2999999999999999E-2</v>
      </c>
      <c r="E806" s="537">
        <f>'Tabelle Dashboard'!T373</f>
        <v>7.5999999999999998E-2</v>
      </c>
      <c r="F806" s="536">
        <f>'Tabelle Dashboard'!U373</f>
        <v>5.3999999999999999E-2</v>
      </c>
      <c r="G806" s="537">
        <f>'Tabelle Dashboard'!V373</f>
        <v>8.0000000000000002E-3</v>
      </c>
      <c r="H806" s="536">
        <f>'Tabelle Dashboard'!W373</f>
        <v>8.2000000000000007E-3</v>
      </c>
    </row>
    <row r="807" spans="1:8" x14ac:dyDescent="0.2">
      <c r="A807" s="520" t="str">
        <f t="shared" si="28"/>
        <v>T18</v>
      </c>
      <c r="B807" s="526" t="str">
        <f t="shared" si="29"/>
        <v>T=2s</v>
      </c>
      <c r="C807" s="534" t="str">
        <f>'Tabelle Dashboard'!R374</f>
        <v>Scenario 11</v>
      </c>
      <c r="D807" s="536">
        <f>'Tabelle Dashboard'!S374</f>
        <v>4.9000000000000002E-2</v>
      </c>
      <c r="E807" s="537">
        <f>'Tabelle Dashboard'!T374</f>
        <v>6.9000000000000006E-2</v>
      </c>
      <c r="F807" s="536">
        <f>'Tabelle Dashboard'!U374</f>
        <v>4.9000000000000002E-2</v>
      </c>
      <c r="G807" s="537">
        <f>'Tabelle Dashboard'!V374</f>
        <v>7.3000000000000001E-3</v>
      </c>
      <c r="H807" s="536">
        <f>'Tabelle Dashboard'!W374</f>
        <v>7.4000000000000003E-3</v>
      </c>
    </row>
    <row r="808" spans="1:8" x14ac:dyDescent="0.2">
      <c r="A808" s="520" t="str">
        <f t="shared" si="28"/>
        <v>T18</v>
      </c>
      <c r="B808" s="526" t="str">
        <f t="shared" si="29"/>
        <v>T=2s</v>
      </c>
      <c r="C808" s="534" t="str">
        <f>'Tabelle Dashboard'!R375</f>
        <v>Scenario 12</v>
      </c>
      <c r="D808" s="536">
        <f>'Tabelle Dashboard'!S375</f>
        <v>4.4999999999999998E-2</v>
      </c>
      <c r="E808" s="537">
        <f>'Tabelle Dashboard'!T375</f>
        <v>6.3E-2</v>
      </c>
      <c r="F808" s="536">
        <f>'Tabelle Dashboard'!U375</f>
        <v>4.4999999999999998E-2</v>
      </c>
      <c r="G808" s="537">
        <f>'Tabelle Dashboard'!V375</f>
        <v>6.7999999999999996E-3</v>
      </c>
      <c r="H808" s="536">
        <f>'Tabelle Dashboard'!W375</f>
        <v>6.7999999999999996E-3</v>
      </c>
    </row>
    <row r="809" spans="1:8" x14ac:dyDescent="0.2">
      <c r="A809" s="520" t="str">
        <f t="shared" si="28"/>
        <v>T18</v>
      </c>
      <c r="B809" s="526" t="str">
        <f t="shared" si="29"/>
        <v>T=2s</v>
      </c>
      <c r="C809" s="534" t="str">
        <f>'Tabelle Dashboard'!R376</f>
        <v>Scenario 13</v>
      </c>
      <c r="D809" s="536">
        <f>'Tabelle Dashboard'!S376</f>
        <v>5.2999999999999999E-2</v>
      </c>
      <c r="E809" s="537">
        <f>'Tabelle Dashboard'!T376</f>
        <v>7.5999999999999998E-2</v>
      </c>
      <c r="F809" s="536">
        <f>'Tabelle Dashboard'!U376</f>
        <v>5.3999999999999999E-2</v>
      </c>
      <c r="G809" s="537">
        <f>'Tabelle Dashboard'!V376</f>
        <v>8.0999999999999996E-3</v>
      </c>
      <c r="H809" s="536">
        <f>'Tabelle Dashboard'!W376</f>
        <v>8.2000000000000007E-3</v>
      </c>
    </row>
    <row r="810" spans="1:8" x14ac:dyDescent="0.2">
      <c r="A810" s="520" t="str">
        <f t="shared" si="28"/>
        <v>T18</v>
      </c>
      <c r="B810" s="526" t="str">
        <f t="shared" si="29"/>
        <v>T=2s</v>
      </c>
      <c r="C810" s="534" t="str">
        <f>'Tabelle Dashboard'!R377</f>
        <v>Scenario 14</v>
      </c>
      <c r="D810" s="536">
        <f>'Tabelle Dashboard'!S377</f>
        <v>4.9000000000000002E-2</v>
      </c>
      <c r="E810" s="537">
        <f>'Tabelle Dashboard'!T377</f>
        <v>6.9000000000000006E-2</v>
      </c>
      <c r="F810" s="536">
        <f>'Tabelle Dashboard'!U377</f>
        <v>4.9000000000000002E-2</v>
      </c>
      <c r="G810" s="537">
        <f>'Tabelle Dashboard'!V377</f>
        <v>7.3000000000000001E-3</v>
      </c>
      <c r="H810" s="536">
        <f>'Tabelle Dashboard'!W377</f>
        <v>7.4000000000000003E-3</v>
      </c>
    </row>
    <row r="811" spans="1:8" x14ac:dyDescent="0.2">
      <c r="A811" s="520" t="str">
        <f t="shared" si="28"/>
        <v>T18</v>
      </c>
      <c r="B811" s="526" t="str">
        <f t="shared" si="29"/>
        <v>T=2s</v>
      </c>
      <c r="C811" s="534" t="str">
        <f>'Tabelle Dashboard'!R378</f>
        <v>Scenario 15</v>
      </c>
      <c r="D811" s="536">
        <f>'Tabelle Dashboard'!S378</f>
        <v>4.9000000000000002E-2</v>
      </c>
      <c r="E811" s="537">
        <f>'Tabelle Dashboard'!T378</f>
        <v>7.0000000000000007E-2</v>
      </c>
      <c r="F811" s="536">
        <f>'Tabelle Dashboard'!U378</f>
        <v>4.9000000000000002E-2</v>
      </c>
      <c r="G811" s="537">
        <f>'Tabelle Dashboard'!V378</f>
        <v>7.3000000000000001E-3</v>
      </c>
      <c r="H811" s="536">
        <f>'Tabelle Dashboard'!W378</f>
        <v>7.4000000000000003E-3</v>
      </c>
    </row>
    <row r="812" spans="1:8" x14ac:dyDescent="0.2">
      <c r="A812" s="520" t="s">
        <v>1188</v>
      </c>
      <c r="B812" s="526" t="str">
        <f t="shared" si="29"/>
        <v>T=0s</v>
      </c>
      <c r="C812" s="534" t="str">
        <f>'Tabelle Dashboard'!B385</f>
        <v>Scenario 1</v>
      </c>
      <c r="D812" s="536">
        <f>'Tabelle Dashboard'!C385</f>
        <v>0.05</v>
      </c>
      <c r="E812" s="537">
        <f>'Tabelle Dashboard'!D385</f>
        <v>6.9000000000000006E-2</v>
      </c>
      <c r="F812" s="536">
        <f>'Tabelle Dashboard'!E385</f>
        <v>4.9000000000000002E-2</v>
      </c>
      <c r="G812" s="537">
        <f>'Tabelle Dashboard'!F385</f>
        <v>7.4999999999999997E-3</v>
      </c>
      <c r="H812" s="536">
        <f>'Tabelle Dashboard'!G385</f>
        <v>7.4000000000000003E-3</v>
      </c>
    </row>
    <row r="813" spans="1:8" x14ac:dyDescent="0.2">
      <c r="A813" s="520" t="str">
        <f t="shared" si="28"/>
        <v>T19</v>
      </c>
      <c r="B813" s="526" t="str">
        <f t="shared" si="29"/>
        <v>T=0s</v>
      </c>
      <c r="C813" s="534" t="str">
        <f>'Tabelle Dashboard'!B386</f>
        <v>Scenario 2</v>
      </c>
      <c r="D813" s="536">
        <f>'Tabelle Dashboard'!C386</f>
        <v>5.3999999999999999E-2</v>
      </c>
      <c r="E813" s="537">
        <f>'Tabelle Dashboard'!D386</f>
        <v>7.4999999999999997E-2</v>
      </c>
      <c r="F813" s="536">
        <f>'Tabelle Dashboard'!E386</f>
        <v>5.2999999999999999E-2</v>
      </c>
      <c r="G813" s="537">
        <f>'Tabelle Dashboard'!F386</f>
        <v>8.0999999999999996E-3</v>
      </c>
      <c r="H813" s="536">
        <f>'Tabelle Dashboard'!G386</f>
        <v>7.7000000000000002E-3</v>
      </c>
    </row>
    <row r="814" spans="1:8" x14ac:dyDescent="0.2">
      <c r="A814" s="520" t="str">
        <f t="shared" si="28"/>
        <v>T19</v>
      </c>
      <c r="B814" s="526" t="str">
        <f t="shared" si="29"/>
        <v>T=0s</v>
      </c>
      <c r="C814" s="534" t="str">
        <f>'Tabelle Dashboard'!B387</f>
        <v>Scenario 3</v>
      </c>
      <c r="D814" s="536">
        <f>'Tabelle Dashboard'!C387</f>
        <v>4.4999999999999998E-2</v>
      </c>
      <c r="E814" s="537">
        <f>'Tabelle Dashboard'!D387</f>
        <v>6.3E-2</v>
      </c>
      <c r="F814" s="536">
        <f>'Tabelle Dashboard'!E387</f>
        <v>4.4999999999999998E-2</v>
      </c>
      <c r="G814" s="537">
        <f>'Tabelle Dashboard'!F387</f>
        <v>6.7999999999999996E-3</v>
      </c>
      <c r="H814" s="536">
        <f>'Tabelle Dashboard'!G387</f>
        <v>6.7999999999999996E-3</v>
      </c>
    </row>
    <row r="815" spans="1:8" x14ac:dyDescent="0.2">
      <c r="A815" s="520" t="str">
        <f t="shared" si="28"/>
        <v>T19</v>
      </c>
      <c r="B815" s="526" t="str">
        <f t="shared" si="29"/>
        <v>T=0s</v>
      </c>
      <c r="C815" s="534" t="str">
        <f>'Tabelle Dashboard'!B388</f>
        <v>Scenario 4</v>
      </c>
      <c r="D815" s="536">
        <f>'Tabelle Dashboard'!C388</f>
        <v>4.9000000000000002E-2</v>
      </c>
      <c r="E815" s="537">
        <f>'Tabelle Dashboard'!D388</f>
        <v>6.8000000000000005E-2</v>
      </c>
      <c r="F815" s="536">
        <f>'Tabelle Dashboard'!E388</f>
        <v>4.9000000000000002E-2</v>
      </c>
      <c r="G815" s="537">
        <f>'Tabelle Dashboard'!F388</f>
        <v>7.4000000000000003E-3</v>
      </c>
      <c r="H815" s="536">
        <f>'Tabelle Dashboard'!G388</f>
        <v>7.1999999999999998E-3</v>
      </c>
    </row>
    <row r="816" spans="1:8" x14ac:dyDescent="0.2">
      <c r="A816" s="520" t="str">
        <f t="shared" si="28"/>
        <v>T19</v>
      </c>
      <c r="B816" s="526" t="str">
        <f t="shared" si="29"/>
        <v>T=0s</v>
      </c>
      <c r="C816" s="534" t="str">
        <f>'Tabelle Dashboard'!B389</f>
        <v>Scenario 5</v>
      </c>
      <c r="D816" s="536">
        <f>'Tabelle Dashboard'!C389</f>
        <v>0.05</v>
      </c>
      <c r="E816" s="537">
        <f>'Tabelle Dashboard'!D389</f>
        <v>6.9000000000000006E-2</v>
      </c>
      <c r="F816" s="536">
        <f>'Tabelle Dashboard'!E389</f>
        <v>4.9000000000000002E-2</v>
      </c>
      <c r="G816" s="537">
        <f>'Tabelle Dashboard'!F389</f>
        <v>7.4000000000000003E-3</v>
      </c>
      <c r="H816" s="536">
        <f>'Tabelle Dashboard'!G389</f>
        <v>7.1999999999999998E-3</v>
      </c>
    </row>
    <row r="817" spans="1:8" x14ac:dyDescent="0.2">
      <c r="A817" s="520" t="str">
        <f t="shared" si="28"/>
        <v>T19</v>
      </c>
      <c r="B817" s="526" t="str">
        <f t="shared" si="29"/>
        <v>T=0s</v>
      </c>
      <c r="C817" s="534" t="str">
        <f>'Tabelle Dashboard'!B390</f>
        <v>Scenario 6</v>
      </c>
      <c r="D817" s="536">
        <f>'Tabelle Dashboard'!C390</f>
        <v>0.05</v>
      </c>
      <c r="E817" s="537">
        <f>'Tabelle Dashboard'!D390</f>
        <v>6.9000000000000006E-2</v>
      </c>
      <c r="F817" s="536">
        <f>'Tabelle Dashboard'!E390</f>
        <v>4.9000000000000002E-2</v>
      </c>
      <c r="G817" s="537">
        <f>'Tabelle Dashboard'!F390</f>
        <v>7.6E-3</v>
      </c>
      <c r="H817" s="536">
        <f>'Tabelle Dashboard'!G390</f>
        <v>7.3000000000000001E-3</v>
      </c>
    </row>
    <row r="818" spans="1:8" x14ac:dyDescent="0.2">
      <c r="A818" s="520" t="str">
        <f t="shared" si="28"/>
        <v>T19</v>
      </c>
      <c r="B818" s="526" t="str">
        <f t="shared" si="29"/>
        <v>T=0s</v>
      </c>
      <c r="C818" s="534" t="str">
        <f>'Tabelle Dashboard'!B391</f>
        <v>Scenario 7</v>
      </c>
      <c r="D818" s="536">
        <f>'Tabelle Dashboard'!C391</f>
        <v>4.5999999999999999E-2</v>
      </c>
      <c r="E818" s="537">
        <f>'Tabelle Dashboard'!D391</f>
        <v>6.5000000000000002E-2</v>
      </c>
      <c r="F818" s="536">
        <f>'Tabelle Dashboard'!E391</f>
        <v>4.5999999999999999E-2</v>
      </c>
      <c r="G818" s="537">
        <f>'Tabelle Dashboard'!F391</f>
        <v>7.1000000000000004E-3</v>
      </c>
      <c r="H818" s="536">
        <f>'Tabelle Dashboard'!G391</f>
        <v>7.0000000000000001E-3</v>
      </c>
    </row>
    <row r="819" spans="1:8" x14ac:dyDescent="0.2">
      <c r="A819" s="520" t="str">
        <f t="shared" si="28"/>
        <v>T19</v>
      </c>
      <c r="B819" s="526" t="str">
        <f t="shared" si="29"/>
        <v>T=0s</v>
      </c>
      <c r="C819" s="534" t="str">
        <f>'Tabelle Dashboard'!B392</f>
        <v>Scenario 8</v>
      </c>
      <c r="D819" s="536">
        <f>'Tabelle Dashboard'!C392</f>
        <v>4.7E-2</v>
      </c>
      <c r="E819" s="537">
        <f>'Tabelle Dashboard'!D392</f>
        <v>6.5000000000000002E-2</v>
      </c>
      <c r="F819" s="536">
        <f>'Tabelle Dashboard'!E392</f>
        <v>4.5999999999999999E-2</v>
      </c>
      <c r="G819" s="537">
        <f>'Tabelle Dashboard'!F392</f>
        <v>7.0000000000000001E-3</v>
      </c>
      <c r="H819" s="536">
        <f>'Tabelle Dashboard'!G392</f>
        <v>7.0000000000000001E-3</v>
      </c>
    </row>
    <row r="820" spans="1:8" x14ac:dyDescent="0.2">
      <c r="A820" s="520" t="str">
        <f t="shared" si="28"/>
        <v>T19</v>
      </c>
      <c r="B820" s="526" t="str">
        <f t="shared" si="29"/>
        <v>T=0s</v>
      </c>
      <c r="C820" s="534" t="str">
        <f>'Tabelle Dashboard'!B393</f>
        <v>Scenario 9</v>
      </c>
      <c r="D820" s="536">
        <f>'Tabelle Dashboard'!C393</f>
        <v>5.5E-2</v>
      </c>
      <c r="E820" s="537">
        <f>'Tabelle Dashboard'!D393</f>
        <v>7.6999999999999999E-2</v>
      </c>
      <c r="F820" s="536">
        <f>'Tabelle Dashboard'!E393</f>
        <v>5.5E-2</v>
      </c>
      <c r="G820" s="537">
        <f>'Tabelle Dashboard'!F393</f>
        <v>8.6999999999999994E-3</v>
      </c>
      <c r="H820" s="536">
        <f>'Tabelle Dashboard'!G393</f>
        <v>8.6E-3</v>
      </c>
    </row>
    <row r="821" spans="1:8" x14ac:dyDescent="0.2">
      <c r="A821" s="520" t="str">
        <f t="shared" si="28"/>
        <v>T19</v>
      </c>
      <c r="B821" s="526" t="str">
        <f t="shared" si="29"/>
        <v>T=0s</v>
      </c>
      <c r="C821" s="534" t="str">
        <f>'Tabelle Dashboard'!B394</f>
        <v>Scenario 10</v>
      </c>
      <c r="D821" s="536">
        <f>'Tabelle Dashboard'!C394</f>
        <v>5.8000000000000003E-2</v>
      </c>
      <c r="E821" s="537">
        <f>'Tabelle Dashboard'!D394</f>
        <v>8.1000000000000003E-2</v>
      </c>
      <c r="F821" s="536">
        <f>'Tabelle Dashboard'!E394</f>
        <v>5.7000000000000002E-2</v>
      </c>
      <c r="G821" s="537">
        <f>'Tabelle Dashboard'!F394</f>
        <v>8.8000000000000005E-3</v>
      </c>
      <c r="H821" s="536">
        <f>'Tabelle Dashboard'!G394</f>
        <v>8.6999999999999994E-3</v>
      </c>
    </row>
    <row r="822" spans="1:8" x14ac:dyDescent="0.2">
      <c r="A822" s="520" t="str">
        <f t="shared" si="28"/>
        <v>T19</v>
      </c>
      <c r="B822" s="526" t="str">
        <f t="shared" si="29"/>
        <v>T=0s</v>
      </c>
      <c r="C822" s="534" t="str">
        <f>'Tabelle Dashboard'!B395</f>
        <v>Scenario 11</v>
      </c>
      <c r="D822" s="536">
        <f>'Tabelle Dashboard'!C395</f>
        <v>0.05</v>
      </c>
      <c r="E822" s="537">
        <f>'Tabelle Dashboard'!D395</f>
        <v>7.0000000000000007E-2</v>
      </c>
      <c r="F822" s="536">
        <f>'Tabelle Dashboard'!E395</f>
        <v>4.9000000000000002E-2</v>
      </c>
      <c r="G822" s="537">
        <f>'Tabelle Dashboard'!F395</f>
        <v>7.4999999999999997E-3</v>
      </c>
      <c r="H822" s="536">
        <f>'Tabelle Dashboard'!G395</f>
        <v>7.4000000000000003E-3</v>
      </c>
    </row>
    <row r="823" spans="1:8" x14ac:dyDescent="0.2">
      <c r="A823" s="520" t="str">
        <f t="shared" si="28"/>
        <v>T19</v>
      </c>
      <c r="B823" s="526" t="str">
        <f t="shared" si="29"/>
        <v>T=0s</v>
      </c>
      <c r="C823" s="534" t="str">
        <f>'Tabelle Dashboard'!B396</f>
        <v>Scenario 12</v>
      </c>
      <c r="D823" s="536">
        <f>'Tabelle Dashboard'!C396</f>
        <v>4.5999999999999999E-2</v>
      </c>
      <c r="E823" s="537">
        <f>'Tabelle Dashboard'!D396</f>
        <v>6.5000000000000002E-2</v>
      </c>
      <c r="F823" s="536">
        <f>'Tabelle Dashboard'!E396</f>
        <v>4.5999999999999999E-2</v>
      </c>
      <c r="G823" s="537">
        <f>'Tabelle Dashboard'!F396</f>
        <v>6.8999999999999999E-3</v>
      </c>
      <c r="H823" s="536">
        <f>'Tabelle Dashboard'!G396</f>
        <v>6.8999999999999999E-3</v>
      </c>
    </row>
    <row r="824" spans="1:8" x14ac:dyDescent="0.2">
      <c r="A824" s="520" t="str">
        <f t="shared" si="28"/>
        <v>T19</v>
      </c>
      <c r="B824" s="526" t="str">
        <f t="shared" si="29"/>
        <v>T=0s</v>
      </c>
      <c r="C824" s="534" t="str">
        <f>'Tabelle Dashboard'!B397</f>
        <v>Scenario 13</v>
      </c>
      <c r="D824" s="536">
        <f>'Tabelle Dashboard'!C397</f>
        <v>5.8000000000000003E-2</v>
      </c>
      <c r="E824" s="537">
        <f>'Tabelle Dashboard'!D397</f>
        <v>8.1000000000000003E-2</v>
      </c>
      <c r="F824" s="536">
        <f>'Tabelle Dashboard'!E397</f>
        <v>5.7000000000000002E-2</v>
      </c>
      <c r="G824" s="537">
        <f>'Tabelle Dashboard'!F397</f>
        <v>8.8000000000000005E-3</v>
      </c>
      <c r="H824" s="536">
        <f>'Tabelle Dashboard'!G397</f>
        <v>8.6E-3</v>
      </c>
    </row>
    <row r="825" spans="1:8" x14ac:dyDescent="0.2">
      <c r="A825" s="520" t="str">
        <f t="shared" si="28"/>
        <v>T19</v>
      </c>
      <c r="B825" s="526" t="str">
        <f t="shared" si="29"/>
        <v>T=0s</v>
      </c>
      <c r="C825" s="534" t="str">
        <f>'Tabelle Dashboard'!B398</f>
        <v>Scenario 14</v>
      </c>
      <c r="D825" s="536">
        <f>'Tabelle Dashboard'!C398</f>
        <v>5.0999999999999997E-2</v>
      </c>
      <c r="E825" s="537">
        <f>'Tabelle Dashboard'!D398</f>
        <v>7.1999999999999995E-2</v>
      </c>
      <c r="F825" s="536">
        <f>'Tabelle Dashboard'!E398</f>
        <v>5.0999999999999997E-2</v>
      </c>
      <c r="G825" s="537">
        <f>'Tabelle Dashboard'!F398</f>
        <v>7.7999999999999996E-3</v>
      </c>
      <c r="H825" s="536">
        <f>'Tabelle Dashboard'!G398</f>
        <v>7.7999999999999996E-3</v>
      </c>
    </row>
    <row r="826" spans="1:8" x14ac:dyDescent="0.2">
      <c r="A826" s="520" t="str">
        <f t="shared" si="28"/>
        <v>T19</v>
      </c>
      <c r="B826" s="526" t="str">
        <f t="shared" si="29"/>
        <v>T=0s</v>
      </c>
      <c r="C826" s="534" t="str">
        <f>'Tabelle Dashboard'!B399</f>
        <v>Scenario 15</v>
      </c>
      <c r="D826" s="536">
        <f>'Tabelle Dashboard'!C399</f>
        <v>5.3999999999999999E-2</v>
      </c>
      <c r="E826" s="537">
        <f>'Tabelle Dashboard'!D399</f>
        <v>7.4999999999999997E-2</v>
      </c>
      <c r="F826" s="536">
        <f>'Tabelle Dashboard'!E399</f>
        <v>5.2999999999999999E-2</v>
      </c>
      <c r="G826" s="537">
        <f>'Tabelle Dashboard'!F399</f>
        <v>8.2000000000000007E-3</v>
      </c>
      <c r="H826" s="536">
        <f>'Tabelle Dashboard'!G399</f>
        <v>8.0000000000000002E-3</v>
      </c>
    </row>
    <row r="827" spans="1:8" x14ac:dyDescent="0.2">
      <c r="A827" s="520" t="str">
        <f t="shared" si="28"/>
        <v>T19</v>
      </c>
      <c r="B827" s="526" t="str">
        <f t="shared" si="29"/>
        <v>T=1s</v>
      </c>
      <c r="C827" s="534" t="str">
        <f>'Tabelle Dashboard'!J385</f>
        <v>Scenario 1</v>
      </c>
      <c r="D827" s="536">
        <f>'Tabelle Dashboard'!K385</f>
        <v>5.1999999999999998E-2</v>
      </c>
      <c r="E827" s="537">
        <f>'Tabelle Dashboard'!L385</f>
        <v>7.2999999999999995E-2</v>
      </c>
      <c r="F827" s="536">
        <f>'Tabelle Dashboard'!M385</f>
        <v>5.0999999999999997E-2</v>
      </c>
      <c r="G827" s="537">
        <f>'Tabelle Dashboard'!N385</f>
        <v>7.7999999999999996E-3</v>
      </c>
      <c r="H827" s="536">
        <f>'Tabelle Dashboard'!O385</f>
        <v>7.7000000000000002E-3</v>
      </c>
    </row>
    <row r="828" spans="1:8" x14ac:dyDescent="0.2">
      <c r="A828" s="520" t="str">
        <f t="shared" si="28"/>
        <v>T19</v>
      </c>
      <c r="B828" s="526" t="str">
        <f t="shared" si="29"/>
        <v>T=1s</v>
      </c>
      <c r="C828" s="534" t="str">
        <f>'Tabelle Dashboard'!J386</f>
        <v>Scenario 2</v>
      </c>
      <c r="D828" s="536">
        <f>'Tabelle Dashboard'!K386</f>
        <v>4.5999999999999999E-2</v>
      </c>
      <c r="E828" s="537">
        <f>'Tabelle Dashboard'!L386</f>
        <v>6.4000000000000001E-2</v>
      </c>
      <c r="F828" s="536">
        <f>'Tabelle Dashboard'!M386</f>
        <v>4.5999999999999999E-2</v>
      </c>
      <c r="G828" s="537">
        <f>'Tabelle Dashboard'!N386</f>
        <v>6.7999999999999996E-3</v>
      </c>
      <c r="H828" s="536">
        <f>'Tabelle Dashboard'!O386</f>
        <v>6.7999999999999996E-3</v>
      </c>
    </row>
    <row r="829" spans="1:8" x14ac:dyDescent="0.2">
      <c r="A829" s="520" t="str">
        <f t="shared" si="28"/>
        <v>T19</v>
      </c>
      <c r="B829" s="526" t="str">
        <f t="shared" si="29"/>
        <v>T=1s</v>
      </c>
      <c r="C829" s="534" t="str">
        <f>'Tabelle Dashboard'!J387</f>
        <v>Scenario 3</v>
      </c>
      <c r="D829" s="536">
        <f>'Tabelle Dashboard'!K387</f>
        <v>5.2999999999999999E-2</v>
      </c>
      <c r="E829" s="537">
        <f>'Tabelle Dashboard'!L387</f>
        <v>7.4999999999999997E-2</v>
      </c>
      <c r="F829" s="536">
        <f>'Tabelle Dashboard'!M387</f>
        <v>5.2999999999999999E-2</v>
      </c>
      <c r="G829" s="537">
        <f>'Tabelle Dashboard'!N387</f>
        <v>8.0000000000000002E-3</v>
      </c>
      <c r="H829" s="536">
        <f>'Tabelle Dashboard'!O387</f>
        <v>7.9000000000000008E-3</v>
      </c>
    </row>
    <row r="830" spans="1:8" x14ac:dyDescent="0.2">
      <c r="A830" s="520" t="str">
        <f t="shared" si="28"/>
        <v>T19</v>
      </c>
      <c r="B830" s="526" t="str">
        <f t="shared" si="29"/>
        <v>T=1s</v>
      </c>
      <c r="C830" s="534" t="str">
        <f>'Tabelle Dashboard'!J388</f>
        <v>Scenario 4</v>
      </c>
      <c r="D830" s="536">
        <f>'Tabelle Dashboard'!K388</f>
        <v>5.0999999999999997E-2</v>
      </c>
      <c r="E830" s="537">
        <f>'Tabelle Dashboard'!L388</f>
        <v>7.1999999999999995E-2</v>
      </c>
      <c r="F830" s="536">
        <f>'Tabelle Dashboard'!M388</f>
        <v>0.05</v>
      </c>
      <c r="G830" s="537">
        <f>'Tabelle Dashboard'!N388</f>
        <v>7.7000000000000002E-3</v>
      </c>
      <c r="H830" s="536">
        <f>'Tabelle Dashboard'!O388</f>
        <v>7.6E-3</v>
      </c>
    </row>
    <row r="831" spans="1:8" x14ac:dyDescent="0.2">
      <c r="A831" s="520" t="str">
        <f t="shared" si="28"/>
        <v>T19</v>
      </c>
      <c r="B831" s="526" t="str">
        <f t="shared" si="29"/>
        <v>T=1s</v>
      </c>
      <c r="C831" s="534" t="str">
        <f>'Tabelle Dashboard'!J389</f>
        <v>Scenario 5</v>
      </c>
      <c r="D831" s="536">
        <f>'Tabelle Dashboard'!K389</f>
        <v>5.1999999999999998E-2</v>
      </c>
      <c r="E831" s="537">
        <f>'Tabelle Dashboard'!L389</f>
        <v>7.2999999999999995E-2</v>
      </c>
      <c r="F831" s="536">
        <f>'Tabelle Dashboard'!M389</f>
        <v>0.05</v>
      </c>
      <c r="G831" s="537">
        <f>'Tabelle Dashboard'!N389</f>
        <v>7.9000000000000008E-3</v>
      </c>
      <c r="H831" s="536">
        <f>'Tabelle Dashboard'!O389</f>
        <v>7.7000000000000002E-3</v>
      </c>
    </row>
    <row r="832" spans="1:8" x14ac:dyDescent="0.2">
      <c r="A832" s="520" t="str">
        <f t="shared" si="28"/>
        <v>T19</v>
      </c>
      <c r="B832" s="526" t="str">
        <f t="shared" si="29"/>
        <v>T=1s</v>
      </c>
      <c r="C832" s="534" t="str">
        <f>'Tabelle Dashboard'!J390</f>
        <v>Scenario 6</v>
      </c>
      <c r="D832" s="536">
        <f>'Tabelle Dashboard'!K390</f>
        <v>5.2999999999999999E-2</v>
      </c>
      <c r="E832" s="537">
        <f>'Tabelle Dashboard'!L390</f>
        <v>7.3999999999999996E-2</v>
      </c>
      <c r="F832" s="536">
        <f>'Tabelle Dashboard'!M390</f>
        <v>5.1999999999999998E-2</v>
      </c>
      <c r="G832" s="537">
        <f>'Tabelle Dashboard'!N390</f>
        <v>8.0999999999999996E-3</v>
      </c>
      <c r="H832" s="536">
        <f>'Tabelle Dashboard'!O390</f>
        <v>7.7999999999999996E-3</v>
      </c>
    </row>
    <row r="833" spans="1:8" x14ac:dyDescent="0.2">
      <c r="A833" s="520" t="str">
        <f t="shared" si="28"/>
        <v>T19</v>
      </c>
      <c r="B833" s="526" t="str">
        <f t="shared" si="29"/>
        <v>T=1s</v>
      </c>
      <c r="C833" s="534" t="str">
        <f>'Tabelle Dashboard'!J391</f>
        <v>Scenario 7</v>
      </c>
      <c r="D833" s="536">
        <f>'Tabelle Dashboard'!K391</f>
        <v>4.8000000000000001E-2</v>
      </c>
      <c r="E833" s="537">
        <f>'Tabelle Dashboard'!L391</f>
        <v>6.7000000000000004E-2</v>
      </c>
      <c r="F833" s="536">
        <f>'Tabelle Dashboard'!M391</f>
        <v>4.8000000000000001E-2</v>
      </c>
      <c r="G833" s="537">
        <f>'Tabelle Dashboard'!N391</f>
        <v>7.3000000000000001E-3</v>
      </c>
      <c r="H833" s="536">
        <f>'Tabelle Dashboard'!O391</f>
        <v>7.1999999999999998E-3</v>
      </c>
    </row>
    <row r="834" spans="1:8" x14ac:dyDescent="0.2">
      <c r="A834" s="520" t="str">
        <f t="shared" si="28"/>
        <v>T19</v>
      </c>
      <c r="B834" s="526" t="str">
        <f t="shared" si="29"/>
        <v>T=1s</v>
      </c>
      <c r="C834" s="534" t="str">
        <f>'Tabelle Dashboard'!J392</f>
        <v>Scenario 8</v>
      </c>
      <c r="D834" s="536">
        <f>'Tabelle Dashboard'!K392</f>
        <v>4.7E-2</v>
      </c>
      <c r="E834" s="537">
        <f>'Tabelle Dashboard'!L392</f>
        <v>6.6000000000000003E-2</v>
      </c>
      <c r="F834" s="536">
        <f>'Tabelle Dashboard'!M392</f>
        <v>4.7E-2</v>
      </c>
      <c r="G834" s="537">
        <f>'Tabelle Dashboard'!N392</f>
        <v>7.1000000000000004E-3</v>
      </c>
      <c r="H834" s="536">
        <f>'Tabelle Dashboard'!O392</f>
        <v>7.1000000000000004E-3</v>
      </c>
    </row>
    <row r="835" spans="1:8" x14ac:dyDescent="0.2">
      <c r="A835" s="520" t="str">
        <f t="shared" si="28"/>
        <v>T19</v>
      </c>
      <c r="B835" s="526" t="str">
        <f t="shared" si="29"/>
        <v>T=1s</v>
      </c>
      <c r="C835" s="534" t="str">
        <f>'Tabelle Dashboard'!J393</f>
        <v>Scenario 9</v>
      </c>
      <c r="D835" s="536">
        <f>'Tabelle Dashboard'!K393</f>
        <v>5.3999999999999999E-2</v>
      </c>
      <c r="E835" s="537">
        <f>'Tabelle Dashboard'!L393</f>
        <v>7.3999999999999996E-2</v>
      </c>
      <c r="F835" s="536">
        <f>'Tabelle Dashboard'!M393</f>
        <v>5.1999999999999998E-2</v>
      </c>
      <c r="G835" s="537">
        <f>'Tabelle Dashboard'!N393</f>
        <v>8.0999999999999996E-3</v>
      </c>
      <c r="H835" s="536">
        <f>'Tabelle Dashboard'!O393</f>
        <v>7.7999999999999996E-3</v>
      </c>
    </row>
    <row r="836" spans="1:8" x14ac:dyDescent="0.2">
      <c r="A836" s="520" t="str">
        <f t="shared" si="28"/>
        <v>T19</v>
      </c>
      <c r="B836" s="526" t="str">
        <f t="shared" si="29"/>
        <v>T=1s</v>
      </c>
      <c r="C836" s="534" t="str">
        <f>'Tabelle Dashboard'!J394</f>
        <v>Scenario 10</v>
      </c>
      <c r="D836" s="536">
        <f>'Tabelle Dashboard'!K394</f>
        <v>5.8999999999999997E-2</v>
      </c>
      <c r="E836" s="537">
        <f>'Tabelle Dashboard'!L394</f>
        <v>8.4000000000000005E-2</v>
      </c>
      <c r="F836" s="536">
        <f>'Tabelle Dashboard'!M394</f>
        <v>5.8999999999999997E-2</v>
      </c>
      <c r="G836" s="537">
        <f>'Tabelle Dashboard'!N394</f>
        <v>8.8999999999999999E-3</v>
      </c>
      <c r="H836" s="536">
        <f>'Tabelle Dashboard'!O394</f>
        <v>8.9999999999999993E-3</v>
      </c>
    </row>
    <row r="837" spans="1:8" x14ac:dyDescent="0.2">
      <c r="A837" s="520" t="str">
        <f t="shared" si="28"/>
        <v>T19</v>
      </c>
      <c r="B837" s="526" t="str">
        <f t="shared" si="29"/>
        <v>T=1s</v>
      </c>
      <c r="C837" s="534" t="str">
        <f>'Tabelle Dashboard'!J395</f>
        <v>Scenario 11</v>
      </c>
      <c r="D837" s="536">
        <f>'Tabelle Dashboard'!K395</f>
        <v>5.0999999999999997E-2</v>
      </c>
      <c r="E837" s="537">
        <f>'Tabelle Dashboard'!L395</f>
        <v>7.0999999999999994E-2</v>
      </c>
      <c r="F837" s="536">
        <f>'Tabelle Dashboard'!M395</f>
        <v>5.0999999999999997E-2</v>
      </c>
      <c r="G837" s="537">
        <f>'Tabelle Dashboard'!N395</f>
        <v>7.7000000000000002E-3</v>
      </c>
      <c r="H837" s="536">
        <f>'Tabelle Dashboard'!O395</f>
        <v>7.6E-3</v>
      </c>
    </row>
    <row r="838" spans="1:8" x14ac:dyDescent="0.2">
      <c r="A838" s="520" t="str">
        <f t="shared" si="28"/>
        <v>T19</v>
      </c>
      <c r="B838" s="526" t="str">
        <f t="shared" si="29"/>
        <v>T=1s</v>
      </c>
      <c r="C838" s="534" t="str">
        <f>'Tabelle Dashboard'!J396</f>
        <v>Scenario 12</v>
      </c>
      <c r="D838" s="536">
        <f>'Tabelle Dashboard'!K396</f>
        <v>4.5999999999999999E-2</v>
      </c>
      <c r="E838" s="537">
        <f>'Tabelle Dashboard'!L396</f>
        <v>6.5000000000000002E-2</v>
      </c>
      <c r="F838" s="536">
        <f>'Tabelle Dashboard'!M396</f>
        <v>4.5999999999999999E-2</v>
      </c>
      <c r="G838" s="537">
        <f>'Tabelle Dashboard'!N396</f>
        <v>6.8999999999999999E-3</v>
      </c>
      <c r="H838" s="536">
        <f>'Tabelle Dashboard'!O396</f>
        <v>6.8999999999999999E-3</v>
      </c>
    </row>
    <row r="839" spans="1:8" x14ac:dyDescent="0.2">
      <c r="A839" s="520" t="str">
        <f t="shared" si="28"/>
        <v>T19</v>
      </c>
      <c r="B839" s="526" t="str">
        <f t="shared" si="29"/>
        <v>T=1s</v>
      </c>
      <c r="C839" s="534" t="str">
        <f>'Tabelle Dashboard'!J397</f>
        <v>Scenario 13</v>
      </c>
      <c r="D839" s="536">
        <f>'Tabelle Dashboard'!K397</f>
        <v>5.8999999999999997E-2</v>
      </c>
      <c r="E839" s="537">
        <f>'Tabelle Dashboard'!L397</f>
        <v>8.3000000000000004E-2</v>
      </c>
      <c r="F839" s="536">
        <f>'Tabelle Dashboard'!M397</f>
        <v>5.8999999999999997E-2</v>
      </c>
      <c r="G839" s="537">
        <f>'Tabelle Dashboard'!N397</f>
        <v>8.8999999999999999E-3</v>
      </c>
      <c r="H839" s="536">
        <f>'Tabelle Dashboard'!O397</f>
        <v>8.9999999999999993E-3</v>
      </c>
    </row>
    <row r="840" spans="1:8" x14ac:dyDescent="0.2">
      <c r="A840" s="520" t="str">
        <f t="shared" si="28"/>
        <v>T19</v>
      </c>
      <c r="B840" s="526" t="str">
        <f t="shared" si="29"/>
        <v>T=1s</v>
      </c>
      <c r="C840" s="534" t="str">
        <f>'Tabelle Dashboard'!J398</f>
        <v>Scenario 14</v>
      </c>
      <c r="D840" s="536">
        <f>'Tabelle Dashboard'!K398</f>
        <v>5.0999999999999997E-2</v>
      </c>
      <c r="E840" s="537">
        <f>'Tabelle Dashboard'!L398</f>
        <v>7.1999999999999995E-2</v>
      </c>
      <c r="F840" s="536">
        <f>'Tabelle Dashboard'!M398</f>
        <v>5.1999999999999998E-2</v>
      </c>
      <c r="G840" s="537">
        <f>'Tabelle Dashboard'!N398</f>
        <v>7.7000000000000002E-3</v>
      </c>
      <c r="H840" s="536">
        <f>'Tabelle Dashboard'!O398</f>
        <v>7.7999999999999996E-3</v>
      </c>
    </row>
    <row r="841" spans="1:8" x14ac:dyDescent="0.2">
      <c r="A841" s="520" t="str">
        <f t="shared" si="28"/>
        <v>T19</v>
      </c>
      <c r="B841" s="526" t="str">
        <f t="shared" si="29"/>
        <v>T=1s</v>
      </c>
      <c r="C841" s="534" t="str">
        <f>'Tabelle Dashboard'!J399</f>
        <v>Scenario 15</v>
      </c>
      <c r="D841" s="536">
        <f>'Tabelle Dashboard'!K399</f>
        <v>5.6000000000000001E-2</v>
      </c>
      <c r="E841" s="537">
        <f>'Tabelle Dashboard'!L399</f>
        <v>7.9000000000000001E-2</v>
      </c>
      <c r="F841" s="536">
        <f>'Tabelle Dashboard'!M399</f>
        <v>5.6000000000000001E-2</v>
      </c>
      <c r="G841" s="537">
        <f>'Tabelle Dashboard'!N399</f>
        <v>8.3999999999999995E-3</v>
      </c>
      <c r="H841" s="536">
        <f>'Tabelle Dashboard'!O399</f>
        <v>8.5000000000000006E-3</v>
      </c>
    </row>
    <row r="842" spans="1:8" x14ac:dyDescent="0.2">
      <c r="A842" s="520" t="str">
        <f t="shared" si="28"/>
        <v>T19</v>
      </c>
      <c r="B842" s="526" t="str">
        <f t="shared" si="29"/>
        <v>T=2s</v>
      </c>
      <c r="C842" s="534" t="str">
        <f>'Tabelle Dashboard'!R385</f>
        <v>Scenario 1</v>
      </c>
      <c r="D842" s="536">
        <f>'Tabelle Dashboard'!S385</f>
        <v>5.0999999999999997E-2</v>
      </c>
      <c r="E842" s="537">
        <f>'Tabelle Dashboard'!T385</f>
        <v>7.1999999999999995E-2</v>
      </c>
      <c r="F842" s="536">
        <f>'Tabelle Dashboard'!U385</f>
        <v>5.0999999999999997E-2</v>
      </c>
      <c r="G842" s="537">
        <f>'Tabelle Dashboard'!V385</f>
        <v>7.7000000000000002E-3</v>
      </c>
      <c r="H842" s="536">
        <f>'Tabelle Dashboard'!W385</f>
        <v>7.7000000000000002E-3</v>
      </c>
    </row>
    <row r="843" spans="1:8" x14ac:dyDescent="0.2">
      <c r="A843" s="520" t="str">
        <f t="shared" si="28"/>
        <v>T19</v>
      </c>
      <c r="B843" s="526" t="str">
        <f t="shared" si="29"/>
        <v>T=2s</v>
      </c>
      <c r="C843" s="534" t="str">
        <f>'Tabelle Dashboard'!R386</f>
        <v>Scenario 2</v>
      </c>
      <c r="D843" s="536">
        <f>'Tabelle Dashboard'!S386</f>
        <v>5.2999999999999999E-2</v>
      </c>
      <c r="E843" s="537">
        <f>'Tabelle Dashboard'!T386</f>
        <v>7.4999999999999997E-2</v>
      </c>
      <c r="F843" s="536">
        <f>'Tabelle Dashboard'!U386</f>
        <v>5.2999999999999999E-2</v>
      </c>
      <c r="G843" s="537">
        <f>'Tabelle Dashboard'!V386</f>
        <v>7.9000000000000008E-3</v>
      </c>
      <c r="H843" s="536">
        <f>'Tabelle Dashboard'!W386</f>
        <v>8.0999999999999996E-3</v>
      </c>
    </row>
    <row r="844" spans="1:8" x14ac:dyDescent="0.2">
      <c r="A844" s="520" t="str">
        <f t="shared" si="28"/>
        <v>T19</v>
      </c>
      <c r="B844" s="526" t="str">
        <f t="shared" si="29"/>
        <v>T=2s</v>
      </c>
      <c r="C844" s="534" t="str">
        <f>'Tabelle Dashboard'!R387</f>
        <v>Scenario 3</v>
      </c>
      <c r="D844" s="536">
        <f>'Tabelle Dashboard'!S387</f>
        <v>5.1999999999999998E-2</v>
      </c>
      <c r="E844" s="537">
        <f>'Tabelle Dashboard'!T387</f>
        <v>7.3999999999999996E-2</v>
      </c>
      <c r="F844" s="536">
        <f>'Tabelle Dashboard'!U387</f>
        <v>5.1999999999999998E-2</v>
      </c>
      <c r="G844" s="537">
        <f>'Tabelle Dashboard'!V387</f>
        <v>7.7999999999999996E-3</v>
      </c>
      <c r="H844" s="536">
        <f>'Tabelle Dashboard'!W387</f>
        <v>8.0000000000000002E-3</v>
      </c>
    </row>
    <row r="845" spans="1:8" x14ac:dyDescent="0.2">
      <c r="A845" s="520" t="str">
        <f t="shared" si="28"/>
        <v>T19</v>
      </c>
      <c r="B845" s="526" t="str">
        <f t="shared" si="29"/>
        <v>T=2s</v>
      </c>
      <c r="C845" s="534" t="str">
        <f>'Tabelle Dashboard'!R388</f>
        <v>Scenario 4</v>
      </c>
      <c r="D845" s="536">
        <f>'Tabelle Dashboard'!S388</f>
        <v>5.0999999999999997E-2</v>
      </c>
      <c r="E845" s="537">
        <f>'Tabelle Dashboard'!T388</f>
        <v>7.1999999999999995E-2</v>
      </c>
      <c r="F845" s="536">
        <f>'Tabelle Dashboard'!U388</f>
        <v>5.0999999999999997E-2</v>
      </c>
      <c r="G845" s="537">
        <f>'Tabelle Dashboard'!V388</f>
        <v>7.7000000000000002E-3</v>
      </c>
      <c r="H845" s="536">
        <f>'Tabelle Dashboard'!W388</f>
        <v>7.7000000000000002E-3</v>
      </c>
    </row>
    <row r="846" spans="1:8" x14ac:dyDescent="0.2">
      <c r="A846" s="520" t="str">
        <f t="shared" si="28"/>
        <v>T19</v>
      </c>
      <c r="B846" s="526" t="str">
        <f t="shared" si="29"/>
        <v>T=2s</v>
      </c>
      <c r="C846" s="534" t="str">
        <f>'Tabelle Dashboard'!R389</f>
        <v>Scenario 5</v>
      </c>
      <c r="D846" s="536">
        <f>'Tabelle Dashboard'!S389</f>
        <v>5.0999999999999997E-2</v>
      </c>
      <c r="E846" s="537">
        <f>'Tabelle Dashboard'!T389</f>
        <v>7.2999999999999995E-2</v>
      </c>
      <c r="F846" s="536">
        <f>'Tabelle Dashboard'!U389</f>
        <v>5.1999999999999998E-2</v>
      </c>
      <c r="G846" s="537">
        <f>'Tabelle Dashboard'!V389</f>
        <v>7.9000000000000001E-2</v>
      </c>
      <c r="H846" s="536">
        <f>'Tabelle Dashboard'!W389</f>
        <v>7.7000000000000002E-3</v>
      </c>
    </row>
    <row r="847" spans="1:8" x14ac:dyDescent="0.2">
      <c r="A847" s="520" t="str">
        <f t="shared" si="28"/>
        <v>T19</v>
      </c>
      <c r="B847" s="526" t="str">
        <f t="shared" si="29"/>
        <v>T=2s</v>
      </c>
      <c r="C847" s="534" t="str">
        <f>'Tabelle Dashboard'!R390</f>
        <v>Scenario 6</v>
      </c>
      <c r="D847" s="536">
        <f>'Tabelle Dashboard'!S390</f>
        <v>5.3999999999999999E-2</v>
      </c>
      <c r="E847" s="537">
        <f>'Tabelle Dashboard'!T390</f>
        <v>7.5999999999999998E-2</v>
      </c>
      <c r="F847" s="536">
        <f>'Tabelle Dashboard'!U390</f>
        <v>5.2999999999999999E-2</v>
      </c>
      <c r="G847" s="537">
        <f>'Tabelle Dashboard'!V390</f>
        <v>8.0999999999999996E-3</v>
      </c>
      <c r="H847" s="536">
        <f>'Tabelle Dashboard'!W390</f>
        <v>8.0000000000000002E-3</v>
      </c>
    </row>
    <row r="848" spans="1:8" x14ac:dyDescent="0.2">
      <c r="A848" s="520" t="str">
        <f t="shared" si="28"/>
        <v>T19</v>
      </c>
      <c r="B848" s="526" t="str">
        <f t="shared" si="29"/>
        <v>T=2s</v>
      </c>
      <c r="C848" s="534" t="str">
        <f>'Tabelle Dashboard'!R391</f>
        <v>Scenario 7</v>
      </c>
      <c r="D848" s="536">
        <f>'Tabelle Dashboard'!S391</f>
        <v>4.8000000000000001E-2</v>
      </c>
      <c r="E848" s="537">
        <f>'Tabelle Dashboard'!T391</f>
        <v>6.8000000000000005E-2</v>
      </c>
      <c r="F848" s="536">
        <f>'Tabelle Dashboard'!U391</f>
        <v>4.8000000000000001E-2</v>
      </c>
      <c r="G848" s="537">
        <f>'Tabelle Dashboard'!V391</f>
        <v>7.1999999999999998E-3</v>
      </c>
      <c r="H848" s="536">
        <f>'Tabelle Dashboard'!W391</f>
        <v>7.1999999999999998E-3</v>
      </c>
    </row>
    <row r="849" spans="1:8" x14ac:dyDescent="0.2">
      <c r="A849" s="520" t="str">
        <f t="shared" si="28"/>
        <v>T19</v>
      </c>
      <c r="B849" s="526" t="str">
        <f t="shared" si="29"/>
        <v>T=2s</v>
      </c>
      <c r="C849" s="534" t="str">
        <f>'Tabelle Dashboard'!R392</f>
        <v>Scenario 8</v>
      </c>
      <c r="D849" s="536">
        <f>'Tabelle Dashboard'!S392</f>
        <v>4.5999999999999999E-2</v>
      </c>
      <c r="E849" s="537">
        <f>'Tabelle Dashboard'!T392</f>
        <v>6.5000000000000002E-2</v>
      </c>
      <c r="F849" s="536">
        <f>'Tabelle Dashboard'!U392</f>
        <v>4.7E-2</v>
      </c>
      <c r="G849" s="537">
        <f>'Tabelle Dashboard'!V392</f>
        <v>7.0000000000000001E-3</v>
      </c>
      <c r="H849" s="536">
        <f>'Tabelle Dashboard'!W392</f>
        <v>7.0000000000000001E-3</v>
      </c>
    </row>
    <row r="850" spans="1:8" x14ac:dyDescent="0.2">
      <c r="A850" s="520" t="str">
        <f t="shared" si="28"/>
        <v>T19</v>
      </c>
      <c r="B850" s="526" t="str">
        <f t="shared" si="29"/>
        <v>T=2s</v>
      </c>
      <c r="C850" s="534" t="str">
        <f>'Tabelle Dashboard'!R393</f>
        <v>Scenario 9</v>
      </c>
      <c r="D850" s="536">
        <f>'Tabelle Dashboard'!S393</f>
        <v>4.4999999999999998E-2</v>
      </c>
      <c r="E850" s="537">
        <f>'Tabelle Dashboard'!T393</f>
        <v>6.3E-2</v>
      </c>
      <c r="F850" s="536">
        <f>'Tabelle Dashboard'!U393</f>
        <v>4.4999999999999998E-2</v>
      </c>
      <c r="G850" s="537">
        <f>'Tabelle Dashboard'!V393</f>
        <v>6.7999999999999996E-3</v>
      </c>
      <c r="H850" s="536">
        <f>'Tabelle Dashboard'!W393</f>
        <v>6.7999999999999996E-3</v>
      </c>
    </row>
    <row r="851" spans="1:8" x14ac:dyDescent="0.2">
      <c r="A851" s="520" t="str">
        <f t="shared" ref="A851:A914" si="30">A850</f>
        <v>T19</v>
      </c>
      <c r="B851" s="526" t="str">
        <f t="shared" si="29"/>
        <v>T=2s</v>
      </c>
      <c r="C851" s="534" t="str">
        <f>'Tabelle Dashboard'!R394</f>
        <v>Scenario 10</v>
      </c>
      <c r="D851" s="536">
        <f>'Tabelle Dashboard'!S394</f>
        <v>5.6000000000000001E-2</v>
      </c>
      <c r="E851" s="537">
        <f>'Tabelle Dashboard'!T394</f>
        <v>7.9000000000000001E-2</v>
      </c>
      <c r="F851" s="536">
        <f>'Tabelle Dashboard'!U394</f>
        <v>5.7000000000000002E-2</v>
      </c>
      <c r="G851" s="537">
        <f>'Tabelle Dashboard'!V394</f>
        <v>8.3000000000000001E-3</v>
      </c>
      <c r="H851" s="536">
        <f>'Tabelle Dashboard'!W394</f>
        <v>8.6E-3</v>
      </c>
    </row>
    <row r="852" spans="1:8" x14ac:dyDescent="0.2">
      <c r="A852" s="520" t="str">
        <f t="shared" si="30"/>
        <v>T19</v>
      </c>
      <c r="B852" s="526" t="str">
        <f t="shared" ref="B852:B915" si="31">B807</f>
        <v>T=2s</v>
      </c>
      <c r="C852" s="534" t="str">
        <f>'Tabelle Dashboard'!R395</f>
        <v>Scenario 11</v>
      </c>
      <c r="D852" s="536">
        <f>'Tabelle Dashboard'!S395</f>
        <v>4.9000000000000002E-2</v>
      </c>
      <c r="E852" s="537">
        <f>'Tabelle Dashboard'!T395</f>
        <v>7.0000000000000007E-2</v>
      </c>
      <c r="F852" s="536">
        <f>'Tabelle Dashboard'!U395</f>
        <v>0.05</v>
      </c>
      <c r="G852" s="537">
        <f>'Tabelle Dashboard'!V395</f>
        <v>7.4999999999999997E-3</v>
      </c>
      <c r="H852" s="536">
        <f>'Tabelle Dashboard'!W395</f>
        <v>7.4999999999999997E-3</v>
      </c>
    </row>
    <row r="853" spans="1:8" x14ac:dyDescent="0.2">
      <c r="A853" s="520" t="str">
        <f t="shared" si="30"/>
        <v>T19</v>
      </c>
      <c r="B853" s="526" t="str">
        <f t="shared" si="31"/>
        <v>T=2s</v>
      </c>
      <c r="C853" s="534" t="str">
        <f>'Tabelle Dashboard'!R396</f>
        <v>Scenario 12</v>
      </c>
      <c r="D853" s="536">
        <f>'Tabelle Dashboard'!S396</f>
        <v>4.4999999999999998E-2</v>
      </c>
      <c r="E853" s="537">
        <f>'Tabelle Dashboard'!T396</f>
        <v>6.3E-2</v>
      </c>
      <c r="F853" s="536">
        <f>'Tabelle Dashboard'!U396</f>
        <v>4.4999999999999998E-2</v>
      </c>
      <c r="G853" s="537">
        <f>'Tabelle Dashboard'!V396</f>
        <v>6.7999999999999996E-3</v>
      </c>
      <c r="H853" s="536">
        <f>'Tabelle Dashboard'!W396</f>
        <v>6.7999999999999996E-3</v>
      </c>
    </row>
    <row r="854" spans="1:8" x14ac:dyDescent="0.2">
      <c r="A854" s="520" t="str">
        <f t="shared" si="30"/>
        <v>T19</v>
      </c>
      <c r="B854" s="526" t="str">
        <f t="shared" si="31"/>
        <v>T=2s</v>
      </c>
      <c r="C854" s="534" t="str">
        <f>'Tabelle Dashboard'!R397</f>
        <v>Scenario 13</v>
      </c>
      <c r="D854" s="536">
        <f>'Tabelle Dashboard'!S397</f>
        <v>5.6000000000000001E-2</v>
      </c>
      <c r="E854" s="537">
        <f>'Tabelle Dashboard'!T397</f>
        <v>7.9000000000000001E-2</v>
      </c>
      <c r="F854" s="536">
        <f>'Tabelle Dashboard'!U397</f>
        <v>5.7000000000000002E-2</v>
      </c>
      <c r="G854" s="537">
        <f>'Tabelle Dashboard'!V397</f>
        <v>8.3000000000000001E-3</v>
      </c>
      <c r="H854" s="536">
        <f>'Tabelle Dashboard'!W397</f>
        <v>8.6E-3</v>
      </c>
    </row>
    <row r="855" spans="1:8" x14ac:dyDescent="0.2">
      <c r="A855" s="520" t="str">
        <f t="shared" si="30"/>
        <v>T19</v>
      </c>
      <c r="B855" s="526" t="str">
        <f t="shared" si="31"/>
        <v>T=2s</v>
      </c>
      <c r="C855" s="534" t="str">
        <f>'Tabelle Dashboard'!R398</f>
        <v>Scenario 14</v>
      </c>
      <c r="D855" s="536">
        <f>'Tabelle Dashboard'!S398</f>
        <v>0.05</v>
      </c>
      <c r="E855" s="537">
        <f>'Tabelle Dashboard'!T398</f>
        <v>7.0000000000000007E-2</v>
      </c>
      <c r="F855" s="536">
        <f>'Tabelle Dashboard'!U398</f>
        <v>0.05</v>
      </c>
      <c r="G855" s="537">
        <f>'Tabelle Dashboard'!V398</f>
        <v>7.4999999999999997E-3</v>
      </c>
      <c r="H855" s="536">
        <f>'Tabelle Dashboard'!W398</f>
        <v>7.6E-3</v>
      </c>
    </row>
    <row r="856" spans="1:8" x14ac:dyDescent="0.2">
      <c r="A856" s="520" t="str">
        <f t="shared" si="30"/>
        <v>T19</v>
      </c>
      <c r="B856" s="526" t="str">
        <f t="shared" si="31"/>
        <v>T=2s</v>
      </c>
      <c r="C856" s="534" t="str">
        <f>'Tabelle Dashboard'!R399</f>
        <v>Scenario 15</v>
      </c>
      <c r="D856" s="536">
        <f>'Tabelle Dashboard'!S399</f>
        <v>4.9000000000000002E-2</v>
      </c>
      <c r="E856" s="537">
        <f>'Tabelle Dashboard'!T399</f>
        <v>7.0999999999999994E-2</v>
      </c>
      <c r="F856" s="536">
        <f>'Tabelle Dashboard'!U399</f>
        <v>0.05</v>
      </c>
      <c r="G856" s="537">
        <f>'Tabelle Dashboard'!V399</f>
        <v>7.4999999999999997E-3</v>
      </c>
      <c r="H856" s="536">
        <f>'Tabelle Dashboard'!W399</f>
        <v>7.6E-3</v>
      </c>
    </row>
    <row r="857" spans="1:8" x14ac:dyDescent="0.2">
      <c r="A857" s="520" t="s">
        <v>1189</v>
      </c>
      <c r="B857" s="526" t="str">
        <f t="shared" si="31"/>
        <v>T=0s</v>
      </c>
      <c r="C857" s="534" t="str">
        <f>'Tabelle Dashboard'!B406</f>
        <v>Scenario 1</v>
      </c>
      <c r="D857" s="536">
        <f>'Tabelle Dashboard'!C406</f>
        <v>5.0999999999999997E-2</v>
      </c>
      <c r="E857" s="537">
        <f>'Tabelle Dashboard'!D406</f>
        <v>7.0999999999999994E-2</v>
      </c>
      <c r="F857" s="536">
        <f>'Tabelle Dashboard'!E406</f>
        <v>0.05</v>
      </c>
      <c r="G857" s="537">
        <f>'Tabelle Dashboard'!F406</f>
        <v>7.7000000000000002E-3</v>
      </c>
      <c r="H857" s="536">
        <f>'Tabelle Dashboard'!G406</f>
        <v>7.4999999999999997E-3</v>
      </c>
    </row>
    <row r="858" spans="1:8" x14ac:dyDescent="0.2">
      <c r="A858" s="520" t="str">
        <f t="shared" si="30"/>
        <v>T20</v>
      </c>
      <c r="B858" s="526" t="str">
        <f t="shared" si="31"/>
        <v>T=0s</v>
      </c>
      <c r="C858" s="534" t="str">
        <f>'Tabelle Dashboard'!B407</f>
        <v>Scenario 2</v>
      </c>
      <c r="D858" s="536">
        <f>'Tabelle Dashboard'!C407</f>
        <v>5.6000000000000001E-2</v>
      </c>
      <c r="E858" s="537">
        <f>'Tabelle Dashboard'!D407</f>
        <v>7.8E-2</v>
      </c>
      <c r="F858" s="536">
        <f>'Tabelle Dashboard'!E407</f>
        <v>5.5E-2</v>
      </c>
      <c r="G858" s="537">
        <f>'Tabelle Dashboard'!F407</f>
        <v>8.3999999999999995E-3</v>
      </c>
      <c r="H858" s="536">
        <f>'Tabelle Dashboard'!G407</f>
        <v>8.0000000000000002E-3</v>
      </c>
    </row>
    <row r="859" spans="1:8" x14ac:dyDescent="0.2">
      <c r="A859" s="520" t="str">
        <f t="shared" si="30"/>
        <v>T20</v>
      </c>
      <c r="B859" s="526" t="str">
        <f t="shared" si="31"/>
        <v>T=0s</v>
      </c>
      <c r="C859" s="534" t="str">
        <f>'Tabelle Dashboard'!B408</f>
        <v>Scenario 3</v>
      </c>
      <c r="D859" s="536">
        <f>'Tabelle Dashboard'!C408</f>
        <v>4.4999999999999998E-2</v>
      </c>
      <c r="E859" s="537">
        <f>'Tabelle Dashboard'!D408</f>
        <v>6.3E-2</v>
      </c>
      <c r="F859" s="536">
        <f>'Tabelle Dashboard'!E408</f>
        <v>4.4999999999999998E-2</v>
      </c>
      <c r="G859" s="537">
        <f>'Tabelle Dashboard'!F408</f>
        <v>6.7000000000000002E-3</v>
      </c>
      <c r="H859" s="536">
        <f>'Tabelle Dashboard'!G408</f>
        <v>6.7999999999999996E-3</v>
      </c>
    </row>
    <row r="860" spans="1:8" x14ac:dyDescent="0.2">
      <c r="A860" s="520" t="str">
        <f t="shared" si="30"/>
        <v>T20</v>
      </c>
      <c r="B860" s="526" t="str">
        <f t="shared" si="31"/>
        <v>T=0s</v>
      </c>
      <c r="C860" s="534" t="str">
        <f>'Tabelle Dashboard'!B409</f>
        <v>Scenario 4</v>
      </c>
      <c r="D860" s="536">
        <f>'Tabelle Dashboard'!C409</f>
        <v>4.9000000000000002E-2</v>
      </c>
      <c r="E860" s="537">
        <f>'Tabelle Dashboard'!D409</f>
        <v>6.8000000000000005E-2</v>
      </c>
      <c r="F860" s="536">
        <f>'Tabelle Dashboard'!E409</f>
        <v>4.8000000000000001E-2</v>
      </c>
      <c r="G860" s="537">
        <f>'Tabelle Dashboard'!F409</f>
        <v>7.4000000000000003E-3</v>
      </c>
      <c r="H860" s="536">
        <f>'Tabelle Dashboard'!G409</f>
        <v>7.1999999999999998E-3</v>
      </c>
    </row>
    <row r="861" spans="1:8" x14ac:dyDescent="0.2">
      <c r="A861" s="520" t="str">
        <f t="shared" si="30"/>
        <v>T20</v>
      </c>
      <c r="B861" s="526" t="str">
        <f t="shared" si="31"/>
        <v>T=0s</v>
      </c>
      <c r="C861" s="534" t="str">
        <f>'Tabelle Dashboard'!B410</f>
        <v>Scenario 5</v>
      </c>
      <c r="D861" s="536">
        <f>'Tabelle Dashboard'!C410</f>
        <v>0.05</v>
      </c>
      <c r="E861" s="537">
        <f>'Tabelle Dashboard'!D410</f>
        <v>7.0000000000000007E-2</v>
      </c>
      <c r="F861" s="536">
        <f>'Tabelle Dashboard'!E410</f>
        <v>4.9000000000000002E-2</v>
      </c>
      <c r="G861" s="537">
        <f>'Tabelle Dashboard'!F410</f>
        <v>7.4999999999999997E-3</v>
      </c>
      <c r="H861" s="536">
        <f>'Tabelle Dashboard'!G410</f>
        <v>7.3000000000000001E-3</v>
      </c>
    </row>
    <row r="862" spans="1:8" x14ac:dyDescent="0.2">
      <c r="A862" s="520" t="str">
        <f t="shared" si="30"/>
        <v>T20</v>
      </c>
      <c r="B862" s="526" t="str">
        <f t="shared" si="31"/>
        <v>T=0s</v>
      </c>
      <c r="C862" s="534" t="str">
        <f>'Tabelle Dashboard'!B411</f>
        <v>Scenario 6</v>
      </c>
      <c r="D862" s="536">
        <f>'Tabelle Dashboard'!C411</f>
        <v>5.0999999999999997E-2</v>
      </c>
      <c r="E862" s="537">
        <f>'Tabelle Dashboard'!D411</f>
        <v>7.0000000000000007E-2</v>
      </c>
      <c r="F862" s="536">
        <f>'Tabelle Dashboard'!E411</f>
        <v>4.9000000000000002E-2</v>
      </c>
      <c r="G862" s="537">
        <f>'Tabelle Dashboard'!F411</f>
        <v>7.7000000000000002E-3</v>
      </c>
      <c r="H862" s="536">
        <f>'Tabelle Dashboard'!G411</f>
        <v>7.4000000000000003E-3</v>
      </c>
    </row>
    <row r="863" spans="1:8" x14ac:dyDescent="0.2">
      <c r="A863" s="520" t="str">
        <f t="shared" si="30"/>
        <v>T20</v>
      </c>
      <c r="B863" s="526" t="str">
        <f t="shared" si="31"/>
        <v>T=0s</v>
      </c>
      <c r="C863" s="534" t="str">
        <f>'Tabelle Dashboard'!B412</f>
        <v>Scenario 7</v>
      </c>
      <c r="D863" s="536">
        <f>'Tabelle Dashboard'!C412</f>
        <v>4.7E-2</v>
      </c>
      <c r="E863" s="537">
        <f>'Tabelle Dashboard'!D412</f>
        <v>6.5000000000000002E-2</v>
      </c>
      <c r="F863" s="536">
        <f>'Tabelle Dashboard'!E412</f>
        <v>4.5999999999999999E-2</v>
      </c>
      <c r="G863" s="537">
        <f>'Tabelle Dashboard'!F412</f>
        <v>7.1000000000000004E-3</v>
      </c>
      <c r="H863" s="536">
        <f>'Tabelle Dashboard'!G412</f>
        <v>7.0000000000000001E-3</v>
      </c>
    </row>
    <row r="864" spans="1:8" x14ac:dyDescent="0.2">
      <c r="A864" s="520" t="str">
        <f t="shared" si="30"/>
        <v>T20</v>
      </c>
      <c r="B864" s="526" t="str">
        <f t="shared" si="31"/>
        <v>T=0s</v>
      </c>
      <c r="C864" s="534" t="str">
        <f>'Tabelle Dashboard'!B413</f>
        <v>Scenario 8</v>
      </c>
      <c r="D864" s="536">
        <f>'Tabelle Dashboard'!C413</f>
        <v>5.0999999999999997E-2</v>
      </c>
      <c r="E864" s="537">
        <f>'Tabelle Dashboard'!D413</f>
        <v>7.0000000000000007E-2</v>
      </c>
      <c r="F864" s="536">
        <f>'Tabelle Dashboard'!E413</f>
        <v>0.05</v>
      </c>
      <c r="G864" s="537">
        <f>'Tabelle Dashboard'!F413</f>
        <v>7.6E-3</v>
      </c>
      <c r="H864" s="536">
        <f>'Tabelle Dashboard'!G413</f>
        <v>7.4999999999999997E-3</v>
      </c>
    </row>
    <row r="865" spans="1:8" x14ac:dyDescent="0.2">
      <c r="A865" s="520" t="str">
        <f t="shared" si="30"/>
        <v>T20</v>
      </c>
      <c r="B865" s="526" t="str">
        <f t="shared" si="31"/>
        <v>T=0s</v>
      </c>
      <c r="C865" s="534" t="str">
        <f>'Tabelle Dashboard'!B414</f>
        <v>Scenario 9</v>
      </c>
      <c r="D865" s="536">
        <f>'Tabelle Dashboard'!C414</f>
        <v>5.8000000000000003E-2</v>
      </c>
      <c r="E865" s="537">
        <f>'Tabelle Dashboard'!D414</f>
        <v>8.1000000000000003E-2</v>
      </c>
      <c r="F865" s="536">
        <f>'Tabelle Dashboard'!E414</f>
        <v>5.7000000000000002E-2</v>
      </c>
      <c r="G865" s="537">
        <f>'Tabelle Dashboard'!F414</f>
        <v>9.1000000000000004E-3</v>
      </c>
      <c r="H865" s="536">
        <f>'Tabelle Dashboard'!G414</f>
        <v>8.8999999999999999E-3</v>
      </c>
    </row>
    <row r="866" spans="1:8" x14ac:dyDescent="0.2">
      <c r="A866" s="520" t="str">
        <f t="shared" si="30"/>
        <v>T20</v>
      </c>
      <c r="B866" s="526" t="str">
        <f t="shared" si="31"/>
        <v>T=0s</v>
      </c>
      <c r="C866" s="534" t="str">
        <f>'Tabelle Dashboard'!B415</f>
        <v>Scenario 10</v>
      </c>
      <c r="D866" s="536">
        <f>'Tabelle Dashboard'!C415</f>
        <v>0.06</v>
      </c>
      <c r="E866" s="537">
        <f>'Tabelle Dashboard'!D415</f>
        <v>8.5000000000000006E-2</v>
      </c>
      <c r="F866" s="536">
        <f>'Tabelle Dashboard'!E415</f>
        <v>0.06</v>
      </c>
      <c r="G866" s="537">
        <f>'Tabelle Dashboard'!F415</f>
        <v>9.1000000000000004E-3</v>
      </c>
      <c r="H866" s="536">
        <f>'Tabelle Dashboard'!G415</f>
        <v>8.9999999999999993E-3</v>
      </c>
    </row>
    <row r="867" spans="1:8" x14ac:dyDescent="0.2">
      <c r="A867" s="520" t="str">
        <f t="shared" si="30"/>
        <v>T20</v>
      </c>
      <c r="B867" s="526" t="str">
        <f t="shared" si="31"/>
        <v>T=0s</v>
      </c>
      <c r="C867" s="534" t="str">
        <f>'Tabelle Dashboard'!B416</f>
        <v>Scenario 11</v>
      </c>
      <c r="D867" s="536">
        <f>'Tabelle Dashboard'!C416</f>
        <v>5.0999999999999997E-2</v>
      </c>
      <c r="E867" s="537">
        <f>'Tabelle Dashboard'!D416</f>
        <v>7.0999999999999994E-2</v>
      </c>
      <c r="F867" s="536">
        <f>'Tabelle Dashboard'!E416</f>
        <v>0.05</v>
      </c>
      <c r="G867" s="537">
        <f>'Tabelle Dashboard'!F416</f>
        <v>7.6E-3</v>
      </c>
      <c r="H867" s="536">
        <f>'Tabelle Dashboard'!G416</f>
        <v>7.4999999999999997E-3</v>
      </c>
    </row>
    <row r="868" spans="1:8" x14ac:dyDescent="0.2">
      <c r="A868" s="520" t="str">
        <f t="shared" si="30"/>
        <v>T20</v>
      </c>
      <c r="B868" s="526" t="str">
        <f t="shared" si="31"/>
        <v>T=0s</v>
      </c>
      <c r="C868" s="534" t="str">
        <f>'Tabelle Dashboard'!B417</f>
        <v>Scenario 12</v>
      </c>
      <c r="D868" s="536">
        <f>'Tabelle Dashboard'!C417</f>
        <v>4.5999999999999999E-2</v>
      </c>
      <c r="E868" s="537">
        <f>'Tabelle Dashboard'!D417</f>
        <v>6.5000000000000002E-2</v>
      </c>
      <c r="F868" s="536">
        <f>'Tabelle Dashboard'!E417</f>
        <v>4.5999999999999999E-2</v>
      </c>
      <c r="G868" s="537">
        <f>'Tabelle Dashboard'!F417</f>
        <v>6.8999999999999999E-3</v>
      </c>
      <c r="H868" s="536">
        <f>'Tabelle Dashboard'!G417</f>
        <v>6.8999999999999999E-3</v>
      </c>
    </row>
    <row r="869" spans="1:8" x14ac:dyDescent="0.2">
      <c r="A869" s="520" t="str">
        <f t="shared" si="30"/>
        <v>T20</v>
      </c>
      <c r="B869" s="526" t="str">
        <f t="shared" si="31"/>
        <v>T=0s</v>
      </c>
      <c r="C869" s="534" t="str">
        <f>'Tabelle Dashboard'!B418</f>
        <v>Scenario 13</v>
      </c>
      <c r="D869" s="536">
        <f>'Tabelle Dashboard'!C418</f>
        <v>6.0999999999999999E-2</v>
      </c>
      <c r="E869" s="537">
        <f>'Tabelle Dashboard'!D418</f>
        <v>8.5000000000000006E-2</v>
      </c>
      <c r="F869" s="536">
        <f>'Tabelle Dashboard'!E418</f>
        <v>0.06</v>
      </c>
      <c r="G869" s="537">
        <f>'Tabelle Dashboard'!F418</f>
        <v>9.1999999999999998E-3</v>
      </c>
      <c r="H869" s="536">
        <f>'Tabelle Dashboard'!G418</f>
        <v>8.8999999999999999E-3</v>
      </c>
    </row>
    <row r="870" spans="1:8" x14ac:dyDescent="0.2">
      <c r="A870" s="520" t="str">
        <f t="shared" si="30"/>
        <v>T20</v>
      </c>
      <c r="B870" s="526" t="str">
        <f t="shared" si="31"/>
        <v>T=0s</v>
      </c>
      <c r="C870" s="534" t="str">
        <f>'Tabelle Dashboard'!B419</f>
        <v>Scenario 14</v>
      </c>
      <c r="D870" s="536">
        <f>'Tabelle Dashboard'!C419</f>
        <v>5.2999999999999999E-2</v>
      </c>
      <c r="E870" s="537">
        <f>'Tabelle Dashboard'!D419</f>
        <v>7.3999999999999996E-2</v>
      </c>
      <c r="F870" s="536">
        <f>'Tabelle Dashboard'!E419</f>
        <v>5.2999999999999999E-2</v>
      </c>
      <c r="G870" s="537">
        <f>'Tabelle Dashboard'!F419</f>
        <v>7.9000000000000008E-3</v>
      </c>
      <c r="H870" s="536">
        <f>'Tabelle Dashboard'!G419</f>
        <v>7.9000000000000008E-3</v>
      </c>
    </row>
    <row r="871" spans="1:8" x14ac:dyDescent="0.2">
      <c r="A871" s="520" t="str">
        <f t="shared" si="30"/>
        <v>T20</v>
      </c>
      <c r="B871" s="526" t="str">
        <f t="shared" si="31"/>
        <v>T=0s</v>
      </c>
      <c r="C871" s="534" t="str">
        <f>'Tabelle Dashboard'!B420</f>
        <v>Scenario 15</v>
      </c>
      <c r="D871" s="536">
        <f>'Tabelle Dashboard'!C420</f>
        <v>5.5E-2</v>
      </c>
      <c r="E871" s="537">
        <f>'Tabelle Dashboard'!D420</f>
        <v>7.6999999999999999E-2</v>
      </c>
      <c r="F871" s="536">
        <f>'Tabelle Dashboard'!E420</f>
        <v>5.5E-2</v>
      </c>
      <c r="G871" s="537">
        <f>'Tabelle Dashboard'!F420</f>
        <v>8.3999999999999995E-3</v>
      </c>
      <c r="H871" s="536">
        <f>'Tabelle Dashboard'!G420</f>
        <v>8.2000000000000007E-3</v>
      </c>
    </row>
    <row r="872" spans="1:8" x14ac:dyDescent="0.2">
      <c r="A872" s="520" t="str">
        <f t="shared" si="30"/>
        <v>T20</v>
      </c>
      <c r="B872" s="526" t="str">
        <f t="shared" si="31"/>
        <v>T=1s</v>
      </c>
      <c r="C872" s="534" t="str">
        <f>'Tabelle Dashboard'!J406</f>
        <v>Scenario 1</v>
      </c>
      <c r="D872" s="536">
        <f>'Tabelle Dashboard'!K406</f>
        <v>5.3999999999999999E-2</v>
      </c>
      <c r="E872" s="537">
        <f>'Tabelle Dashboard'!L406</f>
        <v>7.4999999999999997E-2</v>
      </c>
      <c r="F872" s="536">
        <f>'Tabelle Dashboard'!M406</f>
        <v>5.2999999999999999E-2</v>
      </c>
      <c r="G872" s="537">
        <f>'Tabelle Dashboard'!N406</f>
        <v>8.0999999999999996E-3</v>
      </c>
      <c r="H872" s="536">
        <f>'Tabelle Dashboard'!O406</f>
        <v>8.0000000000000002E-3</v>
      </c>
    </row>
    <row r="873" spans="1:8" x14ac:dyDescent="0.2">
      <c r="A873" s="520" t="str">
        <f t="shared" si="30"/>
        <v>T20</v>
      </c>
      <c r="B873" s="526" t="str">
        <f t="shared" si="31"/>
        <v>T=1s</v>
      </c>
      <c r="C873" s="534" t="str">
        <f>'Tabelle Dashboard'!J407</f>
        <v>Scenario 2</v>
      </c>
      <c r="D873" s="536">
        <f>'Tabelle Dashboard'!K407</f>
        <v>4.5999999999999999E-2</v>
      </c>
      <c r="E873" s="537">
        <f>'Tabelle Dashboard'!L407</f>
        <v>6.3E-2</v>
      </c>
      <c r="F873" s="536">
        <f>'Tabelle Dashboard'!M407</f>
        <v>4.5999999999999999E-2</v>
      </c>
      <c r="G873" s="537">
        <f>'Tabelle Dashboard'!N407</f>
        <v>6.8999999999999999E-3</v>
      </c>
      <c r="H873" s="536">
        <f>'Tabelle Dashboard'!O407</f>
        <v>6.8999999999999999E-3</v>
      </c>
    </row>
    <row r="874" spans="1:8" x14ac:dyDescent="0.2">
      <c r="A874" s="520" t="str">
        <f t="shared" si="30"/>
        <v>T20</v>
      </c>
      <c r="B874" s="526" t="str">
        <f t="shared" si="31"/>
        <v>T=1s</v>
      </c>
      <c r="C874" s="534" t="str">
        <f>'Tabelle Dashboard'!J408</f>
        <v>Scenario 3</v>
      </c>
      <c r="D874" s="536">
        <f>'Tabelle Dashboard'!K408</f>
        <v>5.5E-2</v>
      </c>
      <c r="E874" s="537">
        <f>'Tabelle Dashboard'!L408</f>
        <v>7.5999999999999998E-2</v>
      </c>
      <c r="F874" s="536">
        <f>'Tabelle Dashboard'!M408</f>
        <v>5.5E-2</v>
      </c>
      <c r="G874" s="537">
        <f>'Tabelle Dashboard'!N408</f>
        <v>8.2000000000000007E-3</v>
      </c>
      <c r="H874" s="536">
        <f>'Tabelle Dashboard'!O408</f>
        <v>8.0999999999999996E-3</v>
      </c>
    </row>
    <row r="875" spans="1:8" x14ac:dyDescent="0.2">
      <c r="A875" s="520" t="str">
        <f t="shared" si="30"/>
        <v>T20</v>
      </c>
      <c r="B875" s="526" t="str">
        <f t="shared" si="31"/>
        <v>T=1s</v>
      </c>
      <c r="C875" s="534" t="str">
        <f>'Tabelle Dashboard'!J409</f>
        <v>Scenario 4</v>
      </c>
      <c r="D875" s="536">
        <f>'Tabelle Dashboard'!K409</f>
        <v>5.1999999999999998E-2</v>
      </c>
      <c r="E875" s="537">
        <f>'Tabelle Dashboard'!L409</f>
        <v>7.2999999999999995E-2</v>
      </c>
      <c r="F875" s="536">
        <f>'Tabelle Dashboard'!M409</f>
        <v>5.0999999999999997E-2</v>
      </c>
      <c r="G875" s="537">
        <f>'Tabelle Dashboard'!N409</f>
        <v>7.7999999999999996E-3</v>
      </c>
      <c r="H875" s="536">
        <f>'Tabelle Dashboard'!O409</f>
        <v>7.6E-3</v>
      </c>
    </row>
    <row r="876" spans="1:8" x14ac:dyDescent="0.2">
      <c r="A876" s="520" t="str">
        <f t="shared" si="30"/>
        <v>T20</v>
      </c>
      <c r="B876" s="526" t="str">
        <f t="shared" si="31"/>
        <v>T=1s</v>
      </c>
      <c r="C876" s="534" t="str">
        <f>'Tabelle Dashboard'!J410</f>
        <v>Scenario 5</v>
      </c>
      <c r="D876" s="536">
        <f>'Tabelle Dashboard'!K410</f>
        <v>5.2999999999999999E-2</v>
      </c>
      <c r="E876" s="537">
        <f>'Tabelle Dashboard'!L410</f>
        <v>7.3999999999999996E-2</v>
      </c>
      <c r="F876" s="536">
        <f>'Tabelle Dashboard'!M410</f>
        <v>5.1999999999999998E-2</v>
      </c>
      <c r="G876" s="537">
        <f>'Tabelle Dashboard'!N410</f>
        <v>7.7999999999999996E-3</v>
      </c>
      <c r="H876" s="536">
        <f>'Tabelle Dashboard'!O410</f>
        <v>7.9000000000000008E-3</v>
      </c>
    </row>
    <row r="877" spans="1:8" x14ac:dyDescent="0.2">
      <c r="A877" s="520" t="str">
        <f t="shared" si="30"/>
        <v>T20</v>
      </c>
      <c r="B877" s="526" t="str">
        <f t="shared" si="31"/>
        <v>T=1s</v>
      </c>
      <c r="C877" s="534" t="str">
        <f>'Tabelle Dashboard'!J411</f>
        <v>Scenario 6</v>
      </c>
      <c r="D877" s="536">
        <f>'Tabelle Dashboard'!K411</f>
        <v>5.5E-2</v>
      </c>
      <c r="E877" s="537">
        <f>'Tabelle Dashboard'!L411</f>
        <v>7.5999999999999998E-2</v>
      </c>
      <c r="F877" s="536">
        <f>'Tabelle Dashboard'!M411</f>
        <v>5.2999999999999999E-2</v>
      </c>
      <c r="G877" s="537">
        <f>'Tabelle Dashboard'!N411</f>
        <v>8.3000000000000001E-3</v>
      </c>
      <c r="H877" s="536">
        <f>'Tabelle Dashboard'!O411</f>
        <v>8.0000000000000002E-3</v>
      </c>
    </row>
    <row r="878" spans="1:8" x14ac:dyDescent="0.2">
      <c r="A878" s="520" t="str">
        <f t="shared" si="30"/>
        <v>T20</v>
      </c>
      <c r="B878" s="526" t="str">
        <f t="shared" si="31"/>
        <v>T=1s</v>
      </c>
      <c r="C878" s="534" t="str">
        <f>'Tabelle Dashboard'!J412</f>
        <v>Scenario 7</v>
      </c>
      <c r="D878" s="536">
        <f>'Tabelle Dashboard'!K412</f>
        <v>4.9000000000000002E-2</v>
      </c>
      <c r="E878" s="537">
        <f>'Tabelle Dashboard'!L412</f>
        <v>6.8000000000000005E-2</v>
      </c>
      <c r="F878" s="536">
        <f>'Tabelle Dashboard'!M412</f>
        <v>4.8000000000000001E-2</v>
      </c>
      <c r="G878" s="537">
        <f>'Tabelle Dashboard'!N412</f>
        <v>7.3000000000000001E-3</v>
      </c>
      <c r="H878" s="536">
        <f>'Tabelle Dashboard'!O412</f>
        <v>7.1999999999999998E-3</v>
      </c>
    </row>
    <row r="879" spans="1:8" x14ac:dyDescent="0.2">
      <c r="A879" s="520" t="str">
        <f t="shared" si="30"/>
        <v>T20</v>
      </c>
      <c r="B879" s="526" t="str">
        <f t="shared" si="31"/>
        <v>T=1s</v>
      </c>
      <c r="C879" s="534" t="str">
        <f>'Tabelle Dashboard'!J413</f>
        <v>Scenario 8</v>
      </c>
      <c r="D879" s="536">
        <f>'Tabelle Dashboard'!K413</f>
        <v>5.1999999999999998E-2</v>
      </c>
      <c r="E879" s="537">
        <f>'Tabelle Dashboard'!L413</f>
        <v>7.2999999999999995E-2</v>
      </c>
      <c r="F879" s="536">
        <f>'Tabelle Dashboard'!M413</f>
        <v>5.1999999999999998E-2</v>
      </c>
      <c r="G879" s="537">
        <f>'Tabelle Dashboard'!N413</f>
        <v>7.7999999999999996E-3</v>
      </c>
      <c r="H879" s="536">
        <f>'Tabelle Dashboard'!O413</f>
        <v>7.7999999999999996E-3</v>
      </c>
    </row>
    <row r="880" spans="1:8" x14ac:dyDescent="0.2">
      <c r="A880" s="520" t="str">
        <f t="shared" si="30"/>
        <v>T20</v>
      </c>
      <c r="B880" s="526" t="str">
        <f t="shared" si="31"/>
        <v>T=1s</v>
      </c>
      <c r="C880" s="534" t="str">
        <f>'Tabelle Dashboard'!J414</f>
        <v>Scenario 9</v>
      </c>
      <c r="D880" s="536">
        <f>'Tabelle Dashboard'!K414</f>
        <v>5.5E-2</v>
      </c>
      <c r="E880" s="537">
        <f>'Tabelle Dashboard'!L414</f>
        <v>7.5999999999999998E-2</v>
      </c>
      <c r="F880" s="536">
        <f>'Tabelle Dashboard'!M414</f>
        <v>5.2999999999999999E-2</v>
      </c>
      <c r="G880" s="537">
        <f>'Tabelle Dashboard'!N414</f>
        <v>8.3000000000000001E-3</v>
      </c>
      <c r="H880" s="536">
        <f>'Tabelle Dashboard'!O414</f>
        <v>8.0000000000000002E-3</v>
      </c>
    </row>
    <row r="881" spans="1:8" x14ac:dyDescent="0.2">
      <c r="A881" s="520" t="str">
        <f t="shared" si="30"/>
        <v>T20</v>
      </c>
      <c r="B881" s="526" t="str">
        <f t="shared" si="31"/>
        <v>T=1s</v>
      </c>
      <c r="C881" s="534" t="str">
        <f>'Tabelle Dashboard'!J415</f>
        <v>Scenario 10</v>
      </c>
      <c r="D881" s="536">
        <f>'Tabelle Dashboard'!K415</f>
        <v>6.2E-2</v>
      </c>
      <c r="E881" s="537">
        <f>'Tabelle Dashboard'!L415</f>
        <v>8.6999999999999994E-2</v>
      </c>
      <c r="F881" s="536">
        <f>'Tabelle Dashboard'!M415</f>
        <v>6.2E-2</v>
      </c>
      <c r="G881" s="537">
        <f>'Tabelle Dashboard'!N415</f>
        <v>9.2999999999999992E-3</v>
      </c>
      <c r="H881" s="536">
        <f>'Tabelle Dashboard'!O415</f>
        <v>9.4000000000000004E-3</v>
      </c>
    </row>
    <row r="882" spans="1:8" x14ac:dyDescent="0.2">
      <c r="A882" s="520" t="str">
        <f t="shared" si="30"/>
        <v>T20</v>
      </c>
      <c r="B882" s="526" t="str">
        <f t="shared" si="31"/>
        <v>T=1s</v>
      </c>
      <c r="C882" s="534" t="str">
        <f>'Tabelle Dashboard'!J416</f>
        <v>Scenario 11</v>
      </c>
      <c r="D882" s="536">
        <f>'Tabelle Dashboard'!K416</f>
        <v>5.1999999999999998E-2</v>
      </c>
      <c r="E882" s="537">
        <f>'Tabelle Dashboard'!L416</f>
        <v>7.2999999999999995E-2</v>
      </c>
      <c r="F882" s="536">
        <f>'Tabelle Dashboard'!M416</f>
        <v>5.1999999999999998E-2</v>
      </c>
      <c r="G882" s="537">
        <f>'Tabelle Dashboard'!N416</f>
        <v>7.7999999999999996E-3</v>
      </c>
      <c r="H882" s="536">
        <f>'Tabelle Dashboard'!O416</f>
        <v>7.7999999999999996E-3</v>
      </c>
    </row>
    <row r="883" spans="1:8" x14ac:dyDescent="0.2">
      <c r="A883" s="520" t="str">
        <f t="shared" si="30"/>
        <v>T20</v>
      </c>
      <c r="B883" s="526" t="str">
        <f t="shared" si="31"/>
        <v>T=1s</v>
      </c>
      <c r="C883" s="534" t="str">
        <f>'Tabelle Dashboard'!J417</f>
        <v>Scenario 12</v>
      </c>
      <c r="D883" s="536">
        <f>'Tabelle Dashboard'!K417</f>
        <v>4.5999999999999999E-2</v>
      </c>
      <c r="E883" s="537">
        <f>'Tabelle Dashboard'!L417</f>
        <v>6.5000000000000002E-2</v>
      </c>
      <c r="F883" s="536">
        <f>'Tabelle Dashboard'!M417</f>
        <v>4.5999999999999999E-2</v>
      </c>
      <c r="G883" s="537">
        <f>'Tabelle Dashboard'!N417</f>
        <v>6.8999999999999999E-3</v>
      </c>
      <c r="H883" s="536">
        <f>'Tabelle Dashboard'!O417</f>
        <v>6.8999999999999999E-3</v>
      </c>
    </row>
    <row r="884" spans="1:8" x14ac:dyDescent="0.2">
      <c r="A884" s="520" t="str">
        <f t="shared" si="30"/>
        <v>T20</v>
      </c>
      <c r="B884" s="526" t="str">
        <f t="shared" si="31"/>
        <v>T=1s</v>
      </c>
      <c r="C884" s="534" t="str">
        <f>'Tabelle Dashboard'!J418</f>
        <v>Scenario 13</v>
      </c>
      <c r="D884" s="536">
        <f>'Tabelle Dashboard'!K418</f>
        <v>6.2E-2</v>
      </c>
      <c r="E884" s="537">
        <f>'Tabelle Dashboard'!L418</f>
        <v>8.6999999999999994E-2</v>
      </c>
      <c r="F884" s="536">
        <f>'Tabelle Dashboard'!M418</f>
        <v>6.2E-2</v>
      </c>
      <c r="G884" s="537">
        <f>'Tabelle Dashboard'!N418</f>
        <v>9.4000000000000004E-3</v>
      </c>
      <c r="H884" s="536">
        <f>'Tabelle Dashboard'!O418</f>
        <v>9.4000000000000004E-3</v>
      </c>
    </row>
    <row r="885" spans="1:8" x14ac:dyDescent="0.2">
      <c r="A885" s="520" t="str">
        <f t="shared" si="30"/>
        <v>T20</v>
      </c>
      <c r="B885" s="526" t="str">
        <f t="shared" si="31"/>
        <v>T=1s</v>
      </c>
      <c r="C885" s="534" t="str">
        <f>'Tabelle Dashboard'!J419</f>
        <v>Scenario 14</v>
      </c>
      <c r="D885" s="536">
        <f>'Tabelle Dashboard'!K419</f>
        <v>5.1999999999999998E-2</v>
      </c>
      <c r="E885" s="537">
        <f>'Tabelle Dashboard'!L419</f>
        <v>7.3999999999999996E-2</v>
      </c>
      <c r="F885" s="536">
        <f>'Tabelle Dashboard'!M419</f>
        <v>5.2999999999999999E-2</v>
      </c>
      <c r="G885" s="537">
        <f>'Tabelle Dashboard'!N419</f>
        <v>7.9000000000000008E-3</v>
      </c>
      <c r="H885" s="536">
        <f>'Tabelle Dashboard'!O419</f>
        <v>8.0000000000000002E-3</v>
      </c>
    </row>
    <row r="886" spans="1:8" x14ac:dyDescent="0.2">
      <c r="A886" s="520" t="str">
        <f t="shared" si="30"/>
        <v>T20</v>
      </c>
      <c r="B886" s="526" t="str">
        <f t="shared" si="31"/>
        <v>T=1s</v>
      </c>
      <c r="C886" s="534" t="str">
        <f>'Tabelle Dashboard'!J420</f>
        <v>Scenario 15</v>
      </c>
      <c r="D886" s="536">
        <f>'Tabelle Dashboard'!K420</f>
        <v>5.8000000000000003E-2</v>
      </c>
      <c r="E886" s="537">
        <f>'Tabelle Dashboard'!L420</f>
        <v>8.1000000000000003E-2</v>
      </c>
      <c r="F886" s="536">
        <f>'Tabelle Dashboard'!M420</f>
        <v>5.7000000000000002E-2</v>
      </c>
      <c r="G886" s="537">
        <f>'Tabelle Dashboard'!N420</f>
        <v>8.8000000000000005E-3</v>
      </c>
      <c r="H886" s="536">
        <f>'Tabelle Dashboard'!O420</f>
        <v>8.6999999999999994E-3</v>
      </c>
    </row>
    <row r="887" spans="1:8" x14ac:dyDescent="0.2">
      <c r="A887" s="520" t="str">
        <f t="shared" si="30"/>
        <v>T20</v>
      </c>
      <c r="B887" s="526" t="str">
        <f t="shared" si="31"/>
        <v>T=2s</v>
      </c>
      <c r="C887" s="534" t="str">
        <f>'Tabelle Dashboard'!R406</f>
        <v>Scenario 1</v>
      </c>
      <c r="D887" s="536">
        <f>'Tabelle Dashboard'!S406</f>
        <v>5.2999999999999999E-2</v>
      </c>
      <c r="E887" s="537">
        <f>'Tabelle Dashboard'!T406</f>
        <v>7.4999999999999997E-2</v>
      </c>
      <c r="F887" s="536">
        <f>'Tabelle Dashboard'!U406</f>
        <v>5.2999999999999999E-2</v>
      </c>
      <c r="G887" s="537">
        <f>'Tabelle Dashboard'!V406</f>
        <v>7.9000000000000008E-3</v>
      </c>
      <c r="H887" s="536">
        <f>'Tabelle Dashboard'!W406</f>
        <v>8.0000000000000002E-3</v>
      </c>
    </row>
    <row r="888" spans="1:8" x14ac:dyDescent="0.2">
      <c r="A888" s="520" t="str">
        <f t="shared" si="30"/>
        <v>T20</v>
      </c>
      <c r="B888" s="526" t="str">
        <f t="shared" si="31"/>
        <v>T=2s</v>
      </c>
      <c r="C888" s="534" t="str">
        <f>'Tabelle Dashboard'!R407</f>
        <v>Scenario 2</v>
      </c>
      <c r="D888" s="536">
        <f>'Tabelle Dashboard'!S407</f>
        <v>5.5E-2</v>
      </c>
      <c r="E888" s="537">
        <f>'Tabelle Dashboard'!T407</f>
        <v>7.8E-2</v>
      </c>
      <c r="F888" s="536">
        <f>'Tabelle Dashboard'!U407</f>
        <v>5.5E-2</v>
      </c>
      <c r="G888" s="537">
        <f>'Tabelle Dashboard'!V407</f>
        <v>8.2000000000000007E-3</v>
      </c>
      <c r="H888" s="536">
        <f>'Tabelle Dashboard'!W407</f>
        <v>8.3999999999999995E-3</v>
      </c>
    </row>
    <row r="889" spans="1:8" x14ac:dyDescent="0.2">
      <c r="A889" s="520" t="str">
        <f t="shared" si="30"/>
        <v>T20</v>
      </c>
      <c r="B889" s="526" t="str">
        <f t="shared" si="31"/>
        <v>T=2s</v>
      </c>
      <c r="C889" s="534" t="str">
        <f>'Tabelle Dashboard'!R408</f>
        <v>Scenario 3</v>
      </c>
      <c r="D889" s="536">
        <f>'Tabelle Dashboard'!S408</f>
        <v>5.2999999999999999E-2</v>
      </c>
      <c r="E889" s="537">
        <f>'Tabelle Dashboard'!T408</f>
        <v>7.4999999999999997E-2</v>
      </c>
      <c r="F889" s="536">
        <f>'Tabelle Dashboard'!U408</f>
        <v>5.2999999999999999E-2</v>
      </c>
      <c r="G889" s="537">
        <f>'Tabelle Dashboard'!V408</f>
        <v>7.9000000000000008E-3</v>
      </c>
      <c r="H889" s="536">
        <f>'Tabelle Dashboard'!W408</f>
        <v>8.0999999999999996E-3</v>
      </c>
    </row>
    <row r="890" spans="1:8" x14ac:dyDescent="0.2">
      <c r="A890" s="520" t="str">
        <f t="shared" si="30"/>
        <v>T20</v>
      </c>
      <c r="B890" s="526" t="str">
        <f t="shared" si="31"/>
        <v>T=2s</v>
      </c>
      <c r="C890" s="534" t="str">
        <f>'Tabelle Dashboard'!R409</f>
        <v>Scenario 4</v>
      </c>
      <c r="D890" s="536">
        <f>'Tabelle Dashboard'!S409</f>
        <v>5.1999999999999998E-2</v>
      </c>
      <c r="E890" s="537">
        <f>'Tabelle Dashboard'!T409</f>
        <v>7.2999999999999995E-2</v>
      </c>
      <c r="F890" s="536">
        <f>'Tabelle Dashboard'!U409</f>
        <v>5.1999999999999998E-2</v>
      </c>
      <c r="G890" s="537">
        <f>'Tabelle Dashboard'!V409</f>
        <v>7.7000000000000002E-3</v>
      </c>
      <c r="H890" s="536">
        <f>'Tabelle Dashboard'!W409</f>
        <v>7.7999999999999996E-3</v>
      </c>
    </row>
    <row r="891" spans="1:8" x14ac:dyDescent="0.2">
      <c r="A891" s="520" t="str">
        <f t="shared" si="30"/>
        <v>T20</v>
      </c>
      <c r="B891" s="526" t="str">
        <f t="shared" si="31"/>
        <v>T=2s</v>
      </c>
      <c r="C891" s="534" t="str">
        <f>'Tabelle Dashboard'!R410</f>
        <v>Scenario 5</v>
      </c>
      <c r="D891" s="536">
        <f>'Tabelle Dashboard'!S410</f>
        <v>5.2999999999999999E-2</v>
      </c>
      <c r="E891" s="537">
        <f>'Tabelle Dashboard'!T410</f>
        <v>7.3999999999999996E-2</v>
      </c>
      <c r="F891" s="536">
        <f>'Tabelle Dashboard'!U410</f>
        <v>5.2999999999999999E-2</v>
      </c>
      <c r="G891" s="537">
        <f>'Tabelle Dashboard'!V410</f>
        <v>8.0000000000000002E-3</v>
      </c>
      <c r="H891" s="536">
        <f>'Tabelle Dashboard'!W410</f>
        <v>8.0000000000000002E-3</v>
      </c>
    </row>
    <row r="892" spans="1:8" x14ac:dyDescent="0.2">
      <c r="A892" s="520" t="str">
        <f t="shared" si="30"/>
        <v>T20</v>
      </c>
      <c r="B892" s="526" t="str">
        <f t="shared" si="31"/>
        <v>T=2s</v>
      </c>
      <c r="C892" s="534" t="str">
        <f>'Tabelle Dashboard'!R411</f>
        <v>Scenario 6</v>
      </c>
      <c r="D892" s="536">
        <f>'Tabelle Dashboard'!S411</f>
        <v>5.5E-2</v>
      </c>
      <c r="E892" s="537">
        <f>'Tabelle Dashboard'!T411</f>
        <v>7.8E-2</v>
      </c>
      <c r="F892" s="536">
        <f>'Tabelle Dashboard'!U411</f>
        <v>5.5E-2</v>
      </c>
      <c r="G892" s="537">
        <f>'Tabelle Dashboard'!V411</f>
        <v>8.3000000000000001E-3</v>
      </c>
      <c r="H892" s="536">
        <f>'Tabelle Dashboard'!W411</f>
        <v>8.3000000000000001E-3</v>
      </c>
    </row>
    <row r="893" spans="1:8" x14ac:dyDescent="0.2">
      <c r="A893" s="520" t="str">
        <f t="shared" si="30"/>
        <v>T20</v>
      </c>
      <c r="B893" s="526" t="str">
        <f t="shared" si="31"/>
        <v>T=2s</v>
      </c>
      <c r="C893" s="534" t="str">
        <f>'Tabelle Dashboard'!R412</f>
        <v>Scenario 7</v>
      </c>
      <c r="D893" s="536">
        <f>'Tabelle Dashboard'!S412</f>
        <v>4.9000000000000002E-2</v>
      </c>
      <c r="E893" s="537">
        <f>'Tabelle Dashboard'!T412</f>
        <v>6.8000000000000005E-2</v>
      </c>
      <c r="F893" s="536">
        <f>'Tabelle Dashboard'!U412</f>
        <v>4.9000000000000002E-2</v>
      </c>
      <c r="G893" s="537">
        <f>'Tabelle Dashboard'!V412</f>
        <v>7.3000000000000001E-3</v>
      </c>
      <c r="H893" s="536">
        <f>'Tabelle Dashboard'!W412</f>
        <v>7.3000000000000001E-3</v>
      </c>
    </row>
    <row r="894" spans="1:8" x14ac:dyDescent="0.2">
      <c r="A894" s="520" t="str">
        <f t="shared" si="30"/>
        <v>T20</v>
      </c>
      <c r="B894" s="526" t="str">
        <f t="shared" si="31"/>
        <v>T=2s</v>
      </c>
      <c r="C894" s="534" t="str">
        <f>'Tabelle Dashboard'!R413</f>
        <v>Scenario 8</v>
      </c>
      <c r="D894" s="536">
        <f>'Tabelle Dashboard'!S413</f>
        <v>5.0999999999999997E-2</v>
      </c>
      <c r="E894" s="537">
        <f>'Tabelle Dashboard'!T413</f>
        <v>7.0999999999999994E-2</v>
      </c>
      <c r="F894" s="536">
        <f>'Tabelle Dashboard'!U413</f>
        <v>0.05</v>
      </c>
      <c r="G894" s="537">
        <f>'Tabelle Dashboard'!V413</f>
        <v>7.7000000000000002E-3</v>
      </c>
      <c r="H894" s="536">
        <f>'Tabelle Dashboard'!W413</f>
        <v>7.7000000000000002E-3</v>
      </c>
    </row>
    <row r="895" spans="1:8" x14ac:dyDescent="0.2">
      <c r="A895" s="520" t="str">
        <f t="shared" si="30"/>
        <v>T20</v>
      </c>
      <c r="B895" s="526" t="str">
        <f t="shared" si="31"/>
        <v>T=2s</v>
      </c>
      <c r="C895" s="534" t="str">
        <f>'Tabelle Dashboard'!R414</f>
        <v>Scenario 9</v>
      </c>
      <c r="D895" s="536">
        <f>'Tabelle Dashboard'!S414</f>
        <v>4.4999999999999998E-2</v>
      </c>
      <c r="E895" s="537">
        <f>'Tabelle Dashboard'!T414</f>
        <v>6.3E-2</v>
      </c>
      <c r="F895" s="536">
        <f>'Tabelle Dashboard'!U414</f>
        <v>4.4999999999999998E-2</v>
      </c>
      <c r="G895" s="537">
        <f>'Tabelle Dashboard'!V414</f>
        <v>6.7000000000000002E-3</v>
      </c>
      <c r="H895" s="536">
        <f>'Tabelle Dashboard'!W414</f>
        <v>6.7000000000000002E-3</v>
      </c>
    </row>
    <row r="896" spans="1:8" x14ac:dyDescent="0.2">
      <c r="A896" s="520" t="str">
        <f t="shared" si="30"/>
        <v>T20</v>
      </c>
      <c r="B896" s="526" t="str">
        <f t="shared" si="31"/>
        <v>T=2s</v>
      </c>
      <c r="C896" s="534" t="str">
        <f>'Tabelle Dashboard'!R415</f>
        <v>Scenario 10</v>
      </c>
      <c r="D896" s="536">
        <f>'Tabelle Dashboard'!S415</f>
        <v>5.8000000000000003E-2</v>
      </c>
      <c r="E896" s="537">
        <f>'Tabelle Dashboard'!T415</f>
        <v>8.2000000000000003E-2</v>
      </c>
      <c r="F896" s="536">
        <f>'Tabelle Dashboard'!U415</f>
        <v>5.8999999999999997E-2</v>
      </c>
      <c r="G896" s="537">
        <f>'Tabelle Dashboard'!V415</f>
        <v>8.6E-3</v>
      </c>
      <c r="H896" s="536">
        <f>'Tabelle Dashboard'!W415</f>
        <v>8.8999999999999999E-3</v>
      </c>
    </row>
    <row r="897" spans="1:8" x14ac:dyDescent="0.2">
      <c r="A897" s="520" t="str">
        <f t="shared" si="30"/>
        <v>T20</v>
      </c>
      <c r="B897" s="526" t="str">
        <f t="shared" si="31"/>
        <v>T=2s</v>
      </c>
      <c r="C897" s="534" t="str">
        <f>'Tabelle Dashboard'!R416</f>
        <v>Scenario 11</v>
      </c>
      <c r="D897" s="536">
        <f>'Tabelle Dashboard'!S416</f>
        <v>0.05</v>
      </c>
      <c r="E897" s="537">
        <f>'Tabelle Dashboard'!T416</f>
        <v>7.0999999999999994E-2</v>
      </c>
      <c r="F897" s="536">
        <f>'Tabelle Dashboard'!U416</f>
        <v>5.0999999999999997E-2</v>
      </c>
      <c r="G897" s="537">
        <f>'Tabelle Dashboard'!V416</f>
        <v>7.6E-3</v>
      </c>
      <c r="H897" s="536">
        <f>'Tabelle Dashboard'!W416</f>
        <v>7.7000000000000002E-3</v>
      </c>
    </row>
    <row r="898" spans="1:8" x14ac:dyDescent="0.2">
      <c r="A898" s="520" t="str">
        <f t="shared" si="30"/>
        <v>T20</v>
      </c>
      <c r="B898" s="526" t="str">
        <f t="shared" si="31"/>
        <v>T=2s</v>
      </c>
      <c r="C898" s="534" t="str">
        <f>'Tabelle Dashboard'!R417</f>
        <v>Scenario 12</v>
      </c>
      <c r="D898" s="536">
        <f>'Tabelle Dashboard'!S417</f>
        <v>4.4999999999999998E-2</v>
      </c>
      <c r="E898" s="537">
        <f>'Tabelle Dashboard'!T417</f>
        <v>6.3E-2</v>
      </c>
      <c r="F898" s="536">
        <f>'Tabelle Dashboard'!U417</f>
        <v>4.4999999999999998E-2</v>
      </c>
      <c r="G898" s="537">
        <f>'Tabelle Dashboard'!V417</f>
        <v>6.7999999999999996E-3</v>
      </c>
      <c r="H898" s="536">
        <f>'Tabelle Dashboard'!W417</f>
        <v>6.7999999999999996E-3</v>
      </c>
    </row>
    <row r="899" spans="1:8" x14ac:dyDescent="0.2">
      <c r="A899" s="520" t="str">
        <f t="shared" si="30"/>
        <v>T20</v>
      </c>
      <c r="B899" s="526" t="str">
        <f t="shared" si="31"/>
        <v>T=2s</v>
      </c>
      <c r="C899" s="534" t="str">
        <f>'Tabelle Dashboard'!R418</f>
        <v>Scenario 13</v>
      </c>
      <c r="D899" s="536">
        <f>'Tabelle Dashboard'!S418</f>
        <v>5.8000000000000003E-2</v>
      </c>
      <c r="E899" s="537">
        <f>'Tabelle Dashboard'!T418</f>
        <v>8.2000000000000003E-2</v>
      </c>
      <c r="F899" s="536">
        <f>'Tabelle Dashboard'!U418</f>
        <v>5.8999999999999997E-2</v>
      </c>
      <c r="G899" s="537">
        <f>'Tabelle Dashboard'!V418</f>
        <v>8.6E-3</v>
      </c>
      <c r="H899" s="536">
        <f>'Tabelle Dashboard'!W418</f>
        <v>8.8999999999999999E-3</v>
      </c>
    </row>
    <row r="900" spans="1:8" x14ac:dyDescent="0.2">
      <c r="A900" s="520" t="str">
        <f t="shared" si="30"/>
        <v>T20</v>
      </c>
      <c r="B900" s="526" t="str">
        <f t="shared" si="31"/>
        <v>T=2s</v>
      </c>
      <c r="C900" s="534" t="str">
        <f>'Tabelle Dashboard'!R419</f>
        <v>Scenario 14</v>
      </c>
      <c r="D900" s="536">
        <f>'Tabelle Dashboard'!S419</f>
        <v>0.05</v>
      </c>
      <c r="E900" s="537">
        <f>'Tabelle Dashboard'!T419</f>
        <v>7.0999999999999994E-2</v>
      </c>
      <c r="F900" s="536">
        <f>'Tabelle Dashboard'!U419</f>
        <v>5.0999999999999997E-2</v>
      </c>
      <c r="G900" s="537">
        <f>'Tabelle Dashboard'!V419</f>
        <v>7.6E-3</v>
      </c>
      <c r="H900" s="536">
        <f>'Tabelle Dashboard'!W419</f>
        <v>7.7000000000000002E-3</v>
      </c>
    </row>
    <row r="901" spans="1:8" x14ac:dyDescent="0.2">
      <c r="A901" s="520" t="str">
        <f t="shared" si="30"/>
        <v>T20</v>
      </c>
      <c r="B901" s="526" t="str">
        <f t="shared" si="31"/>
        <v>T=2s</v>
      </c>
      <c r="C901" s="534" t="str">
        <f>'Tabelle Dashboard'!R420</f>
        <v>Scenario 15</v>
      </c>
      <c r="D901" s="536">
        <f>'Tabelle Dashboard'!S420</f>
        <v>0.05</v>
      </c>
      <c r="E901" s="537">
        <f>'Tabelle Dashboard'!T420</f>
        <v>7.0999999999999994E-2</v>
      </c>
      <c r="F901" s="536">
        <f>'Tabelle Dashboard'!U420</f>
        <v>5.0999999999999997E-2</v>
      </c>
      <c r="G901" s="537">
        <f>'Tabelle Dashboard'!V420</f>
        <v>7.6E-3</v>
      </c>
      <c r="H901" s="536">
        <f>'Tabelle Dashboard'!W420</f>
        <v>7.7000000000000002E-3</v>
      </c>
    </row>
    <row r="902" spans="1:8" x14ac:dyDescent="0.2">
      <c r="A902" s="520" t="s">
        <v>1190</v>
      </c>
      <c r="B902" s="526" t="str">
        <f t="shared" si="31"/>
        <v>T=0s</v>
      </c>
      <c r="C902" s="534" t="str">
        <f>'Tabelle Dashboard'!B427</f>
        <v>Scenario 1</v>
      </c>
      <c r="D902" s="536">
        <f>'Tabelle Dashboard'!C427</f>
        <v>5.1999999999999998E-2</v>
      </c>
      <c r="E902" s="537">
        <f>'Tabelle Dashboard'!D427</f>
        <v>7.2999999999999995E-2</v>
      </c>
      <c r="F902" s="536">
        <f>'Tabelle Dashboard'!E427</f>
        <v>5.0999999999999997E-2</v>
      </c>
      <c r="G902" s="537">
        <f>'Tabelle Dashboard'!F427</f>
        <v>7.9000000000000008E-3</v>
      </c>
      <c r="H902" s="536">
        <f>'Tabelle Dashboard'!G427</f>
        <v>7.6E-3</v>
      </c>
    </row>
    <row r="903" spans="1:8" x14ac:dyDescent="0.2">
      <c r="A903" s="520" t="str">
        <f t="shared" si="30"/>
        <v>T21</v>
      </c>
      <c r="B903" s="526" t="str">
        <f t="shared" si="31"/>
        <v>T=0s</v>
      </c>
      <c r="C903" s="534" t="str">
        <f>'Tabelle Dashboard'!B428</f>
        <v>Scenario 2</v>
      </c>
      <c r="D903" s="536">
        <f>'Tabelle Dashboard'!C428</f>
        <v>5.8000000000000003E-2</v>
      </c>
      <c r="E903" s="537">
        <f>'Tabelle Dashboard'!D428</f>
        <v>8.1000000000000003E-2</v>
      </c>
      <c r="F903" s="536">
        <f>'Tabelle Dashboard'!E428</f>
        <v>5.7000000000000002E-2</v>
      </c>
      <c r="G903" s="537">
        <f>'Tabelle Dashboard'!F428</f>
        <v>8.8000000000000005E-3</v>
      </c>
      <c r="H903" s="536">
        <f>'Tabelle Dashboard'!G428</f>
        <v>8.3000000000000001E-3</v>
      </c>
    </row>
    <row r="904" spans="1:8" x14ac:dyDescent="0.2">
      <c r="A904" s="520" t="str">
        <f t="shared" si="30"/>
        <v>T21</v>
      </c>
      <c r="B904" s="526" t="str">
        <f t="shared" si="31"/>
        <v>T=0s</v>
      </c>
      <c r="C904" s="534" t="str">
        <f>'Tabelle Dashboard'!B429</f>
        <v>Scenario 3</v>
      </c>
      <c r="D904" s="536">
        <f>'Tabelle Dashboard'!C429</f>
        <v>4.4999999999999998E-2</v>
      </c>
      <c r="E904" s="537">
        <f>'Tabelle Dashboard'!D429</f>
        <v>6.3E-2</v>
      </c>
      <c r="F904" s="536">
        <f>'Tabelle Dashboard'!E429</f>
        <v>4.4999999999999998E-2</v>
      </c>
      <c r="G904" s="537">
        <f>'Tabelle Dashboard'!F429</f>
        <v>6.7999999999999996E-3</v>
      </c>
      <c r="H904" s="536">
        <f>'Tabelle Dashboard'!G429</f>
        <v>6.7000000000000002E-3</v>
      </c>
    </row>
    <row r="905" spans="1:8" x14ac:dyDescent="0.2">
      <c r="A905" s="520" t="str">
        <f t="shared" si="30"/>
        <v>T21</v>
      </c>
      <c r="B905" s="526" t="str">
        <f t="shared" si="31"/>
        <v>T=0s</v>
      </c>
      <c r="C905" s="534" t="str">
        <f>'Tabelle Dashboard'!B430</f>
        <v>Scenario 4</v>
      </c>
      <c r="D905" s="536">
        <f>'Tabelle Dashboard'!C430</f>
        <v>4.9000000000000002E-2</v>
      </c>
      <c r="E905" s="537">
        <f>'Tabelle Dashboard'!D430</f>
        <v>6.8000000000000005E-2</v>
      </c>
      <c r="F905" s="536">
        <f>'Tabelle Dashboard'!E430</f>
        <v>4.8000000000000001E-2</v>
      </c>
      <c r="G905" s="537">
        <f>'Tabelle Dashboard'!F430</f>
        <v>7.4000000000000003E-3</v>
      </c>
      <c r="H905" s="536">
        <f>'Tabelle Dashboard'!G430</f>
        <v>7.1999999999999998E-3</v>
      </c>
    </row>
    <row r="906" spans="1:8" x14ac:dyDescent="0.2">
      <c r="A906" s="520" t="str">
        <f t="shared" si="30"/>
        <v>T21</v>
      </c>
      <c r="B906" s="526" t="str">
        <f t="shared" si="31"/>
        <v>T=0s</v>
      </c>
      <c r="C906" s="534" t="str">
        <f>'Tabelle Dashboard'!B431</f>
        <v>Scenario 5</v>
      </c>
      <c r="D906" s="536">
        <f>'Tabelle Dashboard'!C431</f>
        <v>5.0999999999999997E-2</v>
      </c>
      <c r="E906" s="537">
        <f>'Tabelle Dashboard'!D431</f>
        <v>7.0999999999999994E-2</v>
      </c>
      <c r="F906" s="536">
        <f>'Tabelle Dashboard'!E431</f>
        <v>0.05</v>
      </c>
      <c r="G906" s="537">
        <f>'Tabelle Dashboard'!F431</f>
        <v>7.7000000000000002E-3</v>
      </c>
      <c r="H906" s="536">
        <f>'Tabelle Dashboard'!G431</f>
        <v>7.4000000000000003E-3</v>
      </c>
    </row>
    <row r="907" spans="1:8" x14ac:dyDescent="0.2">
      <c r="A907" s="520" t="str">
        <f t="shared" si="30"/>
        <v>T21</v>
      </c>
      <c r="B907" s="526" t="str">
        <f t="shared" si="31"/>
        <v>T=0s</v>
      </c>
      <c r="C907" s="534" t="str">
        <f>'Tabelle Dashboard'!B432</f>
        <v>Scenario 6</v>
      </c>
      <c r="D907" s="536">
        <f>'Tabelle Dashboard'!C432</f>
        <v>5.0999999999999997E-2</v>
      </c>
      <c r="E907" s="537">
        <f>'Tabelle Dashboard'!D432</f>
        <v>7.0999999999999994E-2</v>
      </c>
      <c r="F907" s="536">
        <f>'Tabelle Dashboard'!E432</f>
        <v>0.05</v>
      </c>
      <c r="G907" s="537">
        <f>'Tabelle Dashboard'!F432</f>
        <v>7.7999999999999996E-3</v>
      </c>
      <c r="H907" s="536">
        <f>'Tabelle Dashboard'!G432</f>
        <v>7.4000000000000003E-3</v>
      </c>
    </row>
    <row r="908" spans="1:8" x14ac:dyDescent="0.2">
      <c r="A908" s="520" t="str">
        <f t="shared" si="30"/>
        <v>T21</v>
      </c>
      <c r="B908" s="526" t="str">
        <f t="shared" si="31"/>
        <v>T=0s</v>
      </c>
      <c r="C908" s="534" t="str">
        <f>'Tabelle Dashboard'!B433</f>
        <v>Scenario 7</v>
      </c>
      <c r="D908" s="536">
        <f>'Tabelle Dashboard'!C433</f>
        <v>4.7E-2</v>
      </c>
      <c r="E908" s="537">
        <f>'Tabelle Dashboard'!D433</f>
        <v>6.6000000000000003E-2</v>
      </c>
      <c r="F908" s="536">
        <f>'Tabelle Dashboard'!E433</f>
        <v>4.5999999999999999E-2</v>
      </c>
      <c r="G908" s="537">
        <f>'Tabelle Dashboard'!F433</f>
        <v>7.1000000000000004E-3</v>
      </c>
      <c r="H908" s="536">
        <f>'Tabelle Dashboard'!G433</f>
        <v>7.0000000000000001E-3</v>
      </c>
    </row>
    <row r="909" spans="1:8" x14ac:dyDescent="0.2">
      <c r="A909" s="520" t="str">
        <f t="shared" si="30"/>
        <v>T21</v>
      </c>
      <c r="B909" s="526" t="str">
        <f t="shared" si="31"/>
        <v>T=0s</v>
      </c>
      <c r="C909" s="534" t="str">
        <f>'Tabelle Dashboard'!B434</f>
        <v>Scenario 8</v>
      </c>
      <c r="D909" s="536">
        <f>'Tabelle Dashboard'!C434</f>
        <v>5.1999999999999998E-2</v>
      </c>
      <c r="E909" s="537">
        <f>'Tabelle Dashboard'!D434</f>
        <v>7.0999999999999994E-2</v>
      </c>
      <c r="F909" s="536">
        <f>'Tabelle Dashboard'!E434</f>
        <v>5.0999999999999997E-2</v>
      </c>
      <c r="G909" s="537">
        <f>'Tabelle Dashboard'!F434</f>
        <v>7.7000000000000002E-3</v>
      </c>
      <c r="H909" s="536">
        <f>'Tabelle Dashboard'!G434</f>
        <v>7.4999999999999997E-3</v>
      </c>
    </row>
    <row r="910" spans="1:8" x14ac:dyDescent="0.2">
      <c r="A910" s="520" t="str">
        <f t="shared" si="30"/>
        <v>T21</v>
      </c>
      <c r="B910" s="526" t="str">
        <f t="shared" si="31"/>
        <v>T=0s</v>
      </c>
      <c r="C910" s="534" t="str">
        <f>'Tabelle Dashboard'!B435</f>
        <v>Scenario 9</v>
      </c>
      <c r="D910" s="536">
        <f>'Tabelle Dashboard'!C435</f>
        <v>0.06</v>
      </c>
      <c r="E910" s="537">
        <f>'Tabelle Dashboard'!D435</f>
        <v>8.4000000000000005E-2</v>
      </c>
      <c r="F910" s="536">
        <f>'Tabelle Dashboard'!E435</f>
        <v>5.8999999999999997E-2</v>
      </c>
      <c r="G910" s="537">
        <f>'Tabelle Dashboard'!F435</f>
        <v>9.4000000000000004E-3</v>
      </c>
      <c r="H910" s="536">
        <f>'Tabelle Dashboard'!G435</f>
        <v>9.1999999999999998E-3</v>
      </c>
    </row>
    <row r="911" spans="1:8" x14ac:dyDescent="0.2">
      <c r="A911" s="520" t="str">
        <f t="shared" si="30"/>
        <v>T21</v>
      </c>
      <c r="B911" s="526" t="str">
        <f t="shared" si="31"/>
        <v>T=0s</v>
      </c>
      <c r="C911" s="534" t="str">
        <f>'Tabelle Dashboard'!B436</f>
        <v>Scenario 10</v>
      </c>
      <c r="D911" s="536">
        <f>'Tabelle Dashboard'!C436</f>
        <v>6.3E-2</v>
      </c>
      <c r="E911" s="537">
        <f>'Tabelle Dashboard'!D436</f>
        <v>8.7999999999999995E-2</v>
      </c>
      <c r="F911" s="536">
        <f>'Tabelle Dashboard'!E436</f>
        <v>6.2E-2</v>
      </c>
      <c r="G911" s="537">
        <f>'Tabelle Dashboard'!F436</f>
        <v>9.4000000000000004E-3</v>
      </c>
      <c r="H911" s="536">
        <f>'Tabelle Dashboard'!G436</f>
        <v>9.1999999999999998E-3</v>
      </c>
    </row>
    <row r="912" spans="1:8" x14ac:dyDescent="0.2">
      <c r="A912" s="520" t="str">
        <f t="shared" si="30"/>
        <v>T21</v>
      </c>
      <c r="B912" s="526" t="str">
        <f t="shared" si="31"/>
        <v>T=0s</v>
      </c>
      <c r="C912" s="534" t="str">
        <f>'Tabelle Dashboard'!B437</f>
        <v>Scenario 11</v>
      </c>
      <c r="D912" s="536">
        <f>'Tabelle Dashboard'!C437</f>
        <v>5.0999999999999997E-2</v>
      </c>
      <c r="E912" s="537">
        <f>'Tabelle Dashboard'!D437</f>
        <v>7.1999999999999995E-2</v>
      </c>
      <c r="F912" s="536">
        <f>'Tabelle Dashboard'!E437</f>
        <v>0.05</v>
      </c>
      <c r="G912" s="537">
        <f>'Tabelle Dashboard'!F437</f>
        <v>7.7000000000000002E-3</v>
      </c>
      <c r="H912" s="536">
        <f>'Tabelle Dashboard'!G437</f>
        <v>7.6E-3</v>
      </c>
    </row>
    <row r="913" spans="1:8" x14ac:dyDescent="0.2">
      <c r="A913" s="520" t="str">
        <f t="shared" si="30"/>
        <v>T21</v>
      </c>
      <c r="B913" s="526" t="str">
        <f t="shared" si="31"/>
        <v>T=0s</v>
      </c>
      <c r="C913" s="534" t="str">
        <f>'Tabelle Dashboard'!B438</f>
        <v>Scenario 12</v>
      </c>
      <c r="D913" s="536">
        <f>'Tabelle Dashboard'!C438</f>
        <v>4.5999999999999999E-2</v>
      </c>
      <c r="E913" s="537">
        <f>'Tabelle Dashboard'!D438</f>
        <v>6.5000000000000002E-2</v>
      </c>
      <c r="F913" s="536">
        <f>'Tabelle Dashboard'!E438</f>
        <v>4.5999999999999999E-2</v>
      </c>
      <c r="G913" s="537">
        <f>'Tabelle Dashboard'!F438</f>
        <v>6.8999999999999999E-3</v>
      </c>
      <c r="H913" s="536">
        <f>'Tabelle Dashboard'!G438</f>
        <v>6.8999999999999999E-3</v>
      </c>
    </row>
    <row r="914" spans="1:8" x14ac:dyDescent="0.2">
      <c r="A914" s="520" t="str">
        <f t="shared" si="30"/>
        <v>T21</v>
      </c>
      <c r="B914" s="526" t="str">
        <f t="shared" si="31"/>
        <v>T=0s</v>
      </c>
      <c r="C914" s="534" t="str">
        <f>'Tabelle Dashboard'!B439</f>
        <v>Scenario 13</v>
      </c>
      <c r="D914" s="536">
        <f>'Tabelle Dashboard'!C439</f>
        <v>6.3E-2</v>
      </c>
      <c r="E914" s="537">
        <f>'Tabelle Dashboard'!D439</f>
        <v>8.7999999999999995E-2</v>
      </c>
      <c r="F914" s="536">
        <f>'Tabelle Dashboard'!E439</f>
        <v>6.2E-2</v>
      </c>
      <c r="G914" s="537">
        <f>'Tabelle Dashboard'!F439</f>
        <v>9.4999999999999998E-3</v>
      </c>
      <c r="H914" s="536">
        <f>'Tabelle Dashboard'!G439</f>
        <v>9.2999999999999992E-3</v>
      </c>
    </row>
    <row r="915" spans="1:8" x14ac:dyDescent="0.2">
      <c r="A915" s="520" t="str">
        <f t="shared" ref="A915:A978" si="32">A914</f>
        <v>T21</v>
      </c>
      <c r="B915" s="526" t="str">
        <f t="shared" si="31"/>
        <v>T=0s</v>
      </c>
      <c r="C915" s="534" t="str">
        <f>'Tabelle Dashboard'!B440</f>
        <v>Scenario 14</v>
      </c>
      <c r="D915" s="536">
        <f>'Tabelle Dashboard'!C440</f>
        <v>5.2999999999999999E-2</v>
      </c>
      <c r="E915" s="537">
        <f>'Tabelle Dashboard'!D440</f>
        <v>7.4999999999999997E-2</v>
      </c>
      <c r="F915" s="536">
        <f>'Tabelle Dashboard'!E440</f>
        <v>5.2999999999999999E-2</v>
      </c>
      <c r="G915" s="537">
        <f>'Tabelle Dashboard'!F440</f>
        <v>8.0999999999999996E-3</v>
      </c>
      <c r="H915" s="536">
        <f>'Tabelle Dashboard'!G440</f>
        <v>8.0999999999999996E-3</v>
      </c>
    </row>
    <row r="916" spans="1:8" x14ac:dyDescent="0.2">
      <c r="A916" s="520" t="str">
        <f t="shared" si="32"/>
        <v>T21</v>
      </c>
      <c r="B916" s="526" t="str">
        <f t="shared" ref="B916:B979" si="33">B871</f>
        <v>T=0s</v>
      </c>
      <c r="C916" s="534" t="str">
        <f>'Tabelle Dashboard'!B441</f>
        <v>Scenario 15</v>
      </c>
      <c r="D916" s="536">
        <f>'Tabelle Dashboard'!C441</f>
        <v>5.7000000000000002E-2</v>
      </c>
      <c r="E916" s="537">
        <f>'Tabelle Dashboard'!D441</f>
        <v>7.9000000000000001E-2</v>
      </c>
      <c r="F916" s="536">
        <f>'Tabelle Dashboard'!E441</f>
        <v>5.6000000000000001E-2</v>
      </c>
      <c r="G916" s="537">
        <f>'Tabelle Dashboard'!F441</f>
        <v>8.6999999999999994E-3</v>
      </c>
      <c r="H916" s="536">
        <f>'Tabelle Dashboard'!G441</f>
        <v>8.3999999999999995E-3</v>
      </c>
    </row>
    <row r="917" spans="1:8" x14ac:dyDescent="0.2">
      <c r="A917" s="520" t="str">
        <f t="shared" si="32"/>
        <v>T21</v>
      </c>
      <c r="B917" s="526" t="str">
        <f t="shared" si="33"/>
        <v>T=1s</v>
      </c>
      <c r="C917" s="534" t="str">
        <f>'Tabelle Dashboard'!J427</f>
        <v>Scenario 1</v>
      </c>
      <c r="D917" s="536">
        <f>'Tabelle Dashboard'!K427</f>
        <v>5.5E-2</v>
      </c>
      <c r="E917" s="537">
        <f>'Tabelle Dashboard'!L427</f>
        <v>7.6999999999999999E-2</v>
      </c>
      <c r="F917" s="536">
        <f>'Tabelle Dashboard'!M427</f>
        <v>5.3999999999999999E-2</v>
      </c>
      <c r="G917" s="537">
        <f>'Tabelle Dashboard'!N427</f>
        <v>8.3000000000000001E-3</v>
      </c>
      <c r="H917" s="536">
        <f>'Tabelle Dashboard'!O427</f>
        <v>8.2000000000000007E-3</v>
      </c>
    </row>
    <row r="918" spans="1:8" x14ac:dyDescent="0.2">
      <c r="A918" s="520" t="str">
        <f t="shared" si="32"/>
        <v>T21</v>
      </c>
      <c r="B918" s="526" t="str">
        <f t="shared" si="33"/>
        <v>T=1s</v>
      </c>
      <c r="C918" s="534" t="str">
        <f>'Tabelle Dashboard'!J428</f>
        <v>Scenario 2</v>
      </c>
      <c r="D918" s="536">
        <f>'Tabelle Dashboard'!K428</f>
        <v>4.5999999999999999E-2</v>
      </c>
      <c r="E918" s="537">
        <f>'Tabelle Dashboard'!L428</f>
        <v>6.3E-2</v>
      </c>
      <c r="F918" s="536">
        <f>'Tabelle Dashboard'!M428</f>
        <v>4.5999999999999999E-2</v>
      </c>
      <c r="G918" s="537">
        <f>'Tabelle Dashboard'!N428</f>
        <v>6.8999999999999999E-3</v>
      </c>
      <c r="H918" s="536">
        <f>'Tabelle Dashboard'!O428</f>
        <v>6.8999999999999999E-3</v>
      </c>
    </row>
    <row r="919" spans="1:8" x14ac:dyDescent="0.2">
      <c r="A919" s="520" t="str">
        <f t="shared" si="32"/>
        <v>T21</v>
      </c>
      <c r="B919" s="526" t="str">
        <f t="shared" si="33"/>
        <v>T=1s</v>
      </c>
      <c r="C919" s="534" t="str">
        <f>'Tabelle Dashboard'!J429</f>
        <v>Scenario 3</v>
      </c>
      <c r="D919" s="536">
        <f>'Tabelle Dashboard'!K429</f>
        <v>5.6000000000000001E-2</v>
      </c>
      <c r="E919" s="537">
        <f>'Tabelle Dashboard'!L429</f>
        <v>7.8E-2</v>
      </c>
      <c r="F919" s="536">
        <f>'Tabelle Dashboard'!M429</f>
        <v>5.6000000000000001E-2</v>
      </c>
      <c r="G919" s="537">
        <f>'Tabelle Dashboard'!N429</f>
        <v>8.3000000000000001E-3</v>
      </c>
      <c r="H919" s="536">
        <f>'Tabelle Dashboard'!O429</f>
        <v>8.2000000000000007E-3</v>
      </c>
    </row>
    <row r="920" spans="1:8" x14ac:dyDescent="0.2">
      <c r="A920" s="520" t="str">
        <f t="shared" si="32"/>
        <v>T21</v>
      </c>
      <c r="B920" s="526" t="str">
        <f t="shared" si="33"/>
        <v>T=1s</v>
      </c>
      <c r="C920" s="534" t="str">
        <f>'Tabelle Dashboard'!J430</f>
        <v>Scenario 4</v>
      </c>
      <c r="D920" s="536">
        <f>'Tabelle Dashboard'!K430</f>
        <v>5.1999999999999998E-2</v>
      </c>
      <c r="E920" s="537">
        <f>'Tabelle Dashboard'!L430</f>
        <v>7.2999999999999995E-2</v>
      </c>
      <c r="F920" s="536">
        <f>'Tabelle Dashboard'!M430</f>
        <v>0.05</v>
      </c>
      <c r="G920" s="537">
        <f>'Tabelle Dashboard'!N430</f>
        <v>7.7999999999999996E-3</v>
      </c>
      <c r="H920" s="536">
        <f>'Tabelle Dashboard'!O430</f>
        <v>7.6E-3</v>
      </c>
    </row>
    <row r="921" spans="1:8" x14ac:dyDescent="0.2">
      <c r="A921" s="520" t="str">
        <f t="shared" si="32"/>
        <v>T21</v>
      </c>
      <c r="B921" s="526" t="str">
        <f t="shared" si="33"/>
        <v>T=1s</v>
      </c>
      <c r="C921" s="534" t="str">
        <f>'Tabelle Dashboard'!J431</f>
        <v>Scenario 5</v>
      </c>
      <c r="D921" s="536">
        <f>'Tabelle Dashboard'!K431</f>
        <v>5.3999999999999999E-2</v>
      </c>
      <c r="E921" s="537">
        <f>'Tabelle Dashboard'!L431</f>
        <v>7.4999999999999997E-2</v>
      </c>
      <c r="F921" s="536">
        <f>'Tabelle Dashboard'!M431</f>
        <v>5.2999999999999999E-2</v>
      </c>
      <c r="G921" s="537">
        <f>'Tabelle Dashboard'!N431</f>
        <v>8.0000000000000002E-3</v>
      </c>
      <c r="H921" s="536">
        <f>'Tabelle Dashboard'!O431</f>
        <v>8.0000000000000002E-3</v>
      </c>
    </row>
    <row r="922" spans="1:8" x14ac:dyDescent="0.2">
      <c r="A922" s="520" t="str">
        <f t="shared" si="32"/>
        <v>T21</v>
      </c>
      <c r="B922" s="526" t="str">
        <f t="shared" si="33"/>
        <v>T=1s</v>
      </c>
      <c r="C922" s="534" t="str">
        <f>'Tabelle Dashboard'!J432</f>
        <v>Scenario 6</v>
      </c>
      <c r="D922" s="536">
        <f>'Tabelle Dashboard'!K432</f>
        <v>5.6000000000000001E-2</v>
      </c>
      <c r="E922" s="537">
        <f>'Tabelle Dashboard'!L432</f>
        <v>7.8E-2</v>
      </c>
      <c r="F922" s="536">
        <f>'Tabelle Dashboard'!M432</f>
        <v>5.3999999999999999E-2</v>
      </c>
      <c r="G922" s="537">
        <f>'Tabelle Dashboard'!N432</f>
        <v>8.3999999999999995E-3</v>
      </c>
      <c r="H922" s="536">
        <f>'Tabelle Dashboard'!O432</f>
        <v>8.0999999999999996E-3</v>
      </c>
    </row>
    <row r="923" spans="1:8" x14ac:dyDescent="0.2">
      <c r="A923" s="520" t="str">
        <f t="shared" si="32"/>
        <v>T21</v>
      </c>
      <c r="B923" s="526" t="str">
        <f t="shared" si="33"/>
        <v>T=1s</v>
      </c>
      <c r="C923" s="534" t="str">
        <f>'Tabelle Dashboard'!J433</f>
        <v>Scenario 7</v>
      </c>
      <c r="D923" s="536">
        <f>'Tabelle Dashboard'!K433</f>
        <v>4.9000000000000002E-2</v>
      </c>
      <c r="E923" s="537">
        <f>'Tabelle Dashboard'!L433</f>
        <v>6.8000000000000005E-2</v>
      </c>
      <c r="F923" s="536">
        <f>'Tabelle Dashboard'!M433</f>
        <v>4.8000000000000001E-2</v>
      </c>
      <c r="G923" s="537">
        <f>'Tabelle Dashboard'!N433</f>
        <v>7.4000000000000003E-3</v>
      </c>
      <c r="H923" s="536">
        <f>'Tabelle Dashboard'!O433</f>
        <v>7.3000000000000001E-3</v>
      </c>
    </row>
    <row r="924" spans="1:8" x14ac:dyDescent="0.2">
      <c r="A924" s="520" t="str">
        <f t="shared" si="32"/>
        <v>T21</v>
      </c>
      <c r="B924" s="526" t="str">
        <f t="shared" si="33"/>
        <v>T=1s</v>
      </c>
      <c r="C924" s="534" t="str">
        <f>'Tabelle Dashboard'!J434</f>
        <v>Scenario 8</v>
      </c>
      <c r="D924" s="536">
        <f>'Tabelle Dashboard'!K434</f>
        <v>5.2999999999999999E-2</v>
      </c>
      <c r="E924" s="537">
        <f>'Tabelle Dashboard'!L434</f>
        <v>7.3999999999999996E-2</v>
      </c>
      <c r="F924" s="536">
        <f>'Tabelle Dashboard'!M434</f>
        <v>5.2999999999999999E-2</v>
      </c>
      <c r="G924" s="537">
        <f>'Tabelle Dashboard'!N434</f>
        <v>7.9000000000000008E-3</v>
      </c>
      <c r="H924" s="536">
        <f>'Tabelle Dashboard'!O434</f>
        <v>8.0000000000000002E-3</v>
      </c>
    </row>
    <row r="925" spans="1:8" x14ac:dyDescent="0.2">
      <c r="A925" s="520" t="str">
        <f t="shared" si="32"/>
        <v>T21</v>
      </c>
      <c r="B925" s="526" t="str">
        <f t="shared" si="33"/>
        <v>T=1s</v>
      </c>
      <c r="C925" s="534" t="str">
        <f>'Tabelle Dashboard'!J435</f>
        <v>Scenario 9</v>
      </c>
      <c r="D925" s="536">
        <f>'Tabelle Dashboard'!K435</f>
        <v>5.6000000000000001E-2</v>
      </c>
      <c r="E925" s="537">
        <f>'Tabelle Dashboard'!L435</f>
        <v>7.8E-2</v>
      </c>
      <c r="F925" s="536">
        <f>'Tabelle Dashboard'!M435</f>
        <v>5.5E-2</v>
      </c>
      <c r="G925" s="537">
        <f>'Tabelle Dashboard'!N435</f>
        <v>8.5000000000000006E-3</v>
      </c>
      <c r="H925" s="536">
        <f>'Tabelle Dashboard'!O435</f>
        <v>8.0999999999999996E-3</v>
      </c>
    </row>
    <row r="926" spans="1:8" x14ac:dyDescent="0.2">
      <c r="A926" s="520" t="str">
        <f t="shared" si="32"/>
        <v>T21</v>
      </c>
      <c r="B926" s="526" t="str">
        <f t="shared" si="33"/>
        <v>T=1s</v>
      </c>
      <c r="C926" s="534" t="str">
        <f>'Tabelle Dashboard'!J436</f>
        <v>Scenario 10</v>
      </c>
      <c r="D926" s="536">
        <f>'Tabelle Dashboard'!K436</f>
        <v>6.4000000000000001E-2</v>
      </c>
      <c r="E926" s="537">
        <f>'Tabelle Dashboard'!L436</f>
        <v>9.0999999999999998E-2</v>
      </c>
      <c r="F926" s="536">
        <f>'Tabelle Dashboard'!M436</f>
        <v>6.5000000000000002E-2</v>
      </c>
      <c r="G926" s="537">
        <f>'Tabelle Dashboard'!N436</f>
        <v>9.7000000000000003E-3</v>
      </c>
      <c r="H926" s="536">
        <f>'Tabelle Dashboard'!O436</f>
        <v>9.7000000000000003E-3</v>
      </c>
    </row>
    <row r="927" spans="1:8" x14ac:dyDescent="0.2">
      <c r="A927" s="520" t="str">
        <f t="shared" si="32"/>
        <v>T21</v>
      </c>
      <c r="B927" s="526" t="str">
        <f t="shared" si="33"/>
        <v>T=1s</v>
      </c>
      <c r="C927" s="534" t="str">
        <f>'Tabelle Dashboard'!J437</f>
        <v>Scenario 11</v>
      </c>
      <c r="D927" s="536">
        <f>'Tabelle Dashboard'!K437</f>
        <v>5.2999999999999999E-2</v>
      </c>
      <c r="E927" s="537">
        <f>'Tabelle Dashboard'!L437</f>
        <v>7.3999999999999996E-2</v>
      </c>
      <c r="F927" s="536">
        <f>'Tabelle Dashboard'!M437</f>
        <v>5.1999999999999998E-2</v>
      </c>
      <c r="G927" s="537">
        <f>'Tabelle Dashboard'!N437</f>
        <v>7.9000000000000008E-3</v>
      </c>
      <c r="H927" s="536">
        <f>'Tabelle Dashboard'!O437</f>
        <v>7.9000000000000008E-3</v>
      </c>
    </row>
    <row r="928" spans="1:8" x14ac:dyDescent="0.2">
      <c r="A928" s="520" t="str">
        <f t="shared" si="32"/>
        <v>T21</v>
      </c>
      <c r="B928" s="526" t="str">
        <f t="shared" si="33"/>
        <v>T=1s</v>
      </c>
      <c r="C928" s="534" t="str">
        <f>'Tabelle Dashboard'!J438</f>
        <v>Scenario 12</v>
      </c>
      <c r="D928" s="536">
        <f>'Tabelle Dashboard'!K438</f>
        <v>4.5999999999999999E-2</v>
      </c>
      <c r="E928" s="537">
        <f>'Tabelle Dashboard'!L438</f>
        <v>6.5000000000000002E-2</v>
      </c>
      <c r="F928" s="536">
        <f>'Tabelle Dashboard'!M438</f>
        <v>4.5999999999999999E-2</v>
      </c>
      <c r="G928" s="537">
        <f>'Tabelle Dashboard'!N438</f>
        <v>7.0000000000000001E-3</v>
      </c>
      <c r="H928" s="536">
        <f>'Tabelle Dashboard'!O438</f>
        <v>6.8999999999999999E-3</v>
      </c>
    </row>
    <row r="929" spans="1:8" x14ac:dyDescent="0.2">
      <c r="A929" s="520" t="str">
        <f t="shared" si="32"/>
        <v>T21</v>
      </c>
      <c r="B929" s="526" t="str">
        <f t="shared" si="33"/>
        <v>T=1s</v>
      </c>
      <c r="C929" s="534" t="str">
        <f>'Tabelle Dashboard'!J439</f>
        <v>Scenario 13</v>
      </c>
      <c r="D929" s="536">
        <f>'Tabelle Dashboard'!K439</f>
        <v>6.4000000000000001E-2</v>
      </c>
      <c r="E929" s="537">
        <f>'Tabelle Dashboard'!L439</f>
        <v>9.0999999999999998E-2</v>
      </c>
      <c r="F929" s="536">
        <f>'Tabelle Dashboard'!M439</f>
        <v>6.5000000000000002E-2</v>
      </c>
      <c r="G929" s="537">
        <f>'Tabelle Dashboard'!N439</f>
        <v>9.7000000000000003E-3</v>
      </c>
      <c r="H929" s="536">
        <f>'Tabelle Dashboard'!O439</f>
        <v>9.7000000000000003E-3</v>
      </c>
    </row>
    <row r="930" spans="1:8" x14ac:dyDescent="0.2">
      <c r="A930" s="520" t="str">
        <f t="shared" si="32"/>
        <v>T21</v>
      </c>
      <c r="B930" s="526" t="str">
        <f t="shared" si="33"/>
        <v>T=1s</v>
      </c>
      <c r="C930" s="534" t="str">
        <f>'Tabelle Dashboard'!J440</f>
        <v>Scenario 14</v>
      </c>
      <c r="D930" s="536">
        <f>'Tabelle Dashboard'!K440</f>
        <v>5.2999999999999999E-2</v>
      </c>
      <c r="E930" s="537">
        <f>'Tabelle Dashboard'!L440</f>
        <v>7.4999999999999997E-2</v>
      </c>
      <c r="F930" s="536">
        <f>'Tabelle Dashboard'!M440</f>
        <v>5.3999999999999999E-2</v>
      </c>
      <c r="G930" s="537">
        <f>'Tabelle Dashboard'!N440</f>
        <v>8.0999999999999996E-3</v>
      </c>
      <c r="H930" s="536">
        <f>'Tabelle Dashboard'!O440</f>
        <v>8.0999999999999996E-3</v>
      </c>
    </row>
    <row r="931" spans="1:8" x14ac:dyDescent="0.2">
      <c r="A931" s="520" t="str">
        <f t="shared" si="32"/>
        <v>T21</v>
      </c>
      <c r="B931" s="526" t="str">
        <f t="shared" si="33"/>
        <v>T=1s</v>
      </c>
      <c r="C931" s="534" t="str">
        <f>'Tabelle Dashboard'!J441</f>
        <v>Scenario 15</v>
      </c>
      <c r="D931" s="536">
        <f>'Tabelle Dashboard'!K441</f>
        <v>0.06</v>
      </c>
      <c r="E931" s="537">
        <f>'Tabelle Dashboard'!L441</f>
        <v>8.4000000000000005E-2</v>
      </c>
      <c r="F931" s="536">
        <f>'Tabelle Dashboard'!M441</f>
        <v>5.8999999999999997E-2</v>
      </c>
      <c r="G931" s="537">
        <f>'Tabelle Dashboard'!N441</f>
        <v>9.1000000000000004E-3</v>
      </c>
      <c r="H931" s="536">
        <f>'Tabelle Dashboard'!O441</f>
        <v>8.9999999999999993E-3</v>
      </c>
    </row>
    <row r="932" spans="1:8" x14ac:dyDescent="0.2">
      <c r="A932" s="520" t="str">
        <f t="shared" si="32"/>
        <v>T21</v>
      </c>
      <c r="B932" s="526" t="str">
        <f t="shared" si="33"/>
        <v>T=2s</v>
      </c>
      <c r="C932" s="534" t="str">
        <f>'Tabelle Dashboard'!R427</f>
        <v>Scenario 1</v>
      </c>
      <c r="D932" s="536">
        <f>'Tabelle Dashboard'!S427</f>
        <v>5.3999999999999999E-2</v>
      </c>
      <c r="E932" s="537">
        <f>'Tabelle Dashboard'!T427</f>
        <v>7.6999999999999999E-2</v>
      </c>
      <c r="F932" s="536">
        <f>'Tabelle Dashboard'!U427</f>
        <v>5.5E-2</v>
      </c>
      <c r="G932" s="537">
        <f>'Tabelle Dashboard'!V427</f>
        <v>8.0999999999999996E-3</v>
      </c>
      <c r="H932" s="536">
        <f>'Tabelle Dashboard'!W427</f>
        <v>8.2000000000000007E-3</v>
      </c>
    </row>
    <row r="933" spans="1:8" x14ac:dyDescent="0.2">
      <c r="A933" s="520" t="str">
        <f t="shared" si="32"/>
        <v>T21</v>
      </c>
      <c r="B933" s="526" t="str">
        <f t="shared" si="33"/>
        <v>T=2s</v>
      </c>
      <c r="C933" s="534" t="str">
        <f>'Tabelle Dashboard'!R428</f>
        <v>Scenario 2</v>
      </c>
      <c r="D933" s="536">
        <f>'Tabelle Dashboard'!S428</f>
        <v>5.6000000000000001E-2</v>
      </c>
      <c r="E933" s="537">
        <f>'Tabelle Dashboard'!T428</f>
        <v>8.1000000000000003E-2</v>
      </c>
      <c r="F933" s="536">
        <f>'Tabelle Dashboard'!U428</f>
        <v>5.7000000000000002E-2</v>
      </c>
      <c r="G933" s="537">
        <f>'Tabelle Dashboard'!V428</f>
        <v>8.3999999999999995E-3</v>
      </c>
      <c r="H933" s="536">
        <f>'Tabelle Dashboard'!W428</f>
        <v>8.6999999999999994E-3</v>
      </c>
    </row>
    <row r="934" spans="1:8" x14ac:dyDescent="0.2">
      <c r="A934" s="520" t="str">
        <f t="shared" si="32"/>
        <v>T21</v>
      </c>
      <c r="B934" s="526" t="str">
        <f t="shared" si="33"/>
        <v>T=2s</v>
      </c>
      <c r="C934" s="534" t="str">
        <f>'Tabelle Dashboard'!R429</f>
        <v>Scenario 3</v>
      </c>
      <c r="D934" s="536">
        <f>'Tabelle Dashboard'!S429</f>
        <v>5.3999999999999999E-2</v>
      </c>
      <c r="E934" s="537">
        <f>'Tabelle Dashboard'!T429</f>
        <v>7.6999999999999999E-2</v>
      </c>
      <c r="F934" s="536">
        <f>'Tabelle Dashboard'!U429</f>
        <v>5.3999999999999999E-2</v>
      </c>
      <c r="G934" s="537">
        <f>'Tabelle Dashboard'!V429</f>
        <v>8.0999999999999996E-3</v>
      </c>
      <c r="H934" s="536">
        <f>'Tabelle Dashboard'!W429</f>
        <v>8.2000000000000007E-3</v>
      </c>
    </row>
    <row r="935" spans="1:8" x14ac:dyDescent="0.2">
      <c r="A935" s="520" t="str">
        <f t="shared" si="32"/>
        <v>T21</v>
      </c>
      <c r="B935" s="526" t="str">
        <f t="shared" si="33"/>
        <v>T=2s</v>
      </c>
      <c r="C935" s="534" t="str">
        <f>'Tabelle Dashboard'!R430</f>
        <v>Scenario 4</v>
      </c>
      <c r="D935" s="536">
        <f>'Tabelle Dashboard'!S430</f>
        <v>5.1999999999999998E-2</v>
      </c>
      <c r="E935" s="537">
        <f>'Tabelle Dashboard'!T430</f>
        <v>7.3999999999999996E-2</v>
      </c>
      <c r="F935" s="536">
        <f>'Tabelle Dashboard'!U430</f>
        <v>5.1999999999999998E-2</v>
      </c>
      <c r="G935" s="537">
        <f>'Tabelle Dashboard'!V430</f>
        <v>7.7999999999999996E-3</v>
      </c>
      <c r="H935" s="536">
        <f>'Tabelle Dashboard'!W430</f>
        <v>7.7999999999999996E-3</v>
      </c>
    </row>
    <row r="936" spans="1:8" x14ac:dyDescent="0.2">
      <c r="A936" s="520" t="str">
        <f t="shared" si="32"/>
        <v>T21</v>
      </c>
      <c r="B936" s="526" t="str">
        <f t="shared" si="33"/>
        <v>T=2s</v>
      </c>
      <c r="C936" s="534" t="str">
        <f>'Tabelle Dashboard'!R431</f>
        <v>Scenario 5</v>
      </c>
      <c r="D936" s="536">
        <f>'Tabelle Dashboard'!S431</f>
        <v>5.3999999999999999E-2</v>
      </c>
      <c r="E936" s="537">
        <f>'Tabelle Dashboard'!T431</f>
        <v>7.4999999999999997E-2</v>
      </c>
      <c r="F936" s="536">
        <f>'Tabelle Dashboard'!U431</f>
        <v>5.3999999999999999E-2</v>
      </c>
      <c r="G936" s="537">
        <f>'Tabelle Dashboard'!V431</f>
        <v>8.0999999999999996E-3</v>
      </c>
      <c r="H936" s="536">
        <f>'Tabelle Dashboard'!W431</f>
        <v>8.0999999999999996E-3</v>
      </c>
    </row>
    <row r="937" spans="1:8" x14ac:dyDescent="0.2">
      <c r="A937" s="520" t="str">
        <f t="shared" si="32"/>
        <v>T21</v>
      </c>
      <c r="B937" s="526" t="str">
        <f t="shared" si="33"/>
        <v>T=2s</v>
      </c>
      <c r="C937" s="534" t="str">
        <f>'Tabelle Dashboard'!R432</f>
        <v>Scenario 6</v>
      </c>
      <c r="D937" s="536">
        <f>'Tabelle Dashboard'!S432</f>
        <v>5.7000000000000002E-2</v>
      </c>
      <c r="E937" s="537">
        <f>'Tabelle Dashboard'!T432</f>
        <v>0.08</v>
      </c>
      <c r="F937" s="536">
        <f>'Tabelle Dashboard'!U432</f>
        <v>5.7000000000000002E-2</v>
      </c>
      <c r="G937" s="537">
        <f>'Tabelle Dashboard'!V432</f>
        <v>8.5000000000000006E-3</v>
      </c>
      <c r="H937" s="536">
        <f>'Tabelle Dashboard'!W432</f>
        <v>8.5000000000000006E-3</v>
      </c>
    </row>
    <row r="938" spans="1:8" x14ac:dyDescent="0.2">
      <c r="A938" s="520" t="str">
        <f t="shared" si="32"/>
        <v>T21</v>
      </c>
      <c r="B938" s="526" t="str">
        <f t="shared" si="33"/>
        <v>T=2s</v>
      </c>
      <c r="C938" s="534" t="str">
        <f>'Tabelle Dashboard'!R433</f>
        <v>Scenario 7</v>
      </c>
      <c r="D938" s="536">
        <f>'Tabelle Dashboard'!S433</f>
        <v>4.9000000000000002E-2</v>
      </c>
      <c r="E938" s="537">
        <f>'Tabelle Dashboard'!T433</f>
        <v>6.9000000000000006E-2</v>
      </c>
      <c r="F938" s="536">
        <f>'Tabelle Dashboard'!U433</f>
        <v>4.9000000000000002E-2</v>
      </c>
      <c r="G938" s="537">
        <f>'Tabelle Dashboard'!V433</f>
        <v>7.4000000000000003E-3</v>
      </c>
      <c r="H938" s="536">
        <f>'Tabelle Dashboard'!W433</f>
        <v>7.4000000000000003E-3</v>
      </c>
    </row>
    <row r="939" spans="1:8" x14ac:dyDescent="0.2">
      <c r="A939" s="520" t="str">
        <f t="shared" si="32"/>
        <v>T21</v>
      </c>
      <c r="B939" s="526" t="str">
        <f t="shared" si="33"/>
        <v>T=2s</v>
      </c>
      <c r="C939" s="534" t="str">
        <f>'Tabelle Dashboard'!R434</f>
        <v>Scenario 8</v>
      </c>
      <c r="D939" s="536">
        <f>'Tabelle Dashboard'!S434</f>
        <v>5.0999999999999997E-2</v>
      </c>
      <c r="E939" s="537">
        <f>'Tabelle Dashboard'!T434</f>
        <v>7.1999999999999995E-2</v>
      </c>
      <c r="F939" s="536">
        <f>'Tabelle Dashboard'!U434</f>
        <v>5.1999999999999998E-2</v>
      </c>
      <c r="G939" s="537">
        <f>'Tabelle Dashboard'!V434</f>
        <v>7.7000000000000002E-3</v>
      </c>
      <c r="H939" s="536">
        <f>'Tabelle Dashboard'!W434</f>
        <v>7.7999999999999996E-3</v>
      </c>
    </row>
    <row r="940" spans="1:8" x14ac:dyDescent="0.2">
      <c r="A940" s="520" t="str">
        <f t="shared" si="32"/>
        <v>T21</v>
      </c>
      <c r="B940" s="526" t="str">
        <f t="shared" si="33"/>
        <v>T=2s</v>
      </c>
      <c r="C940" s="534" t="str">
        <f>'Tabelle Dashboard'!R435</f>
        <v>Scenario 9</v>
      </c>
      <c r="D940" s="536">
        <f>'Tabelle Dashboard'!S435</f>
        <v>4.3999999999999997E-2</v>
      </c>
      <c r="E940" s="537">
        <f>'Tabelle Dashboard'!T435</f>
        <v>6.2E-2</v>
      </c>
      <c r="F940" s="536">
        <f>'Tabelle Dashboard'!U435</f>
        <v>4.3999999999999997E-2</v>
      </c>
      <c r="G940" s="537">
        <f>'Tabelle Dashboard'!V435</f>
        <v>6.7000000000000002E-3</v>
      </c>
      <c r="H940" s="536">
        <f>'Tabelle Dashboard'!W435</f>
        <v>6.7000000000000002E-3</v>
      </c>
    </row>
    <row r="941" spans="1:8" x14ac:dyDescent="0.2">
      <c r="A941" s="520" t="str">
        <f t="shared" si="32"/>
        <v>T21</v>
      </c>
      <c r="B941" s="526" t="str">
        <f t="shared" si="33"/>
        <v>T=2s</v>
      </c>
      <c r="C941" s="534" t="str">
        <f>'Tabelle Dashboard'!R436</f>
        <v>Scenario 10</v>
      </c>
      <c r="D941" s="536">
        <f>'Tabelle Dashboard'!S436</f>
        <v>0.06</v>
      </c>
      <c r="E941" s="537">
        <f>'Tabelle Dashboard'!T436</f>
        <v>8.5000000000000006E-2</v>
      </c>
      <c r="F941" s="536">
        <f>'Tabelle Dashboard'!U436</f>
        <v>6.0999999999999999E-2</v>
      </c>
      <c r="G941" s="537">
        <f>'Tabelle Dashboard'!V436</f>
        <v>8.8999999999999999E-3</v>
      </c>
      <c r="H941" s="536">
        <f>'Tabelle Dashboard'!W436</f>
        <v>9.1999999999999998E-3</v>
      </c>
    </row>
    <row r="942" spans="1:8" x14ac:dyDescent="0.2">
      <c r="A942" s="520" t="str">
        <f t="shared" si="32"/>
        <v>T21</v>
      </c>
      <c r="B942" s="526" t="str">
        <f t="shared" si="33"/>
        <v>T=2s</v>
      </c>
      <c r="C942" s="534" t="str">
        <f>'Tabelle Dashboard'!R437</f>
        <v>Scenario 11</v>
      </c>
      <c r="D942" s="536">
        <f>'Tabelle Dashboard'!S437</f>
        <v>5.0999999999999997E-2</v>
      </c>
      <c r="E942" s="537">
        <f>'Tabelle Dashboard'!T437</f>
        <v>7.1999999999999995E-2</v>
      </c>
      <c r="F942" s="536">
        <f>'Tabelle Dashboard'!U437</f>
        <v>5.1999999999999998E-2</v>
      </c>
      <c r="G942" s="537">
        <f>'Tabelle Dashboard'!V437</f>
        <v>7.7000000000000002E-3</v>
      </c>
      <c r="H942" s="536">
        <f>'Tabelle Dashboard'!W437</f>
        <v>7.7999999999999996E-3</v>
      </c>
    </row>
    <row r="943" spans="1:8" x14ac:dyDescent="0.2">
      <c r="A943" s="520" t="str">
        <f t="shared" si="32"/>
        <v>T21</v>
      </c>
      <c r="B943" s="526" t="str">
        <f t="shared" si="33"/>
        <v>T=2s</v>
      </c>
      <c r="C943" s="534" t="str">
        <f>'Tabelle Dashboard'!R438</f>
        <v>Scenario 12</v>
      </c>
      <c r="D943" s="536">
        <f>'Tabelle Dashboard'!S438</f>
        <v>4.4999999999999998E-2</v>
      </c>
      <c r="E943" s="537">
        <f>'Tabelle Dashboard'!T438</f>
        <v>6.3E-2</v>
      </c>
      <c r="F943" s="536">
        <f>'Tabelle Dashboard'!U438</f>
        <v>4.4999999999999998E-2</v>
      </c>
      <c r="G943" s="537">
        <f>'Tabelle Dashboard'!V438</f>
        <v>6.7000000000000002E-3</v>
      </c>
      <c r="H943" s="536">
        <f>'Tabelle Dashboard'!W438</f>
        <v>6.7000000000000002E-3</v>
      </c>
    </row>
    <row r="944" spans="1:8" x14ac:dyDescent="0.2">
      <c r="A944" s="520" t="str">
        <f t="shared" si="32"/>
        <v>T21</v>
      </c>
      <c r="B944" s="526" t="str">
        <f t="shared" si="33"/>
        <v>T=2s</v>
      </c>
      <c r="C944" s="534" t="str">
        <f>'Tabelle Dashboard'!R439</f>
        <v>Scenario 13</v>
      </c>
      <c r="D944" s="536">
        <f>'Tabelle Dashboard'!S439</f>
        <v>0.06</v>
      </c>
      <c r="E944" s="537">
        <f>'Tabelle Dashboard'!T439</f>
        <v>8.5000000000000006E-2</v>
      </c>
      <c r="F944" s="536">
        <f>'Tabelle Dashboard'!U439</f>
        <v>6.0999999999999999E-2</v>
      </c>
      <c r="G944" s="537">
        <f>'Tabelle Dashboard'!V439</f>
        <v>8.8999999999999999E-3</v>
      </c>
      <c r="H944" s="536">
        <f>'Tabelle Dashboard'!W439</f>
        <v>9.2999999999999992E-3</v>
      </c>
    </row>
    <row r="945" spans="1:8" x14ac:dyDescent="0.2">
      <c r="A945" s="520" t="str">
        <f t="shared" si="32"/>
        <v>T21</v>
      </c>
      <c r="B945" s="526" t="str">
        <f t="shared" si="33"/>
        <v>T=2s</v>
      </c>
      <c r="C945" s="534" t="str">
        <f>'Tabelle Dashboard'!R440</f>
        <v>Scenario 14</v>
      </c>
      <c r="D945" s="536">
        <f>'Tabelle Dashboard'!S440</f>
        <v>5.0999999999999997E-2</v>
      </c>
      <c r="E945" s="537">
        <f>'Tabelle Dashboard'!T440</f>
        <v>7.1999999999999995E-2</v>
      </c>
      <c r="F945" s="536">
        <f>'Tabelle Dashboard'!U440</f>
        <v>5.1999999999999998E-2</v>
      </c>
      <c r="G945" s="537">
        <f>'Tabelle Dashboard'!V440</f>
        <v>7.7000000000000002E-3</v>
      </c>
      <c r="H945" s="536">
        <f>'Tabelle Dashboard'!W440</f>
        <v>7.7999999999999996E-3</v>
      </c>
    </row>
    <row r="946" spans="1:8" x14ac:dyDescent="0.2">
      <c r="A946" s="520" t="str">
        <f t="shared" si="32"/>
        <v>T21</v>
      </c>
      <c r="B946" s="526" t="str">
        <f t="shared" si="33"/>
        <v>T=2s</v>
      </c>
      <c r="C946" s="534" t="str">
        <f>'Tabelle Dashboard'!R441</f>
        <v>Scenario 15</v>
      </c>
      <c r="D946" s="536">
        <f>'Tabelle Dashboard'!S441</f>
        <v>5.0999999999999997E-2</v>
      </c>
      <c r="E946" s="537">
        <f>'Tabelle Dashboard'!T441</f>
        <v>7.1999999999999995E-2</v>
      </c>
      <c r="F946" s="536">
        <f>'Tabelle Dashboard'!U441</f>
        <v>5.1999999999999998E-2</v>
      </c>
      <c r="G946" s="537">
        <f>'Tabelle Dashboard'!V441</f>
        <v>7.7000000000000002E-3</v>
      </c>
      <c r="H946" s="536">
        <f>'Tabelle Dashboard'!W441</f>
        <v>7.7999999999999996E-3</v>
      </c>
    </row>
    <row r="947" spans="1:8" x14ac:dyDescent="0.2">
      <c r="A947" s="520" t="s">
        <v>1191</v>
      </c>
      <c r="B947" s="526" t="str">
        <f t="shared" si="33"/>
        <v>T=0s</v>
      </c>
      <c r="C947" s="534" t="str">
        <f>'Tabelle Dashboard'!B448</f>
        <v>Scenario 1</v>
      </c>
      <c r="D947" s="536">
        <f>'Tabelle Dashboard'!C448</f>
        <v>5.3999999999999999E-2</v>
      </c>
      <c r="E947" s="537">
        <f>'Tabelle Dashboard'!D448</f>
        <v>7.3999999999999996E-2</v>
      </c>
      <c r="F947" s="536">
        <f>'Tabelle Dashboard'!E448</f>
        <v>5.1999999999999998E-2</v>
      </c>
      <c r="G947" s="537">
        <f>'Tabelle Dashboard'!F448</f>
        <v>8.0000000000000002E-3</v>
      </c>
      <c r="H947" s="536">
        <f>'Tabelle Dashboard'!G448</f>
        <v>7.7000000000000002E-3</v>
      </c>
    </row>
    <row r="948" spans="1:8" x14ac:dyDescent="0.2">
      <c r="A948" s="520" t="str">
        <f t="shared" si="32"/>
        <v>T22</v>
      </c>
      <c r="B948" s="526" t="str">
        <f t="shared" si="33"/>
        <v>T=0s</v>
      </c>
      <c r="C948" s="534" t="str">
        <f>'Tabelle Dashboard'!B449</f>
        <v>Scenario 2</v>
      </c>
      <c r="D948" s="536">
        <f>'Tabelle Dashboard'!C449</f>
        <v>0.06</v>
      </c>
      <c r="E948" s="537">
        <f>'Tabelle Dashboard'!D449</f>
        <v>8.4000000000000005E-2</v>
      </c>
      <c r="F948" s="536">
        <f>'Tabelle Dashboard'!E449</f>
        <v>5.8999999999999997E-2</v>
      </c>
      <c r="G948" s="537">
        <f>'Tabelle Dashboard'!F449</f>
        <v>8.9999999999999993E-3</v>
      </c>
      <c r="H948" s="536">
        <f>'Tabelle Dashboard'!G449</f>
        <v>8.6E-3</v>
      </c>
    </row>
    <row r="949" spans="1:8" x14ac:dyDescent="0.2">
      <c r="A949" s="520" t="str">
        <f t="shared" si="32"/>
        <v>T22</v>
      </c>
      <c r="B949" s="526" t="str">
        <f t="shared" si="33"/>
        <v>T=0s</v>
      </c>
      <c r="C949" s="534" t="str">
        <f>'Tabelle Dashboard'!B450</f>
        <v>Scenario 3</v>
      </c>
      <c r="D949" s="536">
        <f>'Tabelle Dashboard'!C450</f>
        <v>4.4999999999999998E-2</v>
      </c>
      <c r="E949" s="537">
        <f>'Tabelle Dashboard'!D450</f>
        <v>6.4000000000000001E-2</v>
      </c>
      <c r="F949" s="536">
        <f>'Tabelle Dashboard'!E450</f>
        <v>4.4999999999999998E-2</v>
      </c>
      <c r="G949" s="537">
        <f>'Tabelle Dashboard'!F450</f>
        <v>6.7000000000000002E-3</v>
      </c>
      <c r="H949" s="536">
        <f>'Tabelle Dashboard'!G450</f>
        <v>6.7000000000000002E-3</v>
      </c>
    </row>
    <row r="950" spans="1:8" x14ac:dyDescent="0.2">
      <c r="A950" s="520" t="str">
        <f t="shared" si="32"/>
        <v>T22</v>
      </c>
      <c r="B950" s="526" t="str">
        <f t="shared" si="33"/>
        <v>T=0s</v>
      </c>
      <c r="C950" s="534" t="str">
        <f>'Tabelle Dashboard'!B451</f>
        <v>Scenario 4</v>
      </c>
      <c r="D950" s="536">
        <f>'Tabelle Dashboard'!C451</f>
        <v>0.05</v>
      </c>
      <c r="E950" s="537">
        <f>'Tabelle Dashboard'!D451</f>
        <v>6.9000000000000006E-2</v>
      </c>
      <c r="F950" s="536">
        <f>'Tabelle Dashboard'!E451</f>
        <v>4.8000000000000001E-2</v>
      </c>
      <c r="G950" s="537">
        <f>'Tabelle Dashboard'!F451</f>
        <v>7.4000000000000003E-3</v>
      </c>
      <c r="H950" s="536">
        <f>'Tabelle Dashboard'!G451</f>
        <v>7.1999999999999998E-3</v>
      </c>
    </row>
    <row r="951" spans="1:8" x14ac:dyDescent="0.2">
      <c r="A951" s="520" t="str">
        <f t="shared" si="32"/>
        <v>T22</v>
      </c>
      <c r="B951" s="526" t="str">
        <f t="shared" si="33"/>
        <v>T=0s</v>
      </c>
      <c r="C951" s="534" t="str">
        <f>'Tabelle Dashboard'!B452</f>
        <v>Scenario 5</v>
      </c>
      <c r="D951" s="536">
        <f>'Tabelle Dashboard'!C452</f>
        <v>5.0999999999999997E-2</v>
      </c>
      <c r="E951" s="537">
        <f>'Tabelle Dashboard'!D452</f>
        <v>7.1999999999999995E-2</v>
      </c>
      <c r="F951" s="536">
        <f>'Tabelle Dashboard'!E452</f>
        <v>0.05</v>
      </c>
      <c r="G951" s="537">
        <f>'Tabelle Dashboard'!F452</f>
        <v>7.7000000000000002E-3</v>
      </c>
      <c r="H951" s="536">
        <f>'Tabelle Dashboard'!G452</f>
        <v>7.6E-3</v>
      </c>
    </row>
    <row r="952" spans="1:8" x14ac:dyDescent="0.2">
      <c r="A952" s="520" t="str">
        <f t="shared" si="32"/>
        <v>T22</v>
      </c>
      <c r="B952" s="526" t="str">
        <f t="shared" si="33"/>
        <v>T=0s</v>
      </c>
      <c r="C952" s="534" t="str">
        <f>'Tabelle Dashboard'!B453</f>
        <v>Scenario 6</v>
      </c>
      <c r="D952" s="536">
        <f>'Tabelle Dashboard'!C453</f>
        <v>5.1999999999999998E-2</v>
      </c>
      <c r="E952" s="537">
        <f>'Tabelle Dashboard'!D453</f>
        <v>7.0999999999999994E-2</v>
      </c>
      <c r="F952" s="536">
        <f>'Tabelle Dashboard'!E453</f>
        <v>0.05</v>
      </c>
      <c r="G952" s="537">
        <f>'Tabelle Dashboard'!F453</f>
        <v>7.9000000000000001E-2</v>
      </c>
      <c r="H952" s="536">
        <f>'Tabelle Dashboard'!G453</f>
        <v>7.4999999999999997E-3</v>
      </c>
    </row>
    <row r="953" spans="1:8" x14ac:dyDescent="0.2">
      <c r="A953" s="520" t="str">
        <f t="shared" si="32"/>
        <v>T22</v>
      </c>
      <c r="B953" s="526" t="str">
        <f t="shared" si="33"/>
        <v>T=0s</v>
      </c>
      <c r="C953" s="534" t="str">
        <f>'Tabelle Dashboard'!B454</f>
        <v>Scenario 7</v>
      </c>
      <c r="D953" s="536">
        <f>'Tabelle Dashboard'!C454</f>
        <v>4.5999999999999999E-2</v>
      </c>
      <c r="E953" s="537">
        <f>'Tabelle Dashboard'!D454</f>
        <v>6.6000000000000003E-2</v>
      </c>
      <c r="F953" s="536">
        <f>'Tabelle Dashboard'!E454</f>
        <v>4.5999999999999999E-2</v>
      </c>
      <c r="G953" s="537">
        <f>'Tabelle Dashboard'!F454</f>
        <v>7.1000000000000004E-3</v>
      </c>
      <c r="H953" s="536">
        <f>'Tabelle Dashboard'!G454</f>
        <v>7.0000000000000001E-3</v>
      </c>
    </row>
    <row r="954" spans="1:8" x14ac:dyDescent="0.2">
      <c r="A954" s="520" t="str">
        <f t="shared" si="32"/>
        <v>T22</v>
      </c>
      <c r="B954" s="526" t="str">
        <f t="shared" si="33"/>
        <v>T=0s</v>
      </c>
      <c r="C954" s="534" t="str">
        <f>'Tabelle Dashboard'!B455</f>
        <v>Scenario 8</v>
      </c>
      <c r="D954" s="536">
        <f>'Tabelle Dashboard'!C455</f>
        <v>5.1999999999999998E-2</v>
      </c>
      <c r="E954" s="537">
        <f>'Tabelle Dashboard'!D455</f>
        <v>7.1999999999999995E-2</v>
      </c>
      <c r="F954" s="536">
        <f>'Tabelle Dashboard'!E455</f>
        <v>5.1999999999999998E-2</v>
      </c>
      <c r="G954" s="537">
        <f>'Tabelle Dashboard'!F455</f>
        <v>7.7999999999999996E-3</v>
      </c>
      <c r="H954" s="536">
        <f>'Tabelle Dashboard'!G455</f>
        <v>7.6E-3</v>
      </c>
    </row>
    <row r="955" spans="1:8" x14ac:dyDescent="0.2">
      <c r="A955" s="520" t="str">
        <f t="shared" si="32"/>
        <v>T22</v>
      </c>
      <c r="B955" s="526" t="str">
        <f t="shared" si="33"/>
        <v>T=0s</v>
      </c>
      <c r="C955" s="534" t="str">
        <f>'Tabelle Dashboard'!B456</f>
        <v>Scenario 9</v>
      </c>
      <c r="D955" s="536">
        <f>'Tabelle Dashboard'!C456</f>
        <v>6.5000000000000002E-2</v>
      </c>
      <c r="E955" s="537">
        <f>'Tabelle Dashboard'!D456</f>
        <v>0.09</v>
      </c>
      <c r="F955" s="536">
        <f>'Tabelle Dashboard'!E456</f>
        <v>6.4000000000000001E-2</v>
      </c>
      <c r="G955" s="537">
        <f>'Tabelle Dashboard'!F456</f>
        <v>9.7000000000000003E-3</v>
      </c>
      <c r="H955" s="536">
        <f>'Tabelle Dashboard'!G456</f>
        <v>9.4999999999999998E-3</v>
      </c>
    </row>
    <row r="956" spans="1:8" x14ac:dyDescent="0.2">
      <c r="A956" s="520" t="str">
        <f t="shared" si="32"/>
        <v>T22</v>
      </c>
      <c r="B956" s="526" t="str">
        <f t="shared" si="33"/>
        <v>T=0s</v>
      </c>
      <c r="C956" s="534" t="str">
        <f>'Tabelle Dashboard'!B457</f>
        <v>Scenario 10</v>
      </c>
      <c r="D956" s="536">
        <f>'Tabelle Dashboard'!C457</f>
        <v>6.5000000000000002E-2</v>
      </c>
      <c r="E956" s="537">
        <f>'Tabelle Dashboard'!D457</f>
        <v>9.0999999999999998E-2</v>
      </c>
      <c r="F956" s="536">
        <f>'Tabelle Dashboard'!E457</f>
        <v>6.4000000000000001E-2</v>
      </c>
      <c r="G956" s="537">
        <f>'Tabelle Dashboard'!F457</f>
        <v>9.7999999999999997E-3</v>
      </c>
      <c r="H956" s="536">
        <f>'Tabelle Dashboard'!G457</f>
        <v>9.4999999999999998E-3</v>
      </c>
    </row>
    <row r="957" spans="1:8" x14ac:dyDescent="0.2">
      <c r="A957" s="520" t="str">
        <f t="shared" si="32"/>
        <v>T22</v>
      </c>
      <c r="B957" s="526" t="str">
        <f t="shared" si="33"/>
        <v>T=0s</v>
      </c>
      <c r="C957" s="534" t="str">
        <f>'Tabelle Dashboard'!B458</f>
        <v>Scenario 11</v>
      </c>
      <c r="D957" s="536">
        <f>'Tabelle Dashboard'!C458</f>
        <v>5.1999999999999998E-2</v>
      </c>
      <c r="E957" s="537">
        <f>'Tabelle Dashboard'!D458</f>
        <v>7.2999999999999995E-2</v>
      </c>
      <c r="F957" s="536">
        <f>'Tabelle Dashboard'!E458</f>
        <v>5.1999999999999998E-2</v>
      </c>
      <c r="G957" s="537">
        <f>'Tabelle Dashboard'!F458</f>
        <v>7.7999999999999996E-3</v>
      </c>
      <c r="H957" s="536">
        <f>'Tabelle Dashboard'!G458</f>
        <v>7.6E-3</v>
      </c>
    </row>
    <row r="958" spans="1:8" x14ac:dyDescent="0.2">
      <c r="A958" s="520" t="str">
        <f t="shared" si="32"/>
        <v>T22</v>
      </c>
      <c r="B958" s="526" t="str">
        <f t="shared" si="33"/>
        <v>T=0s</v>
      </c>
      <c r="C958" s="534" t="str">
        <f>'Tabelle Dashboard'!B459</f>
        <v>Scenario 12</v>
      </c>
      <c r="D958" s="536">
        <f>'Tabelle Dashboard'!C459</f>
        <v>4.5999999999999999E-2</v>
      </c>
      <c r="E958" s="537">
        <f>'Tabelle Dashboard'!D459</f>
        <v>6.5000000000000002E-2</v>
      </c>
      <c r="F958" s="536">
        <f>'Tabelle Dashboard'!E459</f>
        <v>4.5999999999999999E-2</v>
      </c>
      <c r="G958" s="537">
        <f>'Tabelle Dashboard'!F459</f>
        <v>7.0000000000000001E-3</v>
      </c>
      <c r="H958" s="536">
        <f>'Tabelle Dashboard'!G459</f>
        <v>6.7999999999999996E-3</v>
      </c>
    </row>
    <row r="959" spans="1:8" x14ac:dyDescent="0.2">
      <c r="A959" s="520" t="str">
        <f t="shared" si="32"/>
        <v>T22</v>
      </c>
      <c r="B959" s="526" t="str">
        <f t="shared" si="33"/>
        <v>T=0s</v>
      </c>
      <c r="C959" s="534" t="str">
        <f>'Tabelle Dashboard'!B460</f>
        <v>Scenario 13</v>
      </c>
      <c r="D959" s="536">
        <f>'Tabelle Dashboard'!C460</f>
        <v>6.5000000000000002E-2</v>
      </c>
      <c r="E959" s="537">
        <f>'Tabelle Dashboard'!D460</f>
        <v>9.0999999999999998E-2</v>
      </c>
      <c r="F959" s="536">
        <f>'Tabelle Dashboard'!E460</f>
        <v>6.4000000000000001E-2</v>
      </c>
      <c r="G959" s="537">
        <f>'Tabelle Dashboard'!F460</f>
        <v>9.9000000000000008E-3</v>
      </c>
      <c r="H959" s="536">
        <f>'Tabelle Dashboard'!G460</f>
        <v>9.5999999999999992E-3</v>
      </c>
    </row>
    <row r="960" spans="1:8" x14ac:dyDescent="0.2">
      <c r="A960" s="520" t="str">
        <f t="shared" si="32"/>
        <v>T22</v>
      </c>
      <c r="B960" s="526" t="str">
        <f t="shared" si="33"/>
        <v>T=0s</v>
      </c>
      <c r="C960" s="534" t="str">
        <f>'Tabelle Dashboard'!B461</f>
        <v>Scenario 14</v>
      </c>
      <c r="D960" s="536">
        <f>'Tabelle Dashboard'!C461</f>
        <v>5.5E-2</v>
      </c>
      <c r="E960" s="537">
        <f>'Tabelle Dashboard'!D461</f>
        <v>7.6999999999999999E-2</v>
      </c>
      <c r="F960" s="536">
        <f>'Tabelle Dashboard'!E461</f>
        <v>5.5E-2</v>
      </c>
      <c r="G960" s="537">
        <f>'Tabelle Dashboard'!F461</f>
        <v>8.2000000000000007E-3</v>
      </c>
      <c r="H960" s="536">
        <f>'Tabelle Dashboard'!G461</f>
        <v>8.3000000000000001E-3</v>
      </c>
    </row>
    <row r="961" spans="1:8" x14ac:dyDescent="0.2">
      <c r="A961" s="520" t="str">
        <f t="shared" si="32"/>
        <v>T22</v>
      </c>
      <c r="B961" s="526" t="str">
        <f t="shared" si="33"/>
        <v>T=0s</v>
      </c>
      <c r="C961" s="534" t="str">
        <f>'Tabelle Dashboard'!B462</f>
        <v>Scenario 15</v>
      </c>
      <c r="D961" s="536">
        <f>'Tabelle Dashboard'!C462</f>
        <v>5.8000000000000003E-2</v>
      </c>
      <c r="E961" s="537">
        <f>'Tabelle Dashboard'!D462</f>
        <v>8.1000000000000003E-2</v>
      </c>
      <c r="F961" s="536">
        <f>'Tabelle Dashboard'!E462</f>
        <v>5.7000000000000002E-2</v>
      </c>
      <c r="G961" s="537">
        <f>'Tabelle Dashboard'!F462</f>
        <v>8.8000000000000005E-3</v>
      </c>
      <c r="H961" s="536">
        <f>'Tabelle Dashboard'!G462</f>
        <v>8.6E-3</v>
      </c>
    </row>
    <row r="962" spans="1:8" x14ac:dyDescent="0.2">
      <c r="A962" s="520" t="str">
        <f t="shared" si="32"/>
        <v>T22</v>
      </c>
      <c r="B962" s="526" t="str">
        <f t="shared" si="33"/>
        <v>T=1s</v>
      </c>
      <c r="C962" s="534" t="str">
        <f>'Tabelle Dashboard'!J448</f>
        <v>Scenario 1</v>
      </c>
      <c r="D962" s="536">
        <f>'Tabelle Dashboard'!K448</f>
        <v>5.7000000000000002E-2</v>
      </c>
      <c r="E962" s="537">
        <f>'Tabelle Dashboard'!L448</f>
        <v>7.9000000000000001E-2</v>
      </c>
      <c r="F962" s="536">
        <f>'Tabelle Dashboard'!M448</f>
        <v>5.6000000000000001E-2</v>
      </c>
      <c r="G962" s="537">
        <f>'Tabelle Dashboard'!N448</f>
        <v>8.6E-3</v>
      </c>
      <c r="H962" s="536">
        <f>'Tabelle Dashboard'!O448</f>
        <v>8.3999999999999995E-3</v>
      </c>
    </row>
    <row r="963" spans="1:8" x14ac:dyDescent="0.2">
      <c r="A963" s="520" t="str">
        <f t="shared" si="32"/>
        <v>T22</v>
      </c>
      <c r="B963" s="526" t="str">
        <f t="shared" si="33"/>
        <v>T=1s</v>
      </c>
      <c r="C963" s="534" t="str">
        <f>'Tabelle Dashboard'!J449</f>
        <v>Scenario 2</v>
      </c>
      <c r="D963" s="536">
        <f>'Tabelle Dashboard'!K449</f>
        <v>4.5999999999999999E-2</v>
      </c>
      <c r="E963" s="537">
        <f>'Tabelle Dashboard'!L449</f>
        <v>6.4000000000000001E-2</v>
      </c>
      <c r="F963" s="536">
        <f>'Tabelle Dashboard'!M449</f>
        <v>4.5999999999999999E-2</v>
      </c>
      <c r="G963" s="537">
        <f>'Tabelle Dashboard'!N449</f>
        <v>6.8999999999999999E-3</v>
      </c>
      <c r="H963" s="536">
        <f>'Tabelle Dashboard'!O449</f>
        <v>6.8999999999999999E-3</v>
      </c>
    </row>
    <row r="964" spans="1:8" x14ac:dyDescent="0.2">
      <c r="A964" s="520" t="str">
        <f t="shared" si="32"/>
        <v>T22</v>
      </c>
      <c r="B964" s="526" t="str">
        <f t="shared" si="33"/>
        <v>T=1s</v>
      </c>
      <c r="C964" s="534" t="str">
        <f>'Tabelle Dashboard'!J450</f>
        <v>Scenario 3</v>
      </c>
      <c r="D964" s="536">
        <f>'Tabelle Dashboard'!K450</f>
        <v>5.6000000000000001E-2</v>
      </c>
      <c r="E964" s="537">
        <f>'Tabelle Dashboard'!L450</f>
        <v>7.9000000000000001E-2</v>
      </c>
      <c r="F964" s="536">
        <f>'Tabelle Dashboard'!M450</f>
        <v>5.6000000000000001E-2</v>
      </c>
      <c r="G964" s="537">
        <f>'Tabelle Dashboard'!N450</f>
        <v>8.5000000000000006E-3</v>
      </c>
      <c r="H964" s="536">
        <f>'Tabelle Dashboard'!O450</f>
        <v>8.3999999999999995E-3</v>
      </c>
    </row>
    <row r="965" spans="1:8" x14ac:dyDescent="0.2">
      <c r="A965" s="520" t="str">
        <f t="shared" si="32"/>
        <v>T22</v>
      </c>
      <c r="B965" s="526" t="str">
        <f t="shared" si="33"/>
        <v>T=1s</v>
      </c>
      <c r="C965" s="534" t="str">
        <f>'Tabelle Dashboard'!J451</f>
        <v>Scenario 4</v>
      </c>
      <c r="D965" s="536">
        <f>'Tabelle Dashboard'!K451</f>
        <v>5.2999999999999999E-2</v>
      </c>
      <c r="E965" s="537">
        <f>'Tabelle Dashboard'!L451</f>
        <v>7.3999999999999996E-2</v>
      </c>
      <c r="F965" s="536">
        <f>'Tabelle Dashboard'!M451</f>
        <v>5.0999999999999997E-2</v>
      </c>
      <c r="G965" s="537">
        <f>'Tabelle Dashboard'!N451</f>
        <v>7.9000000000000008E-3</v>
      </c>
      <c r="H965" s="536">
        <f>'Tabelle Dashboard'!O451</f>
        <v>7.7000000000000002E-3</v>
      </c>
    </row>
    <row r="966" spans="1:8" x14ac:dyDescent="0.2">
      <c r="A966" s="520" t="str">
        <f t="shared" si="32"/>
        <v>T22</v>
      </c>
      <c r="B966" s="526" t="str">
        <f t="shared" si="33"/>
        <v>T=1s</v>
      </c>
      <c r="C966" s="534" t="str">
        <f>'Tabelle Dashboard'!J452</f>
        <v>Scenario 5</v>
      </c>
      <c r="D966" s="536">
        <f>'Tabelle Dashboard'!K452</f>
        <v>5.5E-2</v>
      </c>
      <c r="E966" s="537">
        <f>'Tabelle Dashboard'!L452</f>
        <v>7.6999999999999999E-2</v>
      </c>
      <c r="F966" s="536">
        <f>'Tabelle Dashboard'!M452</f>
        <v>5.3999999999999999E-2</v>
      </c>
      <c r="G966" s="537">
        <f>'Tabelle Dashboard'!N452</f>
        <v>8.2000000000000007E-3</v>
      </c>
      <c r="H966" s="536">
        <f>'Tabelle Dashboard'!O452</f>
        <v>8.0999999999999996E-3</v>
      </c>
    </row>
    <row r="967" spans="1:8" x14ac:dyDescent="0.2">
      <c r="A967" s="520" t="str">
        <f t="shared" si="32"/>
        <v>T22</v>
      </c>
      <c r="B967" s="526" t="str">
        <f t="shared" si="33"/>
        <v>T=1s</v>
      </c>
      <c r="C967" s="534" t="str">
        <f>'Tabelle Dashboard'!J453</f>
        <v>Scenario 6</v>
      </c>
      <c r="D967" s="536">
        <f>'Tabelle Dashboard'!K453</f>
        <v>5.7000000000000002E-2</v>
      </c>
      <c r="E967" s="537">
        <f>'Tabelle Dashboard'!L453</f>
        <v>0.08</v>
      </c>
      <c r="F967" s="536">
        <f>'Tabelle Dashboard'!M453</f>
        <v>5.5E-2</v>
      </c>
      <c r="G967" s="537">
        <f>'Tabelle Dashboard'!N453</f>
        <v>8.6999999999999994E-3</v>
      </c>
      <c r="H967" s="536">
        <f>'Tabelle Dashboard'!O453</f>
        <v>8.3000000000000001E-3</v>
      </c>
    </row>
    <row r="968" spans="1:8" x14ac:dyDescent="0.2">
      <c r="A968" s="520" t="str">
        <f t="shared" si="32"/>
        <v>T22</v>
      </c>
      <c r="B968" s="526" t="str">
        <f t="shared" si="33"/>
        <v>T=1s</v>
      </c>
      <c r="C968" s="534" t="str">
        <f>'Tabelle Dashboard'!J454</f>
        <v>Scenario 7</v>
      </c>
      <c r="D968" s="536">
        <f>'Tabelle Dashboard'!K454</f>
        <v>4.9000000000000002E-2</v>
      </c>
      <c r="E968" s="537">
        <f>'Tabelle Dashboard'!L454</f>
        <v>6.9000000000000006E-2</v>
      </c>
      <c r="F968" s="536">
        <f>'Tabelle Dashboard'!M454</f>
        <v>4.8000000000000001E-2</v>
      </c>
      <c r="G968" s="537">
        <f>'Tabelle Dashboard'!N454</f>
        <v>7.4000000000000003E-3</v>
      </c>
      <c r="H968" s="536">
        <f>'Tabelle Dashboard'!O454</f>
        <v>7.3000000000000001E-3</v>
      </c>
    </row>
    <row r="969" spans="1:8" x14ac:dyDescent="0.2">
      <c r="A969" s="520" t="str">
        <f t="shared" si="32"/>
        <v>T22</v>
      </c>
      <c r="B969" s="526" t="str">
        <f t="shared" si="33"/>
        <v>T=1s</v>
      </c>
      <c r="C969" s="534" t="str">
        <f>'Tabelle Dashboard'!J455</f>
        <v>Scenario 8</v>
      </c>
      <c r="D969" s="536">
        <f>'Tabelle Dashboard'!K455</f>
        <v>5.2999999999999999E-2</v>
      </c>
      <c r="E969" s="537">
        <f>'Tabelle Dashboard'!L455</f>
        <v>7.4999999999999997E-2</v>
      </c>
      <c r="F969" s="536">
        <f>'Tabelle Dashboard'!M455</f>
        <v>5.2999999999999999E-2</v>
      </c>
      <c r="G969" s="537">
        <f>'Tabelle Dashboard'!N455</f>
        <v>8.0999999999999996E-3</v>
      </c>
      <c r="H969" s="536">
        <f>'Tabelle Dashboard'!O455</f>
        <v>8.0999999999999996E-3</v>
      </c>
    </row>
    <row r="970" spans="1:8" x14ac:dyDescent="0.2">
      <c r="A970" s="520" t="str">
        <f t="shared" si="32"/>
        <v>T22</v>
      </c>
      <c r="B970" s="526" t="str">
        <f t="shared" si="33"/>
        <v>T=1s</v>
      </c>
      <c r="C970" s="534" t="str">
        <f>'Tabelle Dashboard'!J456</f>
        <v>Scenario 9</v>
      </c>
      <c r="D970" s="536">
        <f>'Tabelle Dashboard'!K456</f>
        <v>5.8000000000000003E-2</v>
      </c>
      <c r="E970" s="537">
        <f>'Tabelle Dashboard'!L456</f>
        <v>0.08</v>
      </c>
      <c r="F970" s="536">
        <f>'Tabelle Dashboard'!M456</f>
        <v>5.6000000000000001E-2</v>
      </c>
      <c r="G970" s="537">
        <f>'Tabelle Dashboard'!N456</f>
        <v>8.6999999999999994E-3</v>
      </c>
      <c r="H970" s="536">
        <f>'Tabelle Dashboard'!O456</f>
        <v>8.3000000000000001E-3</v>
      </c>
    </row>
    <row r="971" spans="1:8" x14ac:dyDescent="0.2">
      <c r="A971" s="520" t="str">
        <f t="shared" si="32"/>
        <v>T22</v>
      </c>
      <c r="B971" s="526" t="str">
        <f t="shared" si="33"/>
        <v>T=1s</v>
      </c>
      <c r="C971" s="534" t="str">
        <f>'Tabelle Dashboard'!J457</f>
        <v>Scenario 10</v>
      </c>
      <c r="D971" s="536">
        <f>'Tabelle Dashboard'!K457</f>
        <v>6.7000000000000004E-2</v>
      </c>
      <c r="E971" s="537">
        <f>'Tabelle Dashboard'!L457</f>
        <v>9.5000000000000001E-2</v>
      </c>
      <c r="F971" s="536">
        <f>'Tabelle Dashboard'!M457</f>
        <v>6.7000000000000004E-2</v>
      </c>
      <c r="G971" s="537">
        <f>'Tabelle Dashboard'!N457</f>
        <v>0.01</v>
      </c>
      <c r="H971" s="536">
        <f>'Tabelle Dashboard'!O457</f>
        <v>0.01</v>
      </c>
    </row>
    <row r="972" spans="1:8" x14ac:dyDescent="0.2">
      <c r="A972" s="520" t="str">
        <f t="shared" si="32"/>
        <v>T22</v>
      </c>
      <c r="B972" s="526" t="str">
        <f t="shared" si="33"/>
        <v>T=1s</v>
      </c>
      <c r="C972" s="534" t="str">
        <f>'Tabelle Dashboard'!J458</f>
        <v>Scenario 11</v>
      </c>
      <c r="D972" s="536">
        <f>'Tabelle Dashboard'!K458</f>
        <v>5.2999999999999999E-2</v>
      </c>
      <c r="E972" s="537">
        <f>'Tabelle Dashboard'!L458</f>
        <v>7.4999999999999997E-2</v>
      </c>
      <c r="F972" s="536">
        <f>'Tabelle Dashboard'!M458</f>
        <v>5.2999999999999999E-2</v>
      </c>
      <c r="G972" s="537">
        <f>'Tabelle Dashboard'!N458</f>
        <v>8.0000000000000002E-3</v>
      </c>
      <c r="H972" s="536">
        <f>'Tabelle Dashboard'!O458</f>
        <v>8.0000000000000002E-3</v>
      </c>
    </row>
    <row r="973" spans="1:8" x14ac:dyDescent="0.2">
      <c r="A973" s="520" t="str">
        <f t="shared" si="32"/>
        <v>T22</v>
      </c>
      <c r="B973" s="526" t="str">
        <f t="shared" si="33"/>
        <v>T=1s</v>
      </c>
      <c r="C973" s="534" t="str">
        <f>'Tabelle Dashboard'!J459</f>
        <v>Scenario 12</v>
      </c>
      <c r="D973" s="536">
        <f>'Tabelle Dashboard'!K459</f>
        <v>4.5999999999999999E-2</v>
      </c>
      <c r="E973" s="537">
        <f>'Tabelle Dashboard'!L459</f>
        <v>6.5000000000000002E-2</v>
      </c>
      <c r="F973" s="536">
        <f>'Tabelle Dashboard'!M459</f>
        <v>4.5999999999999999E-2</v>
      </c>
      <c r="G973" s="537">
        <f>'Tabelle Dashboard'!N459</f>
        <v>8.0000000000000002E-3</v>
      </c>
      <c r="H973" s="536">
        <f>'Tabelle Dashboard'!O459</f>
        <v>6.7999999999999996E-3</v>
      </c>
    </row>
    <row r="974" spans="1:8" x14ac:dyDescent="0.2">
      <c r="A974" s="520" t="str">
        <f t="shared" si="32"/>
        <v>T22</v>
      </c>
      <c r="B974" s="526" t="str">
        <f t="shared" si="33"/>
        <v>T=1s</v>
      </c>
      <c r="C974" s="534" t="str">
        <f>'Tabelle Dashboard'!J460</f>
        <v>Scenario 13</v>
      </c>
      <c r="D974" s="536">
        <f>'Tabelle Dashboard'!K460</f>
        <v>6.7000000000000004E-2</v>
      </c>
      <c r="E974" s="537">
        <f>'Tabelle Dashboard'!L460</f>
        <v>9.5000000000000001E-2</v>
      </c>
      <c r="F974" s="536">
        <f>'Tabelle Dashboard'!M460</f>
        <v>6.7000000000000004E-2</v>
      </c>
      <c r="G974" s="537">
        <f>'Tabelle Dashboard'!N460</f>
        <v>0.01</v>
      </c>
      <c r="H974" s="536">
        <f>'Tabelle Dashboard'!O460</f>
        <v>0.01</v>
      </c>
    </row>
    <row r="975" spans="1:8" x14ac:dyDescent="0.2">
      <c r="A975" s="520" t="str">
        <f t="shared" si="32"/>
        <v>T22</v>
      </c>
      <c r="B975" s="526" t="str">
        <f t="shared" si="33"/>
        <v>T=1s</v>
      </c>
      <c r="C975" s="534" t="str">
        <f>'Tabelle Dashboard'!J461</f>
        <v>Scenario 14</v>
      </c>
      <c r="D975" s="536">
        <f>'Tabelle Dashboard'!K461</f>
        <v>5.3999999999999999E-2</v>
      </c>
      <c r="E975" s="537">
        <f>'Tabelle Dashboard'!L461</f>
        <v>7.6999999999999999E-2</v>
      </c>
      <c r="F975" s="536">
        <f>'Tabelle Dashboard'!M461</f>
        <v>5.5E-2</v>
      </c>
      <c r="G975" s="537">
        <f>'Tabelle Dashboard'!N461</f>
        <v>8.0999999999999996E-3</v>
      </c>
      <c r="H975" s="536">
        <f>'Tabelle Dashboard'!O461</f>
        <v>8.3000000000000001E-3</v>
      </c>
    </row>
    <row r="976" spans="1:8" x14ac:dyDescent="0.2">
      <c r="A976" s="520" t="str">
        <f t="shared" si="32"/>
        <v>T22</v>
      </c>
      <c r="B976" s="526" t="str">
        <f t="shared" si="33"/>
        <v>T=1s</v>
      </c>
      <c r="C976" s="534" t="str">
        <f>'Tabelle Dashboard'!J462</f>
        <v>Scenario 15</v>
      </c>
      <c r="D976" s="536">
        <f>'Tabelle Dashboard'!K462</f>
        <v>6.2E-2</v>
      </c>
      <c r="E976" s="537">
        <f>'Tabelle Dashboard'!L462</f>
        <v>8.6999999999999994E-2</v>
      </c>
      <c r="F976" s="536">
        <f>'Tabelle Dashboard'!M462</f>
        <v>6.0999999999999999E-2</v>
      </c>
      <c r="G976" s="537">
        <f>'Tabelle Dashboard'!N462</f>
        <v>9.4000000000000004E-3</v>
      </c>
      <c r="H976" s="536">
        <f>'Tabelle Dashboard'!O462</f>
        <v>9.1999999999999998E-3</v>
      </c>
    </row>
    <row r="977" spans="1:8" x14ac:dyDescent="0.2">
      <c r="A977" s="520" t="str">
        <f t="shared" si="32"/>
        <v>T22</v>
      </c>
      <c r="B977" s="526" t="str">
        <f t="shared" si="33"/>
        <v>T=2s</v>
      </c>
      <c r="C977" s="534" t="str">
        <f>'Tabelle Dashboard'!R448</f>
        <v>Scenario 1</v>
      </c>
      <c r="D977" s="536">
        <f>'Tabelle Dashboard'!S448</f>
        <v>5.6000000000000001E-2</v>
      </c>
      <c r="E977" s="537">
        <f>'Tabelle Dashboard'!T448</f>
        <v>7.9000000000000001E-2</v>
      </c>
      <c r="F977" s="536">
        <f>'Tabelle Dashboard'!U448</f>
        <v>5.6000000000000001E-2</v>
      </c>
      <c r="G977" s="537">
        <f>'Tabelle Dashboard'!V448</f>
        <v>8.3000000000000001E-3</v>
      </c>
      <c r="H977" s="536">
        <f>'Tabelle Dashboard'!W448</f>
        <v>8.5000000000000006E-3</v>
      </c>
    </row>
    <row r="978" spans="1:8" x14ac:dyDescent="0.2">
      <c r="A978" s="520" t="str">
        <f t="shared" si="32"/>
        <v>T22</v>
      </c>
      <c r="B978" s="526" t="str">
        <f t="shared" si="33"/>
        <v>T=2s</v>
      </c>
      <c r="C978" s="534" t="str">
        <f>'Tabelle Dashboard'!R449</f>
        <v>Scenario 2</v>
      </c>
      <c r="D978" s="536">
        <f>'Tabelle Dashboard'!S449</f>
        <v>5.8999999999999997E-2</v>
      </c>
      <c r="E978" s="537">
        <f>'Tabelle Dashboard'!T449</f>
        <v>8.4000000000000005E-2</v>
      </c>
      <c r="F978" s="536">
        <f>'Tabelle Dashboard'!U449</f>
        <v>5.8999999999999997E-2</v>
      </c>
      <c r="G978" s="537">
        <f>'Tabelle Dashboard'!V449</f>
        <v>8.6E-3</v>
      </c>
      <c r="H978" s="536">
        <f>'Tabelle Dashboard'!W449</f>
        <v>8.9999999999999993E-3</v>
      </c>
    </row>
    <row r="979" spans="1:8" x14ac:dyDescent="0.2">
      <c r="A979" s="520" t="str">
        <f t="shared" ref="A979:A991" si="34">A978</f>
        <v>T22</v>
      </c>
      <c r="B979" s="526" t="str">
        <f t="shared" si="33"/>
        <v>T=2s</v>
      </c>
      <c r="C979" s="534" t="str">
        <f>'Tabelle Dashboard'!R450</f>
        <v>Scenario 3</v>
      </c>
      <c r="D979" s="536">
        <f>'Tabelle Dashboard'!S450</f>
        <v>5.5E-2</v>
      </c>
      <c r="E979" s="537">
        <f>'Tabelle Dashboard'!T450</f>
        <v>7.8E-2</v>
      </c>
      <c r="F979" s="536">
        <f>'Tabelle Dashboard'!U450</f>
        <v>5.5E-2</v>
      </c>
      <c r="G979" s="537">
        <f>'Tabelle Dashboard'!V450</f>
        <v>8.2000000000000007E-3</v>
      </c>
      <c r="H979" s="536">
        <f>'Tabelle Dashboard'!W450</f>
        <v>8.3000000000000001E-3</v>
      </c>
    </row>
    <row r="980" spans="1:8" x14ac:dyDescent="0.2">
      <c r="A980" s="520" t="str">
        <f t="shared" si="34"/>
        <v>T22</v>
      </c>
      <c r="B980" s="526" t="str">
        <f t="shared" ref="B980:B991" si="35">B935</f>
        <v>T=2s</v>
      </c>
      <c r="C980" s="534" t="str">
        <f>'Tabelle Dashboard'!R451</f>
        <v>Scenario 4</v>
      </c>
      <c r="D980" s="536">
        <f>'Tabelle Dashboard'!S451</f>
        <v>5.2999999999999999E-2</v>
      </c>
      <c r="E980" s="537">
        <f>'Tabelle Dashboard'!T451</f>
        <v>7.4999999999999997E-2</v>
      </c>
      <c r="F980" s="536">
        <f>'Tabelle Dashboard'!U451</f>
        <v>5.2999999999999999E-2</v>
      </c>
      <c r="G980" s="537">
        <f>'Tabelle Dashboard'!V451</f>
        <v>8.0000000000000002E-3</v>
      </c>
      <c r="H980" s="536">
        <f>'Tabelle Dashboard'!W451</f>
        <v>8.0000000000000002E-3</v>
      </c>
    </row>
    <row r="981" spans="1:8" x14ac:dyDescent="0.2">
      <c r="A981" s="520" t="str">
        <f t="shared" si="34"/>
        <v>T22</v>
      </c>
      <c r="B981" s="526" t="str">
        <f t="shared" si="35"/>
        <v>T=2s</v>
      </c>
      <c r="C981" s="534" t="str">
        <f>'Tabelle Dashboard'!R452</f>
        <v>Scenario 5</v>
      </c>
      <c r="D981" s="536">
        <f>'Tabelle Dashboard'!S452</f>
        <v>5.3999999999999999E-2</v>
      </c>
      <c r="E981" s="537">
        <f>'Tabelle Dashboard'!T452</f>
        <v>7.5999999999999998E-2</v>
      </c>
      <c r="F981" s="536">
        <f>'Tabelle Dashboard'!U452</f>
        <v>5.3999999999999999E-2</v>
      </c>
      <c r="G981" s="537">
        <f>'Tabelle Dashboard'!V452</f>
        <v>8.0999999999999996E-3</v>
      </c>
      <c r="H981" s="536">
        <f>'Tabelle Dashboard'!W452</f>
        <v>8.2000000000000007E-3</v>
      </c>
    </row>
    <row r="982" spans="1:8" x14ac:dyDescent="0.2">
      <c r="A982" s="520" t="str">
        <f t="shared" si="34"/>
        <v>T22</v>
      </c>
      <c r="B982" s="526" t="str">
        <f t="shared" si="35"/>
        <v>T=2s</v>
      </c>
      <c r="C982" s="534" t="str">
        <f>'Tabelle Dashboard'!R453</f>
        <v>Scenario 6</v>
      </c>
      <c r="D982" s="536">
        <f>'Tabelle Dashboard'!S453</f>
        <v>5.8000000000000003E-2</v>
      </c>
      <c r="E982" s="537">
        <f>'Tabelle Dashboard'!T453</f>
        <v>8.2000000000000003E-2</v>
      </c>
      <c r="F982" s="536">
        <f>'Tabelle Dashboard'!U453</f>
        <v>5.8000000000000003E-2</v>
      </c>
      <c r="G982" s="537">
        <f>'Tabelle Dashboard'!V453</f>
        <v>8.6999999999999994E-3</v>
      </c>
      <c r="H982" s="536">
        <f>'Tabelle Dashboard'!W453</f>
        <v>8.6999999999999994E-3</v>
      </c>
    </row>
    <row r="983" spans="1:8" x14ac:dyDescent="0.2">
      <c r="A983" s="520" t="str">
        <f t="shared" si="34"/>
        <v>T22</v>
      </c>
      <c r="B983" s="526" t="str">
        <f t="shared" si="35"/>
        <v>T=2s</v>
      </c>
      <c r="C983" s="534" t="str">
        <f>'Tabelle Dashboard'!R454</f>
        <v>Scenario 7</v>
      </c>
      <c r="D983" s="536">
        <f>'Tabelle Dashboard'!S454</f>
        <v>4.9000000000000002E-2</v>
      </c>
      <c r="E983" s="537">
        <f>'Tabelle Dashboard'!T454</f>
        <v>7.0000000000000007E-2</v>
      </c>
      <c r="F983" s="536">
        <f>'Tabelle Dashboard'!U454</f>
        <v>4.9000000000000002E-2</v>
      </c>
      <c r="G983" s="537">
        <f>'Tabelle Dashboard'!V454</f>
        <v>7.4000000000000003E-3</v>
      </c>
      <c r="H983" s="536">
        <f>'Tabelle Dashboard'!W454</f>
        <v>7.4000000000000003E-3</v>
      </c>
    </row>
    <row r="984" spans="1:8" x14ac:dyDescent="0.2">
      <c r="A984" s="520" t="str">
        <f t="shared" si="34"/>
        <v>T22</v>
      </c>
      <c r="B984" s="526" t="str">
        <f t="shared" si="35"/>
        <v>T=2s</v>
      </c>
      <c r="C984" s="534" t="str">
        <f>'Tabelle Dashboard'!R455</f>
        <v>Scenario 8</v>
      </c>
      <c r="D984" s="536">
        <f>'Tabelle Dashboard'!S455</f>
        <v>5.1999999999999998E-2</v>
      </c>
      <c r="E984" s="537">
        <f>'Tabelle Dashboard'!T455</f>
        <v>7.2999999999999995E-2</v>
      </c>
      <c r="F984" s="536">
        <f>'Tabelle Dashboard'!U455</f>
        <v>5.1999999999999998E-2</v>
      </c>
      <c r="G984" s="537">
        <f>'Tabelle Dashboard'!V455</f>
        <v>7.7999999999999996E-3</v>
      </c>
      <c r="H984" s="536">
        <f>'Tabelle Dashboard'!W455</f>
        <v>8.0000000000000002E-3</v>
      </c>
    </row>
    <row r="985" spans="1:8" x14ac:dyDescent="0.2">
      <c r="A985" s="520" t="str">
        <f t="shared" si="34"/>
        <v>T22</v>
      </c>
      <c r="B985" s="526" t="str">
        <f t="shared" si="35"/>
        <v>T=2s</v>
      </c>
      <c r="C985" s="534" t="str">
        <f>'Tabelle Dashboard'!R456</f>
        <v>Scenario 9</v>
      </c>
      <c r="D985" s="536">
        <f>'Tabelle Dashboard'!S456</f>
        <v>4.3999999999999997E-2</v>
      </c>
      <c r="E985" s="537">
        <f>'Tabelle Dashboard'!T456</f>
        <v>6.2E-2</v>
      </c>
      <c r="F985" s="536">
        <f>'Tabelle Dashboard'!U456</f>
        <v>4.3999999999999997E-2</v>
      </c>
      <c r="G985" s="537">
        <f>'Tabelle Dashboard'!V456</f>
        <v>6.7000000000000002E-3</v>
      </c>
      <c r="H985" s="536">
        <f>'Tabelle Dashboard'!W456</f>
        <v>6.6000000000000003E-2</v>
      </c>
    </row>
    <row r="986" spans="1:8" x14ac:dyDescent="0.2">
      <c r="A986" s="520" t="str">
        <f t="shared" si="34"/>
        <v>T22</v>
      </c>
      <c r="B986" s="526" t="str">
        <f t="shared" si="35"/>
        <v>T=2s</v>
      </c>
      <c r="C986" s="534" t="str">
        <f>'Tabelle Dashboard'!R457</f>
        <v>Scenario 10</v>
      </c>
      <c r="D986" s="536">
        <f>'Tabelle Dashboard'!S457</f>
        <v>6.0999999999999999E-2</v>
      </c>
      <c r="E986" s="537">
        <f>'Tabelle Dashboard'!T457</f>
        <v>8.7999999999999995E-2</v>
      </c>
      <c r="F986" s="536">
        <f>'Tabelle Dashboard'!U457</f>
        <v>6.3E-2</v>
      </c>
      <c r="G986" s="537">
        <f>'Tabelle Dashboard'!V457</f>
        <v>9.1000000000000004E-3</v>
      </c>
      <c r="H986" s="536">
        <f>'Tabelle Dashboard'!W457</f>
        <v>9.4999999999999998E-3</v>
      </c>
    </row>
    <row r="987" spans="1:8" x14ac:dyDescent="0.2">
      <c r="A987" s="520" t="str">
        <f t="shared" si="34"/>
        <v>T22</v>
      </c>
      <c r="B987" s="526" t="str">
        <f t="shared" si="35"/>
        <v>T=2s</v>
      </c>
      <c r="C987" s="534" t="str">
        <f>'Tabelle Dashboard'!R458</f>
        <v>Scenario 11</v>
      </c>
      <c r="D987" s="536">
        <f>'Tabelle Dashboard'!S458</f>
        <v>5.1999999999999998E-2</v>
      </c>
      <c r="E987" s="537">
        <f>'Tabelle Dashboard'!T458</f>
        <v>7.2999999999999995E-2</v>
      </c>
      <c r="F987" s="536">
        <f>'Tabelle Dashboard'!U458</f>
        <v>5.1999999999999998E-2</v>
      </c>
      <c r="G987" s="537">
        <f>'Tabelle Dashboard'!V458</f>
        <v>7.7999999999999996E-3</v>
      </c>
      <c r="H987" s="536">
        <f>'Tabelle Dashboard'!W458</f>
        <v>7.9000000000000008E-3</v>
      </c>
    </row>
    <row r="988" spans="1:8" x14ac:dyDescent="0.2">
      <c r="A988" s="520" t="str">
        <f t="shared" si="34"/>
        <v>T22</v>
      </c>
      <c r="B988" s="526" t="str">
        <f t="shared" si="35"/>
        <v>T=2s</v>
      </c>
      <c r="C988" s="534" t="str">
        <f>'Tabelle Dashboard'!R459</f>
        <v>Scenario 12</v>
      </c>
      <c r="D988" s="536">
        <f>'Tabelle Dashboard'!S459</f>
        <v>4.4999999999999998E-2</v>
      </c>
      <c r="E988" s="537">
        <f>'Tabelle Dashboard'!T459</f>
        <v>6.2E-2</v>
      </c>
      <c r="F988" s="536">
        <f>'Tabelle Dashboard'!U459</f>
        <v>4.4999999999999998E-2</v>
      </c>
      <c r="G988" s="537">
        <f>'Tabelle Dashboard'!V459</f>
        <v>6.7000000000000002E-3</v>
      </c>
      <c r="H988" s="536">
        <f>'Tabelle Dashboard'!W459</f>
        <v>6.7000000000000002E-3</v>
      </c>
    </row>
    <row r="989" spans="1:8" x14ac:dyDescent="0.2">
      <c r="A989" s="520" t="str">
        <f t="shared" si="34"/>
        <v>T22</v>
      </c>
      <c r="B989" s="526" t="str">
        <f t="shared" si="35"/>
        <v>T=2s</v>
      </c>
      <c r="C989" s="534" t="str">
        <f>'Tabelle Dashboard'!R460</f>
        <v>Scenario 13</v>
      </c>
      <c r="D989" s="536">
        <f>'Tabelle Dashboard'!S460</f>
        <v>6.2E-2</v>
      </c>
      <c r="E989" s="537">
        <f>'Tabelle Dashboard'!T460</f>
        <v>8.7999999999999995E-2</v>
      </c>
      <c r="F989" s="536">
        <f>'Tabelle Dashboard'!U460</f>
        <v>6.3E-2</v>
      </c>
      <c r="G989" s="537">
        <f>'Tabelle Dashboard'!V460</f>
        <v>9.1999999999999998E-3</v>
      </c>
      <c r="H989" s="536">
        <f>'Tabelle Dashboard'!W460</f>
        <v>9.5999999999999992E-3</v>
      </c>
    </row>
    <row r="990" spans="1:8" x14ac:dyDescent="0.2">
      <c r="A990" s="520" t="str">
        <f t="shared" si="34"/>
        <v>T22</v>
      </c>
      <c r="B990" s="526" t="str">
        <f t="shared" si="35"/>
        <v>T=2s</v>
      </c>
      <c r="C990" s="534" t="str">
        <f>'Tabelle Dashboard'!R461</f>
        <v>Scenario 14</v>
      </c>
      <c r="D990" s="536">
        <f>'Tabelle Dashboard'!S461</f>
        <v>5.1999999999999998E-2</v>
      </c>
      <c r="E990" s="537">
        <f>'Tabelle Dashboard'!T461</f>
        <v>7.2999999999999995E-2</v>
      </c>
      <c r="F990" s="536">
        <f>'Tabelle Dashboard'!U461</f>
        <v>5.1999999999999998E-2</v>
      </c>
      <c r="G990" s="537">
        <f>'Tabelle Dashboard'!V461</f>
        <v>7.7999999999999996E-3</v>
      </c>
      <c r="H990" s="536">
        <f>'Tabelle Dashboard'!W461</f>
        <v>7.9000000000000008E-3</v>
      </c>
    </row>
    <row r="991" spans="1:8" ht="16" thickBot="1" x14ac:dyDescent="0.25">
      <c r="A991" s="521" t="str">
        <f t="shared" si="34"/>
        <v>T22</v>
      </c>
      <c r="B991" s="527" t="str">
        <f t="shared" si="35"/>
        <v>T=2s</v>
      </c>
      <c r="C991" s="535" t="str">
        <f>'Tabelle Dashboard'!R462</f>
        <v>Scenario 15</v>
      </c>
      <c r="D991" s="527">
        <f>'Tabelle Dashboard'!S462</f>
        <v>5.1999999999999998E-2</v>
      </c>
      <c r="E991" s="535">
        <f>'Tabelle Dashboard'!T462</f>
        <v>7.2999999999999995E-2</v>
      </c>
      <c r="F991" s="527">
        <f>'Tabelle Dashboard'!U462</f>
        <v>5.1999999999999998E-2</v>
      </c>
      <c r="G991" s="535">
        <f>'Tabelle Dashboard'!V462</f>
        <v>7.9000000000000008E-3</v>
      </c>
      <c r="H991" s="527">
        <f>'Tabelle Dashboard'!W462</f>
        <v>8.0000000000000002E-3</v>
      </c>
    </row>
    <row r="992" spans="1:8" x14ac:dyDescent="0.2">
      <c r="B992" s="380"/>
    </row>
    <row r="993" spans="2:2" x14ac:dyDescent="0.2">
      <c r="B993" s="380"/>
    </row>
    <row r="994" spans="2:2" x14ac:dyDescent="0.2">
      <c r="B994" s="380"/>
    </row>
  </sheetData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321" zoomScale="72" zoomScaleNormal="72" workbookViewId="0">
      <selection activeCell="U19" sqref="U19"/>
    </sheetView>
  </sheetViews>
  <sheetFormatPr baseColWidth="10" defaultColWidth="8.83203125" defaultRowHeight="15" x14ac:dyDescent="0.2"/>
  <sheetData>
    <row r="1" spans="2:18" x14ac:dyDescent="0.2">
      <c r="B1" s="473" t="s">
        <v>1097</v>
      </c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37" spans="2:18" x14ac:dyDescent="0.2">
      <c r="B37" s="473" t="s">
        <v>1098</v>
      </c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</row>
    <row r="73" spans="2:18" x14ac:dyDescent="0.2">
      <c r="B73" s="473" t="s">
        <v>1099</v>
      </c>
      <c r="C73" s="473"/>
      <c r="D73" s="473"/>
      <c r="E73" s="473"/>
      <c r="F73" s="473"/>
      <c r="G73" s="473"/>
      <c r="H73" s="473"/>
      <c r="I73" s="473"/>
      <c r="J73" s="473"/>
      <c r="K73" s="473"/>
      <c r="L73" s="473"/>
      <c r="M73" s="473"/>
      <c r="N73" s="473"/>
      <c r="O73" s="473"/>
      <c r="P73" s="473"/>
      <c r="Q73" s="473"/>
      <c r="R73" s="473"/>
    </row>
    <row r="109" spans="2:18" x14ac:dyDescent="0.2">
      <c r="B109" s="473" t="s">
        <v>1100</v>
      </c>
      <c r="C109" s="473"/>
      <c r="D109" s="473"/>
      <c r="E109" s="473"/>
      <c r="F109" s="473"/>
      <c r="G109" s="473"/>
      <c r="H109" s="473"/>
      <c r="I109" s="473"/>
      <c r="J109" s="473"/>
      <c r="K109" s="473"/>
      <c r="L109" s="473"/>
      <c r="M109" s="473"/>
      <c r="N109" s="473"/>
      <c r="O109" s="473"/>
      <c r="P109" s="473"/>
      <c r="Q109" s="473"/>
      <c r="R109" s="473"/>
    </row>
    <row r="145" spans="2:18" x14ac:dyDescent="0.2">
      <c r="B145" s="473" t="s">
        <v>1101</v>
      </c>
      <c r="C145" s="473"/>
      <c r="D145" s="473"/>
      <c r="E145" s="473"/>
      <c r="F145" s="473"/>
      <c r="G145" s="473"/>
      <c r="H145" s="473"/>
      <c r="I145" s="473"/>
      <c r="J145" s="473"/>
      <c r="K145" s="473"/>
      <c r="L145" s="473"/>
      <c r="M145" s="473"/>
      <c r="N145" s="473"/>
      <c r="O145" s="473"/>
      <c r="P145" s="473"/>
      <c r="Q145" s="473"/>
      <c r="R145" s="473"/>
    </row>
    <row r="181" spans="2:18" x14ac:dyDescent="0.2">
      <c r="B181" s="473" t="s">
        <v>1102</v>
      </c>
      <c r="C181" s="473"/>
      <c r="D181" s="473"/>
      <c r="E181" s="473"/>
      <c r="F181" s="473"/>
      <c r="G181" s="473"/>
      <c r="H181" s="473"/>
      <c r="I181" s="473"/>
      <c r="J181" s="473"/>
      <c r="K181" s="473"/>
      <c r="L181" s="473"/>
      <c r="M181" s="473"/>
      <c r="N181" s="473"/>
      <c r="O181" s="473"/>
      <c r="P181" s="473"/>
      <c r="Q181" s="473"/>
      <c r="R181" s="473"/>
    </row>
    <row r="217" spans="2:18" x14ac:dyDescent="0.2">
      <c r="B217" s="473" t="s">
        <v>1103</v>
      </c>
      <c r="C217" s="473"/>
      <c r="D217" s="473"/>
      <c r="E217" s="473"/>
      <c r="F217" s="473"/>
      <c r="G217" s="473"/>
      <c r="H217" s="473"/>
      <c r="I217" s="473"/>
      <c r="J217" s="473"/>
      <c r="K217" s="473"/>
      <c r="L217" s="473"/>
      <c r="M217" s="473"/>
      <c r="N217" s="473"/>
      <c r="O217" s="473"/>
      <c r="P217" s="473"/>
      <c r="Q217" s="473"/>
      <c r="R217" s="473"/>
    </row>
    <row r="253" spans="2:18" x14ac:dyDescent="0.2">
      <c r="B253" s="473" t="s">
        <v>1104</v>
      </c>
      <c r="C253" s="473"/>
      <c r="D253" s="473"/>
      <c r="E253" s="473"/>
      <c r="F253" s="473"/>
      <c r="G253" s="473"/>
      <c r="H253" s="473"/>
      <c r="I253" s="473"/>
      <c r="J253" s="473"/>
      <c r="K253" s="473"/>
      <c r="L253" s="473"/>
      <c r="M253" s="473"/>
      <c r="N253" s="473"/>
      <c r="O253" s="473"/>
      <c r="P253" s="473"/>
      <c r="Q253" s="473"/>
      <c r="R253" s="473"/>
    </row>
    <row r="289" spans="2:18" x14ac:dyDescent="0.2">
      <c r="B289" s="473" t="s">
        <v>1105</v>
      </c>
      <c r="C289" s="473"/>
      <c r="D289" s="473"/>
      <c r="E289" s="473"/>
      <c r="F289" s="473"/>
      <c r="G289" s="473"/>
      <c r="H289" s="473"/>
      <c r="I289" s="473"/>
      <c r="J289" s="473"/>
      <c r="K289" s="473"/>
      <c r="L289" s="473"/>
      <c r="M289" s="473"/>
      <c r="N289" s="473"/>
      <c r="O289" s="473"/>
      <c r="P289" s="473"/>
      <c r="Q289" s="473"/>
      <c r="R289" s="473"/>
    </row>
    <row r="325" spans="2:18" x14ac:dyDescent="0.2">
      <c r="B325" s="473" t="s">
        <v>1106</v>
      </c>
      <c r="C325" s="473"/>
      <c r="D325" s="473"/>
      <c r="E325" s="473"/>
      <c r="F325" s="473"/>
      <c r="G325" s="473"/>
      <c r="H325" s="473"/>
      <c r="I325" s="473"/>
      <c r="J325" s="473"/>
      <c r="K325" s="473"/>
      <c r="L325" s="473"/>
      <c r="M325" s="473"/>
      <c r="N325" s="473"/>
      <c r="O325" s="473"/>
      <c r="P325" s="473"/>
      <c r="Q325" s="473"/>
      <c r="R325" s="473"/>
    </row>
    <row r="361" spans="2:18" x14ac:dyDescent="0.2">
      <c r="B361" s="473" t="s">
        <v>1107</v>
      </c>
      <c r="C361" s="473"/>
      <c r="D361" s="473"/>
      <c r="E361" s="473"/>
      <c r="F361" s="473"/>
      <c r="G361" s="473"/>
      <c r="H361" s="473"/>
      <c r="I361" s="473"/>
      <c r="J361" s="473"/>
      <c r="K361" s="473"/>
      <c r="L361" s="473"/>
      <c r="M361" s="473"/>
      <c r="N361" s="473"/>
      <c r="O361" s="473"/>
      <c r="P361" s="473"/>
      <c r="Q361" s="473"/>
      <c r="R361" s="473"/>
    </row>
    <row r="397" spans="2:18" x14ac:dyDescent="0.2">
      <c r="B397" s="473" t="s">
        <v>1108</v>
      </c>
      <c r="C397" s="473"/>
      <c r="D397" s="473"/>
      <c r="E397" s="473"/>
      <c r="F397" s="473"/>
      <c r="G397" s="473"/>
      <c r="H397" s="473"/>
      <c r="I397" s="473"/>
      <c r="J397" s="473"/>
      <c r="K397" s="473"/>
      <c r="L397" s="473"/>
      <c r="M397" s="473"/>
      <c r="N397" s="473"/>
      <c r="O397" s="473"/>
      <c r="P397" s="473"/>
      <c r="Q397" s="473"/>
      <c r="R397" s="473"/>
    </row>
    <row r="413" spans="1:13" x14ac:dyDescent="0.2">
      <c r="A413" s="250"/>
      <c r="G413" s="250"/>
      <c r="M413" s="250"/>
    </row>
    <row r="433" spans="2:18" x14ac:dyDescent="0.2">
      <c r="B433" s="473" t="s">
        <v>1109</v>
      </c>
      <c r="C433" s="473"/>
      <c r="D433" s="473"/>
      <c r="E433" s="473"/>
      <c r="F433" s="473"/>
      <c r="G433" s="473"/>
      <c r="H433" s="473"/>
      <c r="I433" s="473"/>
      <c r="J433" s="473"/>
      <c r="K433" s="473"/>
      <c r="L433" s="473"/>
      <c r="M433" s="473"/>
      <c r="N433" s="473"/>
      <c r="O433" s="473"/>
      <c r="P433" s="473"/>
      <c r="Q433" s="473"/>
      <c r="R433" s="473"/>
    </row>
    <row r="469" spans="2:18" x14ac:dyDescent="0.2">
      <c r="B469" s="473" t="s">
        <v>1110</v>
      </c>
      <c r="C469" s="473"/>
      <c r="D469" s="473"/>
      <c r="E469" s="473"/>
      <c r="F469" s="473"/>
      <c r="G469" s="473"/>
      <c r="H469" s="473"/>
      <c r="I469" s="473"/>
      <c r="J469" s="473"/>
      <c r="K469" s="473"/>
      <c r="L469" s="473"/>
      <c r="M469" s="473"/>
      <c r="N469" s="473"/>
      <c r="O469" s="473"/>
      <c r="P469" s="473"/>
      <c r="Q469" s="473"/>
      <c r="R469" s="473"/>
    </row>
    <row r="505" spans="2:18" x14ac:dyDescent="0.2">
      <c r="B505" s="473" t="s">
        <v>1111</v>
      </c>
      <c r="C505" s="473"/>
      <c r="D505" s="473"/>
      <c r="E505" s="473"/>
      <c r="F505" s="473"/>
      <c r="G505" s="473"/>
      <c r="H505" s="473"/>
      <c r="I505" s="473"/>
      <c r="J505" s="473"/>
      <c r="K505" s="473"/>
      <c r="L505" s="473"/>
      <c r="M505" s="473"/>
      <c r="N505" s="473"/>
      <c r="O505" s="473"/>
      <c r="P505" s="473"/>
      <c r="Q505" s="473"/>
      <c r="R505" s="473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baseColWidth="10" defaultColWidth="8.83203125" defaultRowHeight="15" x14ac:dyDescent="0.2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 x14ac:dyDescent="0.2">
      <c r="A1" s="475" t="s">
        <v>1084</v>
      </c>
      <c r="B1" s="475"/>
      <c r="C1" s="475"/>
      <c r="D1" s="475"/>
      <c r="E1" s="475"/>
      <c r="F1" s="475"/>
      <c r="G1" s="475"/>
      <c r="K1" s="475" t="s">
        <v>1085</v>
      </c>
      <c r="L1" s="475"/>
      <c r="M1" s="475"/>
      <c r="N1" s="475"/>
      <c r="O1" s="475"/>
      <c r="P1" s="475"/>
      <c r="Q1" s="475"/>
    </row>
    <row r="2" spans="1:29" x14ac:dyDescent="0.2">
      <c r="A2" s="474" t="s">
        <v>1001</v>
      </c>
      <c r="B2" s="474"/>
      <c r="C2" s="474"/>
      <c r="D2" s="474"/>
      <c r="E2" s="474"/>
      <c r="F2" s="474"/>
      <c r="G2" s="474"/>
      <c r="K2" s="474" t="s">
        <v>1001</v>
      </c>
      <c r="L2" s="474"/>
      <c r="M2" s="474"/>
      <c r="N2" s="474"/>
      <c r="O2" s="474"/>
      <c r="P2" s="474"/>
      <c r="Q2" s="474"/>
      <c r="S2" s="474" t="s">
        <v>1001</v>
      </c>
      <c r="T2" s="474"/>
      <c r="U2" s="474"/>
      <c r="V2" s="474"/>
      <c r="W2" s="474"/>
      <c r="X2" s="474"/>
      <c r="Y2" s="474"/>
      <c r="Z2" s="474"/>
      <c r="AA2" s="474"/>
      <c r="AB2" s="474"/>
      <c r="AC2" s="474"/>
    </row>
    <row r="3" spans="1:29" x14ac:dyDescent="0.2">
      <c r="A3" s="175" t="s">
        <v>57</v>
      </c>
      <c r="B3" s="175" t="s">
        <v>58</v>
      </c>
      <c r="C3" s="175" t="s">
        <v>1002</v>
      </c>
      <c r="D3" s="175" t="s">
        <v>1003</v>
      </c>
      <c r="E3" s="177" t="s">
        <v>1004</v>
      </c>
      <c r="F3" s="177" t="s">
        <v>1005</v>
      </c>
      <c r="G3" s="177" t="s">
        <v>1006</v>
      </c>
      <c r="K3" s="175" t="s">
        <v>57</v>
      </c>
      <c r="L3" s="175" t="s">
        <v>58</v>
      </c>
      <c r="M3" s="175" t="s">
        <v>1002</v>
      </c>
      <c r="N3" s="175" t="s">
        <v>1003</v>
      </c>
      <c r="O3" s="177" t="s">
        <v>1004</v>
      </c>
      <c r="P3" s="177" t="s">
        <v>1005</v>
      </c>
      <c r="Q3" s="177" t="s">
        <v>1006</v>
      </c>
      <c r="S3" s="251" t="s">
        <v>57</v>
      </c>
      <c r="T3" s="251" t="s">
        <v>58</v>
      </c>
      <c r="U3" s="251" t="s">
        <v>1002</v>
      </c>
      <c r="V3" s="251" t="s">
        <v>1003</v>
      </c>
      <c r="W3" s="253" t="s">
        <v>1113</v>
      </c>
      <c r="X3" s="253" t="s">
        <v>1004</v>
      </c>
      <c r="Y3" s="253" t="s">
        <v>1005</v>
      </c>
      <c r="Z3" s="253" t="s">
        <v>1006</v>
      </c>
      <c r="AA3" s="253" t="s">
        <v>1093</v>
      </c>
      <c r="AB3" s="253" t="s">
        <v>1094</v>
      </c>
      <c r="AC3" s="253" t="s">
        <v>1095</v>
      </c>
    </row>
    <row r="4" spans="1:29" x14ac:dyDescent="0.2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1007</v>
      </c>
      <c r="F4" s="178" t="s">
        <v>1007</v>
      </c>
      <c r="G4" s="178" t="s">
        <v>1007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1007</v>
      </c>
      <c r="P4" s="178" t="s">
        <v>1007</v>
      </c>
      <c r="Q4" s="178" t="s">
        <v>1007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1114</v>
      </c>
      <c r="X4" s="254" t="s">
        <v>1007</v>
      </c>
      <c r="Y4" s="254" t="s">
        <v>1007</v>
      </c>
      <c r="Z4" s="254" t="s">
        <v>1007</v>
      </c>
      <c r="AA4" s="254" t="s">
        <v>1115</v>
      </c>
      <c r="AB4" s="254" t="s">
        <v>1115</v>
      </c>
      <c r="AC4" s="254" t="s">
        <v>1115</v>
      </c>
    </row>
    <row r="5" spans="1:29" x14ac:dyDescent="0.2">
      <c r="A5" s="27" t="s">
        <v>950</v>
      </c>
      <c r="B5" s="27" t="s">
        <v>1008</v>
      </c>
      <c r="C5" s="27" t="s">
        <v>1009</v>
      </c>
      <c r="D5" s="27" t="s">
        <v>1010</v>
      </c>
      <c r="E5">
        <v>1.4999999999999999E-4</v>
      </c>
      <c r="F5">
        <v>1.8000000000000001E-4</v>
      </c>
      <c r="G5">
        <v>0.17080999999999999</v>
      </c>
      <c r="K5" s="27" t="s">
        <v>950</v>
      </c>
      <c r="L5" s="27" t="s">
        <v>1008</v>
      </c>
      <c r="M5" s="27" t="s">
        <v>1009</v>
      </c>
      <c r="N5" s="27" t="s">
        <v>1010</v>
      </c>
      <c r="O5">
        <v>1.4999999999999999E-4</v>
      </c>
      <c r="P5">
        <v>1.2999999999999999E-4</v>
      </c>
      <c r="Q5">
        <v>5.6279999999999997E-2</v>
      </c>
      <c r="S5" s="27" t="s">
        <v>950</v>
      </c>
      <c r="T5" s="27" t="s">
        <v>1008</v>
      </c>
      <c r="U5" s="27" t="s">
        <v>1009</v>
      </c>
      <c r="V5" s="27" t="s">
        <v>1112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">
      <c r="A6" s="27" t="s">
        <v>950</v>
      </c>
      <c r="B6" s="27" t="s">
        <v>1008</v>
      </c>
      <c r="C6" s="27" t="s">
        <v>1009</v>
      </c>
      <c r="D6" s="27" t="s">
        <v>1011</v>
      </c>
      <c r="E6">
        <v>-1.3999999999999999E-4</v>
      </c>
      <c r="F6">
        <v>-1.6000000000000001E-4</v>
      </c>
      <c r="G6">
        <v>1.001E-2</v>
      </c>
      <c r="K6" s="27" t="s">
        <v>950</v>
      </c>
      <c r="L6" s="27" t="s">
        <v>1008</v>
      </c>
      <c r="M6" s="27" t="s">
        <v>1009</v>
      </c>
      <c r="N6" s="27" t="s">
        <v>1011</v>
      </c>
      <c r="O6">
        <v>-1.4999999999999999E-4</v>
      </c>
      <c r="P6">
        <v>-1.2999999999999999E-4</v>
      </c>
      <c r="Q6">
        <v>-5.6599999999999998E-2</v>
      </c>
      <c r="S6" s="27" t="s">
        <v>950</v>
      </c>
      <c r="T6" s="27" t="s">
        <v>1008</v>
      </c>
      <c r="U6" s="27" t="s">
        <v>1009</v>
      </c>
      <c r="V6" s="27" t="s">
        <v>1112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 x14ac:dyDescent="0.2">
      <c r="A7" s="27" t="s">
        <v>951</v>
      </c>
      <c r="B7" s="27" t="s">
        <v>1008</v>
      </c>
      <c r="C7" s="27" t="s">
        <v>1009</v>
      </c>
      <c r="D7" s="27" t="s">
        <v>1010</v>
      </c>
      <c r="E7">
        <v>2.2000000000000001E-4</v>
      </c>
      <c r="F7">
        <v>6.4999999999999997E-4</v>
      </c>
      <c r="G7">
        <v>0.20097000000000001</v>
      </c>
      <c r="K7" s="27" t="s">
        <v>951</v>
      </c>
      <c r="L7" s="27" t="s">
        <v>1008</v>
      </c>
      <c r="M7" s="27" t="s">
        <v>1009</v>
      </c>
      <c r="N7" s="27" t="s">
        <v>1010</v>
      </c>
      <c r="O7">
        <v>2.1000000000000001E-4</v>
      </c>
      <c r="P7">
        <v>4.2999999999999999E-4</v>
      </c>
      <c r="Q7">
        <v>7.961E-2</v>
      </c>
      <c r="S7" s="27" t="s">
        <v>950</v>
      </c>
      <c r="T7" s="27" t="s">
        <v>1008</v>
      </c>
      <c r="U7" s="27" t="s">
        <v>1009</v>
      </c>
      <c r="V7" s="27" t="s">
        <v>1112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 x14ac:dyDescent="0.2">
      <c r="A8" s="27" t="s">
        <v>951</v>
      </c>
      <c r="B8" s="27" t="s">
        <v>1008</v>
      </c>
      <c r="C8" s="27" t="s">
        <v>1009</v>
      </c>
      <c r="D8" s="27" t="s">
        <v>1011</v>
      </c>
      <c r="E8">
        <v>-2.1000000000000001E-4</v>
      </c>
      <c r="F8">
        <v>-5.4000000000000001E-4</v>
      </c>
      <c r="G8">
        <v>-2.6429999999999999E-2</v>
      </c>
      <c r="K8" s="27" t="s">
        <v>951</v>
      </c>
      <c r="L8" s="27" t="s">
        <v>1008</v>
      </c>
      <c r="M8" s="27" t="s">
        <v>1009</v>
      </c>
      <c r="N8" s="27" t="s">
        <v>1011</v>
      </c>
      <c r="O8">
        <v>-2.2000000000000001E-4</v>
      </c>
      <c r="P8">
        <v>-4.2000000000000002E-4</v>
      </c>
      <c r="Q8">
        <v>-8.0049999999999996E-2</v>
      </c>
      <c r="S8" s="27" t="s">
        <v>950</v>
      </c>
      <c r="T8" s="27" t="s">
        <v>1008</v>
      </c>
      <c r="U8" s="27" t="s">
        <v>1009</v>
      </c>
      <c r="V8" s="27" t="s">
        <v>1112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 x14ac:dyDescent="0.2">
      <c r="A9" s="27" t="s">
        <v>952</v>
      </c>
      <c r="B9" s="27" t="s">
        <v>1008</v>
      </c>
      <c r="C9" s="27" t="s">
        <v>1009</v>
      </c>
      <c r="D9" s="27" t="s">
        <v>1010</v>
      </c>
      <c r="E9">
        <v>1.8000000000000001E-4</v>
      </c>
      <c r="F9">
        <v>1.1100000000000001E-3</v>
      </c>
      <c r="G9">
        <v>0.17082</v>
      </c>
      <c r="K9" s="27" t="s">
        <v>952</v>
      </c>
      <c r="L9" s="27" t="s">
        <v>1008</v>
      </c>
      <c r="M9" s="27" t="s">
        <v>1009</v>
      </c>
      <c r="N9" s="27" t="s">
        <v>1010</v>
      </c>
      <c r="O9">
        <v>1.7000000000000001E-4</v>
      </c>
      <c r="P9">
        <v>7.2000000000000005E-4</v>
      </c>
      <c r="Q9">
        <v>5.6320000000000002E-2</v>
      </c>
      <c r="S9" s="27" t="s">
        <v>950</v>
      </c>
      <c r="T9" s="27" t="s">
        <v>1008</v>
      </c>
      <c r="U9" s="27" t="s">
        <v>1009</v>
      </c>
      <c r="V9" s="27" t="s">
        <v>1112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 x14ac:dyDescent="0.2">
      <c r="A10" s="27" t="s">
        <v>952</v>
      </c>
      <c r="B10" s="27" t="s">
        <v>1008</v>
      </c>
      <c r="C10" s="27" t="s">
        <v>1009</v>
      </c>
      <c r="D10" s="27" t="s">
        <v>1011</v>
      </c>
      <c r="E10">
        <v>-1.7000000000000001E-4</v>
      </c>
      <c r="F10">
        <v>-9.2000000000000003E-4</v>
      </c>
      <c r="G10">
        <v>1.001E-2</v>
      </c>
      <c r="K10" s="27" t="s">
        <v>952</v>
      </c>
      <c r="L10" s="27" t="s">
        <v>1008</v>
      </c>
      <c r="M10" s="27" t="s">
        <v>1009</v>
      </c>
      <c r="N10" s="27" t="s">
        <v>1011</v>
      </c>
      <c r="O10">
        <v>-1.7000000000000001E-4</v>
      </c>
      <c r="P10">
        <v>-7.1000000000000002E-4</v>
      </c>
      <c r="Q10">
        <v>-5.6610000000000001E-2</v>
      </c>
      <c r="S10" s="27" t="s">
        <v>950</v>
      </c>
      <c r="T10" s="27" t="s">
        <v>1008</v>
      </c>
      <c r="U10" s="27" t="s">
        <v>1009</v>
      </c>
      <c r="V10" s="27" t="s">
        <v>1112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 x14ac:dyDescent="0.2">
      <c r="A11" s="27" t="s">
        <v>1012</v>
      </c>
      <c r="B11" s="27" t="s">
        <v>1008</v>
      </c>
      <c r="C11" s="27" t="s">
        <v>1009</v>
      </c>
      <c r="D11" s="27" t="s">
        <v>1010</v>
      </c>
      <c r="E11">
        <v>1.3999999999999999E-4</v>
      </c>
      <c r="F11">
        <v>1.8000000000000001E-4</v>
      </c>
      <c r="G11">
        <v>0.17126</v>
      </c>
      <c r="K11" s="27" t="s">
        <v>1012</v>
      </c>
      <c r="L11" s="27" t="s">
        <v>1008</v>
      </c>
      <c r="M11" s="27" t="s">
        <v>1009</v>
      </c>
      <c r="N11" s="27" t="s">
        <v>1010</v>
      </c>
      <c r="O11">
        <v>1.3999999999999999E-4</v>
      </c>
      <c r="P11">
        <v>1.2E-4</v>
      </c>
      <c r="Q11">
        <v>5.7140000000000003E-2</v>
      </c>
      <c r="S11" s="27" t="s">
        <v>950</v>
      </c>
      <c r="T11" s="27" t="s">
        <v>1008</v>
      </c>
      <c r="U11" s="27" t="s">
        <v>1009</v>
      </c>
      <c r="V11" s="27" t="s">
        <v>1112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 x14ac:dyDescent="0.2">
      <c r="A12" s="27" t="s">
        <v>1012</v>
      </c>
      <c r="B12" s="27" t="s">
        <v>1008</v>
      </c>
      <c r="C12" s="27" t="s">
        <v>1009</v>
      </c>
      <c r="D12" s="27" t="s">
        <v>1011</v>
      </c>
      <c r="E12">
        <v>-1.2999999999999999E-4</v>
      </c>
      <c r="F12">
        <v>-1.6000000000000001E-4</v>
      </c>
      <c r="G12">
        <v>1.0120000000000001E-2</v>
      </c>
      <c r="K12" s="27" t="s">
        <v>1012</v>
      </c>
      <c r="L12" s="27" t="s">
        <v>1008</v>
      </c>
      <c r="M12" s="27" t="s">
        <v>1009</v>
      </c>
      <c r="N12" s="27" t="s">
        <v>1011</v>
      </c>
      <c r="O12">
        <v>-1.3999999999999999E-4</v>
      </c>
      <c r="P12">
        <v>-1.2E-4</v>
      </c>
      <c r="Q12">
        <v>-5.7529999999999998E-2</v>
      </c>
      <c r="S12" s="27" t="s">
        <v>950</v>
      </c>
      <c r="T12" s="27" t="s">
        <v>1008</v>
      </c>
      <c r="U12" s="27" t="s">
        <v>1009</v>
      </c>
      <c r="V12" s="27" t="s">
        <v>1112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 x14ac:dyDescent="0.2">
      <c r="A13" s="27" t="s">
        <v>1013</v>
      </c>
      <c r="B13" s="27" t="s">
        <v>1008</v>
      </c>
      <c r="C13" s="27" t="s">
        <v>1009</v>
      </c>
      <c r="D13" s="27" t="s">
        <v>1010</v>
      </c>
      <c r="E13">
        <v>2.0000000000000001E-4</v>
      </c>
      <c r="F13">
        <v>6.4999999999999997E-4</v>
      </c>
      <c r="G13">
        <v>0.20161000000000001</v>
      </c>
      <c r="K13" s="27" t="s">
        <v>1013</v>
      </c>
      <c r="L13" s="27" t="s">
        <v>1008</v>
      </c>
      <c r="M13" s="27" t="s">
        <v>1009</v>
      </c>
      <c r="N13" s="27" t="s">
        <v>1010</v>
      </c>
      <c r="O13">
        <v>2.0000000000000001E-4</v>
      </c>
      <c r="P13">
        <v>4.2999999999999999E-4</v>
      </c>
      <c r="Q13">
        <v>8.0829999999999999E-2</v>
      </c>
      <c r="S13" s="27" t="s">
        <v>950</v>
      </c>
      <c r="T13" s="27" t="s">
        <v>1008</v>
      </c>
      <c r="U13" s="27" t="s">
        <v>1009</v>
      </c>
      <c r="V13" s="27" t="s">
        <v>1112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 x14ac:dyDescent="0.2">
      <c r="A14" s="27" t="s">
        <v>1013</v>
      </c>
      <c r="B14" s="27" t="s">
        <v>1008</v>
      </c>
      <c r="C14" s="27" t="s">
        <v>1009</v>
      </c>
      <c r="D14" s="27" t="s">
        <v>1011</v>
      </c>
      <c r="E14">
        <v>-1.9000000000000001E-4</v>
      </c>
      <c r="F14">
        <v>-5.4000000000000001E-4</v>
      </c>
      <c r="G14">
        <v>-2.63E-2</v>
      </c>
      <c r="K14" s="27" t="s">
        <v>1013</v>
      </c>
      <c r="L14" s="27" t="s">
        <v>1008</v>
      </c>
      <c r="M14" s="27" t="s">
        <v>1009</v>
      </c>
      <c r="N14" s="27" t="s">
        <v>1011</v>
      </c>
      <c r="O14">
        <v>-2.0000000000000001E-4</v>
      </c>
      <c r="P14">
        <v>-4.2999999999999999E-4</v>
      </c>
      <c r="Q14">
        <v>-8.1369999999999998E-2</v>
      </c>
      <c r="S14" s="27" t="s">
        <v>950</v>
      </c>
      <c r="T14" s="27" t="s">
        <v>1008</v>
      </c>
      <c r="U14" s="27" t="s">
        <v>1009</v>
      </c>
      <c r="V14" s="27" t="s">
        <v>1112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 x14ac:dyDescent="0.2">
      <c r="A15" s="27" t="s">
        <v>1014</v>
      </c>
      <c r="B15" s="27" t="s">
        <v>1008</v>
      </c>
      <c r="C15" s="27" t="s">
        <v>1009</v>
      </c>
      <c r="D15" s="27" t="s">
        <v>1010</v>
      </c>
      <c r="E15">
        <v>1.6000000000000001E-4</v>
      </c>
      <c r="F15">
        <v>1.1199999999999999E-3</v>
      </c>
      <c r="G15">
        <v>0.17127000000000001</v>
      </c>
      <c r="K15" s="27" t="s">
        <v>1014</v>
      </c>
      <c r="L15" s="27" t="s">
        <v>1008</v>
      </c>
      <c r="M15" s="27" t="s">
        <v>1009</v>
      </c>
      <c r="N15" s="27" t="s">
        <v>1010</v>
      </c>
      <c r="O15">
        <v>1.6000000000000001E-4</v>
      </c>
      <c r="P15">
        <v>7.2999999999999996E-4</v>
      </c>
      <c r="Q15">
        <v>5.7180000000000002E-2</v>
      </c>
      <c r="S15" s="27" t="s">
        <v>950</v>
      </c>
      <c r="T15" s="27" t="s">
        <v>1008</v>
      </c>
      <c r="U15" s="27" t="s">
        <v>1009</v>
      </c>
      <c r="V15" s="27" t="s">
        <v>1112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 x14ac:dyDescent="0.2">
      <c r="A16" s="27" t="s">
        <v>1014</v>
      </c>
      <c r="B16" s="27" t="s">
        <v>1008</v>
      </c>
      <c r="C16" s="27" t="s">
        <v>1009</v>
      </c>
      <c r="D16" s="27" t="s">
        <v>1011</v>
      </c>
      <c r="E16">
        <v>-1.6000000000000001E-4</v>
      </c>
      <c r="F16">
        <v>-9.3000000000000005E-4</v>
      </c>
      <c r="G16">
        <v>1.01E-2</v>
      </c>
      <c r="K16" s="27" t="s">
        <v>1014</v>
      </c>
      <c r="L16" s="27" t="s">
        <v>1008</v>
      </c>
      <c r="M16" s="27" t="s">
        <v>1009</v>
      </c>
      <c r="N16" s="27" t="s">
        <v>1011</v>
      </c>
      <c r="O16">
        <v>-1.6000000000000001E-4</v>
      </c>
      <c r="P16">
        <v>-7.2999999999999996E-4</v>
      </c>
      <c r="Q16">
        <v>-5.7549999999999997E-2</v>
      </c>
      <c r="S16" s="27" t="s">
        <v>951</v>
      </c>
      <c r="T16" s="27" t="s">
        <v>1008</v>
      </c>
      <c r="U16" s="27" t="s">
        <v>1009</v>
      </c>
      <c r="V16" s="27" t="s">
        <v>1112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 s="27" t="s">
        <v>1015</v>
      </c>
      <c r="B17" s="27" t="s">
        <v>1008</v>
      </c>
      <c r="C17" s="27" t="s">
        <v>1009</v>
      </c>
      <c r="D17" s="27" t="s">
        <v>1010</v>
      </c>
      <c r="E17">
        <v>1.2E-4</v>
      </c>
      <c r="F17">
        <v>1.9000000000000001E-4</v>
      </c>
      <c r="G17">
        <v>0.17166999999999999</v>
      </c>
      <c r="K17" s="27" t="s">
        <v>1015</v>
      </c>
      <c r="L17" s="27" t="s">
        <v>1008</v>
      </c>
      <c r="M17" s="27" t="s">
        <v>1009</v>
      </c>
      <c r="N17" s="27" t="s">
        <v>1010</v>
      </c>
      <c r="O17">
        <v>1.2E-4</v>
      </c>
      <c r="P17">
        <v>1.2E-4</v>
      </c>
      <c r="Q17">
        <v>5.7919999999999999E-2</v>
      </c>
      <c r="S17" s="27" t="s">
        <v>951</v>
      </c>
      <c r="T17" s="27" t="s">
        <v>1008</v>
      </c>
      <c r="U17" s="27" t="s">
        <v>1009</v>
      </c>
      <c r="V17" s="27" t="s">
        <v>1112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 x14ac:dyDescent="0.2">
      <c r="A18" s="27" t="s">
        <v>1015</v>
      </c>
      <c r="B18" s="27" t="s">
        <v>1008</v>
      </c>
      <c r="C18" s="27" t="s">
        <v>1009</v>
      </c>
      <c r="D18" s="27" t="s">
        <v>1011</v>
      </c>
      <c r="E18">
        <v>-1.1E-4</v>
      </c>
      <c r="F18">
        <v>-1.4999999999999999E-4</v>
      </c>
      <c r="G18">
        <v>1.0200000000000001E-2</v>
      </c>
      <c r="K18" s="27" t="s">
        <v>1015</v>
      </c>
      <c r="L18" s="27" t="s">
        <v>1008</v>
      </c>
      <c r="M18" s="27" t="s">
        <v>1009</v>
      </c>
      <c r="N18" s="27" t="s">
        <v>1011</v>
      </c>
      <c r="O18">
        <v>-1.1E-4</v>
      </c>
      <c r="P18">
        <v>-1.2E-4</v>
      </c>
      <c r="Q18">
        <v>-5.8349999999999999E-2</v>
      </c>
      <c r="S18" s="27" t="s">
        <v>951</v>
      </c>
      <c r="T18" s="27" t="s">
        <v>1008</v>
      </c>
      <c r="U18" s="27" t="s">
        <v>1009</v>
      </c>
      <c r="V18" s="27" t="s">
        <v>1112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 x14ac:dyDescent="0.2">
      <c r="A19" s="27" t="s">
        <v>1016</v>
      </c>
      <c r="B19" s="27" t="s">
        <v>1008</v>
      </c>
      <c r="C19" s="27" t="s">
        <v>1009</v>
      </c>
      <c r="D19" s="27" t="s">
        <v>1010</v>
      </c>
      <c r="E19">
        <v>1.8000000000000001E-4</v>
      </c>
      <c r="F19">
        <v>6.4999999999999997E-4</v>
      </c>
      <c r="G19">
        <v>0.20219000000000001</v>
      </c>
      <c r="K19" s="27" t="s">
        <v>1016</v>
      </c>
      <c r="L19" s="27" t="s">
        <v>1008</v>
      </c>
      <c r="M19" s="27" t="s">
        <v>1009</v>
      </c>
      <c r="N19" s="27" t="s">
        <v>1010</v>
      </c>
      <c r="O19">
        <v>1.7000000000000001E-4</v>
      </c>
      <c r="P19">
        <v>4.2999999999999999E-4</v>
      </c>
      <c r="Q19">
        <v>8.1939999999999999E-2</v>
      </c>
      <c r="S19" s="27" t="s">
        <v>951</v>
      </c>
      <c r="T19" s="27" t="s">
        <v>1008</v>
      </c>
      <c r="U19" s="27" t="s">
        <v>1009</v>
      </c>
      <c r="V19" s="27" t="s">
        <v>1112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 x14ac:dyDescent="0.2">
      <c r="A20" s="27" t="s">
        <v>1016</v>
      </c>
      <c r="B20" s="27" t="s">
        <v>1008</v>
      </c>
      <c r="C20" s="27" t="s">
        <v>1009</v>
      </c>
      <c r="D20" s="27" t="s">
        <v>1011</v>
      </c>
      <c r="E20">
        <v>-1.7000000000000001E-4</v>
      </c>
      <c r="F20">
        <v>-5.5000000000000003E-4</v>
      </c>
      <c r="G20">
        <v>-2.6190000000000001E-2</v>
      </c>
      <c r="K20" s="27" t="s">
        <v>1016</v>
      </c>
      <c r="L20" s="27" t="s">
        <v>1008</v>
      </c>
      <c r="M20" s="27" t="s">
        <v>1009</v>
      </c>
      <c r="N20" s="27" t="s">
        <v>1011</v>
      </c>
      <c r="O20">
        <v>-1.6000000000000001E-4</v>
      </c>
      <c r="P20">
        <v>-4.2999999999999999E-4</v>
      </c>
      <c r="Q20">
        <v>-8.2540000000000002E-2</v>
      </c>
      <c r="S20" s="27" t="s">
        <v>951</v>
      </c>
      <c r="T20" s="27" t="s">
        <v>1008</v>
      </c>
      <c r="U20" s="27" t="s">
        <v>1009</v>
      </c>
      <c r="V20" s="27" t="s">
        <v>1112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 x14ac:dyDescent="0.2">
      <c r="A21" s="27" t="s">
        <v>1017</v>
      </c>
      <c r="B21" s="27" t="s">
        <v>1008</v>
      </c>
      <c r="C21" s="27" t="s">
        <v>1009</v>
      </c>
      <c r="D21" s="27" t="s">
        <v>1010</v>
      </c>
      <c r="E21">
        <v>1.3999999999999999E-4</v>
      </c>
      <c r="F21">
        <v>1.1199999999999999E-3</v>
      </c>
      <c r="G21">
        <v>0.17168</v>
      </c>
      <c r="K21" s="27" t="s">
        <v>1017</v>
      </c>
      <c r="L21" s="27" t="s">
        <v>1008</v>
      </c>
      <c r="M21" s="27" t="s">
        <v>1009</v>
      </c>
      <c r="N21" s="27" t="s">
        <v>1010</v>
      </c>
      <c r="O21">
        <v>1.2999999999999999E-4</v>
      </c>
      <c r="P21">
        <v>7.5000000000000002E-4</v>
      </c>
      <c r="Q21">
        <v>5.7959999999999998E-2</v>
      </c>
      <c r="S21" s="27" t="s">
        <v>951</v>
      </c>
      <c r="T21" s="27" t="s">
        <v>1008</v>
      </c>
      <c r="U21" s="27" t="s">
        <v>1009</v>
      </c>
      <c r="V21" s="27" t="s">
        <v>1112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 x14ac:dyDescent="0.2">
      <c r="A22" s="27" t="s">
        <v>1017</v>
      </c>
      <c r="B22" s="27" t="s">
        <v>1008</v>
      </c>
      <c r="C22" s="27" t="s">
        <v>1009</v>
      </c>
      <c r="D22" s="27" t="s">
        <v>1011</v>
      </c>
      <c r="E22">
        <v>-1.3999999999999999E-4</v>
      </c>
      <c r="F22">
        <v>-9.3999999999999997E-4</v>
      </c>
      <c r="G22">
        <v>1.017E-2</v>
      </c>
      <c r="K22" s="27" t="s">
        <v>1017</v>
      </c>
      <c r="L22" s="27" t="s">
        <v>1008</v>
      </c>
      <c r="M22" s="27" t="s">
        <v>1009</v>
      </c>
      <c r="N22" s="27" t="s">
        <v>1011</v>
      </c>
      <c r="O22">
        <v>-1.2999999999999999E-4</v>
      </c>
      <c r="P22">
        <v>-7.3999999999999999E-4</v>
      </c>
      <c r="Q22">
        <v>-5.8369999999999998E-2</v>
      </c>
      <c r="S22" s="27" t="s">
        <v>951</v>
      </c>
      <c r="T22" s="27" t="s">
        <v>1008</v>
      </c>
      <c r="U22" s="27" t="s">
        <v>1009</v>
      </c>
      <c r="V22" s="27" t="s">
        <v>1112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 x14ac:dyDescent="0.2">
      <c r="A23" s="27" t="s">
        <v>1018</v>
      </c>
      <c r="B23" s="27" t="s">
        <v>1008</v>
      </c>
      <c r="C23" s="27" t="s">
        <v>1009</v>
      </c>
      <c r="D23" s="27" t="s">
        <v>1010</v>
      </c>
      <c r="E23">
        <v>9.7930000000000006E-5</v>
      </c>
      <c r="F23">
        <v>1.9000000000000001E-4</v>
      </c>
      <c r="G23">
        <v>0.17194999999999999</v>
      </c>
      <c r="K23" s="27" t="s">
        <v>1018</v>
      </c>
      <c r="L23" s="27" t="s">
        <v>1008</v>
      </c>
      <c r="M23" s="27" t="s">
        <v>1009</v>
      </c>
      <c r="N23" s="27" t="s">
        <v>1010</v>
      </c>
      <c r="O23">
        <v>8.8980000000000005E-5</v>
      </c>
      <c r="P23">
        <v>1.1E-4</v>
      </c>
      <c r="Q23">
        <v>5.8450000000000002E-2</v>
      </c>
      <c r="S23" s="27" t="s">
        <v>951</v>
      </c>
      <c r="T23" s="27" t="s">
        <v>1008</v>
      </c>
      <c r="U23" s="27" t="s">
        <v>1009</v>
      </c>
      <c r="V23" s="27" t="s">
        <v>1112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 x14ac:dyDescent="0.2">
      <c r="A24" s="27" t="s">
        <v>1018</v>
      </c>
      <c r="B24" s="27" t="s">
        <v>1008</v>
      </c>
      <c r="C24" s="27" t="s">
        <v>1009</v>
      </c>
      <c r="D24" s="27" t="s">
        <v>1011</v>
      </c>
      <c r="E24">
        <v>-9.8980000000000004E-5</v>
      </c>
      <c r="F24">
        <v>-1.4999999999999999E-4</v>
      </c>
      <c r="G24">
        <v>1.027E-2</v>
      </c>
      <c r="K24" s="27" t="s">
        <v>1018</v>
      </c>
      <c r="L24" s="27" t="s">
        <v>1008</v>
      </c>
      <c r="M24" s="27" t="s">
        <v>1009</v>
      </c>
      <c r="N24" s="27" t="s">
        <v>1011</v>
      </c>
      <c r="O24">
        <v>-7.8770000000000006E-5</v>
      </c>
      <c r="P24">
        <v>-1.2E-4</v>
      </c>
      <c r="Q24">
        <v>-5.883E-2</v>
      </c>
      <c r="S24" s="27" t="s">
        <v>951</v>
      </c>
      <c r="T24" s="27" t="s">
        <v>1008</v>
      </c>
      <c r="U24" s="27" t="s">
        <v>1009</v>
      </c>
      <c r="V24" s="27" t="s">
        <v>1112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 x14ac:dyDescent="0.2">
      <c r="A25" s="27" t="s">
        <v>1019</v>
      </c>
      <c r="B25" s="27" t="s">
        <v>1008</v>
      </c>
      <c r="C25" s="27" t="s">
        <v>1009</v>
      </c>
      <c r="D25" s="27" t="s">
        <v>1010</v>
      </c>
      <c r="E25">
        <v>1.3999999999999999E-4</v>
      </c>
      <c r="F25">
        <v>6.4999999999999997E-4</v>
      </c>
      <c r="G25">
        <v>0.2026</v>
      </c>
      <c r="K25" s="27" t="s">
        <v>1019</v>
      </c>
      <c r="L25" s="27" t="s">
        <v>1008</v>
      </c>
      <c r="M25" s="27" t="s">
        <v>1009</v>
      </c>
      <c r="N25" s="27" t="s">
        <v>1010</v>
      </c>
      <c r="O25">
        <v>1.2999999999999999E-4</v>
      </c>
      <c r="P25">
        <v>4.2999999999999999E-4</v>
      </c>
      <c r="Q25">
        <v>8.2699999999999996E-2</v>
      </c>
      <c r="S25" s="27" t="s">
        <v>951</v>
      </c>
      <c r="T25" s="27" t="s">
        <v>1008</v>
      </c>
      <c r="U25" s="27" t="s">
        <v>1009</v>
      </c>
      <c r="V25" s="27" t="s">
        <v>1112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 x14ac:dyDescent="0.2">
      <c r="A26" s="27" t="s">
        <v>1019</v>
      </c>
      <c r="B26" s="27" t="s">
        <v>1008</v>
      </c>
      <c r="C26" s="27" t="s">
        <v>1009</v>
      </c>
      <c r="D26" s="27" t="s">
        <v>1011</v>
      </c>
      <c r="E26">
        <v>-1.4999999999999999E-4</v>
      </c>
      <c r="F26">
        <v>-5.5000000000000003E-4</v>
      </c>
      <c r="G26">
        <v>-2.6100000000000002E-2</v>
      </c>
      <c r="K26" s="27" t="s">
        <v>1019</v>
      </c>
      <c r="L26" s="27" t="s">
        <v>1008</v>
      </c>
      <c r="M26" s="27" t="s">
        <v>1009</v>
      </c>
      <c r="N26" s="27" t="s">
        <v>1011</v>
      </c>
      <c r="O26">
        <v>-1.1E-4</v>
      </c>
      <c r="P26">
        <v>-4.2999999999999999E-4</v>
      </c>
      <c r="Q26">
        <v>-8.3229999999999998E-2</v>
      </c>
      <c r="S26" s="27" t="s">
        <v>951</v>
      </c>
      <c r="T26" s="27" t="s">
        <v>1008</v>
      </c>
      <c r="U26" s="27" t="s">
        <v>1009</v>
      </c>
      <c r="V26" s="27" t="s">
        <v>1112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 x14ac:dyDescent="0.2">
      <c r="A27" s="27" t="s">
        <v>1020</v>
      </c>
      <c r="B27" s="27" t="s">
        <v>1008</v>
      </c>
      <c r="C27" s="27" t="s">
        <v>1009</v>
      </c>
      <c r="D27" s="27" t="s">
        <v>1010</v>
      </c>
      <c r="E27">
        <v>1.2E-4</v>
      </c>
      <c r="F27">
        <v>1.1299999999999999E-3</v>
      </c>
      <c r="G27">
        <v>0.17197000000000001</v>
      </c>
      <c r="K27" s="27" t="s">
        <v>1020</v>
      </c>
      <c r="L27" s="27" t="s">
        <v>1008</v>
      </c>
      <c r="M27" s="27" t="s">
        <v>1009</v>
      </c>
      <c r="N27" s="27" t="s">
        <v>1010</v>
      </c>
      <c r="O27">
        <v>1E-4</v>
      </c>
      <c r="P27">
        <v>7.6000000000000004E-4</v>
      </c>
      <c r="Q27">
        <v>5.849E-2</v>
      </c>
      <c r="S27" s="27" t="s">
        <v>952</v>
      </c>
      <c r="T27" s="27" t="s">
        <v>1008</v>
      </c>
      <c r="U27" s="27" t="s">
        <v>1009</v>
      </c>
      <c r="V27" s="27" t="s">
        <v>1112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 s="27" t="s">
        <v>1020</v>
      </c>
      <c r="B28" s="27" t="s">
        <v>1008</v>
      </c>
      <c r="C28" s="27" t="s">
        <v>1009</v>
      </c>
      <c r="D28" s="27" t="s">
        <v>1011</v>
      </c>
      <c r="E28">
        <v>-1.2999999999999999E-4</v>
      </c>
      <c r="F28">
        <v>-9.5E-4</v>
      </c>
      <c r="G28">
        <v>1.022E-2</v>
      </c>
      <c r="K28" s="27" t="s">
        <v>1020</v>
      </c>
      <c r="L28" s="27" t="s">
        <v>1008</v>
      </c>
      <c r="M28" s="27" t="s">
        <v>1009</v>
      </c>
      <c r="N28" s="27" t="s">
        <v>1011</v>
      </c>
      <c r="O28">
        <v>-9.4289999999999993E-5</v>
      </c>
      <c r="P28">
        <v>-7.5000000000000002E-4</v>
      </c>
      <c r="Q28">
        <v>-5.8860000000000003E-2</v>
      </c>
      <c r="S28" s="27" t="s">
        <v>952</v>
      </c>
      <c r="T28" s="27" t="s">
        <v>1008</v>
      </c>
      <c r="U28" s="27" t="s">
        <v>1009</v>
      </c>
      <c r="V28" s="27" t="s">
        <v>1112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 x14ac:dyDescent="0.2">
      <c r="A29" s="27" t="s">
        <v>1021</v>
      </c>
      <c r="B29" s="27" t="s">
        <v>1008</v>
      </c>
      <c r="C29" s="27" t="s">
        <v>1009</v>
      </c>
      <c r="D29" s="27" t="s">
        <v>1010</v>
      </c>
      <c r="E29">
        <v>7.2999999999999999E-5</v>
      </c>
      <c r="F29">
        <v>1.9000000000000001E-4</v>
      </c>
      <c r="G29">
        <v>0.17205999999999999</v>
      </c>
      <c r="K29" s="27" t="s">
        <v>1021</v>
      </c>
      <c r="L29" s="27" t="s">
        <v>1008</v>
      </c>
      <c r="M29" s="27" t="s">
        <v>1009</v>
      </c>
      <c r="N29" s="27" t="s">
        <v>1010</v>
      </c>
      <c r="O29">
        <v>5.4780000000000001E-5</v>
      </c>
      <c r="P29">
        <v>1.1E-4</v>
      </c>
      <c r="Q29">
        <v>5.8619999999999998E-2</v>
      </c>
      <c r="S29" s="27" t="s">
        <v>952</v>
      </c>
      <c r="T29" s="27" t="s">
        <v>1008</v>
      </c>
      <c r="U29" s="27" t="s">
        <v>1009</v>
      </c>
      <c r="V29" s="27" t="s">
        <v>1112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 x14ac:dyDescent="0.2">
      <c r="A30" s="27" t="s">
        <v>1021</v>
      </c>
      <c r="B30" s="27" t="s">
        <v>1008</v>
      </c>
      <c r="C30" s="27" t="s">
        <v>1009</v>
      </c>
      <c r="D30" s="27" t="s">
        <v>1011</v>
      </c>
      <c r="E30">
        <v>-8.6130000000000004E-5</v>
      </c>
      <c r="F30">
        <v>-1.4999999999999999E-4</v>
      </c>
      <c r="G30">
        <v>1.0279999999999999E-2</v>
      </c>
      <c r="K30" s="27" t="s">
        <v>1021</v>
      </c>
      <c r="L30" s="27" t="s">
        <v>1008</v>
      </c>
      <c r="M30" s="27" t="s">
        <v>1009</v>
      </c>
      <c r="N30" s="27" t="s">
        <v>1011</v>
      </c>
      <c r="O30">
        <v>-4.8819999999999997E-5</v>
      </c>
      <c r="P30">
        <v>-1.1E-4</v>
      </c>
      <c r="Q30">
        <v>-5.883E-2</v>
      </c>
      <c r="S30" s="27" t="s">
        <v>952</v>
      </c>
      <c r="T30" s="27" t="s">
        <v>1008</v>
      </c>
      <c r="U30" s="27" t="s">
        <v>1009</v>
      </c>
      <c r="V30" s="27" t="s">
        <v>1112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 x14ac:dyDescent="0.2">
      <c r="A31" s="27" t="s">
        <v>1022</v>
      </c>
      <c r="B31" s="27" t="s">
        <v>1008</v>
      </c>
      <c r="C31" s="27" t="s">
        <v>1009</v>
      </c>
      <c r="D31" s="27" t="s">
        <v>1010</v>
      </c>
      <c r="E31">
        <v>1.1E-4</v>
      </c>
      <c r="F31">
        <v>6.6E-4</v>
      </c>
      <c r="G31">
        <v>0.20275000000000001</v>
      </c>
      <c r="K31" s="27" t="s">
        <v>1022</v>
      </c>
      <c r="L31" s="27" t="s">
        <v>1008</v>
      </c>
      <c r="M31" s="27" t="s">
        <v>1009</v>
      </c>
      <c r="N31" s="27" t="s">
        <v>1010</v>
      </c>
      <c r="O31">
        <v>8.0569999999999996E-5</v>
      </c>
      <c r="P31">
        <v>4.2999999999999999E-4</v>
      </c>
      <c r="Q31">
        <v>8.2930000000000004E-2</v>
      </c>
      <c r="S31" s="27" t="s">
        <v>952</v>
      </c>
      <c r="T31" s="27" t="s">
        <v>1008</v>
      </c>
      <c r="U31" s="27" t="s">
        <v>1009</v>
      </c>
      <c r="V31" s="27" t="s">
        <v>1112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 x14ac:dyDescent="0.2">
      <c r="A32" s="27" t="s">
        <v>1022</v>
      </c>
      <c r="B32" s="27" t="s">
        <v>1008</v>
      </c>
      <c r="C32" s="27" t="s">
        <v>1009</v>
      </c>
      <c r="D32" s="27" t="s">
        <v>1011</v>
      </c>
      <c r="E32">
        <v>-1.2999999999999999E-4</v>
      </c>
      <c r="F32">
        <v>-5.5000000000000003E-4</v>
      </c>
      <c r="G32">
        <v>-2.6100000000000002E-2</v>
      </c>
      <c r="K32" s="27" t="s">
        <v>1022</v>
      </c>
      <c r="L32" s="27" t="s">
        <v>1008</v>
      </c>
      <c r="M32" s="27" t="s">
        <v>1009</v>
      </c>
      <c r="N32" s="27" t="s">
        <v>1011</v>
      </c>
      <c r="O32">
        <v>-6.9850000000000004E-5</v>
      </c>
      <c r="P32">
        <v>-4.2999999999999999E-4</v>
      </c>
      <c r="Q32">
        <v>-8.3229999999999998E-2</v>
      </c>
      <c r="S32" s="27" t="s">
        <v>952</v>
      </c>
      <c r="T32" s="27" t="s">
        <v>1008</v>
      </c>
      <c r="U32" s="27" t="s">
        <v>1009</v>
      </c>
      <c r="V32" s="27" t="s">
        <v>1112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 x14ac:dyDescent="0.2">
      <c r="A33" s="27" t="s">
        <v>1023</v>
      </c>
      <c r="B33" s="27" t="s">
        <v>1008</v>
      </c>
      <c r="C33" s="27" t="s">
        <v>1009</v>
      </c>
      <c r="D33" s="27" t="s">
        <v>1010</v>
      </c>
      <c r="E33">
        <v>9.276E-5</v>
      </c>
      <c r="F33">
        <v>1.1299999999999999E-3</v>
      </c>
      <c r="G33">
        <v>0.17208000000000001</v>
      </c>
      <c r="K33" s="27" t="s">
        <v>1023</v>
      </c>
      <c r="L33" s="27" t="s">
        <v>1008</v>
      </c>
      <c r="M33" s="27" t="s">
        <v>1009</v>
      </c>
      <c r="N33" s="27" t="s">
        <v>1010</v>
      </c>
      <c r="O33">
        <v>6.9350000000000005E-5</v>
      </c>
      <c r="P33">
        <v>7.6000000000000004E-4</v>
      </c>
      <c r="Q33">
        <v>5.8659999999999997E-2</v>
      </c>
      <c r="S33" s="27" t="s">
        <v>952</v>
      </c>
      <c r="T33" s="27" t="s">
        <v>1008</v>
      </c>
      <c r="U33" s="27" t="s">
        <v>1009</v>
      </c>
      <c r="V33" s="27" t="s">
        <v>1112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 x14ac:dyDescent="0.2">
      <c r="A34" s="27" t="s">
        <v>1023</v>
      </c>
      <c r="B34" s="27" t="s">
        <v>1008</v>
      </c>
      <c r="C34" s="27" t="s">
        <v>1009</v>
      </c>
      <c r="D34" s="27" t="s">
        <v>1011</v>
      </c>
      <c r="E34">
        <v>-1.1E-4</v>
      </c>
      <c r="F34">
        <v>-9.5E-4</v>
      </c>
      <c r="G34">
        <v>1.022E-2</v>
      </c>
      <c r="K34" s="27" t="s">
        <v>1023</v>
      </c>
      <c r="L34" s="27" t="s">
        <v>1008</v>
      </c>
      <c r="M34" s="27" t="s">
        <v>1009</v>
      </c>
      <c r="N34" s="27" t="s">
        <v>1011</v>
      </c>
      <c r="O34">
        <v>-5.3319999999999998E-5</v>
      </c>
      <c r="P34">
        <v>-7.5000000000000002E-4</v>
      </c>
      <c r="Q34">
        <v>-5.8860000000000003E-2</v>
      </c>
      <c r="S34" s="27" t="s">
        <v>952</v>
      </c>
      <c r="T34" s="27" t="s">
        <v>1008</v>
      </c>
      <c r="U34" s="27" t="s">
        <v>1009</v>
      </c>
      <c r="V34" s="27" t="s">
        <v>1112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 x14ac:dyDescent="0.2">
      <c r="A35" s="27" t="s">
        <v>1024</v>
      </c>
      <c r="B35" s="27" t="s">
        <v>1008</v>
      </c>
      <c r="C35" s="27" t="s">
        <v>1009</v>
      </c>
      <c r="D35" s="27" t="s">
        <v>1010</v>
      </c>
      <c r="E35">
        <v>4.8479999999999997E-5</v>
      </c>
      <c r="F35">
        <v>1.9000000000000001E-4</v>
      </c>
      <c r="G35">
        <v>0.17197999999999999</v>
      </c>
      <c r="K35" s="27" t="s">
        <v>1024</v>
      </c>
      <c r="L35" s="27" t="s">
        <v>1008</v>
      </c>
      <c r="M35" s="27" t="s">
        <v>1009</v>
      </c>
      <c r="N35" s="27" t="s">
        <v>1010</v>
      </c>
      <c r="O35">
        <v>6.3269999999999996E-5</v>
      </c>
      <c r="P35">
        <v>1.1E-4</v>
      </c>
      <c r="Q35">
        <v>5.8369999999999998E-2</v>
      </c>
      <c r="S35" s="27" t="s">
        <v>952</v>
      </c>
      <c r="T35" s="27" t="s">
        <v>1008</v>
      </c>
      <c r="U35" s="27" t="s">
        <v>1009</v>
      </c>
      <c r="V35" s="27" t="s">
        <v>1112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 x14ac:dyDescent="0.2">
      <c r="A36" s="27" t="s">
        <v>1024</v>
      </c>
      <c r="B36" s="27" t="s">
        <v>1008</v>
      </c>
      <c r="C36" s="27" t="s">
        <v>1009</v>
      </c>
      <c r="D36" s="27" t="s">
        <v>1011</v>
      </c>
      <c r="E36">
        <v>-7.3360000000000002E-5</v>
      </c>
      <c r="F36">
        <v>-1.4999999999999999E-4</v>
      </c>
      <c r="G36">
        <v>1.022E-2</v>
      </c>
      <c r="K36" s="27" t="s">
        <v>1024</v>
      </c>
      <c r="L36" s="27" t="s">
        <v>1008</v>
      </c>
      <c r="M36" s="27" t="s">
        <v>1009</v>
      </c>
      <c r="N36" s="27" t="s">
        <v>1011</v>
      </c>
      <c r="O36">
        <v>-4.8690000000000003E-5</v>
      </c>
      <c r="P36">
        <v>-1.1E-4</v>
      </c>
      <c r="Q36">
        <v>-5.8290000000000002E-2</v>
      </c>
      <c r="S36" s="27" t="s">
        <v>952</v>
      </c>
      <c r="T36" s="27" t="s">
        <v>1008</v>
      </c>
      <c r="U36" s="27" t="s">
        <v>1009</v>
      </c>
      <c r="V36" s="27" t="s">
        <v>1112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 x14ac:dyDescent="0.2">
      <c r="A37" s="27" t="s">
        <v>1025</v>
      </c>
      <c r="B37" s="27" t="s">
        <v>1008</v>
      </c>
      <c r="C37" s="27" t="s">
        <v>1009</v>
      </c>
      <c r="D37" s="27" t="s">
        <v>1010</v>
      </c>
      <c r="E37">
        <v>7.3980000000000007E-5</v>
      </c>
      <c r="F37">
        <v>6.4999999999999997E-4</v>
      </c>
      <c r="G37">
        <v>0.20263999999999999</v>
      </c>
      <c r="K37" s="27" t="s">
        <v>1025</v>
      </c>
      <c r="L37" s="27" t="s">
        <v>1008</v>
      </c>
      <c r="M37" s="27" t="s">
        <v>1009</v>
      </c>
      <c r="N37" s="27" t="s">
        <v>1010</v>
      </c>
      <c r="O37">
        <v>9.3850000000000004E-5</v>
      </c>
      <c r="P37">
        <v>4.2999999999999999E-4</v>
      </c>
      <c r="Q37">
        <v>8.2589999999999997E-2</v>
      </c>
      <c r="S37" s="27" t="s">
        <v>952</v>
      </c>
      <c r="T37" s="27" t="s">
        <v>1008</v>
      </c>
      <c r="U37" s="27" t="s">
        <v>1009</v>
      </c>
      <c r="V37" s="27" t="s">
        <v>1112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 x14ac:dyDescent="0.2">
      <c r="A38" s="27" t="s">
        <v>1025</v>
      </c>
      <c r="B38" s="27" t="s">
        <v>1008</v>
      </c>
      <c r="C38" s="27" t="s">
        <v>1009</v>
      </c>
      <c r="D38" s="27" t="s">
        <v>1011</v>
      </c>
      <c r="E38">
        <v>-1.1E-4</v>
      </c>
      <c r="F38">
        <v>-5.5000000000000003E-4</v>
      </c>
      <c r="G38">
        <v>-2.6190000000000001E-2</v>
      </c>
      <c r="K38" s="27" t="s">
        <v>1025</v>
      </c>
      <c r="L38" s="27" t="s">
        <v>1008</v>
      </c>
      <c r="M38" s="27" t="s">
        <v>1009</v>
      </c>
      <c r="N38" s="27" t="s">
        <v>1011</v>
      </c>
      <c r="O38">
        <v>-6.9519999999999998E-5</v>
      </c>
      <c r="P38">
        <v>-4.2999999999999999E-4</v>
      </c>
      <c r="Q38">
        <v>-8.2460000000000006E-2</v>
      </c>
      <c r="S38" s="27" t="s">
        <v>1012</v>
      </c>
      <c r="T38" s="27" t="s">
        <v>1008</v>
      </c>
      <c r="U38" s="27" t="s">
        <v>1009</v>
      </c>
      <c r="V38" s="27" t="s">
        <v>1112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 s="27" t="s">
        <v>1026</v>
      </c>
      <c r="B39" s="27" t="s">
        <v>1008</v>
      </c>
      <c r="C39" s="27" t="s">
        <v>1009</v>
      </c>
      <c r="D39" s="27" t="s">
        <v>1010</v>
      </c>
      <c r="E39">
        <v>6.6420000000000004E-5</v>
      </c>
      <c r="F39">
        <v>1.1299999999999999E-3</v>
      </c>
      <c r="G39">
        <v>0.17199</v>
      </c>
      <c r="K39" s="27" t="s">
        <v>1026</v>
      </c>
      <c r="L39" s="27" t="s">
        <v>1008</v>
      </c>
      <c r="M39" s="27" t="s">
        <v>1009</v>
      </c>
      <c r="N39" s="27" t="s">
        <v>1010</v>
      </c>
      <c r="O39">
        <v>7.6210000000000004E-5</v>
      </c>
      <c r="P39">
        <v>7.5000000000000002E-4</v>
      </c>
      <c r="Q39">
        <v>5.8409999999999997E-2</v>
      </c>
      <c r="S39" s="27" t="s">
        <v>1012</v>
      </c>
      <c r="T39" s="27" t="s">
        <v>1008</v>
      </c>
      <c r="U39" s="27" t="s">
        <v>1009</v>
      </c>
      <c r="V39" s="27" t="s">
        <v>1112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 x14ac:dyDescent="0.2">
      <c r="A40" s="27" t="s">
        <v>1026</v>
      </c>
      <c r="B40" s="27" t="s">
        <v>1008</v>
      </c>
      <c r="C40" s="27" t="s">
        <v>1009</v>
      </c>
      <c r="D40" s="27" t="s">
        <v>1011</v>
      </c>
      <c r="E40">
        <v>-9.59E-5</v>
      </c>
      <c r="F40">
        <v>-9.5E-4</v>
      </c>
      <c r="G40">
        <v>1.0160000000000001E-2</v>
      </c>
      <c r="K40" s="27" t="s">
        <v>1026</v>
      </c>
      <c r="L40" s="27" t="s">
        <v>1008</v>
      </c>
      <c r="M40" s="27" t="s">
        <v>1009</v>
      </c>
      <c r="N40" s="27" t="s">
        <v>1011</v>
      </c>
      <c r="O40">
        <v>-5.2469999999999997E-5</v>
      </c>
      <c r="P40">
        <v>-7.5000000000000002E-4</v>
      </c>
      <c r="Q40">
        <v>-5.8310000000000001E-2</v>
      </c>
      <c r="S40" s="27" t="s">
        <v>1012</v>
      </c>
      <c r="T40" s="27" t="s">
        <v>1008</v>
      </c>
      <c r="U40" s="27" t="s">
        <v>1009</v>
      </c>
      <c r="V40" s="27" t="s">
        <v>1112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 x14ac:dyDescent="0.2">
      <c r="A41" s="27" t="s">
        <v>1027</v>
      </c>
      <c r="B41" s="27" t="s">
        <v>1008</v>
      </c>
      <c r="C41" s="27" t="s">
        <v>1009</v>
      </c>
      <c r="D41" s="27" t="s">
        <v>1010</v>
      </c>
      <c r="E41">
        <v>2.834E-5</v>
      </c>
      <c r="F41">
        <v>1.9000000000000001E-4</v>
      </c>
      <c r="G41">
        <v>0.17171</v>
      </c>
      <c r="K41" s="27" t="s">
        <v>1027</v>
      </c>
      <c r="L41" s="27" t="s">
        <v>1008</v>
      </c>
      <c r="M41" s="27" t="s">
        <v>1009</v>
      </c>
      <c r="N41" s="27" t="s">
        <v>1010</v>
      </c>
      <c r="O41">
        <v>6.8960000000000004E-5</v>
      </c>
      <c r="P41">
        <v>1.2E-4</v>
      </c>
      <c r="Q41">
        <v>5.7770000000000002E-2</v>
      </c>
      <c r="S41" s="27" t="s">
        <v>1012</v>
      </c>
      <c r="T41" s="27" t="s">
        <v>1008</v>
      </c>
      <c r="U41" s="27" t="s">
        <v>1009</v>
      </c>
      <c r="V41" s="27" t="s">
        <v>1112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 x14ac:dyDescent="0.2">
      <c r="A42" s="27" t="s">
        <v>1027</v>
      </c>
      <c r="B42" s="27" t="s">
        <v>1008</v>
      </c>
      <c r="C42" s="27" t="s">
        <v>1009</v>
      </c>
      <c r="D42" s="27" t="s">
        <v>1011</v>
      </c>
      <c r="E42">
        <v>-5.821E-5</v>
      </c>
      <c r="F42">
        <v>-1.4999999999999999E-4</v>
      </c>
      <c r="G42">
        <v>1.0120000000000001E-2</v>
      </c>
      <c r="K42" s="27" t="s">
        <v>1027</v>
      </c>
      <c r="L42" s="27" t="s">
        <v>1008</v>
      </c>
      <c r="M42" s="27" t="s">
        <v>1009</v>
      </c>
      <c r="N42" s="27" t="s">
        <v>1011</v>
      </c>
      <c r="O42">
        <v>-4.4929999999999998E-5</v>
      </c>
      <c r="P42">
        <v>-1.2E-4</v>
      </c>
      <c r="Q42">
        <v>-5.7299999999999997E-2</v>
      </c>
      <c r="S42" s="27" t="s">
        <v>1012</v>
      </c>
      <c r="T42" s="27" t="s">
        <v>1008</v>
      </c>
      <c r="U42" s="27" t="s">
        <v>1009</v>
      </c>
      <c r="V42" s="27" t="s">
        <v>1112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 x14ac:dyDescent="0.2">
      <c r="A43" s="27" t="s">
        <v>1028</v>
      </c>
      <c r="B43" s="27" t="s">
        <v>1008</v>
      </c>
      <c r="C43" s="27" t="s">
        <v>1009</v>
      </c>
      <c r="D43" s="27" t="s">
        <v>1010</v>
      </c>
      <c r="E43">
        <v>4.2540000000000003E-5</v>
      </c>
      <c r="F43">
        <v>6.4999999999999997E-4</v>
      </c>
      <c r="G43">
        <v>0.20225000000000001</v>
      </c>
      <c r="K43" s="27" t="s">
        <v>1028</v>
      </c>
      <c r="L43" s="27" t="s">
        <v>1008</v>
      </c>
      <c r="M43" s="27" t="s">
        <v>1009</v>
      </c>
      <c r="N43" s="27" t="s">
        <v>1010</v>
      </c>
      <c r="O43">
        <v>1E-4</v>
      </c>
      <c r="P43">
        <v>4.2000000000000002E-4</v>
      </c>
      <c r="Q43">
        <v>8.1729999999999997E-2</v>
      </c>
      <c r="S43" s="27" t="s">
        <v>1012</v>
      </c>
      <c r="T43" s="27" t="s">
        <v>1008</v>
      </c>
      <c r="U43" s="27" t="s">
        <v>1009</v>
      </c>
      <c r="V43" s="27" t="s">
        <v>1112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 x14ac:dyDescent="0.2">
      <c r="A44" s="27" t="s">
        <v>1028</v>
      </c>
      <c r="B44" s="27" t="s">
        <v>1008</v>
      </c>
      <c r="C44" s="27" t="s">
        <v>1009</v>
      </c>
      <c r="D44" s="27" t="s">
        <v>1011</v>
      </c>
      <c r="E44">
        <v>-8.8759999999999997E-5</v>
      </c>
      <c r="F44">
        <v>-5.4000000000000001E-4</v>
      </c>
      <c r="G44">
        <v>-2.632E-2</v>
      </c>
      <c r="K44" s="27" t="s">
        <v>1028</v>
      </c>
      <c r="L44" s="27" t="s">
        <v>1008</v>
      </c>
      <c r="M44" s="27" t="s">
        <v>1009</v>
      </c>
      <c r="N44" s="27" t="s">
        <v>1011</v>
      </c>
      <c r="O44">
        <v>-6.41E-5</v>
      </c>
      <c r="P44">
        <v>-4.2000000000000002E-4</v>
      </c>
      <c r="Q44">
        <v>-8.1040000000000001E-2</v>
      </c>
      <c r="S44" s="27" t="s">
        <v>1012</v>
      </c>
      <c r="T44" s="27" t="s">
        <v>1008</v>
      </c>
      <c r="U44" s="27" t="s">
        <v>1009</v>
      </c>
      <c r="V44" s="27" t="s">
        <v>1112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 x14ac:dyDescent="0.2">
      <c r="A45" s="27" t="s">
        <v>1029</v>
      </c>
      <c r="B45" s="27" t="s">
        <v>1008</v>
      </c>
      <c r="C45" s="27" t="s">
        <v>1009</v>
      </c>
      <c r="D45" s="27" t="s">
        <v>1010</v>
      </c>
      <c r="E45">
        <v>4.1610000000000003E-5</v>
      </c>
      <c r="F45">
        <v>1.1199999999999999E-3</v>
      </c>
      <c r="G45">
        <v>0.17172000000000001</v>
      </c>
      <c r="K45" s="27" t="s">
        <v>1029</v>
      </c>
      <c r="L45" s="27" t="s">
        <v>1008</v>
      </c>
      <c r="M45" s="27" t="s">
        <v>1009</v>
      </c>
      <c r="N45" s="27" t="s">
        <v>1010</v>
      </c>
      <c r="O45">
        <v>7.9380000000000002E-5</v>
      </c>
      <c r="P45">
        <v>7.2999999999999996E-4</v>
      </c>
      <c r="Q45">
        <v>5.7799999999999997E-2</v>
      </c>
      <c r="S45" s="27" t="s">
        <v>1012</v>
      </c>
      <c r="T45" s="27" t="s">
        <v>1008</v>
      </c>
      <c r="U45" s="27" t="s">
        <v>1009</v>
      </c>
      <c r="V45" s="27" t="s">
        <v>1112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 x14ac:dyDescent="0.2">
      <c r="A46" s="27" t="s">
        <v>1029</v>
      </c>
      <c r="B46" s="27" t="s">
        <v>1008</v>
      </c>
      <c r="C46" s="27" t="s">
        <v>1009</v>
      </c>
      <c r="D46" s="27" t="s">
        <v>1011</v>
      </c>
      <c r="E46">
        <v>-7.6790000000000002E-5</v>
      </c>
      <c r="F46">
        <v>-9.3999999999999997E-4</v>
      </c>
      <c r="G46">
        <v>1.0070000000000001E-2</v>
      </c>
      <c r="K46" s="27" t="s">
        <v>1029</v>
      </c>
      <c r="L46" s="27" t="s">
        <v>1008</v>
      </c>
      <c r="M46" s="27" t="s">
        <v>1009</v>
      </c>
      <c r="N46" s="27" t="s">
        <v>1011</v>
      </c>
      <c r="O46">
        <v>-4.795E-5</v>
      </c>
      <c r="P46">
        <v>-7.3999999999999999E-4</v>
      </c>
      <c r="Q46">
        <v>-5.731E-2</v>
      </c>
      <c r="S46" s="27" t="s">
        <v>1012</v>
      </c>
      <c r="T46" s="27" t="s">
        <v>1008</v>
      </c>
      <c r="U46" s="27" t="s">
        <v>1009</v>
      </c>
      <c r="V46" s="27" t="s">
        <v>1112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 x14ac:dyDescent="0.2">
      <c r="A47" s="27" t="s">
        <v>1030</v>
      </c>
      <c r="B47" s="27" t="s">
        <v>1008</v>
      </c>
      <c r="C47" s="27" t="s">
        <v>1009</v>
      </c>
      <c r="D47" s="27" t="s">
        <v>1010</v>
      </c>
      <c r="E47">
        <v>2.9940000000000001E-5</v>
      </c>
      <c r="F47">
        <v>1.9000000000000001E-4</v>
      </c>
      <c r="G47">
        <v>0.17130999999999999</v>
      </c>
      <c r="K47" s="27" t="s">
        <v>1030</v>
      </c>
      <c r="L47" s="27" t="s">
        <v>1008</v>
      </c>
      <c r="M47" s="27" t="s">
        <v>1009</v>
      </c>
      <c r="N47" s="27" t="s">
        <v>1010</v>
      </c>
      <c r="O47">
        <v>6.211E-5</v>
      </c>
      <c r="P47">
        <v>1.2E-4</v>
      </c>
      <c r="Q47">
        <v>5.6950000000000001E-2</v>
      </c>
      <c r="S47" s="27" t="s">
        <v>1012</v>
      </c>
      <c r="T47" s="27" t="s">
        <v>1008</v>
      </c>
      <c r="U47" s="27" t="s">
        <v>1009</v>
      </c>
      <c r="V47" s="27" t="s">
        <v>1112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 x14ac:dyDescent="0.2">
      <c r="A48" s="27" t="s">
        <v>1030</v>
      </c>
      <c r="B48" s="27" t="s">
        <v>1008</v>
      </c>
      <c r="C48" s="27" t="s">
        <v>1009</v>
      </c>
      <c r="D48" s="27" t="s">
        <v>1011</v>
      </c>
      <c r="E48">
        <v>-4.2209999999999997E-5</v>
      </c>
      <c r="F48">
        <v>-1.6000000000000001E-4</v>
      </c>
      <c r="G48">
        <v>1.0059999999999999E-2</v>
      </c>
      <c r="K48" s="27" t="s">
        <v>1030</v>
      </c>
      <c r="L48" s="27" t="s">
        <v>1008</v>
      </c>
      <c r="M48" s="27" t="s">
        <v>1009</v>
      </c>
      <c r="N48" s="27" t="s">
        <v>1011</v>
      </c>
      <c r="O48">
        <v>-3.6300000000000001E-5</v>
      </c>
      <c r="P48">
        <v>-1.2E-4</v>
      </c>
      <c r="Q48">
        <v>-5.6070000000000002E-2</v>
      </c>
      <c r="S48" s="27" t="s">
        <v>1012</v>
      </c>
      <c r="T48" s="27" t="s">
        <v>1008</v>
      </c>
      <c r="U48" s="27" t="s">
        <v>1009</v>
      </c>
      <c r="V48" s="27" t="s">
        <v>1112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 x14ac:dyDescent="0.2">
      <c r="A49" s="27" t="s">
        <v>1031</v>
      </c>
      <c r="B49" s="27" t="s">
        <v>1008</v>
      </c>
      <c r="C49" s="27" t="s">
        <v>1009</v>
      </c>
      <c r="D49" s="27" t="s">
        <v>1010</v>
      </c>
      <c r="E49">
        <v>3.7799999999999997E-5</v>
      </c>
      <c r="F49">
        <v>6.4999999999999997E-4</v>
      </c>
      <c r="G49">
        <v>0.20166999999999999</v>
      </c>
      <c r="K49" s="27" t="s">
        <v>1031</v>
      </c>
      <c r="L49" s="27" t="s">
        <v>1008</v>
      </c>
      <c r="M49" s="27" t="s">
        <v>1009</v>
      </c>
      <c r="N49" s="27" t="s">
        <v>1010</v>
      </c>
      <c r="O49">
        <v>9.0500000000000004E-5</v>
      </c>
      <c r="P49">
        <v>4.2000000000000002E-4</v>
      </c>
      <c r="Q49">
        <v>8.0549999999999997E-2</v>
      </c>
      <c r="S49" s="27" t="s">
        <v>1013</v>
      </c>
      <c r="T49" s="27" t="s">
        <v>1008</v>
      </c>
      <c r="U49" s="27" t="s">
        <v>1009</v>
      </c>
      <c r="V49" s="27" t="s">
        <v>1112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 s="27" t="s">
        <v>1031</v>
      </c>
      <c r="B50" s="27" t="s">
        <v>1008</v>
      </c>
      <c r="C50" s="27" t="s">
        <v>1009</v>
      </c>
      <c r="D50" s="27" t="s">
        <v>1011</v>
      </c>
      <c r="E50">
        <v>-6.1920000000000003E-5</v>
      </c>
      <c r="F50">
        <v>-5.4000000000000001E-4</v>
      </c>
      <c r="G50">
        <v>-2.639E-2</v>
      </c>
      <c r="K50" s="27" t="s">
        <v>1031</v>
      </c>
      <c r="L50" s="27" t="s">
        <v>1008</v>
      </c>
      <c r="M50" s="27" t="s">
        <v>1009</v>
      </c>
      <c r="N50" s="27" t="s">
        <v>1011</v>
      </c>
      <c r="O50">
        <v>-5.1820000000000002E-5</v>
      </c>
      <c r="P50">
        <v>-4.2000000000000002E-4</v>
      </c>
      <c r="Q50">
        <v>-7.9280000000000003E-2</v>
      </c>
      <c r="S50" s="27" t="s">
        <v>1013</v>
      </c>
      <c r="T50" s="27" t="s">
        <v>1008</v>
      </c>
      <c r="U50" s="27" t="s">
        <v>1009</v>
      </c>
      <c r="V50" s="27" t="s">
        <v>1112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 x14ac:dyDescent="0.2">
      <c r="A51" s="27" t="s">
        <v>1032</v>
      </c>
      <c r="B51" s="27" t="s">
        <v>1008</v>
      </c>
      <c r="C51" s="27" t="s">
        <v>1009</v>
      </c>
      <c r="D51" s="27" t="s">
        <v>1010</v>
      </c>
      <c r="E51">
        <v>2.4150000000000001E-5</v>
      </c>
      <c r="F51">
        <v>1.1000000000000001E-3</v>
      </c>
      <c r="G51">
        <v>0.17130000000000001</v>
      </c>
      <c r="K51" s="27" t="s">
        <v>1032</v>
      </c>
      <c r="L51" s="27" t="s">
        <v>1008</v>
      </c>
      <c r="M51" s="27" t="s">
        <v>1009</v>
      </c>
      <c r="N51" s="27" t="s">
        <v>1010</v>
      </c>
      <c r="O51">
        <v>6.9820000000000006E-5</v>
      </c>
      <c r="P51">
        <v>7.1000000000000002E-4</v>
      </c>
      <c r="Q51">
        <v>5.697E-2</v>
      </c>
      <c r="S51" s="27" t="s">
        <v>1013</v>
      </c>
      <c r="T51" s="27" t="s">
        <v>1008</v>
      </c>
      <c r="U51" s="27" t="s">
        <v>1009</v>
      </c>
      <c r="V51" s="27" t="s">
        <v>1112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 x14ac:dyDescent="0.2">
      <c r="A52" s="27" t="s">
        <v>1032</v>
      </c>
      <c r="B52" s="27" t="s">
        <v>1008</v>
      </c>
      <c r="C52" s="27" t="s">
        <v>1009</v>
      </c>
      <c r="D52" s="27" t="s">
        <v>1011</v>
      </c>
      <c r="E52">
        <v>-5.4049999999999999E-5</v>
      </c>
      <c r="F52">
        <v>-9.2000000000000003E-4</v>
      </c>
      <c r="G52">
        <v>1.0030000000000001E-2</v>
      </c>
      <c r="K52" s="27" t="s">
        <v>1032</v>
      </c>
      <c r="L52" s="27" t="s">
        <v>1008</v>
      </c>
      <c r="M52" s="27" t="s">
        <v>1009</v>
      </c>
      <c r="N52" s="27" t="s">
        <v>1011</v>
      </c>
      <c r="O52">
        <v>-3.8550000000000002E-5</v>
      </c>
      <c r="P52">
        <v>-7.2000000000000005E-4</v>
      </c>
      <c r="Q52">
        <v>-5.6059999999999999E-2</v>
      </c>
      <c r="S52" s="27" t="s">
        <v>1013</v>
      </c>
      <c r="T52" s="27" t="s">
        <v>1008</v>
      </c>
      <c r="U52" s="27" t="s">
        <v>1009</v>
      </c>
      <c r="V52" s="27" t="s">
        <v>1112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 x14ac:dyDescent="0.2">
      <c r="A53" s="27" t="s">
        <v>1033</v>
      </c>
      <c r="B53" s="27" t="s">
        <v>1008</v>
      </c>
      <c r="C53" s="27" t="s">
        <v>1009</v>
      </c>
      <c r="D53" s="27" t="s">
        <v>1010</v>
      </c>
      <c r="E53">
        <v>2.3830000000000001E-5</v>
      </c>
      <c r="F53">
        <v>2.0000000000000001E-4</v>
      </c>
      <c r="G53">
        <v>0.17086000000000001</v>
      </c>
      <c r="K53" s="27" t="s">
        <v>1033</v>
      </c>
      <c r="L53" s="27" t="s">
        <v>1008</v>
      </c>
      <c r="M53" s="27" t="s">
        <v>1009</v>
      </c>
      <c r="N53" s="27" t="s">
        <v>1010</v>
      </c>
      <c r="O53">
        <v>4.2729999999999999E-5</v>
      </c>
      <c r="P53">
        <v>1.2999999999999999E-4</v>
      </c>
      <c r="Q53">
        <v>5.6129999999999999E-2</v>
      </c>
      <c r="S53" s="27" t="s">
        <v>1013</v>
      </c>
      <c r="T53" s="27" t="s">
        <v>1008</v>
      </c>
      <c r="U53" s="27" t="s">
        <v>1009</v>
      </c>
      <c r="V53" s="27" t="s">
        <v>1112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 x14ac:dyDescent="0.2">
      <c r="A54" s="27" t="s">
        <v>1033</v>
      </c>
      <c r="B54" s="27" t="s">
        <v>1008</v>
      </c>
      <c r="C54" s="27" t="s">
        <v>1009</v>
      </c>
      <c r="D54" s="27" t="s">
        <v>1011</v>
      </c>
      <c r="E54">
        <v>-3.3290000000000001E-5</v>
      </c>
      <c r="F54">
        <v>-1.7000000000000001E-4</v>
      </c>
      <c r="G54">
        <v>1.008E-2</v>
      </c>
      <c r="K54" s="27" t="s">
        <v>1033</v>
      </c>
      <c r="L54" s="27" t="s">
        <v>1008</v>
      </c>
      <c r="M54" s="27" t="s">
        <v>1009</v>
      </c>
      <c r="N54" s="27" t="s">
        <v>1011</v>
      </c>
      <c r="O54">
        <v>-2.332E-5</v>
      </c>
      <c r="P54">
        <v>-1.2999999999999999E-4</v>
      </c>
      <c r="Q54">
        <v>-5.4899999999999997E-2</v>
      </c>
      <c r="S54" s="27" t="s">
        <v>1013</v>
      </c>
      <c r="T54" s="27" t="s">
        <v>1008</v>
      </c>
      <c r="U54" s="27" t="s">
        <v>1009</v>
      </c>
      <c r="V54" s="27" t="s">
        <v>1112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 x14ac:dyDescent="0.2">
      <c r="A55" s="27" t="s">
        <v>1034</v>
      </c>
      <c r="B55" s="27" t="s">
        <v>1008</v>
      </c>
      <c r="C55" s="27" t="s">
        <v>1009</v>
      </c>
      <c r="D55" s="27" t="s">
        <v>1010</v>
      </c>
      <c r="E55">
        <v>3.0540000000000002E-5</v>
      </c>
      <c r="F55">
        <v>6.4000000000000005E-4</v>
      </c>
      <c r="G55">
        <v>0.20100999999999999</v>
      </c>
      <c r="K55" s="27" t="s">
        <v>1034</v>
      </c>
      <c r="L55" s="27" t="s">
        <v>1008</v>
      </c>
      <c r="M55" s="27" t="s">
        <v>1009</v>
      </c>
      <c r="N55" s="27" t="s">
        <v>1010</v>
      </c>
      <c r="O55">
        <v>6.2130000000000003E-5</v>
      </c>
      <c r="P55">
        <v>4.0999999999999999E-4</v>
      </c>
      <c r="Q55">
        <v>7.9390000000000002E-2</v>
      </c>
      <c r="S55" s="27" t="s">
        <v>1013</v>
      </c>
      <c r="T55" s="27" t="s">
        <v>1008</v>
      </c>
      <c r="U55" s="27" t="s">
        <v>1009</v>
      </c>
      <c r="V55" s="27" t="s">
        <v>1112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 x14ac:dyDescent="0.2">
      <c r="A56" s="27" t="s">
        <v>1034</v>
      </c>
      <c r="B56" s="27" t="s">
        <v>1008</v>
      </c>
      <c r="C56" s="27" t="s">
        <v>1009</v>
      </c>
      <c r="D56" s="27" t="s">
        <v>1011</v>
      </c>
      <c r="E56">
        <v>-4.4830000000000003E-5</v>
      </c>
      <c r="F56">
        <v>-5.2999999999999998E-4</v>
      </c>
      <c r="G56">
        <v>-2.632E-2</v>
      </c>
      <c r="K56" s="27" t="s">
        <v>1034</v>
      </c>
      <c r="L56" s="27" t="s">
        <v>1008</v>
      </c>
      <c r="M56" s="27" t="s">
        <v>1009</v>
      </c>
      <c r="N56" s="27" t="s">
        <v>1011</v>
      </c>
      <c r="O56">
        <v>-3.3340000000000003E-5</v>
      </c>
      <c r="P56">
        <v>-4.2000000000000002E-4</v>
      </c>
      <c r="Q56">
        <v>-7.7619999999999995E-2</v>
      </c>
      <c r="S56" s="27" t="s">
        <v>1013</v>
      </c>
      <c r="T56" s="27" t="s">
        <v>1008</v>
      </c>
      <c r="U56" s="27" t="s">
        <v>1009</v>
      </c>
      <c r="V56" s="27" t="s">
        <v>1112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 x14ac:dyDescent="0.2">
      <c r="A57" s="27" t="s">
        <v>1035</v>
      </c>
      <c r="B57" s="27" t="s">
        <v>1008</v>
      </c>
      <c r="C57" s="27" t="s">
        <v>1009</v>
      </c>
      <c r="D57" s="27" t="s">
        <v>1010</v>
      </c>
      <c r="E57">
        <v>1.9040000000000001E-5</v>
      </c>
      <c r="F57">
        <v>1.08E-3</v>
      </c>
      <c r="G57">
        <v>0.17083000000000001</v>
      </c>
      <c r="K57" s="27" t="s">
        <v>1035</v>
      </c>
      <c r="L57" s="27" t="s">
        <v>1008</v>
      </c>
      <c r="M57" s="27" t="s">
        <v>1009</v>
      </c>
      <c r="N57" s="27" t="s">
        <v>1010</v>
      </c>
      <c r="O57">
        <v>4.7519999999999999E-5</v>
      </c>
      <c r="P57">
        <v>6.8000000000000005E-4</v>
      </c>
      <c r="Q57">
        <v>5.6149999999999999E-2</v>
      </c>
      <c r="S57" s="27" t="s">
        <v>1013</v>
      </c>
      <c r="T57" s="27" t="s">
        <v>1008</v>
      </c>
      <c r="U57" s="27" t="s">
        <v>1009</v>
      </c>
      <c r="V57" s="27" t="s">
        <v>1112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 x14ac:dyDescent="0.2">
      <c r="A58" s="27" t="s">
        <v>1035</v>
      </c>
      <c r="B58" s="27" t="s">
        <v>1008</v>
      </c>
      <c r="C58" s="27" t="s">
        <v>1009</v>
      </c>
      <c r="D58" s="27" t="s">
        <v>1011</v>
      </c>
      <c r="E58">
        <v>-3.004E-5</v>
      </c>
      <c r="F58">
        <v>-8.9999999999999998E-4</v>
      </c>
      <c r="G58">
        <v>1.009E-2</v>
      </c>
      <c r="K58" s="27" t="s">
        <v>1035</v>
      </c>
      <c r="L58" s="27" t="s">
        <v>1008</v>
      </c>
      <c r="M58" s="27" t="s">
        <v>1009</v>
      </c>
      <c r="N58" s="27" t="s">
        <v>1011</v>
      </c>
      <c r="O58">
        <v>-2.4749999999999999E-5</v>
      </c>
      <c r="P58">
        <v>-6.8999999999999997E-4</v>
      </c>
      <c r="Q58">
        <v>-5.4870000000000002E-2</v>
      </c>
      <c r="S58" s="27" t="s">
        <v>1013</v>
      </c>
      <c r="T58" s="27" t="s">
        <v>1008</v>
      </c>
      <c r="U58" s="27" t="s">
        <v>1009</v>
      </c>
      <c r="V58" s="27" t="s">
        <v>1112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 x14ac:dyDescent="0.2">
      <c r="A59" s="27" t="s">
        <v>1036</v>
      </c>
      <c r="B59" s="27" t="s">
        <v>1008</v>
      </c>
      <c r="C59" s="27" t="s">
        <v>1009</v>
      </c>
      <c r="D59" s="27" t="s">
        <v>1010</v>
      </c>
      <c r="E59">
        <v>1.3540000000000001E-5</v>
      </c>
      <c r="F59">
        <v>2.1000000000000001E-4</v>
      </c>
      <c r="G59">
        <v>0.17058999999999999</v>
      </c>
      <c r="K59" s="27" t="s">
        <v>1036</v>
      </c>
      <c r="L59" s="27" t="s">
        <v>1008</v>
      </c>
      <c r="M59" s="27" t="s">
        <v>1009</v>
      </c>
      <c r="N59" s="27" t="s">
        <v>1010</v>
      </c>
      <c r="O59">
        <v>2.366E-5</v>
      </c>
      <c r="P59">
        <v>1.3999999999999999E-4</v>
      </c>
      <c r="Q59">
        <v>5.568E-2</v>
      </c>
      <c r="S59" s="27" t="s">
        <v>1013</v>
      </c>
      <c r="T59" s="27" t="s">
        <v>1008</v>
      </c>
      <c r="U59" s="27" t="s">
        <v>1009</v>
      </c>
      <c r="V59" s="27" t="s">
        <v>1112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 x14ac:dyDescent="0.2">
      <c r="A60" s="27" t="s">
        <v>1036</v>
      </c>
      <c r="B60" s="27" t="s">
        <v>1008</v>
      </c>
      <c r="C60" s="27" t="s">
        <v>1009</v>
      </c>
      <c r="D60" s="27" t="s">
        <v>1011</v>
      </c>
      <c r="E60">
        <v>-1.8649999999999999E-5</v>
      </c>
      <c r="F60">
        <v>-1.8000000000000001E-4</v>
      </c>
      <c r="G60">
        <v>1.0149999999999999E-2</v>
      </c>
      <c r="K60" s="27" t="s">
        <v>1036</v>
      </c>
      <c r="L60" s="27" t="s">
        <v>1008</v>
      </c>
      <c r="M60" s="27" t="s">
        <v>1009</v>
      </c>
      <c r="N60" s="27" t="s">
        <v>1011</v>
      </c>
      <c r="O60">
        <v>-1.447E-5</v>
      </c>
      <c r="P60">
        <v>-1.3999999999999999E-4</v>
      </c>
      <c r="Q60">
        <v>-5.4280000000000002E-2</v>
      </c>
      <c r="S60" s="27" t="s">
        <v>1014</v>
      </c>
      <c r="T60" s="27" t="s">
        <v>1008</v>
      </c>
      <c r="U60" s="27" t="s">
        <v>1009</v>
      </c>
      <c r="V60" s="27" t="s">
        <v>1112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 s="27" t="s">
        <v>1037</v>
      </c>
      <c r="B61" s="27" t="s">
        <v>1008</v>
      </c>
      <c r="C61" s="27" t="s">
        <v>1009</v>
      </c>
      <c r="D61" s="27" t="s">
        <v>1010</v>
      </c>
      <c r="E61">
        <v>1.747E-5</v>
      </c>
      <c r="F61">
        <v>6.4000000000000005E-4</v>
      </c>
      <c r="G61">
        <v>0.20061999999999999</v>
      </c>
      <c r="K61" s="27" t="s">
        <v>1037</v>
      </c>
      <c r="L61" s="27" t="s">
        <v>1008</v>
      </c>
      <c r="M61" s="27" t="s">
        <v>1009</v>
      </c>
      <c r="N61" s="27" t="s">
        <v>1010</v>
      </c>
      <c r="O61">
        <v>3.2129999999999999E-5</v>
      </c>
      <c r="P61">
        <v>4.0999999999999999E-4</v>
      </c>
      <c r="Q61">
        <v>7.8740000000000004E-2</v>
      </c>
      <c r="S61" s="27" t="s">
        <v>1014</v>
      </c>
      <c r="T61" s="27" t="s">
        <v>1008</v>
      </c>
      <c r="U61" s="27" t="s">
        <v>1009</v>
      </c>
      <c r="V61" s="27" t="s">
        <v>1112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 x14ac:dyDescent="0.2">
      <c r="A62" s="27" t="s">
        <v>1037</v>
      </c>
      <c r="B62" s="27" t="s">
        <v>1008</v>
      </c>
      <c r="C62" s="27" t="s">
        <v>1009</v>
      </c>
      <c r="D62" s="27" t="s">
        <v>1011</v>
      </c>
      <c r="E62">
        <v>-2.516E-5</v>
      </c>
      <c r="F62">
        <v>-5.2999999999999998E-4</v>
      </c>
      <c r="G62">
        <v>-2.622E-2</v>
      </c>
      <c r="K62" s="27" t="s">
        <v>1037</v>
      </c>
      <c r="L62" s="27" t="s">
        <v>1008</v>
      </c>
      <c r="M62" s="27" t="s">
        <v>1009</v>
      </c>
      <c r="N62" s="27" t="s">
        <v>1011</v>
      </c>
      <c r="O62">
        <v>-1.855E-5</v>
      </c>
      <c r="P62">
        <v>-4.0999999999999999E-4</v>
      </c>
      <c r="Q62">
        <v>-7.6730000000000007E-2</v>
      </c>
      <c r="S62" s="27" t="s">
        <v>1014</v>
      </c>
      <c r="T62" s="27" t="s">
        <v>1008</v>
      </c>
      <c r="U62" s="27" t="s">
        <v>1009</v>
      </c>
      <c r="V62" s="27" t="s">
        <v>1112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 x14ac:dyDescent="0.2">
      <c r="A63" s="27" t="s">
        <v>1038</v>
      </c>
      <c r="B63" s="27" t="s">
        <v>1008</v>
      </c>
      <c r="C63" s="27" t="s">
        <v>1009</v>
      </c>
      <c r="D63" s="27" t="s">
        <v>1010</v>
      </c>
      <c r="E63">
        <v>1.06E-5</v>
      </c>
      <c r="F63">
        <v>1.06E-3</v>
      </c>
      <c r="G63">
        <v>0.17055000000000001</v>
      </c>
      <c r="K63" s="27" t="s">
        <v>1038</v>
      </c>
      <c r="L63" s="27" t="s">
        <v>1008</v>
      </c>
      <c r="M63" s="27" t="s">
        <v>1009</v>
      </c>
      <c r="N63" s="27" t="s">
        <v>1010</v>
      </c>
      <c r="O63">
        <v>2.4519999999999999E-5</v>
      </c>
      <c r="P63">
        <v>6.6E-4</v>
      </c>
      <c r="Q63">
        <v>5.5690000000000003E-2</v>
      </c>
      <c r="S63" s="27" t="s">
        <v>1014</v>
      </c>
      <c r="T63" s="27" t="s">
        <v>1008</v>
      </c>
      <c r="U63" s="27" t="s">
        <v>1009</v>
      </c>
      <c r="V63" s="27" t="s">
        <v>1112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 x14ac:dyDescent="0.2">
      <c r="A64" s="27" t="s">
        <v>1038</v>
      </c>
      <c r="B64" s="27" t="s">
        <v>1008</v>
      </c>
      <c r="C64" s="27" t="s">
        <v>1009</v>
      </c>
      <c r="D64" s="27" t="s">
        <v>1011</v>
      </c>
      <c r="E64">
        <v>-1.641E-5</v>
      </c>
      <c r="F64">
        <v>-8.8000000000000003E-4</v>
      </c>
      <c r="G64">
        <v>1.017E-2</v>
      </c>
      <c r="K64" s="27" t="s">
        <v>1038</v>
      </c>
      <c r="L64" s="27" t="s">
        <v>1008</v>
      </c>
      <c r="M64" s="27" t="s">
        <v>1009</v>
      </c>
      <c r="N64" s="27" t="s">
        <v>1011</v>
      </c>
      <c r="O64">
        <v>-1.243E-5</v>
      </c>
      <c r="P64">
        <v>-6.7000000000000002E-4</v>
      </c>
      <c r="Q64">
        <v>-5.4239999999999997E-2</v>
      </c>
      <c r="S64" s="27" t="s">
        <v>1014</v>
      </c>
      <c r="T64" s="27" t="s">
        <v>1008</v>
      </c>
      <c r="U64" s="27" t="s">
        <v>1009</v>
      </c>
      <c r="V64" s="27" t="s">
        <v>1112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 x14ac:dyDescent="0.2">
      <c r="A65" s="27" t="s">
        <v>1039</v>
      </c>
      <c r="B65" s="27" t="s">
        <v>1008</v>
      </c>
      <c r="C65" s="27" t="s">
        <v>1009</v>
      </c>
      <c r="D65" s="27" t="s">
        <v>1010</v>
      </c>
      <c r="E65">
        <v>4.7060000000000003E-6</v>
      </c>
      <c r="F65">
        <v>2.2000000000000001E-4</v>
      </c>
      <c r="G65">
        <v>0.17050000000000001</v>
      </c>
      <c r="K65" s="27" t="s">
        <v>1039</v>
      </c>
      <c r="L65" s="27" t="s">
        <v>1008</v>
      </c>
      <c r="M65" s="27" t="s">
        <v>1009</v>
      </c>
      <c r="N65" s="27" t="s">
        <v>1010</v>
      </c>
      <c r="O65">
        <v>8.2859999999999999E-6</v>
      </c>
      <c r="P65">
        <v>1.4999999999999999E-4</v>
      </c>
      <c r="Q65">
        <v>5.5530000000000003E-2</v>
      </c>
      <c r="S65" s="27" t="s">
        <v>1014</v>
      </c>
      <c r="T65" s="27" t="s">
        <v>1008</v>
      </c>
      <c r="U65" s="27" t="s">
        <v>1009</v>
      </c>
      <c r="V65" s="27" t="s">
        <v>1112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 x14ac:dyDescent="0.2">
      <c r="A66" s="27" t="s">
        <v>1039</v>
      </c>
      <c r="B66" s="27" t="s">
        <v>1008</v>
      </c>
      <c r="C66" s="27" t="s">
        <v>1009</v>
      </c>
      <c r="D66" s="27" t="s">
        <v>1011</v>
      </c>
      <c r="E66">
        <v>-6.4520000000000002E-6</v>
      </c>
      <c r="F66">
        <v>-1.8000000000000001E-4</v>
      </c>
      <c r="G66">
        <v>1.017E-2</v>
      </c>
      <c r="K66" s="27" t="s">
        <v>1039</v>
      </c>
      <c r="L66" s="27" t="s">
        <v>1008</v>
      </c>
      <c r="M66" s="27" t="s">
        <v>1009</v>
      </c>
      <c r="N66" s="27" t="s">
        <v>1011</v>
      </c>
      <c r="O66">
        <v>-5.152E-6</v>
      </c>
      <c r="P66">
        <v>-1.4999999999999999E-4</v>
      </c>
      <c r="Q66">
        <v>-5.4080000000000003E-2</v>
      </c>
      <c r="S66" s="27" t="s">
        <v>1014</v>
      </c>
      <c r="T66" s="27" t="s">
        <v>1008</v>
      </c>
      <c r="U66" s="27" t="s">
        <v>1009</v>
      </c>
      <c r="V66" s="27" t="s">
        <v>1112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 x14ac:dyDescent="0.2">
      <c r="A67" s="27" t="s">
        <v>1040</v>
      </c>
      <c r="B67" s="27" t="s">
        <v>1008</v>
      </c>
      <c r="C67" s="27" t="s">
        <v>1009</v>
      </c>
      <c r="D67" s="27" t="s">
        <v>1010</v>
      </c>
      <c r="E67">
        <v>6.0820000000000004E-6</v>
      </c>
      <c r="F67">
        <v>6.4000000000000005E-4</v>
      </c>
      <c r="G67">
        <v>0.20049</v>
      </c>
      <c r="K67" s="27" t="s">
        <v>1040</v>
      </c>
      <c r="L67" s="27" t="s">
        <v>1008</v>
      </c>
      <c r="M67" s="27" t="s">
        <v>1009</v>
      </c>
      <c r="N67" s="27" t="s">
        <v>1010</v>
      </c>
      <c r="O67">
        <v>1.1029999999999999E-5</v>
      </c>
      <c r="P67">
        <v>4.0999999999999999E-4</v>
      </c>
      <c r="Q67">
        <v>7.8539999999999999E-2</v>
      </c>
      <c r="S67" s="27" t="s">
        <v>1014</v>
      </c>
      <c r="T67" s="27" t="s">
        <v>1008</v>
      </c>
      <c r="U67" s="27" t="s">
        <v>1009</v>
      </c>
      <c r="V67" s="27" t="s">
        <v>1112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 x14ac:dyDescent="0.2">
      <c r="A68" s="27" t="s">
        <v>1040</v>
      </c>
      <c r="B68" s="27" t="s">
        <v>1008</v>
      </c>
      <c r="C68" s="27" t="s">
        <v>1009</v>
      </c>
      <c r="D68" s="27" t="s">
        <v>1011</v>
      </c>
      <c r="E68">
        <v>-8.7099999999999996E-6</v>
      </c>
      <c r="F68">
        <v>-5.2999999999999998E-4</v>
      </c>
      <c r="G68">
        <v>-2.6179999999999998E-2</v>
      </c>
      <c r="K68" s="27" t="s">
        <v>1040</v>
      </c>
      <c r="L68" s="27" t="s">
        <v>1008</v>
      </c>
      <c r="M68" s="27" t="s">
        <v>1009</v>
      </c>
      <c r="N68" s="27" t="s">
        <v>1011</v>
      </c>
      <c r="O68">
        <v>-6.6270000000000002E-6</v>
      </c>
      <c r="P68">
        <v>-4.0999999999999999E-4</v>
      </c>
      <c r="Q68">
        <v>-7.6450000000000004E-2</v>
      </c>
      <c r="S68" s="27" t="s">
        <v>1014</v>
      </c>
      <c r="T68" s="27" t="s">
        <v>1008</v>
      </c>
      <c r="U68" s="27" t="s">
        <v>1009</v>
      </c>
      <c r="V68" s="27" t="s">
        <v>1112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 x14ac:dyDescent="0.2">
      <c r="A69" s="27" t="s">
        <v>1041</v>
      </c>
      <c r="B69" s="27" t="s">
        <v>1008</v>
      </c>
      <c r="C69" s="27" t="s">
        <v>1009</v>
      </c>
      <c r="D69" s="27" t="s">
        <v>1010</v>
      </c>
      <c r="E69">
        <v>3.6610000000000002E-6</v>
      </c>
      <c r="F69">
        <v>1.0499999999999999E-3</v>
      </c>
      <c r="G69">
        <v>0.17044999999999999</v>
      </c>
      <c r="K69" s="27" t="s">
        <v>1041</v>
      </c>
      <c r="L69" s="27" t="s">
        <v>1008</v>
      </c>
      <c r="M69" s="27" t="s">
        <v>1009</v>
      </c>
      <c r="N69" s="27" t="s">
        <v>1010</v>
      </c>
      <c r="O69">
        <v>8.2670000000000006E-6</v>
      </c>
      <c r="P69">
        <v>6.4999999999999997E-4</v>
      </c>
      <c r="Q69">
        <v>5.5550000000000002E-2</v>
      </c>
      <c r="S69" s="27" t="s">
        <v>1014</v>
      </c>
      <c r="T69" s="27" t="s">
        <v>1008</v>
      </c>
      <c r="U69" s="27" t="s">
        <v>1009</v>
      </c>
      <c r="V69" s="27" t="s">
        <v>1112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 x14ac:dyDescent="0.2">
      <c r="A70" s="27" t="s">
        <v>1041</v>
      </c>
      <c r="B70" s="27" t="s">
        <v>1008</v>
      </c>
      <c r="C70" s="27" t="s">
        <v>1009</v>
      </c>
      <c r="D70" s="27" t="s">
        <v>1011</v>
      </c>
      <c r="E70">
        <v>-5.6969999999999998E-6</v>
      </c>
      <c r="F70">
        <v>-8.7000000000000001E-4</v>
      </c>
      <c r="G70">
        <v>1.0200000000000001E-2</v>
      </c>
      <c r="K70" s="27" t="s">
        <v>1041</v>
      </c>
      <c r="L70" s="27" t="s">
        <v>1008</v>
      </c>
      <c r="M70" s="27" t="s">
        <v>1009</v>
      </c>
      <c r="N70" s="27" t="s">
        <v>1011</v>
      </c>
      <c r="O70">
        <v>-4.1579999999999998E-6</v>
      </c>
      <c r="P70">
        <v>-6.7000000000000002E-4</v>
      </c>
      <c r="Q70">
        <v>-5.4039999999999998E-2</v>
      </c>
      <c r="S70" s="27" t="s">
        <v>1014</v>
      </c>
      <c r="T70" s="27" t="s">
        <v>1008</v>
      </c>
      <c r="U70" s="27" t="s">
        <v>1009</v>
      </c>
      <c r="V70" s="27" t="s">
        <v>1112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 x14ac:dyDescent="0.2">
      <c r="A71" s="27" t="s">
        <v>1042</v>
      </c>
      <c r="B71" s="27" t="s">
        <v>1008</v>
      </c>
      <c r="C71" s="27" t="s">
        <v>1009</v>
      </c>
      <c r="D71" s="27" t="s">
        <v>1010</v>
      </c>
      <c r="E71">
        <v>6.4520000000000002E-6</v>
      </c>
      <c r="F71">
        <v>2.2000000000000001E-4</v>
      </c>
      <c r="G71">
        <v>0.17050000000000001</v>
      </c>
      <c r="K71" s="27" t="s">
        <v>1042</v>
      </c>
      <c r="L71" s="27" t="s">
        <v>1008</v>
      </c>
      <c r="M71" s="27" t="s">
        <v>1009</v>
      </c>
      <c r="N71" s="27" t="s">
        <v>1010</v>
      </c>
      <c r="O71">
        <v>5.1529999999999996E-6</v>
      </c>
      <c r="P71">
        <v>1.4999999999999999E-4</v>
      </c>
      <c r="Q71">
        <v>5.5530000000000003E-2</v>
      </c>
      <c r="S71" s="27" t="s">
        <v>1015</v>
      </c>
      <c r="T71" s="27" t="s">
        <v>1008</v>
      </c>
      <c r="U71" s="27" t="s">
        <v>1009</v>
      </c>
      <c r="V71" s="27" t="s">
        <v>1112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">
      <c r="A72" s="27" t="s">
        <v>1042</v>
      </c>
      <c r="B72" s="27" t="s">
        <v>1008</v>
      </c>
      <c r="C72" s="27" t="s">
        <v>1009</v>
      </c>
      <c r="D72" s="27" t="s">
        <v>1011</v>
      </c>
      <c r="E72">
        <v>-4.7060000000000003E-6</v>
      </c>
      <c r="F72">
        <v>-1.8000000000000001E-4</v>
      </c>
      <c r="G72">
        <v>1.017E-2</v>
      </c>
      <c r="K72" s="27" t="s">
        <v>1042</v>
      </c>
      <c r="L72" s="27" t="s">
        <v>1008</v>
      </c>
      <c r="M72" s="27" t="s">
        <v>1009</v>
      </c>
      <c r="N72" s="27" t="s">
        <v>1011</v>
      </c>
      <c r="O72">
        <v>-8.2859999999999999E-6</v>
      </c>
      <c r="P72">
        <v>-1.4999999999999999E-4</v>
      </c>
      <c r="Q72">
        <v>-5.4080000000000003E-2</v>
      </c>
      <c r="S72" s="27" t="s">
        <v>1015</v>
      </c>
      <c r="T72" s="27" t="s">
        <v>1008</v>
      </c>
      <c r="U72" s="27" t="s">
        <v>1009</v>
      </c>
      <c r="V72" s="27" t="s">
        <v>1112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 x14ac:dyDescent="0.2">
      <c r="A73" s="27" t="s">
        <v>1043</v>
      </c>
      <c r="B73" s="27" t="s">
        <v>1008</v>
      </c>
      <c r="C73" s="27" t="s">
        <v>1009</v>
      </c>
      <c r="D73" s="27" t="s">
        <v>1010</v>
      </c>
      <c r="E73">
        <v>8.7099999999999996E-6</v>
      </c>
      <c r="F73">
        <v>6.4000000000000005E-4</v>
      </c>
      <c r="G73">
        <v>0.20049</v>
      </c>
      <c r="K73" s="27" t="s">
        <v>1043</v>
      </c>
      <c r="L73" s="27" t="s">
        <v>1008</v>
      </c>
      <c r="M73" s="27" t="s">
        <v>1009</v>
      </c>
      <c r="N73" s="27" t="s">
        <v>1010</v>
      </c>
      <c r="O73">
        <v>6.6270000000000002E-6</v>
      </c>
      <c r="P73">
        <v>4.0999999999999999E-4</v>
      </c>
      <c r="Q73">
        <v>7.8539999999999999E-2</v>
      </c>
      <c r="S73" s="27" t="s">
        <v>1015</v>
      </c>
      <c r="T73" s="27" t="s">
        <v>1008</v>
      </c>
      <c r="U73" s="27" t="s">
        <v>1009</v>
      </c>
      <c r="V73" s="27" t="s">
        <v>1112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 x14ac:dyDescent="0.2">
      <c r="A74" s="27" t="s">
        <v>1043</v>
      </c>
      <c r="B74" s="27" t="s">
        <v>1008</v>
      </c>
      <c r="C74" s="27" t="s">
        <v>1009</v>
      </c>
      <c r="D74" s="27" t="s">
        <v>1011</v>
      </c>
      <c r="E74">
        <v>-6.0820000000000004E-6</v>
      </c>
      <c r="F74">
        <v>-5.2999999999999998E-4</v>
      </c>
      <c r="G74">
        <v>-2.6179999999999998E-2</v>
      </c>
      <c r="K74" s="27" t="s">
        <v>1043</v>
      </c>
      <c r="L74" s="27" t="s">
        <v>1008</v>
      </c>
      <c r="M74" s="27" t="s">
        <v>1009</v>
      </c>
      <c r="N74" s="27" t="s">
        <v>1011</v>
      </c>
      <c r="O74">
        <v>-1.1029999999999999E-5</v>
      </c>
      <c r="P74">
        <v>-4.0999999999999999E-4</v>
      </c>
      <c r="Q74">
        <v>-7.6450000000000004E-2</v>
      </c>
      <c r="S74" s="27" t="s">
        <v>1015</v>
      </c>
      <c r="T74" s="27" t="s">
        <v>1008</v>
      </c>
      <c r="U74" s="27" t="s">
        <v>1009</v>
      </c>
      <c r="V74" s="27" t="s">
        <v>1112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 x14ac:dyDescent="0.2">
      <c r="A75" s="27" t="s">
        <v>1044</v>
      </c>
      <c r="B75" s="27" t="s">
        <v>1008</v>
      </c>
      <c r="C75" s="27" t="s">
        <v>1009</v>
      </c>
      <c r="D75" s="27" t="s">
        <v>1010</v>
      </c>
      <c r="E75">
        <v>5.6969999999999998E-6</v>
      </c>
      <c r="F75">
        <v>1.0499999999999999E-3</v>
      </c>
      <c r="G75">
        <v>0.17044999999999999</v>
      </c>
      <c r="K75" s="27" t="s">
        <v>1044</v>
      </c>
      <c r="L75" s="27" t="s">
        <v>1008</v>
      </c>
      <c r="M75" s="27" t="s">
        <v>1009</v>
      </c>
      <c r="N75" s="27" t="s">
        <v>1010</v>
      </c>
      <c r="O75">
        <v>4.1579999999999998E-6</v>
      </c>
      <c r="P75">
        <v>6.4999999999999997E-4</v>
      </c>
      <c r="Q75">
        <v>5.5550000000000002E-2</v>
      </c>
      <c r="S75" s="27" t="s">
        <v>1015</v>
      </c>
      <c r="T75" s="27" t="s">
        <v>1008</v>
      </c>
      <c r="U75" s="27" t="s">
        <v>1009</v>
      </c>
      <c r="V75" s="27" t="s">
        <v>1112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 x14ac:dyDescent="0.2">
      <c r="A76" s="27" t="s">
        <v>1044</v>
      </c>
      <c r="B76" s="27" t="s">
        <v>1008</v>
      </c>
      <c r="C76" s="27" t="s">
        <v>1009</v>
      </c>
      <c r="D76" s="27" t="s">
        <v>1011</v>
      </c>
      <c r="E76">
        <v>-3.6610000000000002E-6</v>
      </c>
      <c r="F76">
        <v>-8.7000000000000001E-4</v>
      </c>
      <c r="G76">
        <v>1.0200000000000001E-2</v>
      </c>
      <c r="K76" s="27" t="s">
        <v>1044</v>
      </c>
      <c r="L76" s="27" t="s">
        <v>1008</v>
      </c>
      <c r="M76" s="27" t="s">
        <v>1009</v>
      </c>
      <c r="N76" s="27" t="s">
        <v>1011</v>
      </c>
      <c r="O76">
        <v>-8.2670000000000006E-6</v>
      </c>
      <c r="P76">
        <v>-6.7000000000000002E-4</v>
      </c>
      <c r="Q76">
        <v>-5.4039999999999998E-2</v>
      </c>
      <c r="S76" s="27" t="s">
        <v>1015</v>
      </c>
      <c r="T76" s="27" t="s">
        <v>1008</v>
      </c>
      <c r="U76" s="27" t="s">
        <v>1009</v>
      </c>
      <c r="V76" s="27" t="s">
        <v>1112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 x14ac:dyDescent="0.2">
      <c r="A77" s="27" t="s">
        <v>1045</v>
      </c>
      <c r="B77" s="27" t="s">
        <v>1008</v>
      </c>
      <c r="C77" s="27" t="s">
        <v>1009</v>
      </c>
      <c r="D77" s="27" t="s">
        <v>1010</v>
      </c>
      <c r="E77">
        <v>1.8649999999999999E-5</v>
      </c>
      <c r="F77">
        <v>2.1000000000000001E-4</v>
      </c>
      <c r="G77">
        <v>0.17058999999999999</v>
      </c>
      <c r="K77" s="27" t="s">
        <v>1045</v>
      </c>
      <c r="L77" s="27" t="s">
        <v>1008</v>
      </c>
      <c r="M77" s="27" t="s">
        <v>1009</v>
      </c>
      <c r="N77" s="27" t="s">
        <v>1010</v>
      </c>
      <c r="O77">
        <v>1.447E-5</v>
      </c>
      <c r="P77">
        <v>1.3999999999999999E-4</v>
      </c>
      <c r="Q77">
        <v>5.568E-2</v>
      </c>
      <c r="S77" s="27" t="s">
        <v>1015</v>
      </c>
      <c r="T77" s="27" t="s">
        <v>1008</v>
      </c>
      <c r="U77" s="27" t="s">
        <v>1009</v>
      </c>
      <c r="V77" s="27" t="s">
        <v>1112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 x14ac:dyDescent="0.2">
      <c r="A78" s="27" t="s">
        <v>1045</v>
      </c>
      <c r="B78" s="27" t="s">
        <v>1008</v>
      </c>
      <c r="C78" s="27" t="s">
        <v>1009</v>
      </c>
      <c r="D78" s="27" t="s">
        <v>1011</v>
      </c>
      <c r="E78">
        <v>-1.3540000000000001E-5</v>
      </c>
      <c r="F78">
        <v>-1.8000000000000001E-4</v>
      </c>
      <c r="G78">
        <v>1.0149999999999999E-2</v>
      </c>
      <c r="K78" s="27" t="s">
        <v>1045</v>
      </c>
      <c r="L78" s="27" t="s">
        <v>1008</v>
      </c>
      <c r="M78" s="27" t="s">
        <v>1009</v>
      </c>
      <c r="N78" s="27" t="s">
        <v>1011</v>
      </c>
      <c r="O78">
        <v>-2.366E-5</v>
      </c>
      <c r="P78">
        <v>-1.3999999999999999E-4</v>
      </c>
      <c r="Q78">
        <v>-5.4280000000000002E-2</v>
      </c>
      <c r="S78" s="27" t="s">
        <v>1015</v>
      </c>
      <c r="T78" s="27" t="s">
        <v>1008</v>
      </c>
      <c r="U78" s="27" t="s">
        <v>1009</v>
      </c>
      <c r="V78" s="27" t="s">
        <v>1112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 x14ac:dyDescent="0.2">
      <c r="A79" s="27" t="s">
        <v>1046</v>
      </c>
      <c r="B79" s="27" t="s">
        <v>1008</v>
      </c>
      <c r="C79" s="27" t="s">
        <v>1009</v>
      </c>
      <c r="D79" s="27" t="s">
        <v>1010</v>
      </c>
      <c r="E79">
        <v>2.516E-5</v>
      </c>
      <c r="F79">
        <v>6.4000000000000005E-4</v>
      </c>
      <c r="G79">
        <v>0.20061999999999999</v>
      </c>
      <c r="K79" s="27" t="s">
        <v>1046</v>
      </c>
      <c r="L79" s="27" t="s">
        <v>1008</v>
      </c>
      <c r="M79" s="27" t="s">
        <v>1009</v>
      </c>
      <c r="N79" s="27" t="s">
        <v>1010</v>
      </c>
      <c r="O79">
        <v>1.855E-5</v>
      </c>
      <c r="P79">
        <v>4.0999999999999999E-4</v>
      </c>
      <c r="Q79">
        <v>7.8740000000000004E-2</v>
      </c>
      <c r="S79" s="27" t="s">
        <v>1015</v>
      </c>
      <c r="T79" s="27" t="s">
        <v>1008</v>
      </c>
      <c r="U79" s="27" t="s">
        <v>1009</v>
      </c>
      <c r="V79" s="27" t="s">
        <v>1112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 x14ac:dyDescent="0.2">
      <c r="A80" s="27" t="s">
        <v>1046</v>
      </c>
      <c r="B80" s="27" t="s">
        <v>1008</v>
      </c>
      <c r="C80" s="27" t="s">
        <v>1009</v>
      </c>
      <c r="D80" s="27" t="s">
        <v>1011</v>
      </c>
      <c r="E80">
        <v>-1.747E-5</v>
      </c>
      <c r="F80">
        <v>-5.2999999999999998E-4</v>
      </c>
      <c r="G80">
        <v>-2.622E-2</v>
      </c>
      <c r="K80" s="27" t="s">
        <v>1046</v>
      </c>
      <c r="L80" s="27" t="s">
        <v>1008</v>
      </c>
      <c r="M80" s="27" t="s">
        <v>1009</v>
      </c>
      <c r="N80" s="27" t="s">
        <v>1011</v>
      </c>
      <c r="O80">
        <v>-3.2129999999999999E-5</v>
      </c>
      <c r="P80">
        <v>-4.0999999999999999E-4</v>
      </c>
      <c r="Q80">
        <v>-7.6730000000000007E-2</v>
      </c>
      <c r="S80" s="27" t="s">
        <v>1015</v>
      </c>
      <c r="T80" s="27" t="s">
        <v>1008</v>
      </c>
      <c r="U80" s="27" t="s">
        <v>1009</v>
      </c>
      <c r="V80" s="27" t="s">
        <v>1112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 x14ac:dyDescent="0.2">
      <c r="A81" s="27" t="s">
        <v>1047</v>
      </c>
      <c r="B81" s="27" t="s">
        <v>1008</v>
      </c>
      <c r="C81" s="27" t="s">
        <v>1009</v>
      </c>
      <c r="D81" s="27" t="s">
        <v>1010</v>
      </c>
      <c r="E81">
        <v>1.641E-5</v>
      </c>
      <c r="F81">
        <v>1.06E-3</v>
      </c>
      <c r="G81">
        <v>0.17055000000000001</v>
      </c>
      <c r="K81" s="27" t="s">
        <v>1047</v>
      </c>
      <c r="L81" s="27" t="s">
        <v>1008</v>
      </c>
      <c r="M81" s="27" t="s">
        <v>1009</v>
      </c>
      <c r="N81" s="27" t="s">
        <v>1010</v>
      </c>
      <c r="O81">
        <v>1.243E-5</v>
      </c>
      <c r="P81">
        <v>6.6E-4</v>
      </c>
      <c r="Q81">
        <v>5.5690000000000003E-2</v>
      </c>
      <c r="S81" s="27" t="s">
        <v>1015</v>
      </c>
      <c r="T81" s="27" t="s">
        <v>1008</v>
      </c>
      <c r="U81" s="27" t="s">
        <v>1009</v>
      </c>
      <c r="V81" s="27" t="s">
        <v>1112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 x14ac:dyDescent="0.2">
      <c r="A82" s="27" t="s">
        <v>1047</v>
      </c>
      <c r="B82" s="27" t="s">
        <v>1008</v>
      </c>
      <c r="C82" s="27" t="s">
        <v>1009</v>
      </c>
      <c r="D82" s="27" t="s">
        <v>1011</v>
      </c>
      <c r="E82">
        <v>-1.06E-5</v>
      </c>
      <c r="F82">
        <v>-8.8000000000000003E-4</v>
      </c>
      <c r="G82">
        <v>1.017E-2</v>
      </c>
      <c r="K82" s="27" t="s">
        <v>1047</v>
      </c>
      <c r="L82" s="27" t="s">
        <v>1008</v>
      </c>
      <c r="M82" s="27" t="s">
        <v>1009</v>
      </c>
      <c r="N82" s="27" t="s">
        <v>1011</v>
      </c>
      <c r="O82">
        <v>-2.4519999999999999E-5</v>
      </c>
      <c r="P82">
        <v>-6.7000000000000002E-4</v>
      </c>
      <c r="Q82">
        <v>-5.4239999999999997E-2</v>
      </c>
      <c r="S82" s="27" t="s">
        <v>1016</v>
      </c>
      <c r="T82" s="27" t="s">
        <v>1008</v>
      </c>
      <c r="U82" s="27" t="s">
        <v>1009</v>
      </c>
      <c r="V82" s="27" t="s">
        <v>1112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 s="27" t="s">
        <v>1048</v>
      </c>
      <c r="B83" s="27" t="s">
        <v>1008</v>
      </c>
      <c r="C83" s="27" t="s">
        <v>1009</v>
      </c>
      <c r="D83" s="27" t="s">
        <v>1010</v>
      </c>
      <c r="E83">
        <v>3.3290000000000001E-5</v>
      </c>
      <c r="F83">
        <v>2.0000000000000001E-4</v>
      </c>
      <c r="G83">
        <v>0.17086000000000001</v>
      </c>
      <c r="K83" s="27" t="s">
        <v>1048</v>
      </c>
      <c r="L83" s="27" t="s">
        <v>1008</v>
      </c>
      <c r="M83" s="27" t="s">
        <v>1009</v>
      </c>
      <c r="N83" s="27" t="s">
        <v>1010</v>
      </c>
      <c r="O83">
        <v>2.332E-5</v>
      </c>
      <c r="P83">
        <v>1.2999999999999999E-4</v>
      </c>
      <c r="Q83">
        <v>5.6129999999999999E-2</v>
      </c>
      <c r="S83" s="27" t="s">
        <v>1016</v>
      </c>
      <c r="T83" s="27" t="s">
        <v>1008</v>
      </c>
      <c r="U83" s="27" t="s">
        <v>1009</v>
      </c>
      <c r="V83" s="27" t="s">
        <v>1112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 x14ac:dyDescent="0.2">
      <c r="A84" s="27" t="s">
        <v>1048</v>
      </c>
      <c r="B84" s="27" t="s">
        <v>1008</v>
      </c>
      <c r="C84" s="27" t="s">
        <v>1009</v>
      </c>
      <c r="D84" s="27" t="s">
        <v>1011</v>
      </c>
      <c r="E84">
        <v>-2.3830000000000001E-5</v>
      </c>
      <c r="F84">
        <v>-1.7000000000000001E-4</v>
      </c>
      <c r="G84">
        <v>1.008E-2</v>
      </c>
      <c r="K84" s="27" t="s">
        <v>1048</v>
      </c>
      <c r="L84" s="27" t="s">
        <v>1008</v>
      </c>
      <c r="M84" s="27" t="s">
        <v>1009</v>
      </c>
      <c r="N84" s="27" t="s">
        <v>1011</v>
      </c>
      <c r="O84">
        <v>-4.2729999999999999E-5</v>
      </c>
      <c r="P84">
        <v>-1.2999999999999999E-4</v>
      </c>
      <c r="Q84">
        <v>-5.4899999999999997E-2</v>
      </c>
      <c r="S84" s="27" t="s">
        <v>1016</v>
      </c>
      <c r="T84" s="27" t="s">
        <v>1008</v>
      </c>
      <c r="U84" s="27" t="s">
        <v>1009</v>
      </c>
      <c r="V84" s="27" t="s">
        <v>1112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 x14ac:dyDescent="0.2">
      <c r="A85" s="27" t="s">
        <v>1049</v>
      </c>
      <c r="B85" s="27" t="s">
        <v>1008</v>
      </c>
      <c r="C85" s="27" t="s">
        <v>1009</v>
      </c>
      <c r="D85" s="27" t="s">
        <v>1010</v>
      </c>
      <c r="E85">
        <v>4.4830000000000003E-5</v>
      </c>
      <c r="F85">
        <v>6.4000000000000005E-4</v>
      </c>
      <c r="G85">
        <v>0.20100999999999999</v>
      </c>
      <c r="K85" s="27" t="s">
        <v>1049</v>
      </c>
      <c r="L85" s="27" t="s">
        <v>1008</v>
      </c>
      <c r="M85" s="27" t="s">
        <v>1009</v>
      </c>
      <c r="N85" s="27" t="s">
        <v>1010</v>
      </c>
      <c r="O85">
        <v>3.3340000000000003E-5</v>
      </c>
      <c r="P85">
        <v>4.0999999999999999E-4</v>
      </c>
      <c r="Q85">
        <v>7.9390000000000002E-2</v>
      </c>
      <c r="S85" s="27" t="s">
        <v>1016</v>
      </c>
      <c r="T85" s="27" t="s">
        <v>1008</v>
      </c>
      <c r="U85" s="27" t="s">
        <v>1009</v>
      </c>
      <c r="V85" s="27" t="s">
        <v>1112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 x14ac:dyDescent="0.2">
      <c r="A86" s="27" t="s">
        <v>1049</v>
      </c>
      <c r="B86" s="27" t="s">
        <v>1008</v>
      </c>
      <c r="C86" s="27" t="s">
        <v>1009</v>
      </c>
      <c r="D86" s="27" t="s">
        <v>1011</v>
      </c>
      <c r="E86">
        <v>-3.0540000000000002E-5</v>
      </c>
      <c r="F86">
        <v>-5.2999999999999998E-4</v>
      </c>
      <c r="G86">
        <v>-2.632E-2</v>
      </c>
      <c r="K86" s="27" t="s">
        <v>1049</v>
      </c>
      <c r="L86" s="27" t="s">
        <v>1008</v>
      </c>
      <c r="M86" s="27" t="s">
        <v>1009</v>
      </c>
      <c r="N86" s="27" t="s">
        <v>1011</v>
      </c>
      <c r="O86">
        <v>-6.2130000000000003E-5</v>
      </c>
      <c r="P86">
        <v>-4.2000000000000002E-4</v>
      </c>
      <c r="Q86">
        <v>-7.7619999999999995E-2</v>
      </c>
      <c r="S86" s="27" t="s">
        <v>1016</v>
      </c>
      <c r="T86" s="27" t="s">
        <v>1008</v>
      </c>
      <c r="U86" s="27" t="s">
        <v>1009</v>
      </c>
      <c r="V86" s="27" t="s">
        <v>1112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 x14ac:dyDescent="0.2">
      <c r="A87" s="27" t="s">
        <v>1050</v>
      </c>
      <c r="B87" s="27" t="s">
        <v>1008</v>
      </c>
      <c r="C87" s="27" t="s">
        <v>1009</v>
      </c>
      <c r="D87" s="27" t="s">
        <v>1010</v>
      </c>
      <c r="E87">
        <v>3.004E-5</v>
      </c>
      <c r="F87">
        <v>1.08E-3</v>
      </c>
      <c r="G87">
        <v>0.17083000000000001</v>
      </c>
      <c r="K87" s="27" t="s">
        <v>1050</v>
      </c>
      <c r="L87" s="27" t="s">
        <v>1008</v>
      </c>
      <c r="M87" s="27" t="s">
        <v>1009</v>
      </c>
      <c r="N87" s="27" t="s">
        <v>1010</v>
      </c>
      <c r="O87">
        <v>2.4749999999999999E-5</v>
      </c>
      <c r="P87">
        <v>6.8000000000000005E-4</v>
      </c>
      <c r="Q87">
        <v>5.6149999999999999E-2</v>
      </c>
      <c r="S87" s="27" t="s">
        <v>1016</v>
      </c>
      <c r="T87" s="27" t="s">
        <v>1008</v>
      </c>
      <c r="U87" s="27" t="s">
        <v>1009</v>
      </c>
      <c r="V87" s="27" t="s">
        <v>1112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 x14ac:dyDescent="0.2">
      <c r="A88" s="27" t="s">
        <v>1050</v>
      </c>
      <c r="B88" s="27" t="s">
        <v>1008</v>
      </c>
      <c r="C88" s="27" t="s">
        <v>1009</v>
      </c>
      <c r="D88" s="27" t="s">
        <v>1011</v>
      </c>
      <c r="E88">
        <v>-1.9040000000000001E-5</v>
      </c>
      <c r="F88">
        <v>-8.9999999999999998E-4</v>
      </c>
      <c r="G88">
        <v>1.009E-2</v>
      </c>
      <c r="K88" s="27" t="s">
        <v>1050</v>
      </c>
      <c r="L88" s="27" t="s">
        <v>1008</v>
      </c>
      <c r="M88" s="27" t="s">
        <v>1009</v>
      </c>
      <c r="N88" s="27" t="s">
        <v>1011</v>
      </c>
      <c r="O88">
        <v>-4.7519999999999999E-5</v>
      </c>
      <c r="P88">
        <v>-6.8999999999999997E-4</v>
      </c>
      <c r="Q88">
        <v>-5.4870000000000002E-2</v>
      </c>
      <c r="S88" s="27" t="s">
        <v>1016</v>
      </c>
      <c r="T88" s="27" t="s">
        <v>1008</v>
      </c>
      <c r="U88" s="27" t="s">
        <v>1009</v>
      </c>
      <c r="V88" s="27" t="s">
        <v>1112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 x14ac:dyDescent="0.2">
      <c r="A89" s="27" t="s">
        <v>1051</v>
      </c>
      <c r="B89" s="27" t="s">
        <v>1008</v>
      </c>
      <c r="C89" s="27" t="s">
        <v>1009</v>
      </c>
      <c r="D89" s="27" t="s">
        <v>1010</v>
      </c>
      <c r="E89">
        <v>4.2209999999999997E-5</v>
      </c>
      <c r="F89">
        <v>1.9000000000000001E-4</v>
      </c>
      <c r="G89">
        <v>0.17130999999999999</v>
      </c>
      <c r="K89" s="27" t="s">
        <v>1051</v>
      </c>
      <c r="L89" s="27" t="s">
        <v>1008</v>
      </c>
      <c r="M89" s="27" t="s">
        <v>1009</v>
      </c>
      <c r="N89" s="27" t="s">
        <v>1010</v>
      </c>
      <c r="O89">
        <v>3.6300000000000001E-5</v>
      </c>
      <c r="P89">
        <v>1.2E-4</v>
      </c>
      <c r="Q89">
        <v>5.6950000000000001E-2</v>
      </c>
      <c r="S89" s="27" t="s">
        <v>1016</v>
      </c>
      <c r="T89" s="27" t="s">
        <v>1008</v>
      </c>
      <c r="U89" s="27" t="s">
        <v>1009</v>
      </c>
      <c r="V89" s="27" t="s">
        <v>1112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 x14ac:dyDescent="0.2">
      <c r="A90" s="27" t="s">
        <v>1051</v>
      </c>
      <c r="B90" s="27" t="s">
        <v>1008</v>
      </c>
      <c r="C90" s="27" t="s">
        <v>1009</v>
      </c>
      <c r="D90" s="27" t="s">
        <v>1011</v>
      </c>
      <c r="E90">
        <v>-2.9940000000000001E-5</v>
      </c>
      <c r="F90">
        <v>-1.6000000000000001E-4</v>
      </c>
      <c r="G90">
        <v>1.0059999999999999E-2</v>
      </c>
      <c r="K90" s="27" t="s">
        <v>1051</v>
      </c>
      <c r="L90" s="27" t="s">
        <v>1008</v>
      </c>
      <c r="M90" s="27" t="s">
        <v>1009</v>
      </c>
      <c r="N90" s="27" t="s">
        <v>1011</v>
      </c>
      <c r="O90">
        <v>-6.211E-5</v>
      </c>
      <c r="P90">
        <v>-1.2E-4</v>
      </c>
      <c r="Q90">
        <v>-5.6070000000000002E-2</v>
      </c>
      <c r="S90" s="27" t="s">
        <v>1016</v>
      </c>
      <c r="T90" s="27" t="s">
        <v>1008</v>
      </c>
      <c r="U90" s="27" t="s">
        <v>1009</v>
      </c>
      <c r="V90" s="27" t="s">
        <v>1112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 x14ac:dyDescent="0.2">
      <c r="A91" s="27" t="s">
        <v>1052</v>
      </c>
      <c r="B91" s="27" t="s">
        <v>1008</v>
      </c>
      <c r="C91" s="27" t="s">
        <v>1009</v>
      </c>
      <c r="D91" s="27" t="s">
        <v>1010</v>
      </c>
      <c r="E91">
        <v>6.1920000000000003E-5</v>
      </c>
      <c r="F91">
        <v>6.4999999999999997E-4</v>
      </c>
      <c r="G91">
        <v>0.20166999999999999</v>
      </c>
      <c r="K91" s="27" t="s">
        <v>1052</v>
      </c>
      <c r="L91" s="27" t="s">
        <v>1008</v>
      </c>
      <c r="M91" s="27" t="s">
        <v>1009</v>
      </c>
      <c r="N91" s="27" t="s">
        <v>1010</v>
      </c>
      <c r="O91">
        <v>5.1820000000000002E-5</v>
      </c>
      <c r="P91">
        <v>4.2000000000000002E-4</v>
      </c>
      <c r="Q91">
        <v>8.0549999999999997E-2</v>
      </c>
      <c r="S91" s="27" t="s">
        <v>1016</v>
      </c>
      <c r="T91" s="27" t="s">
        <v>1008</v>
      </c>
      <c r="U91" s="27" t="s">
        <v>1009</v>
      </c>
      <c r="V91" s="27" t="s">
        <v>1112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 x14ac:dyDescent="0.2">
      <c r="A92" s="27" t="s">
        <v>1052</v>
      </c>
      <c r="B92" s="27" t="s">
        <v>1008</v>
      </c>
      <c r="C92" s="27" t="s">
        <v>1009</v>
      </c>
      <c r="D92" s="27" t="s">
        <v>1011</v>
      </c>
      <c r="E92">
        <v>-3.7799999999999997E-5</v>
      </c>
      <c r="F92">
        <v>-5.4000000000000001E-4</v>
      </c>
      <c r="G92">
        <v>-2.639E-2</v>
      </c>
      <c r="K92" s="27" t="s">
        <v>1052</v>
      </c>
      <c r="L92" s="27" t="s">
        <v>1008</v>
      </c>
      <c r="M92" s="27" t="s">
        <v>1009</v>
      </c>
      <c r="N92" s="27" t="s">
        <v>1011</v>
      </c>
      <c r="O92">
        <v>-9.0500000000000004E-5</v>
      </c>
      <c r="P92">
        <v>-4.2000000000000002E-4</v>
      </c>
      <c r="Q92">
        <v>-7.9280000000000003E-2</v>
      </c>
      <c r="S92" s="27" t="s">
        <v>1016</v>
      </c>
      <c r="T92" s="27" t="s">
        <v>1008</v>
      </c>
      <c r="U92" s="27" t="s">
        <v>1009</v>
      </c>
      <c r="V92" s="27" t="s">
        <v>1112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 x14ac:dyDescent="0.2">
      <c r="A93" s="27" t="s">
        <v>1053</v>
      </c>
      <c r="B93" s="27" t="s">
        <v>1008</v>
      </c>
      <c r="C93" s="27" t="s">
        <v>1009</v>
      </c>
      <c r="D93" s="27" t="s">
        <v>1010</v>
      </c>
      <c r="E93">
        <v>5.4049999999999999E-5</v>
      </c>
      <c r="F93">
        <v>1.1000000000000001E-3</v>
      </c>
      <c r="G93">
        <v>0.17130000000000001</v>
      </c>
      <c r="K93" s="27" t="s">
        <v>1053</v>
      </c>
      <c r="L93" s="27" t="s">
        <v>1008</v>
      </c>
      <c r="M93" s="27" t="s">
        <v>1009</v>
      </c>
      <c r="N93" s="27" t="s">
        <v>1010</v>
      </c>
      <c r="O93">
        <v>3.8550000000000002E-5</v>
      </c>
      <c r="P93">
        <v>7.1000000000000002E-4</v>
      </c>
      <c r="Q93">
        <v>5.697E-2</v>
      </c>
      <c r="S93" s="27" t="s">
        <v>1017</v>
      </c>
      <c r="T93" s="27" t="s">
        <v>1008</v>
      </c>
      <c r="U93" s="27" t="s">
        <v>1009</v>
      </c>
      <c r="V93" s="27" t="s">
        <v>1112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">
      <c r="A94" s="27" t="s">
        <v>1053</v>
      </c>
      <c r="B94" s="27" t="s">
        <v>1008</v>
      </c>
      <c r="C94" s="27" t="s">
        <v>1009</v>
      </c>
      <c r="D94" s="27" t="s">
        <v>1011</v>
      </c>
      <c r="E94">
        <v>-2.4150000000000001E-5</v>
      </c>
      <c r="F94">
        <v>-9.2000000000000003E-4</v>
      </c>
      <c r="G94">
        <v>1.0030000000000001E-2</v>
      </c>
      <c r="K94" s="27" t="s">
        <v>1053</v>
      </c>
      <c r="L94" s="27" t="s">
        <v>1008</v>
      </c>
      <c r="M94" s="27" t="s">
        <v>1009</v>
      </c>
      <c r="N94" s="27" t="s">
        <v>1011</v>
      </c>
      <c r="O94">
        <v>-6.9820000000000006E-5</v>
      </c>
      <c r="P94">
        <v>-7.2000000000000005E-4</v>
      </c>
      <c r="Q94">
        <v>-5.6059999999999999E-2</v>
      </c>
      <c r="S94" s="27" t="s">
        <v>1017</v>
      </c>
      <c r="T94" s="27" t="s">
        <v>1008</v>
      </c>
      <c r="U94" s="27" t="s">
        <v>1009</v>
      </c>
      <c r="V94" s="27" t="s">
        <v>1112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 x14ac:dyDescent="0.2">
      <c r="A95" s="27" t="s">
        <v>1054</v>
      </c>
      <c r="B95" s="27" t="s">
        <v>1008</v>
      </c>
      <c r="C95" s="27" t="s">
        <v>1009</v>
      </c>
      <c r="D95" s="27" t="s">
        <v>1010</v>
      </c>
      <c r="E95">
        <v>5.821E-5</v>
      </c>
      <c r="F95">
        <v>1.9000000000000001E-4</v>
      </c>
      <c r="G95">
        <v>0.17171</v>
      </c>
      <c r="K95" s="27" t="s">
        <v>1054</v>
      </c>
      <c r="L95" s="27" t="s">
        <v>1008</v>
      </c>
      <c r="M95" s="27" t="s">
        <v>1009</v>
      </c>
      <c r="N95" s="27" t="s">
        <v>1010</v>
      </c>
      <c r="O95">
        <v>4.4929999999999998E-5</v>
      </c>
      <c r="P95">
        <v>1.2E-4</v>
      </c>
      <c r="Q95">
        <v>5.7770000000000002E-2</v>
      </c>
      <c r="S95" s="27" t="s">
        <v>1017</v>
      </c>
      <c r="T95" s="27" t="s">
        <v>1008</v>
      </c>
      <c r="U95" s="27" t="s">
        <v>1009</v>
      </c>
      <c r="V95" s="27" t="s">
        <v>1112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 x14ac:dyDescent="0.2">
      <c r="A96" s="27" t="s">
        <v>1054</v>
      </c>
      <c r="B96" s="27" t="s">
        <v>1008</v>
      </c>
      <c r="C96" s="27" t="s">
        <v>1009</v>
      </c>
      <c r="D96" s="27" t="s">
        <v>1011</v>
      </c>
      <c r="E96">
        <v>-2.834E-5</v>
      </c>
      <c r="F96">
        <v>-1.4999999999999999E-4</v>
      </c>
      <c r="G96">
        <v>1.0120000000000001E-2</v>
      </c>
      <c r="K96" s="27" t="s">
        <v>1054</v>
      </c>
      <c r="L96" s="27" t="s">
        <v>1008</v>
      </c>
      <c r="M96" s="27" t="s">
        <v>1009</v>
      </c>
      <c r="N96" s="27" t="s">
        <v>1011</v>
      </c>
      <c r="O96">
        <v>-6.8960000000000004E-5</v>
      </c>
      <c r="P96">
        <v>-1.2E-4</v>
      </c>
      <c r="Q96">
        <v>-5.7299999999999997E-2</v>
      </c>
      <c r="S96" s="27" t="s">
        <v>1017</v>
      </c>
      <c r="T96" s="27" t="s">
        <v>1008</v>
      </c>
      <c r="U96" s="27" t="s">
        <v>1009</v>
      </c>
      <c r="V96" s="27" t="s">
        <v>1112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 x14ac:dyDescent="0.2">
      <c r="A97" s="27" t="s">
        <v>1055</v>
      </c>
      <c r="B97" s="27" t="s">
        <v>1008</v>
      </c>
      <c r="C97" s="27" t="s">
        <v>1009</v>
      </c>
      <c r="D97" s="27" t="s">
        <v>1010</v>
      </c>
      <c r="E97">
        <v>8.8759999999999997E-5</v>
      </c>
      <c r="F97">
        <v>6.4999999999999997E-4</v>
      </c>
      <c r="G97">
        <v>0.20225000000000001</v>
      </c>
      <c r="K97" s="27" t="s">
        <v>1055</v>
      </c>
      <c r="L97" s="27" t="s">
        <v>1008</v>
      </c>
      <c r="M97" s="27" t="s">
        <v>1009</v>
      </c>
      <c r="N97" s="27" t="s">
        <v>1010</v>
      </c>
      <c r="O97">
        <v>6.41E-5</v>
      </c>
      <c r="P97">
        <v>4.2000000000000002E-4</v>
      </c>
      <c r="Q97">
        <v>8.1729999999999997E-2</v>
      </c>
      <c r="S97" s="27" t="s">
        <v>1017</v>
      </c>
      <c r="T97" s="27" t="s">
        <v>1008</v>
      </c>
      <c r="U97" s="27" t="s">
        <v>1009</v>
      </c>
      <c r="V97" s="27" t="s">
        <v>1112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 x14ac:dyDescent="0.2">
      <c r="A98" s="27" t="s">
        <v>1055</v>
      </c>
      <c r="B98" s="27" t="s">
        <v>1008</v>
      </c>
      <c r="C98" s="27" t="s">
        <v>1009</v>
      </c>
      <c r="D98" s="27" t="s">
        <v>1011</v>
      </c>
      <c r="E98">
        <v>-4.2540000000000003E-5</v>
      </c>
      <c r="F98">
        <v>-5.4000000000000001E-4</v>
      </c>
      <c r="G98">
        <v>-2.632E-2</v>
      </c>
      <c r="K98" s="27" t="s">
        <v>1055</v>
      </c>
      <c r="L98" s="27" t="s">
        <v>1008</v>
      </c>
      <c r="M98" s="27" t="s">
        <v>1009</v>
      </c>
      <c r="N98" s="27" t="s">
        <v>1011</v>
      </c>
      <c r="O98">
        <v>-1E-4</v>
      </c>
      <c r="P98">
        <v>-4.2000000000000002E-4</v>
      </c>
      <c r="Q98">
        <v>-8.1040000000000001E-2</v>
      </c>
      <c r="S98" s="27" t="s">
        <v>1017</v>
      </c>
      <c r="T98" s="27" t="s">
        <v>1008</v>
      </c>
      <c r="U98" s="27" t="s">
        <v>1009</v>
      </c>
      <c r="V98" s="27" t="s">
        <v>1112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 x14ac:dyDescent="0.2">
      <c r="A99" s="27" t="s">
        <v>1056</v>
      </c>
      <c r="B99" s="27" t="s">
        <v>1008</v>
      </c>
      <c r="C99" s="27" t="s">
        <v>1009</v>
      </c>
      <c r="D99" s="27" t="s">
        <v>1010</v>
      </c>
      <c r="E99">
        <v>7.6790000000000002E-5</v>
      </c>
      <c r="F99">
        <v>1.1199999999999999E-3</v>
      </c>
      <c r="G99">
        <v>0.17172000000000001</v>
      </c>
      <c r="K99" s="27" t="s">
        <v>1056</v>
      </c>
      <c r="L99" s="27" t="s">
        <v>1008</v>
      </c>
      <c r="M99" s="27" t="s">
        <v>1009</v>
      </c>
      <c r="N99" s="27" t="s">
        <v>1010</v>
      </c>
      <c r="O99">
        <v>4.795E-5</v>
      </c>
      <c r="P99">
        <v>7.2999999999999996E-4</v>
      </c>
      <c r="Q99">
        <v>5.7799999999999997E-2</v>
      </c>
      <c r="S99" s="27" t="s">
        <v>1017</v>
      </c>
      <c r="T99" s="27" t="s">
        <v>1008</v>
      </c>
      <c r="U99" s="27" t="s">
        <v>1009</v>
      </c>
      <c r="V99" s="27" t="s">
        <v>1112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 x14ac:dyDescent="0.2">
      <c r="A100" s="27" t="s">
        <v>1056</v>
      </c>
      <c r="B100" s="27" t="s">
        <v>1008</v>
      </c>
      <c r="C100" s="27" t="s">
        <v>1009</v>
      </c>
      <c r="D100" s="27" t="s">
        <v>1011</v>
      </c>
      <c r="E100">
        <v>-4.1610000000000003E-5</v>
      </c>
      <c r="F100">
        <v>-9.3999999999999997E-4</v>
      </c>
      <c r="G100">
        <v>1.0070000000000001E-2</v>
      </c>
      <c r="K100" s="27" t="s">
        <v>1056</v>
      </c>
      <c r="L100" s="27" t="s">
        <v>1008</v>
      </c>
      <c r="M100" s="27" t="s">
        <v>1009</v>
      </c>
      <c r="N100" s="27" t="s">
        <v>1011</v>
      </c>
      <c r="O100">
        <v>-7.9380000000000002E-5</v>
      </c>
      <c r="P100">
        <v>-7.3999999999999999E-4</v>
      </c>
      <c r="Q100">
        <v>-5.731E-2</v>
      </c>
      <c r="S100" s="27" t="s">
        <v>1017</v>
      </c>
      <c r="T100" s="27" t="s">
        <v>1008</v>
      </c>
      <c r="U100" s="27" t="s">
        <v>1009</v>
      </c>
      <c r="V100" s="27" t="s">
        <v>1112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 x14ac:dyDescent="0.2">
      <c r="A101" s="27" t="s">
        <v>1057</v>
      </c>
      <c r="B101" s="27" t="s">
        <v>1008</v>
      </c>
      <c r="C101" s="27" t="s">
        <v>1009</v>
      </c>
      <c r="D101" s="27" t="s">
        <v>1010</v>
      </c>
      <c r="E101">
        <v>7.3360000000000002E-5</v>
      </c>
      <c r="F101">
        <v>1.9000000000000001E-4</v>
      </c>
      <c r="G101">
        <v>0.17197999999999999</v>
      </c>
      <c r="K101" s="27" t="s">
        <v>1057</v>
      </c>
      <c r="L101" s="27" t="s">
        <v>1008</v>
      </c>
      <c r="M101" s="27" t="s">
        <v>1009</v>
      </c>
      <c r="N101" s="27" t="s">
        <v>1010</v>
      </c>
      <c r="O101">
        <v>4.8690000000000003E-5</v>
      </c>
      <c r="P101">
        <v>1.1E-4</v>
      </c>
      <c r="Q101">
        <v>5.8369999999999998E-2</v>
      </c>
      <c r="S101" s="27" t="s">
        <v>1017</v>
      </c>
      <c r="T101" s="27" t="s">
        <v>1008</v>
      </c>
      <c r="U101" s="27" t="s">
        <v>1009</v>
      </c>
      <c r="V101" s="27" t="s">
        <v>1112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 x14ac:dyDescent="0.2">
      <c r="A102" s="27" t="s">
        <v>1057</v>
      </c>
      <c r="B102" s="27" t="s">
        <v>1008</v>
      </c>
      <c r="C102" s="27" t="s">
        <v>1009</v>
      </c>
      <c r="D102" s="27" t="s">
        <v>1011</v>
      </c>
      <c r="E102">
        <v>-4.8479999999999997E-5</v>
      </c>
      <c r="F102">
        <v>-1.4999999999999999E-4</v>
      </c>
      <c r="G102">
        <v>1.022E-2</v>
      </c>
      <c r="K102" s="27" t="s">
        <v>1057</v>
      </c>
      <c r="L102" s="27" t="s">
        <v>1008</v>
      </c>
      <c r="M102" s="27" t="s">
        <v>1009</v>
      </c>
      <c r="N102" s="27" t="s">
        <v>1011</v>
      </c>
      <c r="O102">
        <v>-6.3269999999999996E-5</v>
      </c>
      <c r="P102">
        <v>-1.1E-4</v>
      </c>
      <c r="Q102">
        <v>-5.8290000000000002E-2</v>
      </c>
      <c r="S102" s="27" t="s">
        <v>1017</v>
      </c>
      <c r="T102" s="27" t="s">
        <v>1008</v>
      </c>
      <c r="U102" s="27" t="s">
        <v>1009</v>
      </c>
      <c r="V102" s="27" t="s">
        <v>1112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 x14ac:dyDescent="0.2">
      <c r="A103" s="27" t="s">
        <v>1058</v>
      </c>
      <c r="B103" s="27" t="s">
        <v>1008</v>
      </c>
      <c r="C103" s="27" t="s">
        <v>1009</v>
      </c>
      <c r="D103" s="27" t="s">
        <v>1010</v>
      </c>
      <c r="E103">
        <v>1.1E-4</v>
      </c>
      <c r="F103">
        <v>6.4999999999999997E-4</v>
      </c>
      <c r="G103">
        <v>0.20263999999999999</v>
      </c>
      <c r="K103" s="27" t="s">
        <v>1058</v>
      </c>
      <c r="L103" s="27" t="s">
        <v>1008</v>
      </c>
      <c r="M103" s="27" t="s">
        <v>1009</v>
      </c>
      <c r="N103" s="27" t="s">
        <v>1010</v>
      </c>
      <c r="O103">
        <v>6.9519999999999998E-5</v>
      </c>
      <c r="P103">
        <v>4.2999999999999999E-4</v>
      </c>
      <c r="Q103">
        <v>8.2589999999999997E-2</v>
      </c>
      <c r="S103" s="27" t="s">
        <v>1017</v>
      </c>
      <c r="T103" s="27" t="s">
        <v>1008</v>
      </c>
      <c r="U103" s="27" t="s">
        <v>1009</v>
      </c>
      <c r="V103" s="27" t="s">
        <v>1112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 x14ac:dyDescent="0.2">
      <c r="A104" s="27" t="s">
        <v>1058</v>
      </c>
      <c r="B104" s="27" t="s">
        <v>1008</v>
      </c>
      <c r="C104" s="27" t="s">
        <v>1009</v>
      </c>
      <c r="D104" s="27" t="s">
        <v>1011</v>
      </c>
      <c r="E104">
        <v>-7.3980000000000007E-5</v>
      </c>
      <c r="F104">
        <v>-5.5000000000000003E-4</v>
      </c>
      <c r="G104">
        <v>-2.6190000000000001E-2</v>
      </c>
      <c r="K104" s="27" t="s">
        <v>1058</v>
      </c>
      <c r="L104" s="27" t="s">
        <v>1008</v>
      </c>
      <c r="M104" s="27" t="s">
        <v>1009</v>
      </c>
      <c r="N104" s="27" t="s">
        <v>1011</v>
      </c>
      <c r="O104">
        <v>-9.3850000000000004E-5</v>
      </c>
      <c r="P104">
        <v>-4.2999999999999999E-4</v>
      </c>
      <c r="Q104">
        <v>-8.2460000000000006E-2</v>
      </c>
      <c r="S104" s="27" t="s">
        <v>1018</v>
      </c>
      <c r="T104" s="27" t="s">
        <v>1008</v>
      </c>
      <c r="U104" s="27" t="s">
        <v>1009</v>
      </c>
      <c r="V104" s="27" t="s">
        <v>1112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">
      <c r="A105" s="27" t="s">
        <v>1059</v>
      </c>
      <c r="B105" s="27" t="s">
        <v>1008</v>
      </c>
      <c r="C105" s="27" t="s">
        <v>1009</v>
      </c>
      <c r="D105" s="27" t="s">
        <v>1010</v>
      </c>
      <c r="E105">
        <v>9.59E-5</v>
      </c>
      <c r="F105">
        <v>1.1299999999999999E-3</v>
      </c>
      <c r="G105">
        <v>0.17199</v>
      </c>
      <c r="K105" s="27" t="s">
        <v>1059</v>
      </c>
      <c r="L105" s="27" t="s">
        <v>1008</v>
      </c>
      <c r="M105" s="27" t="s">
        <v>1009</v>
      </c>
      <c r="N105" s="27" t="s">
        <v>1010</v>
      </c>
      <c r="O105">
        <v>5.2469999999999997E-5</v>
      </c>
      <c r="P105">
        <v>7.5000000000000002E-4</v>
      </c>
      <c r="Q105">
        <v>5.8409999999999997E-2</v>
      </c>
      <c r="S105" s="27" t="s">
        <v>1018</v>
      </c>
      <c r="T105" s="27" t="s">
        <v>1008</v>
      </c>
      <c r="U105" s="27" t="s">
        <v>1009</v>
      </c>
      <c r="V105" s="27" t="s">
        <v>1112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 x14ac:dyDescent="0.2">
      <c r="A106" s="27" t="s">
        <v>1059</v>
      </c>
      <c r="B106" s="27" t="s">
        <v>1008</v>
      </c>
      <c r="C106" s="27" t="s">
        <v>1009</v>
      </c>
      <c r="D106" s="27" t="s">
        <v>1011</v>
      </c>
      <c r="E106">
        <v>-6.6420000000000004E-5</v>
      </c>
      <c r="F106">
        <v>-9.5E-4</v>
      </c>
      <c r="G106">
        <v>1.0160000000000001E-2</v>
      </c>
      <c r="K106" s="27" t="s">
        <v>1059</v>
      </c>
      <c r="L106" s="27" t="s">
        <v>1008</v>
      </c>
      <c r="M106" s="27" t="s">
        <v>1009</v>
      </c>
      <c r="N106" s="27" t="s">
        <v>1011</v>
      </c>
      <c r="O106">
        <v>-7.6210000000000004E-5</v>
      </c>
      <c r="P106">
        <v>-7.5000000000000002E-4</v>
      </c>
      <c r="Q106">
        <v>-5.8310000000000001E-2</v>
      </c>
      <c r="S106" s="27" t="s">
        <v>1018</v>
      </c>
      <c r="T106" s="27" t="s">
        <v>1008</v>
      </c>
      <c r="U106" s="27" t="s">
        <v>1009</v>
      </c>
      <c r="V106" s="27" t="s">
        <v>1112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 x14ac:dyDescent="0.2">
      <c r="A107" s="27" t="s">
        <v>1060</v>
      </c>
      <c r="B107" s="27" t="s">
        <v>1008</v>
      </c>
      <c r="C107" s="27" t="s">
        <v>1009</v>
      </c>
      <c r="D107" s="27" t="s">
        <v>1010</v>
      </c>
      <c r="E107">
        <v>8.6130000000000004E-5</v>
      </c>
      <c r="F107">
        <v>1.9000000000000001E-4</v>
      </c>
      <c r="G107">
        <v>0.17205999999999999</v>
      </c>
      <c r="K107" s="27" t="s">
        <v>1060</v>
      </c>
      <c r="L107" s="27" t="s">
        <v>1008</v>
      </c>
      <c r="M107" s="27" t="s">
        <v>1009</v>
      </c>
      <c r="N107" s="27" t="s">
        <v>1010</v>
      </c>
      <c r="O107">
        <v>4.8819999999999997E-5</v>
      </c>
      <c r="P107">
        <v>1.1E-4</v>
      </c>
      <c r="Q107">
        <v>5.8619999999999998E-2</v>
      </c>
      <c r="S107" s="27" t="s">
        <v>1018</v>
      </c>
      <c r="T107" s="27" t="s">
        <v>1008</v>
      </c>
      <c r="U107" s="27" t="s">
        <v>1009</v>
      </c>
      <c r="V107" s="27" t="s">
        <v>1112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 x14ac:dyDescent="0.2">
      <c r="A108" s="27" t="s">
        <v>1060</v>
      </c>
      <c r="B108" s="27" t="s">
        <v>1008</v>
      </c>
      <c r="C108" s="27" t="s">
        <v>1009</v>
      </c>
      <c r="D108" s="27" t="s">
        <v>1011</v>
      </c>
      <c r="E108">
        <v>-7.2999999999999999E-5</v>
      </c>
      <c r="F108">
        <v>-1.4999999999999999E-4</v>
      </c>
      <c r="G108">
        <v>1.0279999999999999E-2</v>
      </c>
      <c r="K108" s="27" t="s">
        <v>1060</v>
      </c>
      <c r="L108" s="27" t="s">
        <v>1008</v>
      </c>
      <c r="M108" s="27" t="s">
        <v>1009</v>
      </c>
      <c r="N108" s="27" t="s">
        <v>1011</v>
      </c>
      <c r="O108">
        <v>-5.4780000000000001E-5</v>
      </c>
      <c r="P108">
        <v>-1.1E-4</v>
      </c>
      <c r="Q108">
        <v>-5.883E-2</v>
      </c>
      <c r="S108" s="27" t="s">
        <v>1018</v>
      </c>
      <c r="T108" s="27" t="s">
        <v>1008</v>
      </c>
      <c r="U108" s="27" t="s">
        <v>1009</v>
      </c>
      <c r="V108" s="27" t="s">
        <v>1112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 x14ac:dyDescent="0.2">
      <c r="A109" s="27" t="s">
        <v>1061</v>
      </c>
      <c r="B109" s="27" t="s">
        <v>1008</v>
      </c>
      <c r="C109" s="27" t="s">
        <v>1009</v>
      </c>
      <c r="D109" s="27" t="s">
        <v>1010</v>
      </c>
      <c r="E109">
        <v>1.2999999999999999E-4</v>
      </c>
      <c r="F109">
        <v>6.6E-4</v>
      </c>
      <c r="G109">
        <v>0.20275000000000001</v>
      </c>
      <c r="K109" s="27" t="s">
        <v>1061</v>
      </c>
      <c r="L109" s="27" t="s">
        <v>1008</v>
      </c>
      <c r="M109" s="27" t="s">
        <v>1009</v>
      </c>
      <c r="N109" s="27" t="s">
        <v>1010</v>
      </c>
      <c r="O109">
        <v>6.9850000000000004E-5</v>
      </c>
      <c r="P109">
        <v>4.2999999999999999E-4</v>
      </c>
      <c r="Q109">
        <v>8.2930000000000004E-2</v>
      </c>
      <c r="S109" s="27" t="s">
        <v>1018</v>
      </c>
      <c r="T109" s="27" t="s">
        <v>1008</v>
      </c>
      <c r="U109" s="27" t="s">
        <v>1009</v>
      </c>
      <c r="V109" s="27" t="s">
        <v>1112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 x14ac:dyDescent="0.2">
      <c r="A110" s="27" t="s">
        <v>1061</v>
      </c>
      <c r="B110" s="27" t="s">
        <v>1008</v>
      </c>
      <c r="C110" s="27" t="s">
        <v>1009</v>
      </c>
      <c r="D110" s="27" t="s">
        <v>1011</v>
      </c>
      <c r="E110">
        <v>-1.1E-4</v>
      </c>
      <c r="F110">
        <v>-5.5000000000000003E-4</v>
      </c>
      <c r="G110">
        <v>-2.6100000000000002E-2</v>
      </c>
      <c r="K110" s="27" t="s">
        <v>1061</v>
      </c>
      <c r="L110" s="27" t="s">
        <v>1008</v>
      </c>
      <c r="M110" s="27" t="s">
        <v>1009</v>
      </c>
      <c r="N110" s="27" t="s">
        <v>1011</v>
      </c>
      <c r="O110">
        <v>-8.0569999999999996E-5</v>
      </c>
      <c r="P110">
        <v>-4.2999999999999999E-4</v>
      </c>
      <c r="Q110">
        <v>-8.3229999999999998E-2</v>
      </c>
      <c r="S110" s="27" t="s">
        <v>1018</v>
      </c>
      <c r="T110" s="27" t="s">
        <v>1008</v>
      </c>
      <c r="U110" s="27" t="s">
        <v>1009</v>
      </c>
      <c r="V110" s="27" t="s">
        <v>1112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 x14ac:dyDescent="0.2">
      <c r="A111" s="27" t="s">
        <v>1062</v>
      </c>
      <c r="B111" s="27" t="s">
        <v>1008</v>
      </c>
      <c r="C111" s="27" t="s">
        <v>1009</v>
      </c>
      <c r="D111" s="27" t="s">
        <v>1010</v>
      </c>
      <c r="E111">
        <v>1.1E-4</v>
      </c>
      <c r="F111">
        <v>1.1299999999999999E-3</v>
      </c>
      <c r="G111">
        <v>0.17208000000000001</v>
      </c>
      <c r="K111" s="27" t="s">
        <v>1062</v>
      </c>
      <c r="L111" s="27" t="s">
        <v>1008</v>
      </c>
      <c r="M111" s="27" t="s">
        <v>1009</v>
      </c>
      <c r="N111" s="27" t="s">
        <v>1010</v>
      </c>
      <c r="O111">
        <v>5.3319999999999998E-5</v>
      </c>
      <c r="P111">
        <v>7.6000000000000004E-4</v>
      </c>
      <c r="Q111">
        <v>5.8659999999999997E-2</v>
      </c>
      <c r="S111" s="27" t="s">
        <v>1018</v>
      </c>
      <c r="T111" s="27" t="s">
        <v>1008</v>
      </c>
      <c r="U111" s="27" t="s">
        <v>1009</v>
      </c>
      <c r="V111" s="27" t="s">
        <v>1112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 x14ac:dyDescent="0.2">
      <c r="A112" s="27" t="s">
        <v>1062</v>
      </c>
      <c r="B112" s="27" t="s">
        <v>1008</v>
      </c>
      <c r="C112" s="27" t="s">
        <v>1009</v>
      </c>
      <c r="D112" s="27" t="s">
        <v>1011</v>
      </c>
      <c r="E112">
        <v>-9.276E-5</v>
      </c>
      <c r="F112">
        <v>-9.5E-4</v>
      </c>
      <c r="G112">
        <v>1.022E-2</v>
      </c>
      <c r="K112" s="27" t="s">
        <v>1062</v>
      </c>
      <c r="L112" s="27" t="s">
        <v>1008</v>
      </c>
      <c r="M112" s="27" t="s">
        <v>1009</v>
      </c>
      <c r="N112" s="27" t="s">
        <v>1011</v>
      </c>
      <c r="O112">
        <v>-6.9350000000000005E-5</v>
      </c>
      <c r="P112">
        <v>-7.5000000000000002E-4</v>
      </c>
      <c r="Q112">
        <v>-5.8860000000000003E-2</v>
      </c>
      <c r="S112" s="27" t="s">
        <v>1018</v>
      </c>
      <c r="T112" s="27" t="s">
        <v>1008</v>
      </c>
      <c r="U112" s="27" t="s">
        <v>1009</v>
      </c>
      <c r="V112" s="27" t="s">
        <v>1112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 x14ac:dyDescent="0.2">
      <c r="A113" s="27" t="s">
        <v>1063</v>
      </c>
      <c r="B113" s="27" t="s">
        <v>1008</v>
      </c>
      <c r="C113" s="27" t="s">
        <v>1009</v>
      </c>
      <c r="D113" s="27" t="s">
        <v>1010</v>
      </c>
      <c r="E113">
        <v>9.8969999999999996E-5</v>
      </c>
      <c r="F113">
        <v>1.9000000000000001E-4</v>
      </c>
      <c r="G113">
        <v>0.17194999999999999</v>
      </c>
      <c r="K113" s="27" t="s">
        <v>1063</v>
      </c>
      <c r="L113" s="27" t="s">
        <v>1008</v>
      </c>
      <c r="M113" s="27" t="s">
        <v>1009</v>
      </c>
      <c r="N113" s="27" t="s">
        <v>1010</v>
      </c>
      <c r="O113">
        <v>7.8770000000000006E-5</v>
      </c>
      <c r="P113">
        <v>1.1E-4</v>
      </c>
      <c r="Q113">
        <v>5.8450000000000002E-2</v>
      </c>
      <c r="S113" s="27" t="s">
        <v>1018</v>
      </c>
      <c r="T113" s="27" t="s">
        <v>1008</v>
      </c>
      <c r="U113" s="27" t="s">
        <v>1009</v>
      </c>
      <c r="V113" s="27" t="s">
        <v>1112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 x14ac:dyDescent="0.2">
      <c r="A114" s="27" t="s">
        <v>1063</v>
      </c>
      <c r="B114" s="27" t="s">
        <v>1008</v>
      </c>
      <c r="C114" s="27" t="s">
        <v>1009</v>
      </c>
      <c r="D114" s="27" t="s">
        <v>1011</v>
      </c>
      <c r="E114">
        <v>-9.7930000000000006E-5</v>
      </c>
      <c r="F114">
        <v>-1.4999999999999999E-4</v>
      </c>
      <c r="G114">
        <v>1.027E-2</v>
      </c>
      <c r="K114" s="27" t="s">
        <v>1063</v>
      </c>
      <c r="L114" s="27" t="s">
        <v>1008</v>
      </c>
      <c r="M114" s="27" t="s">
        <v>1009</v>
      </c>
      <c r="N114" s="27" t="s">
        <v>1011</v>
      </c>
      <c r="O114">
        <v>-8.8980000000000005E-5</v>
      </c>
      <c r="P114">
        <v>-1.2E-4</v>
      </c>
      <c r="Q114">
        <v>-5.883E-2</v>
      </c>
      <c r="S114" s="27" t="s">
        <v>1018</v>
      </c>
      <c r="T114" s="27" t="s">
        <v>1008</v>
      </c>
      <c r="U114" s="27" t="s">
        <v>1009</v>
      </c>
      <c r="V114" s="27" t="s">
        <v>1112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 x14ac:dyDescent="0.2">
      <c r="A115" s="27" t="s">
        <v>1064</v>
      </c>
      <c r="B115" s="27" t="s">
        <v>1008</v>
      </c>
      <c r="C115" s="27" t="s">
        <v>1009</v>
      </c>
      <c r="D115" s="27" t="s">
        <v>1010</v>
      </c>
      <c r="E115">
        <v>1.4999999999999999E-4</v>
      </c>
      <c r="F115">
        <v>6.4999999999999997E-4</v>
      </c>
      <c r="G115">
        <v>0.2026</v>
      </c>
      <c r="K115" s="27" t="s">
        <v>1064</v>
      </c>
      <c r="L115" s="27" t="s">
        <v>1008</v>
      </c>
      <c r="M115" s="27" t="s">
        <v>1009</v>
      </c>
      <c r="N115" s="27" t="s">
        <v>1010</v>
      </c>
      <c r="O115">
        <v>1.1E-4</v>
      </c>
      <c r="P115">
        <v>4.2999999999999999E-4</v>
      </c>
      <c r="Q115">
        <v>8.2699999999999996E-2</v>
      </c>
      <c r="S115" s="27" t="s">
        <v>1019</v>
      </c>
      <c r="T115" s="27" t="s">
        <v>1008</v>
      </c>
      <c r="U115" s="27" t="s">
        <v>1009</v>
      </c>
      <c r="V115" s="27" t="s">
        <v>1112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">
      <c r="A116" s="27" t="s">
        <v>1064</v>
      </c>
      <c r="B116" s="27" t="s">
        <v>1008</v>
      </c>
      <c r="C116" s="27" t="s">
        <v>1009</v>
      </c>
      <c r="D116" s="27" t="s">
        <v>1011</v>
      </c>
      <c r="E116">
        <v>-1.3999999999999999E-4</v>
      </c>
      <c r="F116">
        <v>-5.5000000000000003E-4</v>
      </c>
      <c r="G116">
        <v>-2.6100000000000002E-2</v>
      </c>
      <c r="K116" s="27" t="s">
        <v>1064</v>
      </c>
      <c r="L116" s="27" t="s">
        <v>1008</v>
      </c>
      <c r="M116" s="27" t="s">
        <v>1009</v>
      </c>
      <c r="N116" s="27" t="s">
        <v>1011</v>
      </c>
      <c r="O116">
        <v>-1.2999999999999999E-4</v>
      </c>
      <c r="P116">
        <v>-4.2999999999999999E-4</v>
      </c>
      <c r="Q116">
        <v>-8.3229999999999998E-2</v>
      </c>
      <c r="S116" s="27" t="s">
        <v>1019</v>
      </c>
      <c r="T116" s="27" t="s">
        <v>1008</v>
      </c>
      <c r="U116" s="27" t="s">
        <v>1009</v>
      </c>
      <c r="V116" s="27" t="s">
        <v>1112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 x14ac:dyDescent="0.2">
      <c r="A117" s="27" t="s">
        <v>1065</v>
      </c>
      <c r="B117" s="27" t="s">
        <v>1008</v>
      </c>
      <c r="C117" s="27" t="s">
        <v>1009</v>
      </c>
      <c r="D117" s="27" t="s">
        <v>1010</v>
      </c>
      <c r="E117">
        <v>1.2999999999999999E-4</v>
      </c>
      <c r="F117">
        <v>1.1299999999999999E-3</v>
      </c>
      <c r="G117">
        <v>0.17197000000000001</v>
      </c>
      <c r="K117" s="27" t="s">
        <v>1065</v>
      </c>
      <c r="L117" s="27" t="s">
        <v>1008</v>
      </c>
      <c r="M117" s="27" t="s">
        <v>1009</v>
      </c>
      <c r="N117" s="27" t="s">
        <v>1010</v>
      </c>
      <c r="O117">
        <v>9.4289999999999993E-5</v>
      </c>
      <c r="P117">
        <v>7.6000000000000004E-4</v>
      </c>
      <c r="Q117">
        <v>5.849E-2</v>
      </c>
      <c r="S117" s="27" t="s">
        <v>1019</v>
      </c>
      <c r="T117" s="27" t="s">
        <v>1008</v>
      </c>
      <c r="U117" s="27" t="s">
        <v>1009</v>
      </c>
      <c r="V117" s="27" t="s">
        <v>1112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 x14ac:dyDescent="0.2">
      <c r="A118" s="27" t="s">
        <v>1065</v>
      </c>
      <c r="B118" s="27" t="s">
        <v>1008</v>
      </c>
      <c r="C118" s="27" t="s">
        <v>1009</v>
      </c>
      <c r="D118" s="27" t="s">
        <v>1011</v>
      </c>
      <c r="E118">
        <v>-1.2E-4</v>
      </c>
      <c r="F118">
        <v>-9.5E-4</v>
      </c>
      <c r="G118">
        <v>1.022E-2</v>
      </c>
      <c r="K118" s="27" t="s">
        <v>1065</v>
      </c>
      <c r="L118" s="27" t="s">
        <v>1008</v>
      </c>
      <c r="M118" s="27" t="s">
        <v>1009</v>
      </c>
      <c r="N118" s="27" t="s">
        <v>1011</v>
      </c>
      <c r="O118">
        <v>-1E-4</v>
      </c>
      <c r="P118">
        <v>-7.5000000000000002E-4</v>
      </c>
      <c r="Q118">
        <v>-5.8860000000000003E-2</v>
      </c>
      <c r="S118" s="27" t="s">
        <v>1019</v>
      </c>
      <c r="T118" s="27" t="s">
        <v>1008</v>
      </c>
      <c r="U118" s="27" t="s">
        <v>1009</v>
      </c>
      <c r="V118" s="27" t="s">
        <v>1112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 x14ac:dyDescent="0.2">
      <c r="A119" s="27" t="s">
        <v>1066</v>
      </c>
      <c r="B119" s="27" t="s">
        <v>1008</v>
      </c>
      <c r="C119" s="27" t="s">
        <v>1009</v>
      </c>
      <c r="D119" s="27" t="s">
        <v>1010</v>
      </c>
      <c r="E119">
        <v>1.1E-4</v>
      </c>
      <c r="F119">
        <v>1.9000000000000001E-4</v>
      </c>
      <c r="G119">
        <v>0.17166999999999999</v>
      </c>
      <c r="K119" s="27" t="s">
        <v>1066</v>
      </c>
      <c r="L119" s="27" t="s">
        <v>1008</v>
      </c>
      <c r="M119" s="27" t="s">
        <v>1009</v>
      </c>
      <c r="N119" s="27" t="s">
        <v>1010</v>
      </c>
      <c r="O119">
        <v>1.1E-4</v>
      </c>
      <c r="P119">
        <v>1.2E-4</v>
      </c>
      <c r="Q119">
        <v>5.7919999999999999E-2</v>
      </c>
      <c r="S119" s="27" t="s">
        <v>1019</v>
      </c>
      <c r="T119" s="27" t="s">
        <v>1008</v>
      </c>
      <c r="U119" s="27" t="s">
        <v>1009</v>
      </c>
      <c r="V119" s="27" t="s">
        <v>1112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 x14ac:dyDescent="0.2">
      <c r="A120" s="27" t="s">
        <v>1066</v>
      </c>
      <c r="B120" s="27" t="s">
        <v>1008</v>
      </c>
      <c r="C120" s="27" t="s">
        <v>1009</v>
      </c>
      <c r="D120" s="27" t="s">
        <v>1011</v>
      </c>
      <c r="E120">
        <v>-1.2E-4</v>
      </c>
      <c r="F120">
        <v>-1.4999999999999999E-4</v>
      </c>
      <c r="G120">
        <v>1.0200000000000001E-2</v>
      </c>
      <c r="K120" s="27" t="s">
        <v>1066</v>
      </c>
      <c r="L120" s="27" t="s">
        <v>1008</v>
      </c>
      <c r="M120" s="27" t="s">
        <v>1009</v>
      </c>
      <c r="N120" s="27" t="s">
        <v>1011</v>
      </c>
      <c r="O120">
        <v>-1.2E-4</v>
      </c>
      <c r="P120">
        <v>-1.2E-4</v>
      </c>
      <c r="Q120">
        <v>-5.8349999999999999E-2</v>
      </c>
      <c r="S120" s="27" t="s">
        <v>1019</v>
      </c>
      <c r="T120" s="27" t="s">
        <v>1008</v>
      </c>
      <c r="U120" s="27" t="s">
        <v>1009</v>
      </c>
      <c r="V120" s="27" t="s">
        <v>1112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 x14ac:dyDescent="0.2">
      <c r="A121" s="27" t="s">
        <v>1067</v>
      </c>
      <c r="B121" s="27" t="s">
        <v>1008</v>
      </c>
      <c r="C121" s="27" t="s">
        <v>1009</v>
      </c>
      <c r="D121" s="27" t="s">
        <v>1010</v>
      </c>
      <c r="E121">
        <v>1.7000000000000001E-4</v>
      </c>
      <c r="F121">
        <v>6.4999999999999997E-4</v>
      </c>
      <c r="G121">
        <v>0.20219000000000001</v>
      </c>
      <c r="K121" s="27" t="s">
        <v>1067</v>
      </c>
      <c r="L121" s="27" t="s">
        <v>1008</v>
      </c>
      <c r="M121" s="27" t="s">
        <v>1009</v>
      </c>
      <c r="N121" s="27" t="s">
        <v>1010</v>
      </c>
      <c r="O121">
        <v>1.6000000000000001E-4</v>
      </c>
      <c r="P121">
        <v>4.2999999999999999E-4</v>
      </c>
      <c r="Q121">
        <v>8.1939999999999999E-2</v>
      </c>
      <c r="S121" s="27" t="s">
        <v>1019</v>
      </c>
      <c r="T121" s="27" t="s">
        <v>1008</v>
      </c>
      <c r="U121" s="27" t="s">
        <v>1009</v>
      </c>
      <c r="V121" s="27" t="s">
        <v>1112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 x14ac:dyDescent="0.2">
      <c r="A122" s="27" t="s">
        <v>1067</v>
      </c>
      <c r="B122" s="27" t="s">
        <v>1008</v>
      </c>
      <c r="C122" s="27" t="s">
        <v>1009</v>
      </c>
      <c r="D122" s="27" t="s">
        <v>1011</v>
      </c>
      <c r="E122">
        <v>-1.8000000000000001E-4</v>
      </c>
      <c r="F122">
        <v>-5.5000000000000003E-4</v>
      </c>
      <c r="G122">
        <v>-2.6190000000000001E-2</v>
      </c>
      <c r="K122" s="27" t="s">
        <v>1067</v>
      </c>
      <c r="L122" s="27" t="s">
        <v>1008</v>
      </c>
      <c r="M122" s="27" t="s">
        <v>1009</v>
      </c>
      <c r="N122" s="27" t="s">
        <v>1011</v>
      </c>
      <c r="O122">
        <v>-1.7000000000000001E-4</v>
      </c>
      <c r="P122">
        <v>-4.2999999999999999E-4</v>
      </c>
      <c r="Q122">
        <v>-8.2540000000000002E-2</v>
      </c>
      <c r="S122" s="27" t="s">
        <v>1019</v>
      </c>
      <c r="T122" s="27" t="s">
        <v>1008</v>
      </c>
      <c r="U122" s="27" t="s">
        <v>1009</v>
      </c>
      <c r="V122" s="27" t="s">
        <v>1112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 x14ac:dyDescent="0.2">
      <c r="A123" s="27" t="s">
        <v>1068</v>
      </c>
      <c r="B123" s="27" t="s">
        <v>1008</v>
      </c>
      <c r="C123" s="27" t="s">
        <v>1009</v>
      </c>
      <c r="D123" s="27" t="s">
        <v>1010</v>
      </c>
      <c r="E123">
        <v>1.3999999999999999E-4</v>
      </c>
      <c r="F123">
        <v>1.1199999999999999E-3</v>
      </c>
      <c r="G123">
        <v>0.17168</v>
      </c>
      <c r="K123" s="27" t="s">
        <v>1068</v>
      </c>
      <c r="L123" s="27" t="s">
        <v>1008</v>
      </c>
      <c r="M123" s="27" t="s">
        <v>1009</v>
      </c>
      <c r="N123" s="27" t="s">
        <v>1010</v>
      </c>
      <c r="O123">
        <v>1.2999999999999999E-4</v>
      </c>
      <c r="P123">
        <v>7.5000000000000002E-4</v>
      </c>
      <c r="Q123">
        <v>5.7959999999999998E-2</v>
      </c>
      <c r="S123" s="27" t="s">
        <v>1019</v>
      </c>
      <c r="T123" s="27" t="s">
        <v>1008</v>
      </c>
      <c r="U123" s="27" t="s">
        <v>1009</v>
      </c>
      <c r="V123" s="27" t="s">
        <v>1112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 x14ac:dyDescent="0.2">
      <c r="A124" s="27" t="s">
        <v>1068</v>
      </c>
      <c r="B124" s="27" t="s">
        <v>1008</v>
      </c>
      <c r="C124" s="27" t="s">
        <v>1009</v>
      </c>
      <c r="D124" s="27" t="s">
        <v>1011</v>
      </c>
      <c r="E124">
        <v>-1.3999999999999999E-4</v>
      </c>
      <c r="F124">
        <v>-9.3999999999999997E-4</v>
      </c>
      <c r="G124">
        <v>1.017E-2</v>
      </c>
      <c r="K124" s="27" t="s">
        <v>1068</v>
      </c>
      <c r="L124" s="27" t="s">
        <v>1008</v>
      </c>
      <c r="M124" s="27" t="s">
        <v>1009</v>
      </c>
      <c r="N124" s="27" t="s">
        <v>1011</v>
      </c>
      <c r="O124">
        <v>-1.2999999999999999E-4</v>
      </c>
      <c r="P124">
        <v>-7.3999999999999999E-4</v>
      </c>
      <c r="Q124">
        <v>-5.8369999999999998E-2</v>
      </c>
      <c r="S124" s="27" t="s">
        <v>1019</v>
      </c>
      <c r="T124" s="27" t="s">
        <v>1008</v>
      </c>
      <c r="U124" s="27" t="s">
        <v>1009</v>
      </c>
      <c r="V124" s="27" t="s">
        <v>1112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 x14ac:dyDescent="0.2">
      <c r="A125" s="27" t="s">
        <v>1069</v>
      </c>
      <c r="B125" s="27" t="s">
        <v>1008</v>
      </c>
      <c r="C125" s="27" t="s">
        <v>1009</v>
      </c>
      <c r="D125" s="27" t="s">
        <v>1010</v>
      </c>
      <c r="E125">
        <v>1.2999999999999999E-4</v>
      </c>
      <c r="F125">
        <v>1.8000000000000001E-4</v>
      </c>
      <c r="G125">
        <v>0.17126</v>
      </c>
      <c r="K125" s="27" t="s">
        <v>1069</v>
      </c>
      <c r="L125" s="27" t="s">
        <v>1008</v>
      </c>
      <c r="M125" s="27" t="s">
        <v>1009</v>
      </c>
      <c r="N125" s="27" t="s">
        <v>1010</v>
      </c>
      <c r="O125">
        <v>1.3999999999999999E-4</v>
      </c>
      <c r="P125">
        <v>1.2E-4</v>
      </c>
      <c r="Q125">
        <v>5.7140000000000003E-2</v>
      </c>
      <c r="S125" s="27" t="s">
        <v>1019</v>
      </c>
      <c r="T125" s="27" t="s">
        <v>1008</v>
      </c>
      <c r="U125" s="27" t="s">
        <v>1009</v>
      </c>
      <c r="V125" s="27" t="s">
        <v>1112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 x14ac:dyDescent="0.2">
      <c r="A126" s="27" t="s">
        <v>1069</v>
      </c>
      <c r="B126" s="27" t="s">
        <v>1008</v>
      </c>
      <c r="C126" s="27" t="s">
        <v>1009</v>
      </c>
      <c r="D126" s="27" t="s">
        <v>1011</v>
      </c>
      <c r="E126">
        <v>-1.3999999999999999E-4</v>
      </c>
      <c r="F126">
        <v>-1.6000000000000001E-4</v>
      </c>
      <c r="G126">
        <v>1.0120000000000001E-2</v>
      </c>
      <c r="K126" s="27" t="s">
        <v>1069</v>
      </c>
      <c r="L126" s="27" t="s">
        <v>1008</v>
      </c>
      <c r="M126" s="27" t="s">
        <v>1009</v>
      </c>
      <c r="N126" s="27" t="s">
        <v>1011</v>
      </c>
      <c r="O126">
        <v>-1.3999999999999999E-4</v>
      </c>
      <c r="P126">
        <v>-1.2E-4</v>
      </c>
      <c r="Q126">
        <v>-5.7529999999999998E-2</v>
      </c>
      <c r="S126" s="27" t="s">
        <v>1020</v>
      </c>
      <c r="T126" s="27" t="s">
        <v>1008</v>
      </c>
      <c r="U126" s="27" t="s">
        <v>1009</v>
      </c>
      <c r="V126" s="27" t="s">
        <v>1112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">
      <c r="A127" s="27" t="s">
        <v>1070</v>
      </c>
      <c r="B127" s="27" t="s">
        <v>1008</v>
      </c>
      <c r="C127" s="27" t="s">
        <v>1009</v>
      </c>
      <c r="D127" s="27" t="s">
        <v>1010</v>
      </c>
      <c r="E127">
        <v>1.9000000000000001E-4</v>
      </c>
      <c r="F127">
        <v>6.4999999999999997E-4</v>
      </c>
      <c r="G127">
        <v>0.20161000000000001</v>
      </c>
      <c r="K127" s="27" t="s">
        <v>1070</v>
      </c>
      <c r="L127" s="27" t="s">
        <v>1008</v>
      </c>
      <c r="M127" s="27" t="s">
        <v>1009</v>
      </c>
      <c r="N127" s="27" t="s">
        <v>1010</v>
      </c>
      <c r="O127">
        <v>2.0000000000000001E-4</v>
      </c>
      <c r="P127">
        <v>4.2999999999999999E-4</v>
      </c>
      <c r="Q127">
        <v>8.0829999999999999E-2</v>
      </c>
      <c r="S127" s="27" t="s">
        <v>1020</v>
      </c>
      <c r="T127" s="27" t="s">
        <v>1008</v>
      </c>
      <c r="U127" s="27" t="s">
        <v>1009</v>
      </c>
      <c r="V127" s="27" t="s">
        <v>1112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 x14ac:dyDescent="0.2">
      <c r="A128" s="27" t="s">
        <v>1070</v>
      </c>
      <c r="B128" s="27" t="s">
        <v>1008</v>
      </c>
      <c r="C128" s="27" t="s">
        <v>1009</v>
      </c>
      <c r="D128" s="27" t="s">
        <v>1011</v>
      </c>
      <c r="E128">
        <v>-2.0000000000000001E-4</v>
      </c>
      <c r="F128">
        <v>-5.4000000000000001E-4</v>
      </c>
      <c r="G128">
        <v>-2.63E-2</v>
      </c>
      <c r="K128" s="27" t="s">
        <v>1070</v>
      </c>
      <c r="L128" s="27" t="s">
        <v>1008</v>
      </c>
      <c r="M128" s="27" t="s">
        <v>1009</v>
      </c>
      <c r="N128" s="27" t="s">
        <v>1011</v>
      </c>
      <c r="O128">
        <v>-2.0000000000000001E-4</v>
      </c>
      <c r="P128">
        <v>-4.2999999999999999E-4</v>
      </c>
      <c r="Q128">
        <v>-8.1369999999999998E-2</v>
      </c>
      <c r="S128" s="27" t="s">
        <v>1020</v>
      </c>
      <c r="T128" s="27" t="s">
        <v>1008</v>
      </c>
      <c r="U128" s="27" t="s">
        <v>1009</v>
      </c>
      <c r="V128" s="27" t="s">
        <v>1112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 x14ac:dyDescent="0.2">
      <c r="A129" s="27" t="s">
        <v>1071</v>
      </c>
      <c r="B129" s="27" t="s">
        <v>1008</v>
      </c>
      <c r="C129" s="27" t="s">
        <v>1009</v>
      </c>
      <c r="D129" s="27" t="s">
        <v>1010</v>
      </c>
      <c r="E129">
        <v>1.6000000000000001E-4</v>
      </c>
      <c r="F129">
        <v>1.1199999999999999E-3</v>
      </c>
      <c r="G129">
        <v>0.17127000000000001</v>
      </c>
      <c r="K129" s="27" t="s">
        <v>1071</v>
      </c>
      <c r="L129" s="27" t="s">
        <v>1008</v>
      </c>
      <c r="M129" s="27" t="s">
        <v>1009</v>
      </c>
      <c r="N129" s="27" t="s">
        <v>1010</v>
      </c>
      <c r="O129">
        <v>1.6000000000000001E-4</v>
      </c>
      <c r="P129">
        <v>7.2999999999999996E-4</v>
      </c>
      <c r="Q129">
        <v>5.7180000000000002E-2</v>
      </c>
      <c r="S129" s="27" t="s">
        <v>1020</v>
      </c>
      <c r="T129" s="27" t="s">
        <v>1008</v>
      </c>
      <c r="U129" s="27" t="s">
        <v>1009</v>
      </c>
      <c r="V129" s="27" t="s">
        <v>1112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 x14ac:dyDescent="0.2">
      <c r="A130" s="27" t="s">
        <v>1071</v>
      </c>
      <c r="B130" s="27" t="s">
        <v>1008</v>
      </c>
      <c r="C130" s="27" t="s">
        <v>1009</v>
      </c>
      <c r="D130" s="27" t="s">
        <v>1011</v>
      </c>
      <c r="E130">
        <v>-1.6000000000000001E-4</v>
      </c>
      <c r="F130">
        <v>-9.3000000000000005E-4</v>
      </c>
      <c r="G130">
        <v>1.01E-2</v>
      </c>
      <c r="K130" s="27" t="s">
        <v>1071</v>
      </c>
      <c r="L130" s="27" t="s">
        <v>1008</v>
      </c>
      <c r="M130" s="27" t="s">
        <v>1009</v>
      </c>
      <c r="N130" s="27" t="s">
        <v>1011</v>
      </c>
      <c r="O130">
        <v>-1.6000000000000001E-4</v>
      </c>
      <c r="P130">
        <v>-7.2999999999999996E-4</v>
      </c>
      <c r="Q130">
        <v>-5.7549999999999997E-2</v>
      </c>
      <c r="S130" s="27" t="s">
        <v>1020</v>
      </c>
      <c r="T130" s="27" t="s">
        <v>1008</v>
      </c>
      <c r="U130" s="27" t="s">
        <v>1009</v>
      </c>
      <c r="V130" s="27" t="s">
        <v>1112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 x14ac:dyDescent="0.2">
      <c r="A131" s="27" t="s">
        <v>1072</v>
      </c>
      <c r="B131" s="27" t="s">
        <v>1008</v>
      </c>
      <c r="C131" s="27" t="s">
        <v>1009</v>
      </c>
      <c r="D131" s="27" t="s">
        <v>1010</v>
      </c>
      <c r="E131">
        <v>1.3999999999999999E-4</v>
      </c>
      <c r="F131">
        <v>1.8000000000000001E-4</v>
      </c>
      <c r="G131">
        <v>0.17080999999999999</v>
      </c>
      <c r="K131" s="27" t="s">
        <v>1072</v>
      </c>
      <c r="L131" s="27" t="s">
        <v>1008</v>
      </c>
      <c r="M131" s="27" t="s">
        <v>1009</v>
      </c>
      <c r="N131" s="27" t="s">
        <v>1010</v>
      </c>
      <c r="O131">
        <v>1.4999999999999999E-4</v>
      </c>
      <c r="P131">
        <v>1.2999999999999999E-4</v>
      </c>
      <c r="Q131">
        <v>5.6279999999999997E-2</v>
      </c>
      <c r="S131" s="27" t="s">
        <v>1020</v>
      </c>
      <c r="T131" s="27" t="s">
        <v>1008</v>
      </c>
      <c r="U131" s="27" t="s">
        <v>1009</v>
      </c>
      <c r="V131" s="27" t="s">
        <v>1112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 x14ac:dyDescent="0.2">
      <c r="A132" s="27" t="s">
        <v>1072</v>
      </c>
      <c r="B132" s="27" t="s">
        <v>1008</v>
      </c>
      <c r="C132" s="27" t="s">
        <v>1009</v>
      </c>
      <c r="D132" s="27" t="s">
        <v>1011</v>
      </c>
      <c r="E132">
        <v>-1.4999999999999999E-4</v>
      </c>
      <c r="F132">
        <v>-1.6000000000000001E-4</v>
      </c>
      <c r="G132">
        <v>1.001E-2</v>
      </c>
      <c r="K132" s="27" t="s">
        <v>1072</v>
      </c>
      <c r="L132" s="27" t="s">
        <v>1008</v>
      </c>
      <c r="M132" s="27" t="s">
        <v>1009</v>
      </c>
      <c r="N132" s="27" t="s">
        <v>1011</v>
      </c>
      <c r="O132">
        <v>-1.4999999999999999E-4</v>
      </c>
      <c r="P132">
        <v>-1.2999999999999999E-4</v>
      </c>
      <c r="Q132">
        <v>-5.6599999999999998E-2</v>
      </c>
      <c r="S132" s="27" t="s">
        <v>1020</v>
      </c>
      <c r="T132" s="27" t="s">
        <v>1008</v>
      </c>
      <c r="U132" s="27" t="s">
        <v>1009</v>
      </c>
      <c r="V132" s="27" t="s">
        <v>1112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 x14ac:dyDescent="0.2">
      <c r="A133" s="27" t="s">
        <v>1073</v>
      </c>
      <c r="B133" s="27" t="s">
        <v>1008</v>
      </c>
      <c r="C133" s="27" t="s">
        <v>1009</v>
      </c>
      <c r="D133" s="27" t="s">
        <v>1010</v>
      </c>
      <c r="E133">
        <v>2.1000000000000001E-4</v>
      </c>
      <c r="F133">
        <v>6.4999999999999997E-4</v>
      </c>
      <c r="G133">
        <v>0.20097000000000001</v>
      </c>
      <c r="K133" s="27" t="s">
        <v>1073</v>
      </c>
      <c r="L133" s="27" t="s">
        <v>1008</v>
      </c>
      <c r="M133" s="27" t="s">
        <v>1009</v>
      </c>
      <c r="N133" s="27" t="s">
        <v>1010</v>
      </c>
      <c r="O133">
        <v>2.2000000000000001E-4</v>
      </c>
      <c r="P133">
        <v>4.2999999999999999E-4</v>
      </c>
      <c r="Q133">
        <v>7.961E-2</v>
      </c>
      <c r="S133" s="27" t="s">
        <v>1020</v>
      </c>
      <c r="T133" s="27" t="s">
        <v>1008</v>
      </c>
      <c r="U133" s="27" t="s">
        <v>1009</v>
      </c>
      <c r="V133" s="27" t="s">
        <v>1112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 x14ac:dyDescent="0.2">
      <c r="A134" s="27" t="s">
        <v>1073</v>
      </c>
      <c r="B134" s="27" t="s">
        <v>1008</v>
      </c>
      <c r="C134" s="27" t="s">
        <v>1009</v>
      </c>
      <c r="D134" s="27" t="s">
        <v>1011</v>
      </c>
      <c r="E134">
        <v>-2.2000000000000001E-4</v>
      </c>
      <c r="F134">
        <v>-5.4000000000000001E-4</v>
      </c>
      <c r="G134">
        <v>-2.6429999999999999E-2</v>
      </c>
      <c r="K134" s="27" t="s">
        <v>1073</v>
      </c>
      <c r="L134" s="27" t="s">
        <v>1008</v>
      </c>
      <c r="M134" s="27" t="s">
        <v>1009</v>
      </c>
      <c r="N134" s="27" t="s">
        <v>1011</v>
      </c>
      <c r="O134">
        <v>-2.1000000000000001E-4</v>
      </c>
      <c r="P134">
        <v>-4.2000000000000002E-4</v>
      </c>
      <c r="Q134">
        <v>-8.0049999999999996E-2</v>
      </c>
      <c r="S134" s="27" t="s">
        <v>1020</v>
      </c>
      <c r="T134" s="27" t="s">
        <v>1008</v>
      </c>
      <c r="U134" s="27" t="s">
        <v>1009</v>
      </c>
      <c r="V134" s="27" t="s">
        <v>1112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 x14ac:dyDescent="0.2">
      <c r="A135" s="27" t="s">
        <v>1074</v>
      </c>
      <c r="B135" s="27" t="s">
        <v>1008</v>
      </c>
      <c r="C135" s="27" t="s">
        <v>1009</v>
      </c>
      <c r="D135" s="27" t="s">
        <v>1010</v>
      </c>
      <c r="E135">
        <v>1.7000000000000001E-4</v>
      </c>
      <c r="F135">
        <v>1.1100000000000001E-3</v>
      </c>
      <c r="G135">
        <v>0.17082</v>
      </c>
      <c r="K135" s="27" t="s">
        <v>1074</v>
      </c>
      <c r="L135" s="27" t="s">
        <v>1008</v>
      </c>
      <c r="M135" s="27" t="s">
        <v>1009</v>
      </c>
      <c r="N135" s="27" t="s">
        <v>1010</v>
      </c>
      <c r="O135">
        <v>1.7000000000000001E-4</v>
      </c>
      <c r="P135">
        <v>7.2000000000000005E-4</v>
      </c>
      <c r="Q135">
        <v>5.6320000000000002E-2</v>
      </c>
      <c r="S135" s="27" t="s">
        <v>1020</v>
      </c>
      <c r="T135" s="27" t="s">
        <v>1008</v>
      </c>
      <c r="U135" s="27" t="s">
        <v>1009</v>
      </c>
      <c r="V135" s="27" t="s">
        <v>1112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 x14ac:dyDescent="0.2">
      <c r="A136" s="27" t="s">
        <v>1074</v>
      </c>
      <c r="B136" s="27" t="s">
        <v>1008</v>
      </c>
      <c r="C136" s="27" t="s">
        <v>1009</v>
      </c>
      <c r="D136" s="27" t="s">
        <v>1011</v>
      </c>
      <c r="E136">
        <v>-1.8000000000000001E-4</v>
      </c>
      <c r="F136">
        <v>-9.2000000000000003E-4</v>
      </c>
      <c r="G136">
        <v>1.001E-2</v>
      </c>
      <c r="K136" s="27" t="s">
        <v>1074</v>
      </c>
      <c r="L136" s="27" t="s">
        <v>1008</v>
      </c>
      <c r="M136" s="27" t="s">
        <v>1009</v>
      </c>
      <c r="N136" s="27" t="s">
        <v>1011</v>
      </c>
      <c r="O136">
        <v>-1.7000000000000001E-4</v>
      </c>
      <c r="P136">
        <v>-7.1000000000000002E-4</v>
      </c>
      <c r="Q136">
        <v>-5.6610000000000001E-2</v>
      </c>
      <c r="S136" s="27" t="s">
        <v>1020</v>
      </c>
      <c r="T136" s="27" t="s">
        <v>1008</v>
      </c>
      <c r="U136" s="27" t="s">
        <v>1009</v>
      </c>
      <c r="V136" s="27" t="s">
        <v>1112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 x14ac:dyDescent="0.2">
      <c r="S137" s="27" t="s">
        <v>1021</v>
      </c>
      <c r="T137" s="27" t="s">
        <v>1008</v>
      </c>
      <c r="U137" s="27" t="s">
        <v>1009</v>
      </c>
      <c r="V137" s="27" t="s">
        <v>1112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">
      <c r="S138" s="27" t="s">
        <v>1021</v>
      </c>
      <c r="T138" s="27" t="s">
        <v>1008</v>
      </c>
      <c r="U138" s="27" t="s">
        <v>1009</v>
      </c>
      <c r="V138" s="27" t="s">
        <v>1112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 x14ac:dyDescent="0.2">
      <c r="S139" s="27" t="s">
        <v>1021</v>
      </c>
      <c r="T139" s="27" t="s">
        <v>1008</v>
      </c>
      <c r="U139" s="27" t="s">
        <v>1009</v>
      </c>
      <c r="V139" s="27" t="s">
        <v>1112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 x14ac:dyDescent="0.2">
      <c r="S140" s="27" t="s">
        <v>1021</v>
      </c>
      <c r="T140" s="27" t="s">
        <v>1008</v>
      </c>
      <c r="U140" s="27" t="s">
        <v>1009</v>
      </c>
      <c r="V140" s="27" t="s">
        <v>1112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 x14ac:dyDescent="0.2">
      <c r="S141" s="27" t="s">
        <v>1021</v>
      </c>
      <c r="T141" s="27" t="s">
        <v>1008</v>
      </c>
      <c r="U141" s="27" t="s">
        <v>1009</v>
      </c>
      <c r="V141" s="27" t="s">
        <v>1112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 x14ac:dyDescent="0.2">
      <c r="S142" s="27" t="s">
        <v>1021</v>
      </c>
      <c r="T142" s="27" t="s">
        <v>1008</v>
      </c>
      <c r="U142" s="27" t="s">
        <v>1009</v>
      </c>
      <c r="V142" s="27" t="s">
        <v>1112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 x14ac:dyDescent="0.2">
      <c r="S143" s="27" t="s">
        <v>1021</v>
      </c>
      <c r="T143" s="27" t="s">
        <v>1008</v>
      </c>
      <c r="U143" s="27" t="s">
        <v>1009</v>
      </c>
      <c r="V143" s="27" t="s">
        <v>1112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 x14ac:dyDescent="0.2">
      <c r="S144" s="27" t="s">
        <v>1021</v>
      </c>
      <c r="T144" s="27" t="s">
        <v>1008</v>
      </c>
      <c r="U144" s="27" t="s">
        <v>1009</v>
      </c>
      <c r="V144" s="27" t="s">
        <v>1112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 x14ac:dyDescent="0.2">
      <c r="S145" s="27" t="s">
        <v>1021</v>
      </c>
      <c r="T145" s="27" t="s">
        <v>1008</v>
      </c>
      <c r="U145" s="27" t="s">
        <v>1009</v>
      </c>
      <c r="V145" s="27" t="s">
        <v>1112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 x14ac:dyDescent="0.2">
      <c r="S146" s="27" t="s">
        <v>1021</v>
      </c>
      <c r="T146" s="27" t="s">
        <v>1008</v>
      </c>
      <c r="U146" s="27" t="s">
        <v>1009</v>
      </c>
      <c r="V146" s="27" t="s">
        <v>1112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 x14ac:dyDescent="0.2">
      <c r="S147" s="27" t="s">
        <v>1021</v>
      </c>
      <c r="T147" s="27" t="s">
        <v>1008</v>
      </c>
      <c r="U147" s="27" t="s">
        <v>1009</v>
      </c>
      <c r="V147" s="27" t="s">
        <v>1112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 x14ac:dyDescent="0.2">
      <c r="S148" s="27" t="s">
        <v>1022</v>
      </c>
      <c r="T148" s="27" t="s">
        <v>1008</v>
      </c>
      <c r="U148" s="27" t="s">
        <v>1009</v>
      </c>
      <c r="V148" s="27" t="s">
        <v>1112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 x14ac:dyDescent="0.2">
      <c r="S149" s="27" t="s">
        <v>1022</v>
      </c>
      <c r="T149" s="27" t="s">
        <v>1008</v>
      </c>
      <c r="U149" s="27" t="s">
        <v>1009</v>
      </c>
      <c r="V149" s="27" t="s">
        <v>1112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 x14ac:dyDescent="0.2">
      <c r="S150" s="27" t="s">
        <v>1022</v>
      </c>
      <c r="T150" s="27" t="s">
        <v>1008</v>
      </c>
      <c r="U150" s="27" t="s">
        <v>1009</v>
      </c>
      <c r="V150" s="27" t="s">
        <v>1112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 x14ac:dyDescent="0.2">
      <c r="S151" s="27" t="s">
        <v>1022</v>
      </c>
      <c r="T151" s="27" t="s">
        <v>1008</v>
      </c>
      <c r="U151" s="27" t="s">
        <v>1009</v>
      </c>
      <c r="V151" s="27" t="s">
        <v>1112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 x14ac:dyDescent="0.2">
      <c r="S152" s="27" t="s">
        <v>1022</v>
      </c>
      <c r="T152" s="27" t="s">
        <v>1008</v>
      </c>
      <c r="U152" s="27" t="s">
        <v>1009</v>
      </c>
      <c r="V152" s="27" t="s">
        <v>1112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 x14ac:dyDescent="0.2">
      <c r="S153" s="27" t="s">
        <v>1022</v>
      </c>
      <c r="T153" s="27" t="s">
        <v>1008</v>
      </c>
      <c r="U153" s="27" t="s">
        <v>1009</v>
      </c>
      <c r="V153" s="27" t="s">
        <v>1112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 x14ac:dyDescent="0.2">
      <c r="S154" s="27" t="s">
        <v>1022</v>
      </c>
      <c r="T154" s="27" t="s">
        <v>1008</v>
      </c>
      <c r="U154" s="27" t="s">
        <v>1009</v>
      </c>
      <c r="V154" s="27" t="s">
        <v>1112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 x14ac:dyDescent="0.2">
      <c r="S155" s="27" t="s">
        <v>1022</v>
      </c>
      <c r="T155" s="27" t="s">
        <v>1008</v>
      </c>
      <c r="U155" s="27" t="s">
        <v>1009</v>
      </c>
      <c r="V155" s="27" t="s">
        <v>1112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 x14ac:dyDescent="0.2">
      <c r="S156" s="27" t="s">
        <v>1022</v>
      </c>
      <c r="T156" s="27" t="s">
        <v>1008</v>
      </c>
      <c r="U156" s="27" t="s">
        <v>1009</v>
      </c>
      <c r="V156" s="27" t="s">
        <v>1112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 x14ac:dyDescent="0.2">
      <c r="S157" s="27" t="s">
        <v>1022</v>
      </c>
      <c r="T157" s="27" t="s">
        <v>1008</v>
      </c>
      <c r="U157" s="27" t="s">
        <v>1009</v>
      </c>
      <c r="V157" s="27" t="s">
        <v>1112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 x14ac:dyDescent="0.2">
      <c r="S158" s="27" t="s">
        <v>1022</v>
      </c>
      <c r="T158" s="27" t="s">
        <v>1008</v>
      </c>
      <c r="U158" s="27" t="s">
        <v>1009</v>
      </c>
      <c r="V158" s="27" t="s">
        <v>1112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 x14ac:dyDescent="0.2">
      <c r="S159" s="27" t="s">
        <v>1023</v>
      </c>
      <c r="T159" s="27" t="s">
        <v>1008</v>
      </c>
      <c r="U159" s="27" t="s">
        <v>1009</v>
      </c>
      <c r="V159" s="27" t="s">
        <v>1112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 x14ac:dyDescent="0.2">
      <c r="S160" s="27" t="s">
        <v>1023</v>
      </c>
      <c r="T160" s="27" t="s">
        <v>1008</v>
      </c>
      <c r="U160" s="27" t="s">
        <v>1009</v>
      </c>
      <c r="V160" s="27" t="s">
        <v>1112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 x14ac:dyDescent="0.2">
      <c r="S161" s="27" t="s">
        <v>1023</v>
      </c>
      <c r="T161" s="27" t="s">
        <v>1008</v>
      </c>
      <c r="U161" s="27" t="s">
        <v>1009</v>
      </c>
      <c r="V161" s="27" t="s">
        <v>1112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 x14ac:dyDescent="0.2">
      <c r="S162" s="27" t="s">
        <v>1023</v>
      </c>
      <c r="T162" s="27" t="s">
        <v>1008</v>
      </c>
      <c r="U162" s="27" t="s">
        <v>1009</v>
      </c>
      <c r="V162" s="27" t="s">
        <v>1112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 x14ac:dyDescent="0.2">
      <c r="S163" s="27" t="s">
        <v>1023</v>
      </c>
      <c r="T163" s="27" t="s">
        <v>1008</v>
      </c>
      <c r="U163" s="27" t="s">
        <v>1009</v>
      </c>
      <c r="V163" s="27" t="s">
        <v>1112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 x14ac:dyDescent="0.2">
      <c r="S164" s="27" t="s">
        <v>1023</v>
      </c>
      <c r="T164" s="27" t="s">
        <v>1008</v>
      </c>
      <c r="U164" s="27" t="s">
        <v>1009</v>
      </c>
      <c r="V164" s="27" t="s">
        <v>1112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 x14ac:dyDescent="0.2">
      <c r="S165" s="27" t="s">
        <v>1023</v>
      </c>
      <c r="T165" s="27" t="s">
        <v>1008</v>
      </c>
      <c r="U165" s="27" t="s">
        <v>1009</v>
      </c>
      <c r="V165" s="27" t="s">
        <v>1112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 x14ac:dyDescent="0.2">
      <c r="S166" s="27" t="s">
        <v>1023</v>
      </c>
      <c r="T166" s="27" t="s">
        <v>1008</v>
      </c>
      <c r="U166" s="27" t="s">
        <v>1009</v>
      </c>
      <c r="V166" s="27" t="s">
        <v>1112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 x14ac:dyDescent="0.2">
      <c r="S167" s="27" t="s">
        <v>1023</v>
      </c>
      <c r="T167" s="27" t="s">
        <v>1008</v>
      </c>
      <c r="U167" s="27" t="s">
        <v>1009</v>
      </c>
      <c r="V167" s="27" t="s">
        <v>1112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 x14ac:dyDescent="0.2">
      <c r="S168" s="27" t="s">
        <v>1023</v>
      </c>
      <c r="T168" s="27" t="s">
        <v>1008</v>
      </c>
      <c r="U168" s="27" t="s">
        <v>1009</v>
      </c>
      <c r="V168" s="27" t="s">
        <v>1112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 x14ac:dyDescent="0.2">
      <c r="S169" s="27" t="s">
        <v>1023</v>
      </c>
      <c r="T169" s="27" t="s">
        <v>1008</v>
      </c>
      <c r="U169" s="27" t="s">
        <v>1009</v>
      </c>
      <c r="V169" s="27" t="s">
        <v>1112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 x14ac:dyDescent="0.2">
      <c r="S170" s="27" t="s">
        <v>1024</v>
      </c>
      <c r="T170" s="27" t="s">
        <v>1008</v>
      </c>
      <c r="U170" s="27" t="s">
        <v>1009</v>
      </c>
      <c r="V170" s="27" t="s">
        <v>1112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 x14ac:dyDescent="0.2">
      <c r="S171" s="27" t="s">
        <v>1024</v>
      </c>
      <c r="T171" s="27" t="s">
        <v>1008</v>
      </c>
      <c r="U171" s="27" t="s">
        <v>1009</v>
      </c>
      <c r="V171" s="27" t="s">
        <v>1112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 x14ac:dyDescent="0.2">
      <c r="S172" s="27" t="s">
        <v>1024</v>
      </c>
      <c r="T172" s="27" t="s">
        <v>1008</v>
      </c>
      <c r="U172" s="27" t="s">
        <v>1009</v>
      </c>
      <c r="V172" s="27" t="s">
        <v>1112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 x14ac:dyDescent="0.2">
      <c r="S173" s="27" t="s">
        <v>1024</v>
      </c>
      <c r="T173" s="27" t="s">
        <v>1008</v>
      </c>
      <c r="U173" s="27" t="s">
        <v>1009</v>
      </c>
      <c r="V173" s="27" t="s">
        <v>1112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 x14ac:dyDescent="0.2">
      <c r="S174" s="27" t="s">
        <v>1024</v>
      </c>
      <c r="T174" s="27" t="s">
        <v>1008</v>
      </c>
      <c r="U174" s="27" t="s">
        <v>1009</v>
      </c>
      <c r="V174" s="27" t="s">
        <v>1112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 x14ac:dyDescent="0.2">
      <c r="S175" s="27" t="s">
        <v>1024</v>
      </c>
      <c r="T175" s="27" t="s">
        <v>1008</v>
      </c>
      <c r="U175" s="27" t="s">
        <v>1009</v>
      </c>
      <c r="V175" s="27" t="s">
        <v>1112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 x14ac:dyDescent="0.2">
      <c r="S176" s="27" t="s">
        <v>1024</v>
      </c>
      <c r="T176" s="27" t="s">
        <v>1008</v>
      </c>
      <c r="U176" s="27" t="s">
        <v>1009</v>
      </c>
      <c r="V176" s="27" t="s">
        <v>1112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 x14ac:dyDescent="0.2">
      <c r="S177" s="27" t="s">
        <v>1024</v>
      </c>
      <c r="T177" s="27" t="s">
        <v>1008</v>
      </c>
      <c r="U177" s="27" t="s">
        <v>1009</v>
      </c>
      <c r="V177" s="27" t="s">
        <v>1112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 x14ac:dyDescent="0.2">
      <c r="S178" s="27" t="s">
        <v>1024</v>
      </c>
      <c r="T178" s="27" t="s">
        <v>1008</v>
      </c>
      <c r="U178" s="27" t="s">
        <v>1009</v>
      </c>
      <c r="V178" s="27" t="s">
        <v>1112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 x14ac:dyDescent="0.2">
      <c r="S179" s="27" t="s">
        <v>1024</v>
      </c>
      <c r="T179" s="27" t="s">
        <v>1008</v>
      </c>
      <c r="U179" s="27" t="s">
        <v>1009</v>
      </c>
      <c r="V179" s="27" t="s">
        <v>1112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 x14ac:dyDescent="0.2">
      <c r="S180" s="27" t="s">
        <v>1024</v>
      </c>
      <c r="T180" s="27" t="s">
        <v>1008</v>
      </c>
      <c r="U180" s="27" t="s">
        <v>1009</v>
      </c>
      <c r="V180" s="27" t="s">
        <v>1112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 x14ac:dyDescent="0.2">
      <c r="S181" s="27" t="s">
        <v>1025</v>
      </c>
      <c r="T181" s="27" t="s">
        <v>1008</v>
      </c>
      <c r="U181" s="27" t="s">
        <v>1009</v>
      </c>
      <c r="V181" s="27" t="s">
        <v>1112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 x14ac:dyDescent="0.2">
      <c r="S182" s="27" t="s">
        <v>1025</v>
      </c>
      <c r="T182" s="27" t="s">
        <v>1008</v>
      </c>
      <c r="U182" s="27" t="s">
        <v>1009</v>
      </c>
      <c r="V182" s="27" t="s">
        <v>1112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 x14ac:dyDescent="0.2">
      <c r="S183" s="27" t="s">
        <v>1025</v>
      </c>
      <c r="T183" s="27" t="s">
        <v>1008</v>
      </c>
      <c r="U183" s="27" t="s">
        <v>1009</v>
      </c>
      <c r="V183" s="27" t="s">
        <v>1112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 x14ac:dyDescent="0.2">
      <c r="S184" s="27" t="s">
        <v>1025</v>
      </c>
      <c r="T184" s="27" t="s">
        <v>1008</v>
      </c>
      <c r="U184" s="27" t="s">
        <v>1009</v>
      </c>
      <c r="V184" s="27" t="s">
        <v>1112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 x14ac:dyDescent="0.2">
      <c r="S185" s="27" t="s">
        <v>1025</v>
      </c>
      <c r="T185" s="27" t="s">
        <v>1008</v>
      </c>
      <c r="U185" s="27" t="s">
        <v>1009</v>
      </c>
      <c r="V185" s="27" t="s">
        <v>1112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 x14ac:dyDescent="0.2">
      <c r="S186" s="27" t="s">
        <v>1025</v>
      </c>
      <c r="T186" s="27" t="s">
        <v>1008</v>
      </c>
      <c r="U186" s="27" t="s">
        <v>1009</v>
      </c>
      <c r="V186" s="27" t="s">
        <v>1112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 x14ac:dyDescent="0.2">
      <c r="S187" s="27" t="s">
        <v>1025</v>
      </c>
      <c r="T187" s="27" t="s">
        <v>1008</v>
      </c>
      <c r="U187" s="27" t="s">
        <v>1009</v>
      </c>
      <c r="V187" s="27" t="s">
        <v>1112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 x14ac:dyDescent="0.2">
      <c r="S188" s="27" t="s">
        <v>1025</v>
      </c>
      <c r="T188" s="27" t="s">
        <v>1008</v>
      </c>
      <c r="U188" s="27" t="s">
        <v>1009</v>
      </c>
      <c r="V188" s="27" t="s">
        <v>1112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 x14ac:dyDescent="0.2">
      <c r="S189" s="27" t="s">
        <v>1025</v>
      </c>
      <c r="T189" s="27" t="s">
        <v>1008</v>
      </c>
      <c r="U189" s="27" t="s">
        <v>1009</v>
      </c>
      <c r="V189" s="27" t="s">
        <v>1112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 x14ac:dyDescent="0.2">
      <c r="S190" s="27" t="s">
        <v>1025</v>
      </c>
      <c r="T190" s="27" t="s">
        <v>1008</v>
      </c>
      <c r="U190" s="27" t="s">
        <v>1009</v>
      </c>
      <c r="V190" s="27" t="s">
        <v>1112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 x14ac:dyDescent="0.2">
      <c r="S191" s="27" t="s">
        <v>1025</v>
      </c>
      <c r="T191" s="27" t="s">
        <v>1008</v>
      </c>
      <c r="U191" s="27" t="s">
        <v>1009</v>
      </c>
      <c r="V191" s="27" t="s">
        <v>1112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 x14ac:dyDescent="0.2">
      <c r="S192" s="27" t="s">
        <v>1026</v>
      </c>
      <c r="T192" s="27" t="s">
        <v>1008</v>
      </c>
      <c r="U192" s="27" t="s">
        <v>1009</v>
      </c>
      <c r="V192" s="27" t="s">
        <v>1112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 x14ac:dyDescent="0.2">
      <c r="S193" s="27" t="s">
        <v>1026</v>
      </c>
      <c r="T193" s="27" t="s">
        <v>1008</v>
      </c>
      <c r="U193" s="27" t="s">
        <v>1009</v>
      </c>
      <c r="V193" s="27" t="s">
        <v>1112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 x14ac:dyDescent="0.2">
      <c r="S194" s="27" t="s">
        <v>1026</v>
      </c>
      <c r="T194" s="27" t="s">
        <v>1008</v>
      </c>
      <c r="U194" s="27" t="s">
        <v>1009</v>
      </c>
      <c r="V194" s="27" t="s">
        <v>1112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 x14ac:dyDescent="0.2">
      <c r="S195" s="27" t="s">
        <v>1026</v>
      </c>
      <c r="T195" s="27" t="s">
        <v>1008</v>
      </c>
      <c r="U195" s="27" t="s">
        <v>1009</v>
      </c>
      <c r="V195" s="27" t="s">
        <v>1112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 x14ac:dyDescent="0.2">
      <c r="S196" s="27" t="s">
        <v>1026</v>
      </c>
      <c r="T196" s="27" t="s">
        <v>1008</v>
      </c>
      <c r="U196" s="27" t="s">
        <v>1009</v>
      </c>
      <c r="V196" s="27" t="s">
        <v>1112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 x14ac:dyDescent="0.2">
      <c r="S197" s="27" t="s">
        <v>1026</v>
      </c>
      <c r="T197" s="27" t="s">
        <v>1008</v>
      </c>
      <c r="U197" s="27" t="s">
        <v>1009</v>
      </c>
      <c r="V197" s="27" t="s">
        <v>1112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 x14ac:dyDescent="0.2">
      <c r="S198" s="27" t="s">
        <v>1026</v>
      </c>
      <c r="T198" s="27" t="s">
        <v>1008</v>
      </c>
      <c r="U198" s="27" t="s">
        <v>1009</v>
      </c>
      <c r="V198" s="27" t="s">
        <v>1112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 x14ac:dyDescent="0.2">
      <c r="S199" s="27" t="s">
        <v>1026</v>
      </c>
      <c r="T199" s="27" t="s">
        <v>1008</v>
      </c>
      <c r="U199" s="27" t="s">
        <v>1009</v>
      </c>
      <c r="V199" s="27" t="s">
        <v>1112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 x14ac:dyDescent="0.2">
      <c r="S200" s="27" t="s">
        <v>1026</v>
      </c>
      <c r="T200" s="27" t="s">
        <v>1008</v>
      </c>
      <c r="U200" s="27" t="s">
        <v>1009</v>
      </c>
      <c r="V200" s="27" t="s">
        <v>1112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 x14ac:dyDescent="0.2">
      <c r="S201" s="27" t="s">
        <v>1026</v>
      </c>
      <c r="T201" s="27" t="s">
        <v>1008</v>
      </c>
      <c r="U201" s="27" t="s">
        <v>1009</v>
      </c>
      <c r="V201" s="27" t="s">
        <v>1112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 x14ac:dyDescent="0.2">
      <c r="S202" s="27" t="s">
        <v>1026</v>
      </c>
      <c r="T202" s="27" t="s">
        <v>1008</v>
      </c>
      <c r="U202" s="27" t="s">
        <v>1009</v>
      </c>
      <c r="V202" s="27" t="s">
        <v>1112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 x14ac:dyDescent="0.2">
      <c r="S203" s="27" t="s">
        <v>1027</v>
      </c>
      <c r="T203" s="27" t="s">
        <v>1008</v>
      </c>
      <c r="U203" s="27" t="s">
        <v>1009</v>
      </c>
      <c r="V203" s="27" t="s">
        <v>1112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 x14ac:dyDescent="0.2">
      <c r="S204" s="27" t="s">
        <v>1027</v>
      </c>
      <c r="T204" s="27" t="s">
        <v>1008</v>
      </c>
      <c r="U204" s="27" t="s">
        <v>1009</v>
      </c>
      <c r="V204" s="27" t="s">
        <v>1112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 x14ac:dyDescent="0.2">
      <c r="S205" s="27" t="s">
        <v>1027</v>
      </c>
      <c r="T205" s="27" t="s">
        <v>1008</v>
      </c>
      <c r="U205" s="27" t="s">
        <v>1009</v>
      </c>
      <c r="V205" s="27" t="s">
        <v>1112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 x14ac:dyDescent="0.2">
      <c r="S206" s="27" t="s">
        <v>1027</v>
      </c>
      <c r="T206" s="27" t="s">
        <v>1008</v>
      </c>
      <c r="U206" s="27" t="s">
        <v>1009</v>
      </c>
      <c r="V206" s="27" t="s">
        <v>1112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 x14ac:dyDescent="0.2">
      <c r="S207" s="27" t="s">
        <v>1027</v>
      </c>
      <c r="T207" s="27" t="s">
        <v>1008</v>
      </c>
      <c r="U207" s="27" t="s">
        <v>1009</v>
      </c>
      <c r="V207" s="27" t="s">
        <v>1112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 x14ac:dyDescent="0.2">
      <c r="S208" s="27" t="s">
        <v>1027</v>
      </c>
      <c r="T208" s="27" t="s">
        <v>1008</v>
      </c>
      <c r="U208" s="27" t="s">
        <v>1009</v>
      </c>
      <c r="V208" s="27" t="s">
        <v>1112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 x14ac:dyDescent="0.2">
      <c r="S209" s="27" t="s">
        <v>1027</v>
      </c>
      <c r="T209" s="27" t="s">
        <v>1008</v>
      </c>
      <c r="U209" s="27" t="s">
        <v>1009</v>
      </c>
      <c r="V209" s="27" t="s">
        <v>1112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 x14ac:dyDescent="0.2">
      <c r="S210" s="27" t="s">
        <v>1027</v>
      </c>
      <c r="T210" s="27" t="s">
        <v>1008</v>
      </c>
      <c r="U210" s="27" t="s">
        <v>1009</v>
      </c>
      <c r="V210" s="27" t="s">
        <v>1112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 x14ac:dyDescent="0.2">
      <c r="S211" s="27" t="s">
        <v>1027</v>
      </c>
      <c r="T211" s="27" t="s">
        <v>1008</v>
      </c>
      <c r="U211" s="27" t="s">
        <v>1009</v>
      </c>
      <c r="V211" s="27" t="s">
        <v>1112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 x14ac:dyDescent="0.2">
      <c r="S212" s="27" t="s">
        <v>1027</v>
      </c>
      <c r="T212" s="27" t="s">
        <v>1008</v>
      </c>
      <c r="U212" s="27" t="s">
        <v>1009</v>
      </c>
      <c r="V212" s="27" t="s">
        <v>1112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 x14ac:dyDescent="0.2">
      <c r="S213" s="27" t="s">
        <v>1027</v>
      </c>
      <c r="T213" s="27" t="s">
        <v>1008</v>
      </c>
      <c r="U213" s="27" t="s">
        <v>1009</v>
      </c>
      <c r="V213" s="27" t="s">
        <v>1112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 x14ac:dyDescent="0.2">
      <c r="S214" s="27" t="s">
        <v>1028</v>
      </c>
      <c r="T214" s="27" t="s">
        <v>1008</v>
      </c>
      <c r="U214" s="27" t="s">
        <v>1009</v>
      </c>
      <c r="V214" s="27" t="s">
        <v>1112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 x14ac:dyDescent="0.2">
      <c r="S215" s="27" t="s">
        <v>1028</v>
      </c>
      <c r="T215" s="27" t="s">
        <v>1008</v>
      </c>
      <c r="U215" s="27" t="s">
        <v>1009</v>
      </c>
      <c r="V215" s="27" t="s">
        <v>1112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 x14ac:dyDescent="0.2">
      <c r="S216" s="27" t="s">
        <v>1028</v>
      </c>
      <c r="T216" s="27" t="s">
        <v>1008</v>
      </c>
      <c r="U216" s="27" t="s">
        <v>1009</v>
      </c>
      <c r="V216" s="27" t="s">
        <v>1112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 x14ac:dyDescent="0.2">
      <c r="S217" s="27" t="s">
        <v>1028</v>
      </c>
      <c r="T217" s="27" t="s">
        <v>1008</v>
      </c>
      <c r="U217" s="27" t="s">
        <v>1009</v>
      </c>
      <c r="V217" s="27" t="s">
        <v>1112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 x14ac:dyDescent="0.2">
      <c r="S218" s="27" t="s">
        <v>1028</v>
      </c>
      <c r="T218" s="27" t="s">
        <v>1008</v>
      </c>
      <c r="U218" s="27" t="s">
        <v>1009</v>
      </c>
      <c r="V218" s="27" t="s">
        <v>1112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 x14ac:dyDescent="0.2">
      <c r="S219" s="27" t="s">
        <v>1028</v>
      </c>
      <c r="T219" s="27" t="s">
        <v>1008</v>
      </c>
      <c r="U219" s="27" t="s">
        <v>1009</v>
      </c>
      <c r="V219" s="27" t="s">
        <v>1112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 x14ac:dyDescent="0.2">
      <c r="S220" s="27" t="s">
        <v>1028</v>
      </c>
      <c r="T220" s="27" t="s">
        <v>1008</v>
      </c>
      <c r="U220" s="27" t="s">
        <v>1009</v>
      </c>
      <c r="V220" s="27" t="s">
        <v>1112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 x14ac:dyDescent="0.2">
      <c r="S221" s="27" t="s">
        <v>1028</v>
      </c>
      <c r="T221" s="27" t="s">
        <v>1008</v>
      </c>
      <c r="U221" s="27" t="s">
        <v>1009</v>
      </c>
      <c r="V221" s="27" t="s">
        <v>1112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 x14ac:dyDescent="0.2">
      <c r="S222" s="27" t="s">
        <v>1028</v>
      </c>
      <c r="T222" s="27" t="s">
        <v>1008</v>
      </c>
      <c r="U222" s="27" t="s">
        <v>1009</v>
      </c>
      <c r="V222" s="27" t="s">
        <v>1112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 x14ac:dyDescent="0.2">
      <c r="S223" s="27" t="s">
        <v>1028</v>
      </c>
      <c r="T223" s="27" t="s">
        <v>1008</v>
      </c>
      <c r="U223" s="27" t="s">
        <v>1009</v>
      </c>
      <c r="V223" s="27" t="s">
        <v>1112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 x14ac:dyDescent="0.2">
      <c r="S224" s="27" t="s">
        <v>1028</v>
      </c>
      <c r="T224" s="27" t="s">
        <v>1008</v>
      </c>
      <c r="U224" s="27" t="s">
        <v>1009</v>
      </c>
      <c r="V224" s="27" t="s">
        <v>1112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 x14ac:dyDescent="0.2">
      <c r="S225" s="27" t="s">
        <v>1029</v>
      </c>
      <c r="T225" s="27" t="s">
        <v>1008</v>
      </c>
      <c r="U225" s="27" t="s">
        <v>1009</v>
      </c>
      <c r="V225" s="27" t="s">
        <v>1112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 x14ac:dyDescent="0.2">
      <c r="S226" s="27" t="s">
        <v>1029</v>
      </c>
      <c r="T226" s="27" t="s">
        <v>1008</v>
      </c>
      <c r="U226" s="27" t="s">
        <v>1009</v>
      </c>
      <c r="V226" s="27" t="s">
        <v>1112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 x14ac:dyDescent="0.2">
      <c r="S227" s="27" t="s">
        <v>1029</v>
      </c>
      <c r="T227" s="27" t="s">
        <v>1008</v>
      </c>
      <c r="U227" s="27" t="s">
        <v>1009</v>
      </c>
      <c r="V227" s="27" t="s">
        <v>1112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 x14ac:dyDescent="0.2">
      <c r="S228" s="27" t="s">
        <v>1029</v>
      </c>
      <c r="T228" s="27" t="s">
        <v>1008</v>
      </c>
      <c r="U228" s="27" t="s">
        <v>1009</v>
      </c>
      <c r="V228" s="27" t="s">
        <v>1112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 x14ac:dyDescent="0.2">
      <c r="S229" s="27" t="s">
        <v>1029</v>
      </c>
      <c r="T229" s="27" t="s">
        <v>1008</v>
      </c>
      <c r="U229" s="27" t="s">
        <v>1009</v>
      </c>
      <c r="V229" s="27" t="s">
        <v>1112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 x14ac:dyDescent="0.2">
      <c r="S230" s="27" t="s">
        <v>1029</v>
      </c>
      <c r="T230" s="27" t="s">
        <v>1008</v>
      </c>
      <c r="U230" s="27" t="s">
        <v>1009</v>
      </c>
      <c r="V230" s="27" t="s">
        <v>1112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 x14ac:dyDescent="0.2">
      <c r="S231" s="27" t="s">
        <v>1029</v>
      </c>
      <c r="T231" s="27" t="s">
        <v>1008</v>
      </c>
      <c r="U231" s="27" t="s">
        <v>1009</v>
      </c>
      <c r="V231" s="27" t="s">
        <v>1112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 x14ac:dyDescent="0.2">
      <c r="S232" s="27" t="s">
        <v>1029</v>
      </c>
      <c r="T232" s="27" t="s">
        <v>1008</v>
      </c>
      <c r="U232" s="27" t="s">
        <v>1009</v>
      </c>
      <c r="V232" s="27" t="s">
        <v>1112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 x14ac:dyDescent="0.2">
      <c r="S233" s="27" t="s">
        <v>1029</v>
      </c>
      <c r="T233" s="27" t="s">
        <v>1008</v>
      </c>
      <c r="U233" s="27" t="s">
        <v>1009</v>
      </c>
      <c r="V233" s="27" t="s">
        <v>1112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 x14ac:dyDescent="0.2">
      <c r="S234" s="27" t="s">
        <v>1029</v>
      </c>
      <c r="T234" s="27" t="s">
        <v>1008</v>
      </c>
      <c r="U234" s="27" t="s">
        <v>1009</v>
      </c>
      <c r="V234" s="27" t="s">
        <v>1112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 x14ac:dyDescent="0.2">
      <c r="S235" s="27" t="s">
        <v>1029</v>
      </c>
      <c r="T235" s="27" t="s">
        <v>1008</v>
      </c>
      <c r="U235" s="27" t="s">
        <v>1009</v>
      </c>
      <c r="V235" s="27" t="s">
        <v>1112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 x14ac:dyDescent="0.2">
      <c r="S236" s="27" t="s">
        <v>1030</v>
      </c>
      <c r="T236" s="27" t="s">
        <v>1008</v>
      </c>
      <c r="U236" s="27" t="s">
        <v>1009</v>
      </c>
      <c r="V236" s="27" t="s">
        <v>1112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 x14ac:dyDescent="0.2">
      <c r="S237" s="27" t="s">
        <v>1030</v>
      </c>
      <c r="T237" s="27" t="s">
        <v>1008</v>
      </c>
      <c r="U237" s="27" t="s">
        <v>1009</v>
      </c>
      <c r="V237" s="27" t="s">
        <v>1112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 x14ac:dyDescent="0.2">
      <c r="S238" s="27" t="s">
        <v>1030</v>
      </c>
      <c r="T238" s="27" t="s">
        <v>1008</v>
      </c>
      <c r="U238" s="27" t="s">
        <v>1009</v>
      </c>
      <c r="V238" s="27" t="s">
        <v>1112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 x14ac:dyDescent="0.2">
      <c r="S239" s="27" t="s">
        <v>1030</v>
      </c>
      <c r="T239" s="27" t="s">
        <v>1008</v>
      </c>
      <c r="U239" s="27" t="s">
        <v>1009</v>
      </c>
      <c r="V239" s="27" t="s">
        <v>1112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 x14ac:dyDescent="0.2">
      <c r="S240" s="27" t="s">
        <v>1030</v>
      </c>
      <c r="T240" s="27" t="s">
        <v>1008</v>
      </c>
      <c r="U240" s="27" t="s">
        <v>1009</v>
      </c>
      <c r="V240" s="27" t="s">
        <v>1112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 x14ac:dyDescent="0.2">
      <c r="S241" s="27" t="s">
        <v>1030</v>
      </c>
      <c r="T241" s="27" t="s">
        <v>1008</v>
      </c>
      <c r="U241" s="27" t="s">
        <v>1009</v>
      </c>
      <c r="V241" s="27" t="s">
        <v>1112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 x14ac:dyDescent="0.2">
      <c r="S242" s="27" t="s">
        <v>1030</v>
      </c>
      <c r="T242" s="27" t="s">
        <v>1008</v>
      </c>
      <c r="U242" s="27" t="s">
        <v>1009</v>
      </c>
      <c r="V242" s="27" t="s">
        <v>1112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 x14ac:dyDescent="0.2">
      <c r="S243" s="27" t="s">
        <v>1030</v>
      </c>
      <c r="T243" s="27" t="s">
        <v>1008</v>
      </c>
      <c r="U243" s="27" t="s">
        <v>1009</v>
      </c>
      <c r="V243" s="27" t="s">
        <v>1112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 x14ac:dyDescent="0.2">
      <c r="S244" s="27" t="s">
        <v>1030</v>
      </c>
      <c r="T244" s="27" t="s">
        <v>1008</v>
      </c>
      <c r="U244" s="27" t="s">
        <v>1009</v>
      </c>
      <c r="V244" s="27" t="s">
        <v>1112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 x14ac:dyDescent="0.2">
      <c r="S245" s="27" t="s">
        <v>1030</v>
      </c>
      <c r="T245" s="27" t="s">
        <v>1008</v>
      </c>
      <c r="U245" s="27" t="s">
        <v>1009</v>
      </c>
      <c r="V245" s="27" t="s">
        <v>1112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 x14ac:dyDescent="0.2">
      <c r="S246" s="27" t="s">
        <v>1030</v>
      </c>
      <c r="T246" s="27" t="s">
        <v>1008</v>
      </c>
      <c r="U246" s="27" t="s">
        <v>1009</v>
      </c>
      <c r="V246" s="27" t="s">
        <v>1112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 x14ac:dyDescent="0.2">
      <c r="S247" s="27" t="s">
        <v>1031</v>
      </c>
      <c r="T247" s="27" t="s">
        <v>1008</v>
      </c>
      <c r="U247" s="27" t="s">
        <v>1009</v>
      </c>
      <c r="V247" s="27" t="s">
        <v>1112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 x14ac:dyDescent="0.2">
      <c r="S248" s="27" t="s">
        <v>1031</v>
      </c>
      <c r="T248" s="27" t="s">
        <v>1008</v>
      </c>
      <c r="U248" s="27" t="s">
        <v>1009</v>
      </c>
      <c r="V248" s="27" t="s">
        <v>1112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 x14ac:dyDescent="0.2">
      <c r="S249" s="27" t="s">
        <v>1031</v>
      </c>
      <c r="T249" s="27" t="s">
        <v>1008</v>
      </c>
      <c r="U249" s="27" t="s">
        <v>1009</v>
      </c>
      <c r="V249" s="27" t="s">
        <v>1112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 x14ac:dyDescent="0.2">
      <c r="S250" s="27" t="s">
        <v>1031</v>
      </c>
      <c r="T250" s="27" t="s">
        <v>1008</v>
      </c>
      <c r="U250" s="27" t="s">
        <v>1009</v>
      </c>
      <c r="V250" s="27" t="s">
        <v>1112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 x14ac:dyDescent="0.2">
      <c r="S251" s="27" t="s">
        <v>1031</v>
      </c>
      <c r="T251" s="27" t="s">
        <v>1008</v>
      </c>
      <c r="U251" s="27" t="s">
        <v>1009</v>
      </c>
      <c r="V251" s="27" t="s">
        <v>1112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 x14ac:dyDescent="0.2">
      <c r="S252" s="27" t="s">
        <v>1031</v>
      </c>
      <c r="T252" s="27" t="s">
        <v>1008</v>
      </c>
      <c r="U252" s="27" t="s">
        <v>1009</v>
      </c>
      <c r="V252" s="27" t="s">
        <v>1112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 x14ac:dyDescent="0.2">
      <c r="S253" s="27" t="s">
        <v>1031</v>
      </c>
      <c r="T253" s="27" t="s">
        <v>1008</v>
      </c>
      <c r="U253" s="27" t="s">
        <v>1009</v>
      </c>
      <c r="V253" s="27" t="s">
        <v>1112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 x14ac:dyDescent="0.2">
      <c r="S254" s="27" t="s">
        <v>1031</v>
      </c>
      <c r="T254" s="27" t="s">
        <v>1008</v>
      </c>
      <c r="U254" s="27" t="s">
        <v>1009</v>
      </c>
      <c r="V254" s="27" t="s">
        <v>1112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 x14ac:dyDescent="0.2">
      <c r="S255" s="27" t="s">
        <v>1031</v>
      </c>
      <c r="T255" s="27" t="s">
        <v>1008</v>
      </c>
      <c r="U255" s="27" t="s">
        <v>1009</v>
      </c>
      <c r="V255" s="27" t="s">
        <v>1112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 x14ac:dyDescent="0.2">
      <c r="S256" s="27" t="s">
        <v>1031</v>
      </c>
      <c r="T256" s="27" t="s">
        <v>1008</v>
      </c>
      <c r="U256" s="27" t="s">
        <v>1009</v>
      </c>
      <c r="V256" s="27" t="s">
        <v>1112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 x14ac:dyDescent="0.2">
      <c r="S257" s="27" t="s">
        <v>1031</v>
      </c>
      <c r="T257" s="27" t="s">
        <v>1008</v>
      </c>
      <c r="U257" s="27" t="s">
        <v>1009</v>
      </c>
      <c r="V257" s="27" t="s">
        <v>1112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 x14ac:dyDescent="0.2">
      <c r="S258" s="27" t="s">
        <v>1032</v>
      </c>
      <c r="T258" s="27" t="s">
        <v>1008</v>
      </c>
      <c r="U258" s="27" t="s">
        <v>1009</v>
      </c>
      <c r="V258" s="27" t="s">
        <v>1112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 x14ac:dyDescent="0.2">
      <c r="S259" s="27" t="s">
        <v>1032</v>
      </c>
      <c r="T259" s="27" t="s">
        <v>1008</v>
      </c>
      <c r="U259" s="27" t="s">
        <v>1009</v>
      </c>
      <c r="V259" s="27" t="s">
        <v>1112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 x14ac:dyDescent="0.2">
      <c r="S260" s="27" t="s">
        <v>1032</v>
      </c>
      <c r="T260" s="27" t="s">
        <v>1008</v>
      </c>
      <c r="U260" s="27" t="s">
        <v>1009</v>
      </c>
      <c r="V260" s="27" t="s">
        <v>1112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 x14ac:dyDescent="0.2">
      <c r="S261" s="27" t="s">
        <v>1032</v>
      </c>
      <c r="T261" s="27" t="s">
        <v>1008</v>
      </c>
      <c r="U261" s="27" t="s">
        <v>1009</v>
      </c>
      <c r="V261" s="27" t="s">
        <v>1112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 x14ac:dyDescent="0.2">
      <c r="S262" s="27" t="s">
        <v>1032</v>
      </c>
      <c r="T262" s="27" t="s">
        <v>1008</v>
      </c>
      <c r="U262" s="27" t="s">
        <v>1009</v>
      </c>
      <c r="V262" s="27" t="s">
        <v>1112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 x14ac:dyDescent="0.2">
      <c r="S263" s="27" t="s">
        <v>1032</v>
      </c>
      <c r="T263" s="27" t="s">
        <v>1008</v>
      </c>
      <c r="U263" s="27" t="s">
        <v>1009</v>
      </c>
      <c r="V263" s="27" t="s">
        <v>1112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 x14ac:dyDescent="0.2">
      <c r="S264" s="27" t="s">
        <v>1032</v>
      </c>
      <c r="T264" s="27" t="s">
        <v>1008</v>
      </c>
      <c r="U264" s="27" t="s">
        <v>1009</v>
      </c>
      <c r="V264" s="27" t="s">
        <v>1112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 x14ac:dyDescent="0.2">
      <c r="S265" s="27" t="s">
        <v>1032</v>
      </c>
      <c r="T265" s="27" t="s">
        <v>1008</v>
      </c>
      <c r="U265" s="27" t="s">
        <v>1009</v>
      </c>
      <c r="V265" s="27" t="s">
        <v>1112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 x14ac:dyDescent="0.2">
      <c r="S266" s="27" t="s">
        <v>1032</v>
      </c>
      <c r="T266" s="27" t="s">
        <v>1008</v>
      </c>
      <c r="U266" s="27" t="s">
        <v>1009</v>
      </c>
      <c r="V266" s="27" t="s">
        <v>1112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 x14ac:dyDescent="0.2">
      <c r="S267" s="27" t="s">
        <v>1032</v>
      </c>
      <c r="T267" s="27" t="s">
        <v>1008</v>
      </c>
      <c r="U267" s="27" t="s">
        <v>1009</v>
      </c>
      <c r="V267" s="27" t="s">
        <v>1112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 x14ac:dyDescent="0.2">
      <c r="S268" s="27" t="s">
        <v>1032</v>
      </c>
      <c r="T268" s="27" t="s">
        <v>1008</v>
      </c>
      <c r="U268" s="27" t="s">
        <v>1009</v>
      </c>
      <c r="V268" s="27" t="s">
        <v>1112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 x14ac:dyDescent="0.2">
      <c r="S269" s="27" t="s">
        <v>1033</v>
      </c>
      <c r="T269" s="27" t="s">
        <v>1008</v>
      </c>
      <c r="U269" s="27" t="s">
        <v>1009</v>
      </c>
      <c r="V269" s="27" t="s">
        <v>1112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 x14ac:dyDescent="0.2">
      <c r="S270" s="27" t="s">
        <v>1033</v>
      </c>
      <c r="T270" s="27" t="s">
        <v>1008</v>
      </c>
      <c r="U270" s="27" t="s">
        <v>1009</v>
      </c>
      <c r="V270" s="27" t="s">
        <v>1112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 x14ac:dyDescent="0.2">
      <c r="S271" s="27" t="s">
        <v>1033</v>
      </c>
      <c r="T271" s="27" t="s">
        <v>1008</v>
      </c>
      <c r="U271" s="27" t="s">
        <v>1009</v>
      </c>
      <c r="V271" s="27" t="s">
        <v>1112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 x14ac:dyDescent="0.2">
      <c r="S272" s="27" t="s">
        <v>1033</v>
      </c>
      <c r="T272" s="27" t="s">
        <v>1008</v>
      </c>
      <c r="U272" s="27" t="s">
        <v>1009</v>
      </c>
      <c r="V272" s="27" t="s">
        <v>1112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 x14ac:dyDescent="0.2">
      <c r="S273" s="27" t="s">
        <v>1033</v>
      </c>
      <c r="T273" s="27" t="s">
        <v>1008</v>
      </c>
      <c r="U273" s="27" t="s">
        <v>1009</v>
      </c>
      <c r="V273" s="27" t="s">
        <v>1112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 x14ac:dyDescent="0.2">
      <c r="S274" s="27" t="s">
        <v>1033</v>
      </c>
      <c r="T274" s="27" t="s">
        <v>1008</v>
      </c>
      <c r="U274" s="27" t="s">
        <v>1009</v>
      </c>
      <c r="V274" s="27" t="s">
        <v>1112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 x14ac:dyDescent="0.2">
      <c r="S275" s="27" t="s">
        <v>1033</v>
      </c>
      <c r="T275" s="27" t="s">
        <v>1008</v>
      </c>
      <c r="U275" s="27" t="s">
        <v>1009</v>
      </c>
      <c r="V275" s="27" t="s">
        <v>1112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 x14ac:dyDescent="0.2">
      <c r="S276" s="27" t="s">
        <v>1033</v>
      </c>
      <c r="T276" s="27" t="s">
        <v>1008</v>
      </c>
      <c r="U276" s="27" t="s">
        <v>1009</v>
      </c>
      <c r="V276" s="27" t="s">
        <v>1112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 x14ac:dyDescent="0.2">
      <c r="S277" s="27" t="s">
        <v>1033</v>
      </c>
      <c r="T277" s="27" t="s">
        <v>1008</v>
      </c>
      <c r="U277" s="27" t="s">
        <v>1009</v>
      </c>
      <c r="V277" s="27" t="s">
        <v>1112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 x14ac:dyDescent="0.2">
      <c r="S278" s="27" t="s">
        <v>1033</v>
      </c>
      <c r="T278" s="27" t="s">
        <v>1008</v>
      </c>
      <c r="U278" s="27" t="s">
        <v>1009</v>
      </c>
      <c r="V278" s="27" t="s">
        <v>1112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 x14ac:dyDescent="0.2">
      <c r="S279" s="27" t="s">
        <v>1033</v>
      </c>
      <c r="T279" s="27" t="s">
        <v>1008</v>
      </c>
      <c r="U279" s="27" t="s">
        <v>1009</v>
      </c>
      <c r="V279" s="27" t="s">
        <v>1112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 x14ac:dyDescent="0.2">
      <c r="S280" s="27" t="s">
        <v>1034</v>
      </c>
      <c r="T280" s="27" t="s">
        <v>1008</v>
      </c>
      <c r="U280" s="27" t="s">
        <v>1009</v>
      </c>
      <c r="V280" s="27" t="s">
        <v>1112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 x14ac:dyDescent="0.2">
      <c r="S281" s="27" t="s">
        <v>1034</v>
      </c>
      <c r="T281" s="27" t="s">
        <v>1008</v>
      </c>
      <c r="U281" s="27" t="s">
        <v>1009</v>
      </c>
      <c r="V281" s="27" t="s">
        <v>1112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 x14ac:dyDescent="0.2">
      <c r="S282" s="27" t="s">
        <v>1034</v>
      </c>
      <c r="T282" s="27" t="s">
        <v>1008</v>
      </c>
      <c r="U282" s="27" t="s">
        <v>1009</v>
      </c>
      <c r="V282" s="27" t="s">
        <v>1112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 x14ac:dyDescent="0.2">
      <c r="S283" s="27" t="s">
        <v>1034</v>
      </c>
      <c r="T283" s="27" t="s">
        <v>1008</v>
      </c>
      <c r="U283" s="27" t="s">
        <v>1009</v>
      </c>
      <c r="V283" s="27" t="s">
        <v>1112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 x14ac:dyDescent="0.2">
      <c r="S284" s="27" t="s">
        <v>1034</v>
      </c>
      <c r="T284" s="27" t="s">
        <v>1008</v>
      </c>
      <c r="U284" s="27" t="s">
        <v>1009</v>
      </c>
      <c r="V284" s="27" t="s">
        <v>1112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 x14ac:dyDescent="0.2">
      <c r="S285" s="27" t="s">
        <v>1034</v>
      </c>
      <c r="T285" s="27" t="s">
        <v>1008</v>
      </c>
      <c r="U285" s="27" t="s">
        <v>1009</v>
      </c>
      <c r="V285" s="27" t="s">
        <v>1112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 x14ac:dyDescent="0.2">
      <c r="S286" s="27" t="s">
        <v>1034</v>
      </c>
      <c r="T286" s="27" t="s">
        <v>1008</v>
      </c>
      <c r="U286" s="27" t="s">
        <v>1009</v>
      </c>
      <c r="V286" s="27" t="s">
        <v>1112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 x14ac:dyDescent="0.2">
      <c r="S287" s="27" t="s">
        <v>1034</v>
      </c>
      <c r="T287" s="27" t="s">
        <v>1008</v>
      </c>
      <c r="U287" s="27" t="s">
        <v>1009</v>
      </c>
      <c r="V287" s="27" t="s">
        <v>1112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 x14ac:dyDescent="0.2">
      <c r="S288" s="27" t="s">
        <v>1034</v>
      </c>
      <c r="T288" s="27" t="s">
        <v>1008</v>
      </c>
      <c r="U288" s="27" t="s">
        <v>1009</v>
      </c>
      <c r="V288" s="27" t="s">
        <v>1112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 x14ac:dyDescent="0.2">
      <c r="S289" s="27" t="s">
        <v>1034</v>
      </c>
      <c r="T289" s="27" t="s">
        <v>1008</v>
      </c>
      <c r="U289" s="27" t="s">
        <v>1009</v>
      </c>
      <c r="V289" s="27" t="s">
        <v>1112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 x14ac:dyDescent="0.2">
      <c r="S290" s="27" t="s">
        <v>1034</v>
      </c>
      <c r="T290" s="27" t="s">
        <v>1008</v>
      </c>
      <c r="U290" s="27" t="s">
        <v>1009</v>
      </c>
      <c r="V290" s="27" t="s">
        <v>1112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 x14ac:dyDescent="0.2">
      <c r="S291" s="27" t="s">
        <v>1035</v>
      </c>
      <c r="T291" s="27" t="s">
        <v>1008</v>
      </c>
      <c r="U291" s="27" t="s">
        <v>1009</v>
      </c>
      <c r="V291" s="27" t="s">
        <v>1112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 x14ac:dyDescent="0.2">
      <c r="S292" s="27" t="s">
        <v>1035</v>
      </c>
      <c r="T292" s="27" t="s">
        <v>1008</v>
      </c>
      <c r="U292" s="27" t="s">
        <v>1009</v>
      </c>
      <c r="V292" s="27" t="s">
        <v>1112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 x14ac:dyDescent="0.2">
      <c r="S293" s="27" t="s">
        <v>1035</v>
      </c>
      <c r="T293" s="27" t="s">
        <v>1008</v>
      </c>
      <c r="U293" s="27" t="s">
        <v>1009</v>
      </c>
      <c r="V293" s="27" t="s">
        <v>1112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 x14ac:dyDescent="0.2">
      <c r="S294" s="27" t="s">
        <v>1035</v>
      </c>
      <c r="T294" s="27" t="s">
        <v>1008</v>
      </c>
      <c r="U294" s="27" t="s">
        <v>1009</v>
      </c>
      <c r="V294" s="27" t="s">
        <v>1112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 x14ac:dyDescent="0.2">
      <c r="S295" s="27" t="s">
        <v>1035</v>
      </c>
      <c r="T295" s="27" t="s">
        <v>1008</v>
      </c>
      <c r="U295" s="27" t="s">
        <v>1009</v>
      </c>
      <c r="V295" s="27" t="s">
        <v>1112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 x14ac:dyDescent="0.2">
      <c r="S296" s="27" t="s">
        <v>1035</v>
      </c>
      <c r="T296" s="27" t="s">
        <v>1008</v>
      </c>
      <c r="U296" s="27" t="s">
        <v>1009</v>
      </c>
      <c r="V296" s="27" t="s">
        <v>1112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 x14ac:dyDescent="0.2">
      <c r="S297" s="27" t="s">
        <v>1035</v>
      </c>
      <c r="T297" s="27" t="s">
        <v>1008</v>
      </c>
      <c r="U297" s="27" t="s">
        <v>1009</v>
      </c>
      <c r="V297" s="27" t="s">
        <v>1112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 x14ac:dyDescent="0.2">
      <c r="S298" s="27" t="s">
        <v>1035</v>
      </c>
      <c r="T298" s="27" t="s">
        <v>1008</v>
      </c>
      <c r="U298" s="27" t="s">
        <v>1009</v>
      </c>
      <c r="V298" s="27" t="s">
        <v>1112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 x14ac:dyDescent="0.2">
      <c r="S299" s="27" t="s">
        <v>1035</v>
      </c>
      <c r="T299" s="27" t="s">
        <v>1008</v>
      </c>
      <c r="U299" s="27" t="s">
        <v>1009</v>
      </c>
      <c r="V299" s="27" t="s">
        <v>1112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 x14ac:dyDescent="0.2">
      <c r="S300" s="27" t="s">
        <v>1035</v>
      </c>
      <c r="T300" s="27" t="s">
        <v>1008</v>
      </c>
      <c r="U300" s="27" t="s">
        <v>1009</v>
      </c>
      <c r="V300" s="27" t="s">
        <v>1112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 x14ac:dyDescent="0.2">
      <c r="S301" s="27" t="s">
        <v>1035</v>
      </c>
      <c r="T301" s="27" t="s">
        <v>1008</v>
      </c>
      <c r="U301" s="27" t="s">
        <v>1009</v>
      </c>
      <c r="V301" s="27" t="s">
        <v>1112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 x14ac:dyDescent="0.2">
      <c r="S302" s="27" t="s">
        <v>1036</v>
      </c>
      <c r="T302" s="27" t="s">
        <v>1008</v>
      </c>
      <c r="U302" s="27" t="s">
        <v>1009</v>
      </c>
      <c r="V302" s="27" t="s">
        <v>1112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 x14ac:dyDescent="0.2">
      <c r="S303" s="27" t="s">
        <v>1036</v>
      </c>
      <c r="T303" s="27" t="s">
        <v>1008</v>
      </c>
      <c r="U303" s="27" t="s">
        <v>1009</v>
      </c>
      <c r="V303" s="27" t="s">
        <v>1112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 x14ac:dyDescent="0.2">
      <c r="S304" s="27" t="s">
        <v>1036</v>
      </c>
      <c r="T304" s="27" t="s">
        <v>1008</v>
      </c>
      <c r="U304" s="27" t="s">
        <v>1009</v>
      </c>
      <c r="V304" s="27" t="s">
        <v>1112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 x14ac:dyDescent="0.2">
      <c r="S305" s="27" t="s">
        <v>1036</v>
      </c>
      <c r="T305" s="27" t="s">
        <v>1008</v>
      </c>
      <c r="U305" s="27" t="s">
        <v>1009</v>
      </c>
      <c r="V305" s="27" t="s">
        <v>1112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 x14ac:dyDescent="0.2">
      <c r="S306" s="27" t="s">
        <v>1036</v>
      </c>
      <c r="T306" s="27" t="s">
        <v>1008</v>
      </c>
      <c r="U306" s="27" t="s">
        <v>1009</v>
      </c>
      <c r="V306" s="27" t="s">
        <v>1112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 x14ac:dyDescent="0.2">
      <c r="S307" s="27" t="s">
        <v>1036</v>
      </c>
      <c r="T307" s="27" t="s">
        <v>1008</v>
      </c>
      <c r="U307" s="27" t="s">
        <v>1009</v>
      </c>
      <c r="V307" s="27" t="s">
        <v>1112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 x14ac:dyDescent="0.2">
      <c r="S308" s="27" t="s">
        <v>1036</v>
      </c>
      <c r="T308" s="27" t="s">
        <v>1008</v>
      </c>
      <c r="U308" s="27" t="s">
        <v>1009</v>
      </c>
      <c r="V308" s="27" t="s">
        <v>1112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 x14ac:dyDescent="0.2">
      <c r="S309" s="27" t="s">
        <v>1036</v>
      </c>
      <c r="T309" s="27" t="s">
        <v>1008</v>
      </c>
      <c r="U309" s="27" t="s">
        <v>1009</v>
      </c>
      <c r="V309" s="27" t="s">
        <v>1112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 x14ac:dyDescent="0.2">
      <c r="S310" s="27" t="s">
        <v>1036</v>
      </c>
      <c r="T310" s="27" t="s">
        <v>1008</v>
      </c>
      <c r="U310" s="27" t="s">
        <v>1009</v>
      </c>
      <c r="V310" s="27" t="s">
        <v>1112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 x14ac:dyDescent="0.2">
      <c r="S311" s="27" t="s">
        <v>1036</v>
      </c>
      <c r="T311" s="27" t="s">
        <v>1008</v>
      </c>
      <c r="U311" s="27" t="s">
        <v>1009</v>
      </c>
      <c r="V311" s="27" t="s">
        <v>1112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 x14ac:dyDescent="0.2">
      <c r="S312" s="27" t="s">
        <v>1036</v>
      </c>
      <c r="T312" s="27" t="s">
        <v>1008</v>
      </c>
      <c r="U312" s="27" t="s">
        <v>1009</v>
      </c>
      <c r="V312" s="27" t="s">
        <v>1112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 x14ac:dyDescent="0.2">
      <c r="S313" s="27" t="s">
        <v>1037</v>
      </c>
      <c r="T313" s="27" t="s">
        <v>1008</v>
      </c>
      <c r="U313" s="27" t="s">
        <v>1009</v>
      </c>
      <c r="V313" s="27" t="s">
        <v>1112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 x14ac:dyDescent="0.2">
      <c r="S314" s="27" t="s">
        <v>1037</v>
      </c>
      <c r="T314" s="27" t="s">
        <v>1008</v>
      </c>
      <c r="U314" s="27" t="s">
        <v>1009</v>
      </c>
      <c r="V314" s="27" t="s">
        <v>1112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 x14ac:dyDescent="0.2">
      <c r="S315" s="27" t="s">
        <v>1037</v>
      </c>
      <c r="T315" s="27" t="s">
        <v>1008</v>
      </c>
      <c r="U315" s="27" t="s">
        <v>1009</v>
      </c>
      <c r="V315" s="27" t="s">
        <v>1112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 x14ac:dyDescent="0.2">
      <c r="S316" s="27" t="s">
        <v>1037</v>
      </c>
      <c r="T316" s="27" t="s">
        <v>1008</v>
      </c>
      <c r="U316" s="27" t="s">
        <v>1009</v>
      </c>
      <c r="V316" s="27" t="s">
        <v>1112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 x14ac:dyDescent="0.2">
      <c r="S317" s="27" t="s">
        <v>1037</v>
      </c>
      <c r="T317" s="27" t="s">
        <v>1008</v>
      </c>
      <c r="U317" s="27" t="s">
        <v>1009</v>
      </c>
      <c r="V317" s="27" t="s">
        <v>1112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 x14ac:dyDescent="0.2">
      <c r="S318" s="27" t="s">
        <v>1037</v>
      </c>
      <c r="T318" s="27" t="s">
        <v>1008</v>
      </c>
      <c r="U318" s="27" t="s">
        <v>1009</v>
      </c>
      <c r="V318" s="27" t="s">
        <v>1112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 x14ac:dyDescent="0.2">
      <c r="S319" s="27" t="s">
        <v>1037</v>
      </c>
      <c r="T319" s="27" t="s">
        <v>1008</v>
      </c>
      <c r="U319" s="27" t="s">
        <v>1009</v>
      </c>
      <c r="V319" s="27" t="s">
        <v>1112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 x14ac:dyDescent="0.2">
      <c r="S320" s="27" t="s">
        <v>1037</v>
      </c>
      <c r="T320" s="27" t="s">
        <v>1008</v>
      </c>
      <c r="U320" s="27" t="s">
        <v>1009</v>
      </c>
      <c r="V320" s="27" t="s">
        <v>1112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 x14ac:dyDescent="0.2">
      <c r="S321" s="27" t="s">
        <v>1037</v>
      </c>
      <c r="T321" s="27" t="s">
        <v>1008</v>
      </c>
      <c r="U321" s="27" t="s">
        <v>1009</v>
      </c>
      <c r="V321" s="27" t="s">
        <v>1112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 x14ac:dyDescent="0.2">
      <c r="S322" s="27" t="s">
        <v>1037</v>
      </c>
      <c r="T322" s="27" t="s">
        <v>1008</v>
      </c>
      <c r="U322" s="27" t="s">
        <v>1009</v>
      </c>
      <c r="V322" s="27" t="s">
        <v>1112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 x14ac:dyDescent="0.2">
      <c r="S323" s="27" t="s">
        <v>1037</v>
      </c>
      <c r="T323" s="27" t="s">
        <v>1008</v>
      </c>
      <c r="U323" s="27" t="s">
        <v>1009</v>
      </c>
      <c r="V323" s="27" t="s">
        <v>1112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 x14ac:dyDescent="0.2">
      <c r="S324" s="27" t="s">
        <v>1038</v>
      </c>
      <c r="T324" s="27" t="s">
        <v>1008</v>
      </c>
      <c r="U324" s="27" t="s">
        <v>1009</v>
      </c>
      <c r="V324" s="27" t="s">
        <v>1112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 x14ac:dyDescent="0.2">
      <c r="S325" s="27" t="s">
        <v>1038</v>
      </c>
      <c r="T325" s="27" t="s">
        <v>1008</v>
      </c>
      <c r="U325" s="27" t="s">
        <v>1009</v>
      </c>
      <c r="V325" s="27" t="s">
        <v>1112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 x14ac:dyDescent="0.2">
      <c r="S326" s="27" t="s">
        <v>1038</v>
      </c>
      <c r="T326" s="27" t="s">
        <v>1008</v>
      </c>
      <c r="U326" s="27" t="s">
        <v>1009</v>
      </c>
      <c r="V326" s="27" t="s">
        <v>1112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 x14ac:dyDescent="0.2">
      <c r="S327" s="27" t="s">
        <v>1038</v>
      </c>
      <c r="T327" s="27" t="s">
        <v>1008</v>
      </c>
      <c r="U327" s="27" t="s">
        <v>1009</v>
      </c>
      <c r="V327" s="27" t="s">
        <v>1112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 x14ac:dyDescent="0.2">
      <c r="S328" s="27" t="s">
        <v>1038</v>
      </c>
      <c r="T328" s="27" t="s">
        <v>1008</v>
      </c>
      <c r="U328" s="27" t="s">
        <v>1009</v>
      </c>
      <c r="V328" s="27" t="s">
        <v>1112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 x14ac:dyDescent="0.2">
      <c r="S329" s="27" t="s">
        <v>1038</v>
      </c>
      <c r="T329" s="27" t="s">
        <v>1008</v>
      </c>
      <c r="U329" s="27" t="s">
        <v>1009</v>
      </c>
      <c r="V329" s="27" t="s">
        <v>1112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 x14ac:dyDescent="0.2">
      <c r="S330" s="27" t="s">
        <v>1038</v>
      </c>
      <c r="T330" s="27" t="s">
        <v>1008</v>
      </c>
      <c r="U330" s="27" t="s">
        <v>1009</v>
      </c>
      <c r="V330" s="27" t="s">
        <v>1112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 x14ac:dyDescent="0.2">
      <c r="S331" s="27" t="s">
        <v>1038</v>
      </c>
      <c r="T331" s="27" t="s">
        <v>1008</v>
      </c>
      <c r="U331" s="27" t="s">
        <v>1009</v>
      </c>
      <c r="V331" s="27" t="s">
        <v>1112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 x14ac:dyDescent="0.2">
      <c r="S332" s="27" t="s">
        <v>1038</v>
      </c>
      <c r="T332" s="27" t="s">
        <v>1008</v>
      </c>
      <c r="U332" s="27" t="s">
        <v>1009</v>
      </c>
      <c r="V332" s="27" t="s">
        <v>1112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 x14ac:dyDescent="0.2">
      <c r="S333" s="27" t="s">
        <v>1038</v>
      </c>
      <c r="T333" s="27" t="s">
        <v>1008</v>
      </c>
      <c r="U333" s="27" t="s">
        <v>1009</v>
      </c>
      <c r="V333" s="27" t="s">
        <v>1112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 x14ac:dyDescent="0.2">
      <c r="S334" s="27" t="s">
        <v>1038</v>
      </c>
      <c r="T334" s="27" t="s">
        <v>1008</v>
      </c>
      <c r="U334" s="27" t="s">
        <v>1009</v>
      </c>
      <c r="V334" s="27" t="s">
        <v>1112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 x14ac:dyDescent="0.2">
      <c r="S335" s="27" t="s">
        <v>1039</v>
      </c>
      <c r="T335" s="27" t="s">
        <v>1008</v>
      </c>
      <c r="U335" s="27" t="s">
        <v>1009</v>
      </c>
      <c r="V335" s="27" t="s">
        <v>1112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 x14ac:dyDescent="0.2">
      <c r="S336" s="27" t="s">
        <v>1039</v>
      </c>
      <c r="T336" s="27" t="s">
        <v>1008</v>
      </c>
      <c r="U336" s="27" t="s">
        <v>1009</v>
      </c>
      <c r="V336" s="27" t="s">
        <v>1112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 x14ac:dyDescent="0.2">
      <c r="S337" s="27" t="s">
        <v>1039</v>
      </c>
      <c r="T337" s="27" t="s">
        <v>1008</v>
      </c>
      <c r="U337" s="27" t="s">
        <v>1009</v>
      </c>
      <c r="V337" s="27" t="s">
        <v>1112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 x14ac:dyDescent="0.2">
      <c r="S338" s="27" t="s">
        <v>1039</v>
      </c>
      <c r="T338" s="27" t="s">
        <v>1008</v>
      </c>
      <c r="U338" s="27" t="s">
        <v>1009</v>
      </c>
      <c r="V338" s="27" t="s">
        <v>1112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 x14ac:dyDescent="0.2">
      <c r="S339" s="27" t="s">
        <v>1039</v>
      </c>
      <c r="T339" s="27" t="s">
        <v>1008</v>
      </c>
      <c r="U339" s="27" t="s">
        <v>1009</v>
      </c>
      <c r="V339" s="27" t="s">
        <v>1112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 x14ac:dyDescent="0.2">
      <c r="S340" s="27" t="s">
        <v>1039</v>
      </c>
      <c r="T340" s="27" t="s">
        <v>1008</v>
      </c>
      <c r="U340" s="27" t="s">
        <v>1009</v>
      </c>
      <c r="V340" s="27" t="s">
        <v>1112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 x14ac:dyDescent="0.2">
      <c r="S341" s="27" t="s">
        <v>1039</v>
      </c>
      <c r="T341" s="27" t="s">
        <v>1008</v>
      </c>
      <c r="U341" s="27" t="s">
        <v>1009</v>
      </c>
      <c r="V341" s="27" t="s">
        <v>1112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 x14ac:dyDescent="0.2">
      <c r="S342" s="27" t="s">
        <v>1039</v>
      </c>
      <c r="T342" s="27" t="s">
        <v>1008</v>
      </c>
      <c r="U342" s="27" t="s">
        <v>1009</v>
      </c>
      <c r="V342" s="27" t="s">
        <v>1112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 x14ac:dyDescent="0.2">
      <c r="S343" s="27" t="s">
        <v>1039</v>
      </c>
      <c r="T343" s="27" t="s">
        <v>1008</v>
      </c>
      <c r="U343" s="27" t="s">
        <v>1009</v>
      </c>
      <c r="V343" s="27" t="s">
        <v>1112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 x14ac:dyDescent="0.2">
      <c r="S344" s="27" t="s">
        <v>1039</v>
      </c>
      <c r="T344" s="27" t="s">
        <v>1008</v>
      </c>
      <c r="U344" s="27" t="s">
        <v>1009</v>
      </c>
      <c r="V344" s="27" t="s">
        <v>1112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 x14ac:dyDescent="0.2">
      <c r="S345" s="27" t="s">
        <v>1039</v>
      </c>
      <c r="T345" s="27" t="s">
        <v>1008</v>
      </c>
      <c r="U345" s="27" t="s">
        <v>1009</v>
      </c>
      <c r="V345" s="27" t="s">
        <v>1112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 x14ac:dyDescent="0.2">
      <c r="S346" s="27" t="s">
        <v>1040</v>
      </c>
      <c r="T346" s="27" t="s">
        <v>1008</v>
      </c>
      <c r="U346" s="27" t="s">
        <v>1009</v>
      </c>
      <c r="V346" s="27" t="s">
        <v>1112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 x14ac:dyDescent="0.2">
      <c r="S347" s="27" t="s">
        <v>1040</v>
      </c>
      <c r="T347" s="27" t="s">
        <v>1008</v>
      </c>
      <c r="U347" s="27" t="s">
        <v>1009</v>
      </c>
      <c r="V347" s="27" t="s">
        <v>1112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 x14ac:dyDescent="0.2">
      <c r="S348" s="27" t="s">
        <v>1040</v>
      </c>
      <c r="T348" s="27" t="s">
        <v>1008</v>
      </c>
      <c r="U348" s="27" t="s">
        <v>1009</v>
      </c>
      <c r="V348" s="27" t="s">
        <v>1112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 x14ac:dyDescent="0.2">
      <c r="S349" s="27" t="s">
        <v>1040</v>
      </c>
      <c r="T349" s="27" t="s">
        <v>1008</v>
      </c>
      <c r="U349" s="27" t="s">
        <v>1009</v>
      </c>
      <c r="V349" s="27" t="s">
        <v>1112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 x14ac:dyDescent="0.2">
      <c r="S350" s="27" t="s">
        <v>1040</v>
      </c>
      <c r="T350" s="27" t="s">
        <v>1008</v>
      </c>
      <c r="U350" s="27" t="s">
        <v>1009</v>
      </c>
      <c r="V350" s="27" t="s">
        <v>1112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 x14ac:dyDescent="0.2">
      <c r="S351" s="27" t="s">
        <v>1040</v>
      </c>
      <c r="T351" s="27" t="s">
        <v>1008</v>
      </c>
      <c r="U351" s="27" t="s">
        <v>1009</v>
      </c>
      <c r="V351" s="27" t="s">
        <v>1112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 x14ac:dyDescent="0.2">
      <c r="S352" s="27" t="s">
        <v>1040</v>
      </c>
      <c r="T352" s="27" t="s">
        <v>1008</v>
      </c>
      <c r="U352" s="27" t="s">
        <v>1009</v>
      </c>
      <c r="V352" s="27" t="s">
        <v>1112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 x14ac:dyDescent="0.2">
      <c r="S353" s="27" t="s">
        <v>1040</v>
      </c>
      <c r="T353" s="27" t="s">
        <v>1008</v>
      </c>
      <c r="U353" s="27" t="s">
        <v>1009</v>
      </c>
      <c r="V353" s="27" t="s">
        <v>1112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 x14ac:dyDescent="0.2">
      <c r="S354" s="27" t="s">
        <v>1040</v>
      </c>
      <c r="T354" s="27" t="s">
        <v>1008</v>
      </c>
      <c r="U354" s="27" t="s">
        <v>1009</v>
      </c>
      <c r="V354" s="27" t="s">
        <v>1112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 x14ac:dyDescent="0.2">
      <c r="S355" s="27" t="s">
        <v>1040</v>
      </c>
      <c r="T355" s="27" t="s">
        <v>1008</v>
      </c>
      <c r="U355" s="27" t="s">
        <v>1009</v>
      </c>
      <c r="V355" s="27" t="s">
        <v>1112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 x14ac:dyDescent="0.2">
      <c r="S356" s="27" t="s">
        <v>1040</v>
      </c>
      <c r="T356" s="27" t="s">
        <v>1008</v>
      </c>
      <c r="U356" s="27" t="s">
        <v>1009</v>
      </c>
      <c r="V356" s="27" t="s">
        <v>1112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 x14ac:dyDescent="0.2">
      <c r="S357" s="27" t="s">
        <v>1041</v>
      </c>
      <c r="T357" s="27" t="s">
        <v>1008</v>
      </c>
      <c r="U357" s="27" t="s">
        <v>1009</v>
      </c>
      <c r="V357" s="27" t="s">
        <v>1112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 x14ac:dyDescent="0.2">
      <c r="S358" s="27" t="s">
        <v>1041</v>
      </c>
      <c r="T358" s="27" t="s">
        <v>1008</v>
      </c>
      <c r="U358" s="27" t="s">
        <v>1009</v>
      </c>
      <c r="V358" s="27" t="s">
        <v>1112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 x14ac:dyDescent="0.2">
      <c r="S359" s="27" t="s">
        <v>1041</v>
      </c>
      <c r="T359" s="27" t="s">
        <v>1008</v>
      </c>
      <c r="U359" s="27" t="s">
        <v>1009</v>
      </c>
      <c r="V359" s="27" t="s">
        <v>1112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 x14ac:dyDescent="0.2">
      <c r="S360" s="27" t="s">
        <v>1041</v>
      </c>
      <c r="T360" s="27" t="s">
        <v>1008</v>
      </c>
      <c r="U360" s="27" t="s">
        <v>1009</v>
      </c>
      <c r="V360" s="27" t="s">
        <v>1112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 x14ac:dyDescent="0.2">
      <c r="S361" s="27" t="s">
        <v>1041</v>
      </c>
      <c r="T361" s="27" t="s">
        <v>1008</v>
      </c>
      <c r="U361" s="27" t="s">
        <v>1009</v>
      </c>
      <c r="V361" s="27" t="s">
        <v>1112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 x14ac:dyDescent="0.2">
      <c r="S362" s="27" t="s">
        <v>1041</v>
      </c>
      <c r="T362" s="27" t="s">
        <v>1008</v>
      </c>
      <c r="U362" s="27" t="s">
        <v>1009</v>
      </c>
      <c r="V362" s="27" t="s">
        <v>1112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 x14ac:dyDescent="0.2">
      <c r="S363" s="27" t="s">
        <v>1041</v>
      </c>
      <c r="T363" s="27" t="s">
        <v>1008</v>
      </c>
      <c r="U363" s="27" t="s">
        <v>1009</v>
      </c>
      <c r="V363" s="27" t="s">
        <v>1112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 x14ac:dyDescent="0.2">
      <c r="S364" s="27" t="s">
        <v>1041</v>
      </c>
      <c r="T364" s="27" t="s">
        <v>1008</v>
      </c>
      <c r="U364" s="27" t="s">
        <v>1009</v>
      </c>
      <c r="V364" s="27" t="s">
        <v>1112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 x14ac:dyDescent="0.2">
      <c r="S365" s="27" t="s">
        <v>1041</v>
      </c>
      <c r="T365" s="27" t="s">
        <v>1008</v>
      </c>
      <c r="U365" s="27" t="s">
        <v>1009</v>
      </c>
      <c r="V365" s="27" t="s">
        <v>1112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 x14ac:dyDescent="0.2">
      <c r="S366" s="27" t="s">
        <v>1041</v>
      </c>
      <c r="T366" s="27" t="s">
        <v>1008</v>
      </c>
      <c r="U366" s="27" t="s">
        <v>1009</v>
      </c>
      <c r="V366" s="27" t="s">
        <v>1112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 x14ac:dyDescent="0.2">
      <c r="S367" s="27" t="s">
        <v>1041</v>
      </c>
      <c r="T367" s="27" t="s">
        <v>1008</v>
      </c>
      <c r="U367" s="27" t="s">
        <v>1009</v>
      </c>
      <c r="V367" s="27" t="s">
        <v>1112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 x14ac:dyDescent="0.2">
      <c r="S368" s="27" t="s">
        <v>1042</v>
      </c>
      <c r="T368" s="27" t="s">
        <v>1008</v>
      </c>
      <c r="U368" s="27" t="s">
        <v>1009</v>
      </c>
      <c r="V368" s="27" t="s">
        <v>1112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 x14ac:dyDescent="0.2">
      <c r="S369" s="27" t="s">
        <v>1042</v>
      </c>
      <c r="T369" s="27" t="s">
        <v>1008</v>
      </c>
      <c r="U369" s="27" t="s">
        <v>1009</v>
      </c>
      <c r="V369" s="27" t="s">
        <v>1112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 x14ac:dyDescent="0.2">
      <c r="S370" s="27" t="s">
        <v>1042</v>
      </c>
      <c r="T370" s="27" t="s">
        <v>1008</v>
      </c>
      <c r="U370" s="27" t="s">
        <v>1009</v>
      </c>
      <c r="V370" s="27" t="s">
        <v>1112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 x14ac:dyDescent="0.2">
      <c r="S371" s="27" t="s">
        <v>1042</v>
      </c>
      <c r="T371" s="27" t="s">
        <v>1008</v>
      </c>
      <c r="U371" s="27" t="s">
        <v>1009</v>
      </c>
      <c r="V371" s="27" t="s">
        <v>1112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 x14ac:dyDescent="0.2">
      <c r="S372" s="27" t="s">
        <v>1042</v>
      </c>
      <c r="T372" s="27" t="s">
        <v>1008</v>
      </c>
      <c r="U372" s="27" t="s">
        <v>1009</v>
      </c>
      <c r="V372" s="27" t="s">
        <v>1112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 x14ac:dyDescent="0.2">
      <c r="S373" s="27" t="s">
        <v>1042</v>
      </c>
      <c r="T373" s="27" t="s">
        <v>1008</v>
      </c>
      <c r="U373" s="27" t="s">
        <v>1009</v>
      </c>
      <c r="V373" s="27" t="s">
        <v>1112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 x14ac:dyDescent="0.2">
      <c r="S374" s="27" t="s">
        <v>1042</v>
      </c>
      <c r="T374" s="27" t="s">
        <v>1008</v>
      </c>
      <c r="U374" s="27" t="s">
        <v>1009</v>
      </c>
      <c r="V374" s="27" t="s">
        <v>1112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 x14ac:dyDescent="0.2">
      <c r="S375" s="27" t="s">
        <v>1042</v>
      </c>
      <c r="T375" s="27" t="s">
        <v>1008</v>
      </c>
      <c r="U375" s="27" t="s">
        <v>1009</v>
      </c>
      <c r="V375" s="27" t="s">
        <v>1112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 x14ac:dyDescent="0.2">
      <c r="S376" s="27" t="s">
        <v>1042</v>
      </c>
      <c r="T376" s="27" t="s">
        <v>1008</v>
      </c>
      <c r="U376" s="27" t="s">
        <v>1009</v>
      </c>
      <c r="V376" s="27" t="s">
        <v>1112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 x14ac:dyDescent="0.2">
      <c r="S377" s="27" t="s">
        <v>1042</v>
      </c>
      <c r="T377" s="27" t="s">
        <v>1008</v>
      </c>
      <c r="U377" s="27" t="s">
        <v>1009</v>
      </c>
      <c r="V377" s="27" t="s">
        <v>1112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 x14ac:dyDescent="0.2">
      <c r="S378" s="27" t="s">
        <v>1042</v>
      </c>
      <c r="T378" s="27" t="s">
        <v>1008</v>
      </c>
      <c r="U378" s="27" t="s">
        <v>1009</v>
      </c>
      <c r="V378" s="27" t="s">
        <v>1112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 x14ac:dyDescent="0.2">
      <c r="S379" s="27" t="s">
        <v>1043</v>
      </c>
      <c r="T379" s="27" t="s">
        <v>1008</v>
      </c>
      <c r="U379" s="27" t="s">
        <v>1009</v>
      </c>
      <c r="V379" s="27" t="s">
        <v>1112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 x14ac:dyDescent="0.2">
      <c r="S380" s="27" t="s">
        <v>1043</v>
      </c>
      <c r="T380" s="27" t="s">
        <v>1008</v>
      </c>
      <c r="U380" s="27" t="s">
        <v>1009</v>
      </c>
      <c r="V380" s="27" t="s">
        <v>1112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 x14ac:dyDescent="0.2">
      <c r="S381" s="27" t="s">
        <v>1043</v>
      </c>
      <c r="T381" s="27" t="s">
        <v>1008</v>
      </c>
      <c r="U381" s="27" t="s">
        <v>1009</v>
      </c>
      <c r="V381" s="27" t="s">
        <v>1112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 x14ac:dyDescent="0.2">
      <c r="S382" s="27" t="s">
        <v>1043</v>
      </c>
      <c r="T382" s="27" t="s">
        <v>1008</v>
      </c>
      <c r="U382" s="27" t="s">
        <v>1009</v>
      </c>
      <c r="V382" s="27" t="s">
        <v>1112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 x14ac:dyDescent="0.2">
      <c r="S383" s="27" t="s">
        <v>1043</v>
      </c>
      <c r="T383" s="27" t="s">
        <v>1008</v>
      </c>
      <c r="U383" s="27" t="s">
        <v>1009</v>
      </c>
      <c r="V383" s="27" t="s">
        <v>1112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 x14ac:dyDescent="0.2">
      <c r="S384" s="27" t="s">
        <v>1043</v>
      </c>
      <c r="T384" s="27" t="s">
        <v>1008</v>
      </c>
      <c r="U384" s="27" t="s">
        <v>1009</v>
      </c>
      <c r="V384" s="27" t="s">
        <v>1112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 x14ac:dyDescent="0.2">
      <c r="S385" s="27" t="s">
        <v>1043</v>
      </c>
      <c r="T385" s="27" t="s">
        <v>1008</v>
      </c>
      <c r="U385" s="27" t="s">
        <v>1009</v>
      </c>
      <c r="V385" s="27" t="s">
        <v>1112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 x14ac:dyDescent="0.2">
      <c r="S386" s="27" t="s">
        <v>1043</v>
      </c>
      <c r="T386" s="27" t="s">
        <v>1008</v>
      </c>
      <c r="U386" s="27" t="s">
        <v>1009</v>
      </c>
      <c r="V386" s="27" t="s">
        <v>1112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 x14ac:dyDescent="0.2">
      <c r="S387" s="27" t="s">
        <v>1043</v>
      </c>
      <c r="T387" s="27" t="s">
        <v>1008</v>
      </c>
      <c r="U387" s="27" t="s">
        <v>1009</v>
      </c>
      <c r="V387" s="27" t="s">
        <v>1112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 x14ac:dyDescent="0.2">
      <c r="S388" s="27" t="s">
        <v>1043</v>
      </c>
      <c r="T388" s="27" t="s">
        <v>1008</v>
      </c>
      <c r="U388" s="27" t="s">
        <v>1009</v>
      </c>
      <c r="V388" s="27" t="s">
        <v>1112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 x14ac:dyDescent="0.2">
      <c r="S389" s="27" t="s">
        <v>1043</v>
      </c>
      <c r="T389" s="27" t="s">
        <v>1008</v>
      </c>
      <c r="U389" s="27" t="s">
        <v>1009</v>
      </c>
      <c r="V389" s="27" t="s">
        <v>1112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 x14ac:dyDescent="0.2">
      <c r="S390" s="27" t="s">
        <v>1044</v>
      </c>
      <c r="T390" s="27" t="s">
        <v>1008</v>
      </c>
      <c r="U390" s="27" t="s">
        <v>1009</v>
      </c>
      <c r="V390" s="27" t="s">
        <v>1112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 x14ac:dyDescent="0.2">
      <c r="S391" s="27" t="s">
        <v>1044</v>
      </c>
      <c r="T391" s="27" t="s">
        <v>1008</v>
      </c>
      <c r="U391" s="27" t="s">
        <v>1009</v>
      </c>
      <c r="V391" s="27" t="s">
        <v>1112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 x14ac:dyDescent="0.2">
      <c r="S392" s="27" t="s">
        <v>1044</v>
      </c>
      <c r="T392" s="27" t="s">
        <v>1008</v>
      </c>
      <c r="U392" s="27" t="s">
        <v>1009</v>
      </c>
      <c r="V392" s="27" t="s">
        <v>1112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 x14ac:dyDescent="0.2">
      <c r="S393" s="27" t="s">
        <v>1044</v>
      </c>
      <c r="T393" s="27" t="s">
        <v>1008</v>
      </c>
      <c r="U393" s="27" t="s">
        <v>1009</v>
      </c>
      <c r="V393" s="27" t="s">
        <v>1112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 x14ac:dyDescent="0.2">
      <c r="S394" s="27" t="s">
        <v>1044</v>
      </c>
      <c r="T394" s="27" t="s">
        <v>1008</v>
      </c>
      <c r="U394" s="27" t="s">
        <v>1009</v>
      </c>
      <c r="V394" s="27" t="s">
        <v>1112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 x14ac:dyDescent="0.2">
      <c r="S395" s="27" t="s">
        <v>1044</v>
      </c>
      <c r="T395" s="27" t="s">
        <v>1008</v>
      </c>
      <c r="U395" s="27" t="s">
        <v>1009</v>
      </c>
      <c r="V395" s="27" t="s">
        <v>1112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 x14ac:dyDescent="0.2">
      <c r="S396" s="27" t="s">
        <v>1044</v>
      </c>
      <c r="T396" s="27" t="s">
        <v>1008</v>
      </c>
      <c r="U396" s="27" t="s">
        <v>1009</v>
      </c>
      <c r="V396" s="27" t="s">
        <v>1112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 x14ac:dyDescent="0.2">
      <c r="S397" s="27" t="s">
        <v>1044</v>
      </c>
      <c r="T397" s="27" t="s">
        <v>1008</v>
      </c>
      <c r="U397" s="27" t="s">
        <v>1009</v>
      </c>
      <c r="V397" s="27" t="s">
        <v>1112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 x14ac:dyDescent="0.2">
      <c r="S398" s="27" t="s">
        <v>1044</v>
      </c>
      <c r="T398" s="27" t="s">
        <v>1008</v>
      </c>
      <c r="U398" s="27" t="s">
        <v>1009</v>
      </c>
      <c r="V398" s="27" t="s">
        <v>1112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 x14ac:dyDescent="0.2">
      <c r="S399" s="27" t="s">
        <v>1044</v>
      </c>
      <c r="T399" s="27" t="s">
        <v>1008</v>
      </c>
      <c r="U399" s="27" t="s">
        <v>1009</v>
      </c>
      <c r="V399" s="27" t="s">
        <v>1112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 x14ac:dyDescent="0.2">
      <c r="S400" s="27" t="s">
        <v>1044</v>
      </c>
      <c r="T400" s="27" t="s">
        <v>1008</v>
      </c>
      <c r="U400" s="27" t="s">
        <v>1009</v>
      </c>
      <c r="V400" s="27" t="s">
        <v>1112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 x14ac:dyDescent="0.2">
      <c r="S401" s="27" t="s">
        <v>1045</v>
      </c>
      <c r="T401" s="27" t="s">
        <v>1008</v>
      </c>
      <c r="U401" s="27" t="s">
        <v>1009</v>
      </c>
      <c r="V401" s="27" t="s">
        <v>1112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 x14ac:dyDescent="0.2">
      <c r="S402" s="27" t="s">
        <v>1045</v>
      </c>
      <c r="T402" s="27" t="s">
        <v>1008</v>
      </c>
      <c r="U402" s="27" t="s">
        <v>1009</v>
      </c>
      <c r="V402" s="27" t="s">
        <v>1112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 x14ac:dyDescent="0.2">
      <c r="S403" s="27" t="s">
        <v>1045</v>
      </c>
      <c r="T403" s="27" t="s">
        <v>1008</v>
      </c>
      <c r="U403" s="27" t="s">
        <v>1009</v>
      </c>
      <c r="V403" s="27" t="s">
        <v>1112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 x14ac:dyDescent="0.2">
      <c r="S404" s="27" t="s">
        <v>1045</v>
      </c>
      <c r="T404" s="27" t="s">
        <v>1008</v>
      </c>
      <c r="U404" s="27" t="s">
        <v>1009</v>
      </c>
      <c r="V404" s="27" t="s">
        <v>1112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 x14ac:dyDescent="0.2">
      <c r="S405" s="27" t="s">
        <v>1045</v>
      </c>
      <c r="T405" s="27" t="s">
        <v>1008</v>
      </c>
      <c r="U405" s="27" t="s">
        <v>1009</v>
      </c>
      <c r="V405" s="27" t="s">
        <v>1112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 x14ac:dyDescent="0.2">
      <c r="S406" s="27" t="s">
        <v>1045</v>
      </c>
      <c r="T406" s="27" t="s">
        <v>1008</v>
      </c>
      <c r="U406" s="27" t="s">
        <v>1009</v>
      </c>
      <c r="V406" s="27" t="s">
        <v>1112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 x14ac:dyDescent="0.2">
      <c r="S407" s="27" t="s">
        <v>1045</v>
      </c>
      <c r="T407" s="27" t="s">
        <v>1008</v>
      </c>
      <c r="U407" s="27" t="s">
        <v>1009</v>
      </c>
      <c r="V407" s="27" t="s">
        <v>1112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 x14ac:dyDescent="0.2">
      <c r="S408" s="27" t="s">
        <v>1045</v>
      </c>
      <c r="T408" s="27" t="s">
        <v>1008</v>
      </c>
      <c r="U408" s="27" t="s">
        <v>1009</v>
      </c>
      <c r="V408" s="27" t="s">
        <v>1112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 x14ac:dyDescent="0.2">
      <c r="S409" s="27" t="s">
        <v>1045</v>
      </c>
      <c r="T409" s="27" t="s">
        <v>1008</v>
      </c>
      <c r="U409" s="27" t="s">
        <v>1009</v>
      </c>
      <c r="V409" s="27" t="s">
        <v>1112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 x14ac:dyDescent="0.2">
      <c r="S410" s="27" t="s">
        <v>1045</v>
      </c>
      <c r="T410" s="27" t="s">
        <v>1008</v>
      </c>
      <c r="U410" s="27" t="s">
        <v>1009</v>
      </c>
      <c r="V410" s="27" t="s">
        <v>1112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 x14ac:dyDescent="0.2">
      <c r="S411" s="27" t="s">
        <v>1045</v>
      </c>
      <c r="T411" s="27" t="s">
        <v>1008</v>
      </c>
      <c r="U411" s="27" t="s">
        <v>1009</v>
      </c>
      <c r="V411" s="27" t="s">
        <v>1112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 x14ac:dyDescent="0.2">
      <c r="S412" s="27" t="s">
        <v>1046</v>
      </c>
      <c r="T412" s="27" t="s">
        <v>1008</v>
      </c>
      <c r="U412" s="27" t="s">
        <v>1009</v>
      </c>
      <c r="V412" s="27" t="s">
        <v>1112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 x14ac:dyDescent="0.2">
      <c r="S413" s="27" t="s">
        <v>1046</v>
      </c>
      <c r="T413" s="27" t="s">
        <v>1008</v>
      </c>
      <c r="U413" s="27" t="s">
        <v>1009</v>
      </c>
      <c r="V413" s="27" t="s">
        <v>1112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 x14ac:dyDescent="0.2">
      <c r="S414" s="27" t="s">
        <v>1046</v>
      </c>
      <c r="T414" s="27" t="s">
        <v>1008</v>
      </c>
      <c r="U414" s="27" t="s">
        <v>1009</v>
      </c>
      <c r="V414" s="27" t="s">
        <v>1112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 x14ac:dyDescent="0.2">
      <c r="S415" s="27" t="s">
        <v>1046</v>
      </c>
      <c r="T415" s="27" t="s">
        <v>1008</v>
      </c>
      <c r="U415" s="27" t="s">
        <v>1009</v>
      </c>
      <c r="V415" s="27" t="s">
        <v>1112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 x14ac:dyDescent="0.2">
      <c r="S416" s="27" t="s">
        <v>1046</v>
      </c>
      <c r="T416" s="27" t="s">
        <v>1008</v>
      </c>
      <c r="U416" s="27" t="s">
        <v>1009</v>
      </c>
      <c r="V416" s="27" t="s">
        <v>1112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 x14ac:dyDescent="0.2">
      <c r="S417" s="27" t="s">
        <v>1046</v>
      </c>
      <c r="T417" s="27" t="s">
        <v>1008</v>
      </c>
      <c r="U417" s="27" t="s">
        <v>1009</v>
      </c>
      <c r="V417" s="27" t="s">
        <v>1112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 x14ac:dyDescent="0.2">
      <c r="S418" s="27" t="s">
        <v>1046</v>
      </c>
      <c r="T418" s="27" t="s">
        <v>1008</v>
      </c>
      <c r="U418" s="27" t="s">
        <v>1009</v>
      </c>
      <c r="V418" s="27" t="s">
        <v>1112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 x14ac:dyDescent="0.2">
      <c r="S419" s="27" t="s">
        <v>1046</v>
      </c>
      <c r="T419" s="27" t="s">
        <v>1008</v>
      </c>
      <c r="U419" s="27" t="s">
        <v>1009</v>
      </c>
      <c r="V419" s="27" t="s">
        <v>1112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 x14ac:dyDescent="0.2">
      <c r="S420" s="27" t="s">
        <v>1046</v>
      </c>
      <c r="T420" s="27" t="s">
        <v>1008</v>
      </c>
      <c r="U420" s="27" t="s">
        <v>1009</v>
      </c>
      <c r="V420" s="27" t="s">
        <v>1112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 x14ac:dyDescent="0.2">
      <c r="S421" s="27" t="s">
        <v>1046</v>
      </c>
      <c r="T421" s="27" t="s">
        <v>1008</v>
      </c>
      <c r="U421" s="27" t="s">
        <v>1009</v>
      </c>
      <c r="V421" s="27" t="s">
        <v>1112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 x14ac:dyDescent="0.2">
      <c r="S422" s="27" t="s">
        <v>1046</v>
      </c>
      <c r="T422" s="27" t="s">
        <v>1008</v>
      </c>
      <c r="U422" s="27" t="s">
        <v>1009</v>
      </c>
      <c r="V422" s="27" t="s">
        <v>1112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 x14ac:dyDescent="0.2">
      <c r="S423" s="27" t="s">
        <v>1047</v>
      </c>
      <c r="T423" s="27" t="s">
        <v>1008</v>
      </c>
      <c r="U423" s="27" t="s">
        <v>1009</v>
      </c>
      <c r="V423" s="27" t="s">
        <v>1112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 x14ac:dyDescent="0.2">
      <c r="S424" s="27" t="s">
        <v>1047</v>
      </c>
      <c r="T424" s="27" t="s">
        <v>1008</v>
      </c>
      <c r="U424" s="27" t="s">
        <v>1009</v>
      </c>
      <c r="V424" s="27" t="s">
        <v>1112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 x14ac:dyDescent="0.2">
      <c r="S425" s="27" t="s">
        <v>1047</v>
      </c>
      <c r="T425" s="27" t="s">
        <v>1008</v>
      </c>
      <c r="U425" s="27" t="s">
        <v>1009</v>
      </c>
      <c r="V425" s="27" t="s">
        <v>1112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 x14ac:dyDescent="0.2">
      <c r="S426" s="27" t="s">
        <v>1047</v>
      </c>
      <c r="T426" s="27" t="s">
        <v>1008</v>
      </c>
      <c r="U426" s="27" t="s">
        <v>1009</v>
      </c>
      <c r="V426" s="27" t="s">
        <v>1112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 x14ac:dyDescent="0.2">
      <c r="S427" s="27" t="s">
        <v>1047</v>
      </c>
      <c r="T427" s="27" t="s">
        <v>1008</v>
      </c>
      <c r="U427" s="27" t="s">
        <v>1009</v>
      </c>
      <c r="V427" s="27" t="s">
        <v>1112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 x14ac:dyDescent="0.2">
      <c r="S428" s="27" t="s">
        <v>1047</v>
      </c>
      <c r="T428" s="27" t="s">
        <v>1008</v>
      </c>
      <c r="U428" s="27" t="s">
        <v>1009</v>
      </c>
      <c r="V428" s="27" t="s">
        <v>1112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 x14ac:dyDescent="0.2">
      <c r="S429" s="27" t="s">
        <v>1047</v>
      </c>
      <c r="T429" s="27" t="s">
        <v>1008</v>
      </c>
      <c r="U429" s="27" t="s">
        <v>1009</v>
      </c>
      <c r="V429" s="27" t="s">
        <v>1112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 x14ac:dyDescent="0.2">
      <c r="S430" s="27" t="s">
        <v>1047</v>
      </c>
      <c r="T430" s="27" t="s">
        <v>1008</v>
      </c>
      <c r="U430" s="27" t="s">
        <v>1009</v>
      </c>
      <c r="V430" s="27" t="s">
        <v>1112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 x14ac:dyDescent="0.2">
      <c r="S431" s="27" t="s">
        <v>1047</v>
      </c>
      <c r="T431" s="27" t="s">
        <v>1008</v>
      </c>
      <c r="U431" s="27" t="s">
        <v>1009</v>
      </c>
      <c r="V431" s="27" t="s">
        <v>1112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 x14ac:dyDescent="0.2">
      <c r="S432" s="27" t="s">
        <v>1047</v>
      </c>
      <c r="T432" s="27" t="s">
        <v>1008</v>
      </c>
      <c r="U432" s="27" t="s">
        <v>1009</v>
      </c>
      <c r="V432" s="27" t="s">
        <v>1112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 x14ac:dyDescent="0.2">
      <c r="S433" s="27" t="s">
        <v>1047</v>
      </c>
      <c r="T433" s="27" t="s">
        <v>1008</v>
      </c>
      <c r="U433" s="27" t="s">
        <v>1009</v>
      </c>
      <c r="V433" s="27" t="s">
        <v>1112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 x14ac:dyDescent="0.2">
      <c r="S434" s="27" t="s">
        <v>1048</v>
      </c>
      <c r="T434" s="27" t="s">
        <v>1008</v>
      </c>
      <c r="U434" s="27" t="s">
        <v>1009</v>
      </c>
      <c r="V434" s="27" t="s">
        <v>1112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 x14ac:dyDescent="0.2">
      <c r="S435" s="27" t="s">
        <v>1048</v>
      </c>
      <c r="T435" s="27" t="s">
        <v>1008</v>
      </c>
      <c r="U435" s="27" t="s">
        <v>1009</v>
      </c>
      <c r="V435" s="27" t="s">
        <v>1112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 x14ac:dyDescent="0.2">
      <c r="S436" s="27" t="s">
        <v>1048</v>
      </c>
      <c r="T436" s="27" t="s">
        <v>1008</v>
      </c>
      <c r="U436" s="27" t="s">
        <v>1009</v>
      </c>
      <c r="V436" s="27" t="s">
        <v>1112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 x14ac:dyDescent="0.2">
      <c r="S437" s="27" t="s">
        <v>1048</v>
      </c>
      <c r="T437" s="27" t="s">
        <v>1008</v>
      </c>
      <c r="U437" s="27" t="s">
        <v>1009</v>
      </c>
      <c r="V437" s="27" t="s">
        <v>1112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 x14ac:dyDescent="0.2">
      <c r="S438" s="27" t="s">
        <v>1048</v>
      </c>
      <c r="T438" s="27" t="s">
        <v>1008</v>
      </c>
      <c r="U438" s="27" t="s">
        <v>1009</v>
      </c>
      <c r="V438" s="27" t="s">
        <v>1112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 x14ac:dyDescent="0.2">
      <c r="S439" s="27" t="s">
        <v>1048</v>
      </c>
      <c r="T439" s="27" t="s">
        <v>1008</v>
      </c>
      <c r="U439" s="27" t="s">
        <v>1009</v>
      </c>
      <c r="V439" s="27" t="s">
        <v>1112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 x14ac:dyDescent="0.2">
      <c r="S440" s="27" t="s">
        <v>1048</v>
      </c>
      <c r="T440" s="27" t="s">
        <v>1008</v>
      </c>
      <c r="U440" s="27" t="s">
        <v>1009</v>
      </c>
      <c r="V440" s="27" t="s">
        <v>1112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 x14ac:dyDescent="0.2">
      <c r="S441" s="27" t="s">
        <v>1048</v>
      </c>
      <c r="T441" s="27" t="s">
        <v>1008</v>
      </c>
      <c r="U441" s="27" t="s">
        <v>1009</v>
      </c>
      <c r="V441" s="27" t="s">
        <v>1112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 x14ac:dyDescent="0.2">
      <c r="S442" s="27" t="s">
        <v>1048</v>
      </c>
      <c r="T442" s="27" t="s">
        <v>1008</v>
      </c>
      <c r="U442" s="27" t="s">
        <v>1009</v>
      </c>
      <c r="V442" s="27" t="s">
        <v>1112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 x14ac:dyDescent="0.2">
      <c r="S443" s="27" t="s">
        <v>1048</v>
      </c>
      <c r="T443" s="27" t="s">
        <v>1008</v>
      </c>
      <c r="U443" s="27" t="s">
        <v>1009</v>
      </c>
      <c r="V443" s="27" t="s">
        <v>1112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 x14ac:dyDescent="0.2">
      <c r="S444" s="27" t="s">
        <v>1048</v>
      </c>
      <c r="T444" s="27" t="s">
        <v>1008</v>
      </c>
      <c r="U444" s="27" t="s">
        <v>1009</v>
      </c>
      <c r="V444" s="27" t="s">
        <v>1112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 x14ac:dyDescent="0.2">
      <c r="S445" s="27" t="s">
        <v>1049</v>
      </c>
      <c r="T445" s="27" t="s">
        <v>1008</v>
      </c>
      <c r="U445" s="27" t="s">
        <v>1009</v>
      </c>
      <c r="V445" s="27" t="s">
        <v>1112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 x14ac:dyDescent="0.2">
      <c r="S446" s="27" t="s">
        <v>1049</v>
      </c>
      <c r="T446" s="27" t="s">
        <v>1008</v>
      </c>
      <c r="U446" s="27" t="s">
        <v>1009</v>
      </c>
      <c r="V446" s="27" t="s">
        <v>1112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 x14ac:dyDescent="0.2">
      <c r="S447" s="27" t="s">
        <v>1049</v>
      </c>
      <c r="T447" s="27" t="s">
        <v>1008</v>
      </c>
      <c r="U447" s="27" t="s">
        <v>1009</v>
      </c>
      <c r="V447" s="27" t="s">
        <v>1112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 x14ac:dyDescent="0.2">
      <c r="S448" s="27" t="s">
        <v>1049</v>
      </c>
      <c r="T448" s="27" t="s">
        <v>1008</v>
      </c>
      <c r="U448" s="27" t="s">
        <v>1009</v>
      </c>
      <c r="V448" s="27" t="s">
        <v>1112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 x14ac:dyDescent="0.2">
      <c r="S449" s="27" t="s">
        <v>1049</v>
      </c>
      <c r="T449" s="27" t="s">
        <v>1008</v>
      </c>
      <c r="U449" s="27" t="s">
        <v>1009</v>
      </c>
      <c r="V449" s="27" t="s">
        <v>1112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 x14ac:dyDescent="0.2">
      <c r="S450" s="27" t="s">
        <v>1049</v>
      </c>
      <c r="T450" s="27" t="s">
        <v>1008</v>
      </c>
      <c r="U450" s="27" t="s">
        <v>1009</v>
      </c>
      <c r="V450" s="27" t="s">
        <v>1112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 x14ac:dyDescent="0.2">
      <c r="S451" s="27" t="s">
        <v>1049</v>
      </c>
      <c r="T451" s="27" t="s">
        <v>1008</v>
      </c>
      <c r="U451" s="27" t="s">
        <v>1009</v>
      </c>
      <c r="V451" s="27" t="s">
        <v>1112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 x14ac:dyDescent="0.2">
      <c r="S452" s="27" t="s">
        <v>1049</v>
      </c>
      <c r="T452" s="27" t="s">
        <v>1008</v>
      </c>
      <c r="U452" s="27" t="s">
        <v>1009</v>
      </c>
      <c r="V452" s="27" t="s">
        <v>1112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 x14ac:dyDescent="0.2">
      <c r="S453" s="27" t="s">
        <v>1049</v>
      </c>
      <c r="T453" s="27" t="s">
        <v>1008</v>
      </c>
      <c r="U453" s="27" t="s">
        <v>1009</v>
      </c>
      <c r="V453" s="27" t="s">
        <v>1112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 x14ac:dyDescent="0.2">
      <c r="S454" s="27" t="s">
        <v>1049</v>
      </c>
      <c r="T454" s="27" t="s">
        <v>1008</v>
      </c>
      <c r="U454" s="27" t="s">
        <v>1009</v>
      </c>
      <c r="V454" s="27" t="s">
        <v>1112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 x14ac:dyDescent="0.2">
      <c r="S455" s="27" t="s">
        <v>1049</v>
      </c>
      <c r="T455" s="27" t="s">
        <v>1008</v>
      </c>
      <c r="U455" s="27" t="s">
        <v>1009</v>
      </c>
      <c r="V455" s="27" t="s">
        <v>1112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 x14ac:dyDescent="0.2">
      <c r="S456" s="27" t="s">
        <v>1050</v>
      </c>
      <c r="T456" s="27" t="s">
        <v>1008</v>
      </c>
      <c r="U456" s="27" t="s">
        <v>1009</v>
      </c>
      <c r="V456" s="27" t="s">
        <v>1112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 x14ac:dyDescent="0.2">
      <c r="S457" s="27" t="s">
        <v>1050</v>
      </c>
      <c r="T457" s="27" t="s">
        <v>1008</v>
      </c>
      <c r="U457" s="27" t="s">
        <v>1009</v>
      </c>
      <c r="V457" s="27" t="s">
        <v>1112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 x14ac:dyDescent="0.2">
      <c r="S458" s="27" t="s">
        <v>1050</v>
      </c>
      <c r="T458" s="27" t="s">
        <v>1008</v>
      </c>
      <c r="U458" s="27" t="s">
        <v>1009</v>
      </c>
      <c r="V458" s="27" t="s">
        <v>1112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 x14ac:dyDescent="0.2">
      <c r="S459" s="27" t="s">
        <v>1050</v>
      </c>
      <c r="T459" s="27" t="s">
        <v>1008</v>
      </c>
      <c r="U459" s="27" t="s">
        <v>1009</v>
      </c>
      <c r="V459" s="27" t="s">
        <v>1112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 x14ac:dyDescent="0.2">
      <c r="S460" s="27" t="s">
        <v>1050</v>
      </c>
      <c r="T460" s="27" t="s">
        <v>1008</v>
      </c>
      <c r="U460" s="27" t="s">
        <v>1009</v>
      </c>
      <c r="V460" s="27" t="s">
        <v>1112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 x14ac:dyDescent="0.2">
      <c r="S461" s="27" t="s">
        <v>1050</v>
      </c>
      <c r="T461" s="27" t="s">
        <v>1008</v>
      </c>
      <c r="U461" s="27" t="s">
        <v>1009</v>
      </c>
      <c r="V461" s="27" t="s">
        <v>1112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 x14ac:dyDescent="0.2">
      <c r="S462" s="27" t="s">
        <v>1050</v>
      </c>
      <c r="T462" s="27" t="s">
        <v>1008</v>
      </c>
      <c r="U462" s="27" t="s">
        <v>1009</v>
      </c>
      <c r="V462" s="27" t="s">
        <v>1112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 x14ac:dyDescent="0.2">
      <c r="S463" s="27" t="s">
        <v>1050</v>
      </c>
      <c r="T463" s="27" t="s">
        <v>1008</v>
      </c>
      <c r="U463" s="27" t="s">
        <v>1009</v>
      </c>
      <c r="V463" s="27" t="s">
        <v>1112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 x14ac:dyDescent="0.2">
      <c r="S464" s="27" t="s">
        <v>1050</v>
      </c>
      <c r="T464" s="27" t="s">
        <v>1008</v>
      </c>
      <c r="U464" s="27" t="s">
        <v>1009</v>
      </c>
      <c r="V464" s="27" t="s">
        <v>1112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 x14ac:dyDescent="0.2">
      <c r="S465" s="27" t="s">
        <v>1050</v>
      </c>
      <c r="T465" s="27" t="s">
        <v>1008</v>
      </c>
      <c r="U465" s="27" t="s">
        <v>1009</v>
      </c>
      <c r="V465" s="27" t="s">
        <v>1112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 x14ac:dyDescent="0.2">
      <c r="S466" s="27" t="s">
        <v>1050</v>
      </c>
      <c r="T466" s="27" t="s">
        <v>1008</v>
      </c>
      <c r="U466" s="27" t="s">
        <v>1009</v>
      </c>
      <c r="V466" s="27" t="s">
        <v>1112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 x14ac:dyDescent="0.2">
      <c r="S467" s="27" t="s">
        <v>1051</v>
      </c>
      <c r="T467" s="27" t="s">
        <v>1008</v>
      </c>
      <c r="U467" s="27" t="s">
        <v>1009</v>
      </c>
      <c r="V467" s="27" t="s">
        <v>1112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 x14ac:dyDescent="0.2">
      <c r="S468" s="27" t="s">
        <v>1051</v>
      </c>
      <c r="T468" s="27" t="s">
        <v>1008</v>
      </c>
      <c r="U468" s="27" t="s">
        <v>1009</v>
      </c>
      <c r="V468" s="27" t="s">
        <v>1112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 x14ac:dyDescent="0.2">
      <c r="S469" s="27" t="s">
        <v>1051</v>
      </c>
      <c r="T469" s="27" t="s">
        <v>1008</v>
      </c>
      <c r="U469" s="27" t="s">
        <v>1009</v>
      </c>
      <c r="V469" s="27" t="s">
        <v>1112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 x14ac:dyDescent="0.2">
      <c r="S470" s="27" t="s">
        <v>1051</v>
      </c>
      <c r="T470" s="27" t="s">
        <v>1008</v>
      </c>
      <c r="U470" s="27" t="s">
        <v>1009</v>
      </c>
      <c r="V470" s="27" t="s">
        <v>1112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 x14ac:dyDescent="0.2">
      <c r="S471" s="27" t="s">
        <v>1051</v>
      </c>
      <c r="T471" s="27" t="s">
        <v>1008</v>
      </c>
      <c r="U471" s="27" t="s">
        <v>1009</v>
      </c>
      <c r="V471" s="27" t="s">
        <v>1112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 x14ac:dyDescent="0.2">
      <c r="S472" s="27" t="s">
        <v>1051</v>
      </c>
      <c r="T472" s="27" t="s">
        <v>1008</v>
      </c>
      <c r="U472" s="27" t="s">
        <v>1009</v>
      </c>
      <c r="V472" s="27" t="s">
        <v>1112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 x14ac:dyDescent="0.2">
      <c r="S473" s="27" t="s">
        <v>1051</v>
      </c>
      <c r="T473" s="27" t="s">
        <v>1008</v>
      </c>
      <c r="U473" s="27" t="s">
        <v>1009</v>
      </c>
      <c r="V473" s="27" t="s">
        <v>1112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 x14ac:dyDescent="0.2">
      <c r="S474" s="27" t="s">
        <v>1051</v>
      </c>
      <c r="T474" s="27" t="s">
        <v>1008</v>
      </c>
      <c r="U474" s="27" t="s">
        <v>1009</v>
      </c>
      <c r="V474" s="27" t="s">
        <v>1112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 x14ac:dyDescent="0.2">
      <c r="S475" s="27" t="s">
        <v>1051</v>
      </c>
      <c r="T475" s="27" t="s">
        <v>1008</v>
      </c>
      <c r="U475" s="27" t="s">
        <v>1009</v>
      </c>
      <c r="V475" s="27" t="s">
        <v>1112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 x14ac:dyDescent="0.2">
      <c r="S476" s="27" t="s">
        <v>1051</v>
      </c>
      <c r="T476" s="27" t="s">
        <v>1008</v>
      </c>
      <c r="U476" s="27" t="s">
        <v>1009</v>
      </c>
      <c r="V476" s="27" t="s">
        <v>1112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 x14ac:dyDescent="0.2">
      <c r="S477" s="27" t="s">
        <v>1051</v>
      </c>
      <c r="T477" s="27" t="s">
        <v>1008</v>
      </c>
      <c r="U477" s="27" t="s">
        <v>1009</v>
      </c>
      <c r="V477" s="27" t="s">
        <v>1112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 x14ac:dyDescent="0.2">
      <c r="S478" s="27" t="s">
        <v>1052</v>
      </c>
      <c r="T478" s="27" t="s">
        <v>1008</v>
      </c>
      <c r="U478" s="27" t="s">
        <v>1009</v>
      </c>
      <c r="V478" s="27" t="s">
        <v>1112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 x14ac:dyDescent="0.2">
      <c r="S479" s="27" t="s">
        <v>1052</v>
      </c>
      <c r="T479" s="27" t="s">
        <v>1008</v>
      </c>
      <c r="U479" s="27" t="s">
        <v>1009</v>
      </c>
      <c r="V479" s="27" t="s">
        <v>1112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 x14ac:dyDescent="0.2">
      <c r="S480" s="27" t="s">
        <v>1052</v>
      </c>
      <c r="T480" s="27" t="s">
        <v>1008</v>
      </c>
      <c r="U480" s="27" t="s">
        <v>1009</v>
      </c>
      <c r="V480" s="27" t="s">
        <v>1112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 x14ac:dyDescent="0.2">
      <c r="S481" s="27" t="s">
        <v>1052</v>
      </c>
      <c r="T481" s="27" t="s">
        <v>1008</v>
      </c>
      <c r="U481" s="27" t="s">
        <v>1009</v>
      </c>
      <c r="V481" s="27" t="s">
        <v>1112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 x14ac:dyDescent="0.2">
      <c r="S482" s="27" t="s">
        <v>1052</v>
      </c>
      <c r="T482" s="27" t="s">
        <v>1008</v>
      </c>
      <c r="U482" s="27" t="s">
        <v>1009</v>
      </c>
      <c r="V482" s="27" t="s">
        <v>1112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 x14ac:dyDescent="0.2">
      <c r="S483" s="27" t="s">
        <v>1052</v>
      </c>
      <c r="T483" s="27" t="s">
        <v>1008</v>
      </c>
      <c r="U483" s="27" t="s">
        <v>1009</v>
      </c>
      <c r="V483" s="27" t="s">
        <v>1112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 x14ac:dyDescent="0.2">
      <c r="S484" s="27" t="s">
        <v>1052</v>
      </c>
      <c r="T484" s="27" t="s">
        <v>1008</v>
      </c>
      <c r="U484" s="27" t="s">
        <v>1009</v>
      </c>
      <c r="V484" s="27" t="s">
        <v>1112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 x14ac:dyDescent="0.2">
      <c r="S485" s="27" t="s">
        <v>1052</v>
      </c>
      <c r="T485" s="27" t="s">
        <v>1008</v>
      </c>
      <c r="U485" s="27" t="s">
        <v>1009</v>
      </c>
      <c r="V485" s="27" t="s">
        <v>1112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 x14ac:dyDescent="0.2">
      <c r="S486" s="27" t="s">
        <v>1052</v>
      </c>
      <c r="T486" s="27" t="s">
        <v>1008</v>
      </c>
      <c r="U486" s="27" t="s">
        <v>1009</v>
      </c>
      <c r="V486" s="27" t="s">
        <v>1112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 x14ac:dyDescent="0.2">
      <c r="S487" s="27" t="s">
        <v>1052</v>
      </c>
      <c r="T487" s="27" t="s">
        <v>1008</v>
      </c>
      <c r="U487" s="27" t="s">
        <v>1009</v>
      </c>
      <c r="V487" s="27" t="s">
        <v>1112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 x14ac:dyDescent="0.2">
      <c r="S488" s="27" t="s">
        <v>1052</v>
      </c>
      <c r="T488" s="27" t="s">
        <v>1008</v>
      </c>
      <c r="U488" s="27" t="s">
        <v>1009</v>
      </c>
      <c r="V488" s="27" t="s">
        <v>1112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 x14ac:dyDescent="0.2">
      <c r="S489" s="27" t="s">
        <v>1053</v>
      </c>
      <c r="T489" s="27" t="s">
        <v>1008</v>
      </c>
      <c r="U489" s="27" t="s">
        <v>1009</v>
      </c>
      <c r="V489" s="27" t="s">
        <v>1112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 x14ac:dyDescent="0.2">
      <c r="S490" s="27" t="s">
        <v>1053</v>
      </c>
      <c r="T490" s="27" t="s">
        <v>1008</v>
      </c>
      <c r="U490" s="27" t="s">
        <v>1009</v>
      </c>
      <c r="V490" s="27" t="s">
        <v>1112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 x14ac:dyDescent="0.2">
      <c r="S491" s="27" t="s">
        <v>1053</v>
      </c>
      <c r="T491" s="27" t="s">
        <v>1008</v>
      </c>
      <c r="U491" s="27" t="s">
        <v>1009</v>
      </c>
      <c r="V491" s="27" t="s">
        <v>1112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 x14ac:dyDescent="0.2">
      <c r="S492" s="27" t="s">
        <v>1053</v>
      </c>
      <c r="T492" s="27" t="s">
        <v>1008</v>
      </c>
      <c r="U492" s="27" t="s">
        <v>1009</v>
      </c>
      <c r="V492" s="27" t="s">
        <v>1112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 x14ac:dyDescent="0.2">
      <c r="S493" s="27" t="s">
        <v>1053</v>
      </c>
      <c r="T493" s="27" t="s">
        <v>1008</v>
      </c>
      <c r="U493" s="27" t="s">
        <v>1009</v>
      </c>
      <c r="V493" s="27" t="s">
        <v>1112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 x14ac:dyDescent="0.2">
      <c r="S494" s="27" t="s">
        <v>1053</v>
      </c>
      <c r="T494" s="27" t="s">
        <v>1008</v>
      </c>
      <c r="U494" s="27" t="s">
        <v>1009</v>
      </c>
      <c r="V494" s="27" t="s">
        <v>1112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 x14ac:dyDescent="0.2">
      <c r="S495" s="27" t="s">
        <v>1053</v>
      </c>
      <c r="T495" s="27" t="s">
        <v>1008</v>
      </c>
      <c r="U495" s="27" t="s">
        <v>1009</v>
      </c>
      <c r="V495" s="27" t="s">
        <v>1112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 x14ac:dyDescent="0.2">
      <c r="S496" s="27" t="s">
        <v>1053</v>
      </c>
      <c r="T496" s="27" t="s">
        <v>1008</v>
      </c>
      <c r="U496" s="27" t="s">
        <v>1009</v>
      </c>
      <c r="V496" s="27" t="s">
        <v>1112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 x14ac:dyDescent="0.2">
      <c r="S497" s="27" t="s">
        <v>1053</v>
      </c>
      <c r="T497" s="27" t="s">
        <v>1008</v>
      </c>
      <c r="U497" s="27" t="s">
        <v>1009</v>
      </c>
      <c r="V497" s="27" t="s">
        <v>1112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 x14ac:dyDescent="0.2">
      <c r="S498" s="27" t="s">
        <v>1053</v>
      </c>
      <c r="T498" s="27" t="s">
        <v>1008</v>
      </c>
      <c r="U498" s="27" t="s">
        <v>1009</v>
      </c>
      <c r="V498" s="27" t="s">
        <v>1112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 x14ac:dyDescent="0.2">
      <c r="S499" s="27" t="s">
        <v>1053</v>
      </c>
      <c r="T499" s="27" t="s">
        <v>1008</v>
      </c>
      <c r="U499" s="27" t="s">
        <v>1009</v>
      </c>
      <c r="V499" s="27" t="s">
        <v>1112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 x14ac:dyDescent="0.2">
      <c r="S500" s="27" t="s">
        <v>1054</v>
      </c>
      <c r="T500" s="27" t="s">
        <v>1008</v>
      </c>
      <c r="U500" s="27" t="s">
        <v>1009</v>
      </c>
      <c r="V500" s="27" t="s">
        <v>1112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 x14ac:dyDescent="0.2">
      <c r="S501" s="27" t="s">
        <v>1054</v>
      </c>
      <c r="T501" s="27" t="s">
        <v>1008</v>
      </c>
      <c r="U501" s="27" t="s">
        <v>1009</v>
      </c>
      <c r="V501" s="27" t="s">
        <v>1112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 x14ac:dyDescent="0.2">
      <c r="S502" s="27" t="s">
        <v>1054</v>
      </c>
      <c r="T502" s="27" t="s">
        <v>1008</v>
      </c>
      <c r="U502" s="27" t="s">
        <v>1009</v>
      </c>
      <c r="V502" s="27" t="s">
        <v>1112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 x14ac:dyDescent="0.2">
      <c r="S503" s="27" t="s">
        <v>1054</v>
      </c>
      <c r="T503" s="27" t="s">
        <v>1008</v>
      </c>
      <c r="U503" s="27" t="s">
        <v>1009</v>
      </c>
      <c r="V503" s="27" t="s">
        <v>1112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 x14ac:dyDescent="0.2">
      <c r="S504" s="27" t="s">
        <v>1054</v>
      </c>
      <c r="T504" s="27" t="s">
        <v>1008</v>
      </c>
      <c r="U504" s="27" t="s">
        <v>1009</v>
      </c>
      <c r="V504" s="27" t="s">
        <v>1112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 x14ac:dyDescent="0.2">
      <c r="S505" s="27" t="s">
        <v>1054</v>
      </c>
      <c r="T505" s="27" t="s">
        <v>1008</v>
      </c>
      <c r="U505" s="27" t="s">
        <v>1009</v>
      </c>
      <c r="V505" s="27" t="s">
        <v>1112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 x14ac:dyDescent="0.2">
      <c r="S506" s="27" t="s">
        <v>1054</v>
      </c>
      <c r="T506" s="27" t="s">
        <v>1008</v>
      </c>
      <c r="U506" s="27" t="s">
        <v>1009</v>
      </c>
      <c r="V506" s="27" t="s">
        <v>1112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 x14ac:dyDescent="0.2">
      <c r="S507" s="27" t="s">
        <v>1054</v>
      </c>
      <c r="T507" s="27" t="s">
        <v>1008</v>
      </c>
      <c r="U507" s="27" t="s">
        <v>1009</v>
      </c>
      <c r="V507" s="27" t="s">
        <v>1112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 x14ac:dyDescent="0.2">
      <c r="S508" s="27" t="s">
        <v>1054</v>
      </c>
      <c r="T508" s="27" t="s">
        <v>1008</v>
      </c>
      <c r="U508" s="27" t="s">
        <v>1009</v>
      </c>
      <c r="V508" s="27" t="s">
        <v>1112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 x14ac:dyDescent="0.2">
      <c r="S509" s="27" t="s">
        <v>1054</v>
      </c>
      <c r="T509" s="27" t="s">
        <v>1008</v>
      </c>
      <c r="U509" s="27" t="s">
        <v>1009</v>
      </c>
      <c r="V509" s="27" t="s">
        <v>1112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 x14ac:dyDescent="0.2">
      <c r="S510" s="27" t="s">
        <v>1054</v>
      </c>
      <c r="T510" s="27" t="s">
        <v>1008</v>
      </c>
      <c r="U510" s="27" t="s">
        <v>1009</v>
      </c>
      <c r="V510" s="27" t="s">
        <v>1112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 x14ac:dyDescent="0.2">
      <c r="S511" s="27" t="s">
        <v>1055</v>
      </c>
      <c r="T511" s="27" t="s">
        <v>1008</v>
      </c>
      <c r="U511" s="27" t="s">
        <v>1009</v>
      </c>
      <c r="V511" s="27" t="s">
        <v>1112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 x14ac:dyDescent="0.2">
      <c r="S512" s="27" t="s">
        <v>1055</v>
      </c>
      <c r="T512" s="27" t="s">
        <v>1008</v>
      </c>
      <c r="U512" s="27" t="s">
        <v>1009</v>
      </c>
      <c r="V512" s="27" t="s">
        <v>1112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 x14ac:dyDescent="0.2">
      <c r="S513" s="27" t="s">
        <v>1055</v>
      </c>
      <c r="T513" s="27" t="s">
        <v>1008</v>
      </c>
      <c r="U513" s="27" t="s">
        <v>1009</v>
      </c>
      <c r="V513" s="27" t="s">
        <v>1112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 x14ac:dyDescent="0.2">
      <c r="S514" s="27" t="s">
        <v>1055</v>
      </c>
      <c r="T514" s="27" t="s">
        <v>1008</v>
      </c>
      <c r="U514" s="27" t="s">
        <v>1009</v>
      </c>
      <c r="V514" s="27" t="s">
        <v>1112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 x14ac:dyDescent="0.2">
      <c r="S515" s="27" t="s">
        <v>1055</v>
      </c>
      <c r="T515" s="27" t="s">
        <v>1008</v>
      </c>
      <c r="U515" s="27" t="s">
        <v>1009</v>
      </c>
      <c r="V515" s="27" t="s">
        <v>1112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 x14ac:dyDescent="0.2">
      <c r="S516" s="27" t="s">
        <v>1055</v>
      </c>
      <c r="T516" s="27" t="s">
        <v>1008</v>
      </c>
      <c r="U516" s="27" t="s">
        <v>1009</v>
      </c>
      <c r="V516" s="27" t="s">
        <v>1112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 x14ac:dyDescent="0.2">
      <c r="S517" s="27" t="s">
        <v>1055</v>
      </c>
      <c r="T517" s="27" t="s">
        <v>1008</v>
      </c>
      <c r="U517" s="27" t="s">
        <v>1009</v>
      </c>
      <c r="V517" s="27" t="s">
        <v>1112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 x14ac:dyDescent="0.2">
      <c r="S518" s="27" t="s">
        <v>1055</v>
      </c>
      <c r="T518" s="27" t="s">
        <v>1008</v>
      </c>
      <c r="U518" s="27" t="s">
        <v>1009</v>
      </c>
      <c r="V518" s="27" t="s">
        <v>1112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 x14ac:dyDescent="0.2">
      <c r="S519" s="27" t="s">
        <v>1055</v>
      </c>
      <c r="T519" s="27" t="s">
        <v>1008</v>
      </c>
      <c r="U519" s="27" t="s">
        <v>1009</v>
      </c>
      <c r="V519" s="27" t="s">
        <v>1112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 x14ac:dyDescent="0.2">
      <c r="S520" s="27" t="s">
        <v>1055</v>
      </c>
      <c r="T520" s="27" t="s">
        <v>1008</v>
      </c>
      <c r="U520" s="27" t="s">
        <v>1009</v>
      </c>
      <c r="V520" s="27" t="s">
        <v>1112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 x14ac:dyDescent="0.2">
      <c r="S521" s="27" t="s">
        <v>1055</v>
      </c>
      <c r="T521" s="27" t="s">
        <v>1008</v>
      </c>
      <c r="U521" s="27" t="s">
        <v>1009</v>
      </c>
      <c r="V521" s="27" t="s">
        <v>1112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 x14ac:dyDescent="0.2">
      <c r="S522" s="27" t="s">
        <v>1056</v>
      </c>
      <c r="T522" s="27" t="s">
        <v>1008</v>
      </c>
      <c r="U522" s="27" t="s">
        <v>1009</v>
      </c>
      <c r="V522" s="27" t="s">
        <v>1112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 x14ac:dyDescent="0.2">
      <c r="S523" s="27" t="s">
        <v>1056</v>
      </c>
      <c r="T523" s="27" t="s">
        <v>1008</v>
      </c>
      <c r="U523" s="27" t="s">
        <v>1009</v>
      </c>
      <c r="V523" s="27" t="s">
        <v>1112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 x14ac:dyDescent="0.2">
      <c r="S524" s="27" t="s">
        <v>1056</v>
      </c>
      <c r="T524" s="27" t="s">
        <v>1008</v>
      </c>
      <c r="U524" s="27" t="s">
        <v>1009</v>
      </c>
      <c r="V524" s="27" t="s">
        <v>1112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 x14ac:dyDescent="0.2">
      <c r="S525" s="27" t="s">
        <v>1056</v>
      </c>
      <c r="T525" s="27" t="s">
        <v>1008</v>
      </c>
      <c r="U525" s="27" t="s">
        <v>1009</v>
      </c>
      <c r="V525" s="27" t="s">
        <v>1112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 x14ac:dyDescent="0.2">
      <c r="S526" s="27" t="s">
        <v>1056</v>
      </c>
      <c r="T526" s="27" t="s">
        <v>1008</v>
      </c>
      <c r="U526" s="27" t="s">
        <v>1009</v>
      </c>
      <c r="V526" s="27" t="s">
        <v>1112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 x14ac:dyDescent="0.2">
      <c r="S527" s="27" t="s">
        <v>1056</v>
      </c>
      <c r="T527" s="27" t="s">
        <v>1008</v>
      </c>
      <c r="U527" s="27" t="s">
        <v>1009</v>
      </c>
      <c r="V527" s="27" t="s">
        <v>1112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 x14ac:dyDescent="0.2">
      <c r="S528" s="27" t="s">
        <v>1056</v>
      </c>
      <c r="T528" s="27" t="s">
        <v>1008</v>
      </c>
      <c r="U528" s="27" t="s">
        <v>1009</v>
      </c>
      <c r="V528" s="27" t="s">
        <v>1112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 x14ac:dyDescent="0.2">
      <c r="S529" s="27" t="s">
        <v>1056</v>
      </c>
      <c r="T529" s="27" t="s">
        <v>1008</v>
      </c>
      <c r="U529" s="27" t="s">
        <v>1009</v>
      </c>
      <c r="V529" s="27" t="s">
        <v>1112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 x14ac:dyDescent="0.2">
      <c r="S530" s="27" t="s">
        <v>1056</v>
      </c>
      <c r="T530" s="27" t="s">
        <v>1008</v>
      </c>
      <c r="U530" s="27" t="s">
        <v>1009</v>
      </c>
      <c r="V530" s="27" t="s">
        <v>1112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 x14ac:dyDescent="0.2">
      <c r="S531" s="27" t="s">
        <v>1056</v>
      </c>
      <c r="T531" s="27" t="s">
        <v>1008</v>
      </c>
      <c r="U531" s="27" t="s">
        <v>1009</v>
      </c>
      <c r="V531" s="27" t="s">
        <v>1112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 x14ac:dyDescent="0.2">
      <c r="S532" s="27" t="s">
        <v>1056</v>
      </c>
      <c r="T532" s="27" t="s">
        <v>1008</v>
      </c>
      <c r="U532" s="27" t="s">
        <v>1009</v>
      </c>
      <c r="V532" s="27" t="s">
        <v>1112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 x14ac:dyDescent="0.2">
      <c r="S533" s="27" t="s">
        <v>1057</v>
      </c>
      <c r="T533" s="27" t="s">
        <v>1008</v>
      </c>
      <c r="U533" s="27" t="s">
        <v>1009</v>
      </c>
      <c r="V533" s="27" t="s">
        <v>1112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 x14ac:dyDescent="0.2">
      <c r="S534" s="27" t="s">
        <v>1057</v>
      </c>
      <c r="T534" s="27" t="s">
        <v>1008</v>
      </c>
      <c r="U534" s="27" t="s">
        <v>1009</v>
      </c>
      <c r="V534" s="27" t="s">
        <v>1112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 x14ac:dyDescent="0.2">
      <c r="S535" s="27" t="s">
        <v>1057</v>
      </c>
      <c r="T535" s="27" t="s">
        <v>1008</v>
      </c>
      <c r="U535" s="27" t="s">
        <v>1009</v>
      </c>
      <c r="V535" s="27" t="s">
        <v>1112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 x14ac:dyDescent="0.2">
      <c r="S536" s="27" t="s">
        <v>1057</v>
      </c>
      <c r="T536" s="27" t="s">
        <v>1008</v>
      </c>
      <c r="U536" s="27" t="s">
        <v>1009</v>
      </c>
      <c r="V536" s="27" t="s">
        <v>1112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 x14ac:dyDescent="0.2">
      <c r="S537" s="27" t="s">
        <v>1057</v>
      </c>
      <c r="T537" s="27" t="s">
        <v>1008</v>
      </c>
      <c r="U537" s="27" t="s">
        <v>1009</v>
      </c>
      <c r="V537" s="27" t="s">
        <v>1112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 x14ac:dyDescent="0.2">
      <c r="S538" s="27" t="s">
        <v>1057</v>
      </c>
      <c r="T538" s="27" t="s">
        <v>1008</v>
      </c>
      <c r="U538" s="27" t="s">
        <v>1009</v>
      </c>
      <c r="V538" s="27" t="s">
        <v>1112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 x14ac:dyDescent="0.2">
      <c r="S539" s="27" t="s">
        <v>1057</v>
      </c>
      <c r="T539" s="27" t="s">
        <v>1008</v>
      </c>
      <c r="U539" s="27" t="s">
        <v>1009</v>
      </c>
      <c r="V539" s="27" t="s">
        <v>1112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 x14ac:dyDescent="0.2">
      <c r="S540" s="27" t="s">
        <v>1057</v>
      </c>
      <c r="T540" s="27" t="s">
        <v>1008</v>
      </c>
      <c r="U540" s="27" t="s">
        <v>1009</v>
      </c>
      <c r="V540" s="27" t="s">
        <v>1112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 x14ac:dyDescent="0.2">
      <c r="S541" s="27" t="s">
        <v>1057</v>
      </c>
      <c r="T541" s="27" t="s">
        <v>1008</v>
      </c>
      <c r="U541" s="27" t="s">
        <v>1009</v>
      </c>
      <c r="V541" s="27" t="s">
        <v>1112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 x14ac:dyDescent="0.2">
      <c r="S542" s="27" t="s">
        <v>1057</v>
      </c>
      <c r="T542" s="27" t="s">
        <v>1008</v>
      </c>
      <c r="U542" s="27" t="s">
        <v>1009</v>
      </c>
      <c r="V542" s="27" t="s">
        <v>1112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 x14ac:dyDescent="0.2">
      <c r="S543" s="27" t="s">
        <v>1057</v>
      </c>
      <c r="T543" s="27" t="s">
        <v>1008</v>
      </c>
      <c r="U543" s="27" t="s">
        <v>1009</v>
      </c>
      <c r="V543" s="27" t="s">
        <v>1112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 x14ac:dyDescent="0.2">
      <c r="S544" s="27" t="s">
        <v>1058</v>
      </c>
      <c r="T544" s="27" t="s">
        <v>1008</v>
      </c>
      <c r="U544" s="27" t="s">
        <v>1009</v>
      </c>
      <c r="V544" s="27" t="s">
        <v>1112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 x14ac:dyDescent="0.2">
      <c r="S545" s="27" t="s">
        <v>1058</v>
      </c>
      <c r="T545" s="27" t="s">
        <v>1008</v>
      </c>
      <c r="U545" s="27" t="s">
        <v>1009</v>
      </c>
      <c r="V545" s="27" t="s">
        <v>1112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 x14ac:dyDescent="0.2">
      <c r="S546" s="27" t="s">
        <v>1058</v>
      </c>
      <c r="T546" s="27" t="s">
        <v>1008</v>
      </c>
      <c r="U546" s="27" t="s">
        <v>1009</v>
      </c>
      <c r="V546" s="27" t="s">
        <v>1112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 x14ac:dyDescent="0.2">
      <c r="S547" s="27" t="s">
        <v>1058</v>
      </c>
      <c r="T547" s="27" t="s">
        <v>1008</v>
      </c>
      <c r="U547" s="27" t="s">
        <v>1009</v>
      </c>
      <c r="V547" s="27" t="s">
        <v>1112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 x14ac:dyDescent="0.2">
      <c r="S548" s="27" t="s">
        <v>1058</v>
      </c>
      <c r="T548" s="27" t="s">
        <v>1008</v>
      </c>
      <c r="U548" s="27" t="s">
        <v>1009</v>
      </c>
      <c r="V548" s="27" t="s">
        <v>1112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 x14ac:dyDescent="0.2">
      <c r="S549" s="27" t="s">
        <v>1058</v>
      </c>
      <c r="T549" s="27" t="s">
        <v>1008</v>
      </c>
      <c r="U549" s="27" t="s">
        <v>1009</v>
      </c>
      <c r="V549" s="27" t="s">
        <v>1112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 x14ac:dyDescent="0.2">
      <c r="S550" s="27" t="s">
        <v>1058</v>
      </c>
      <c r="T550" s="27" t="s">
        <v>1008</v>
      </c>
      <c r="U550" s="27" t="s">
        <v>1009</v>
      </c>
      <c r="V550" s="27" t="s">
        <v>1112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 x14ac:dyDescent="0.2">
      <c r="S551" s="27" t="s">
        <v>1058</v>
      </c>
      <c r="T551" s="27" t="s">
        <v>1008</v>
      </c>
      <c r="U551" s="27" t="s">
        <v>1009</v>
      </c>
      <c r="V551" s="27" t="s">
        <v>1112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 x14ac:dyDescent="0.2">
      <c r="S552" s="27" t="s">
        <v>1058</v>
      </c>
      <c r="T552" s="27" t="s">
        <v>1008</v>
      </c>
      <c r="U552" s="27" t="s">
        <v>1009</v>
      </c>
      <c r="V552" s="27" t="s">
        <v>1112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 x14ac:dyDescent="0.2">
      <c r="S553" s="27" t="s">
        <v>1058</v>
      </c>
      <c r="T553" s="27" t="s">
        <v>1008</v>
      </c>
      <c r="U553" s="27" t="s">
        <v>1009</v>
      </c>
      <c r="V553" s="27" t="s">
        <v>1112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 x14ac:dyDescent="0.2">
      <c r="S554" s="27" t="s">
        <v>1058</v>
      </c>
      <c r="T554" s="27" t="s">
        <v>1008</v>
      </c>
      <c r="U554" s="27" t="s">
        <v>1009</v>
      </c>
      <c r="V554" s="27" t="s">
        <v>1112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 x14ac:dyDescent="0.2">
      <c r="S555" s="27" t="s">
        <v>1059</v>
      </c>
      <c r="T555" s="27" t="s">
        <v>1008</v>
      </c>
      <c r="U555" s="27" t="s">
        <v>1009</v>
      </c>
      <c r="V555" s="27" t="s">
        <v>1112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 x14ac:dyDescent="0.2">
      <c r="S556" s="27" t="s">
        <v>1059</v>
      </c>
      <c r="T556" s="27" t="s">
        <v>1008</v>
      </c>
      <c r="U556" s="27" t="s">
        <v>1009</v>
      </c>
      <c r="V556" s="27" t="s">
        <v>1112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 x14ac:dyDescent="0.2">
      <c r="S557" s="27" t="s">
        <v>1059</v>
      </c>
      <c r="T557" s="27" t="s">
        <v>1008</v>
      </c>
      <c r="U557" s="27" t="s">
        <v>1009</v>
      </c>
      <c r="V557" s="27" t="s">
        <v>1112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 x14ac:dyDescent="0.2">
      <c r="S558" s="27" t="s">
        <v>1059</v>
      </c>
      <c r="T558" s="27" t="s">
        <v>1008</v>
      </c>
      <c r="U558" s="27" t="s">
        <v>1009</v>
      </c>
      <c r="V558" s="27" t="s">
        <v>1112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 x14ac:dyDescent="0.2">
      <c r="S559" s="27" t="s">
        <v>1059</v>
      </c>
      <c r="T559" s="27" t="s">
        <v>1008</v>
      </c>
      <c r="U559" s="27" t="s">
        <v>1009</v>
      </c>
      <c r="V559" s="27" t="s">
        <v>1112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 x14ac:dyDescent="0.2">
      <c r="S560" s="27" t="s">
        <v>1059</v>
      </c>
      <c r="T560" s="27" t="s">
        <v>1008</v>
      </c>
      <c r="U560" s="27" t="s">
        <v>1009</v>
      </c>
      <c r="V560" s="27" t="s">
        <v>1112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 x14ac:dyDescent="0.2">
      <c r="S561" s="27" t="s">
        <v>1059</v>
      </c>
      <c r="T561" s="27" t="s">
        <v>1008</v>
      </c>
      <c r="U561" s="27" t="s">
        <v>1009</v>
      </c>
      <c r="V561" s="27" t="s">
        <v>1112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 x14ac:dyDescent="0.2">
      <c r="S562" s="27" t="s">
        <v>1059</v>
      </c>
      <c r="T562" s="27" t="s">
        <v>1008</v>
      </c>
      <c r="U562" s="27" t="s">
        <v>1009</v>
      </c>
      <c r="V562" s="27" t="s">
        <v>1112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 x14ac:dyDescent="0.2">
      <c r="S563" s="27" t="s">
        <v>1059</v>
      </c>
      <c r="T563" s="27" t="s">
        <v>1008</v>
      </c>
      <c r="U563" s="27" t="s">
        <v>1009</v>
      </c>
      <c r="V563" s="27" t="s">
        <v>1112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 x14ac:dyDescent="0.2">
      <c r="S564" s="27" t="s">
        <v>1059</v>
      </c>
      <c r="T564" s="27" t="s">
        <v>1008</v>
      </c>
      <c r="U564" s="27" t="s">
        <v>1009</v>
      </c>
      <c r="V564" s="27" t="s">
        <v>1112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 x14ac:dyDescent="0.2">
      <c r="S565" s="27" t="s">
        <v>1059</v>
      </c>
      <c r="T565" s="27" t="s">
        <v>1008</v>
      </c>
      <c r="U565" s="27" t="s">
        <v>1009</v>
      </c>
      <c r="V565" s="27" t="s">
        <v>1112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 x14ac:dyDescent="0.2">
      <c r="S566" s="27" t="s">
        <v>1060</v>
      </c>
      <c r="T566" s="27" t="s">
        <v>1008</v>
      </c>
      <c r="U566" s="27" t="s">
        <v>1009</v>
      </c>
      <c r="V566" s="27" t="s">
        <v>1112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 x14ac:dyDescent="0.2">
      <c r="S567" s="27" t="s">
        <v>1060</v>
      </c>
      <c r="T567" s="27" t="s">
        <v>1008</v>
      </c>
      <c r="U567" s="27" t="s">
        <v>1009</v>
      </c>
      <c r="V567" s="27" t="s">
        <v>1112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 x14ac:dyDescent="0.2">
      <c r="S568" s="27" t="s">
        <v>1060</v>
      </c>
      <c r="T568" s="27" t="s">
        <v>1008</v>
      </c>
      <c r="U568" s="27" t="s">
        <v>1009</v>
      </c>
      <c r="V568" s="27" t="s">
        <v>1112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 x14ac:dyDescent="0.2">
      <c r="S569" s="27" t="s">
        <v>1060</v>
      </c>
      <c r="T569" s="27" t="s">
        <v>1008</v>
      </c>
      <c r="U569" s="27" t="s">
        <v>1009</v>
      </c>
      <c r="V569" s="27" t="s">
        <v>1112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 x14ac:dyDescent="0.2">
      <c r="S570" s="27" t="s">
        <v>1060</v>
      </c>
      <c r="T570" s="27" t="s">
        <v>1008</v>
      </c>
      <c r="U570" s="27" t="s">
        <v>1009</v>
      </c>
      <c r="V570" s="27" t="s">
        <v>1112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 x14ac:dyDescent="0.2">
      <c r="S571" s="27" t="s">
        <v>1060</v>
      </c>
      <c r="T571" s="27" t="s">
        <v>1008</v>
      </c>
      <c r="U571" s="27" t="s">
        <v>1009</v>
      </c>
      <c r="V571" s="27" t="s">
        <v>1112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 x14ac:dyDescent="0.2">
      <c r="S572" s="27" t="s">
        <v>1060</v>
      </c>
      <c r="T572" s="27" t="s">
        <v>1008</v>
      </c>
      <c r="U572" s="27" t="s">
        <v>1009</v>
      </c>
      <c r="V572" s="27" t="s">
        <v>1112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 x14ac:dyDescent="0.2">
      <c r="S573" s="27" t="s">
        <v>1060</v>
      </c>
      <c r="T573" s="27" t="s">
        <v>1008</v>
      </c>
      <c r="U573" s="27" t="s">
        <v>1009</v>
      </c>
      <c r="V573" s="27" t="s">
        <v>1112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 x14ac:dyDescent="0.2">
      <c r="S574" s="27" t="s">
        <v>1060</v>
      </c>
      <c r="T574" s="27" t="s">
        <v>1008</v>
      </c>
      <c r="U574" s="27" t="s">
        <v>1009</v>
      </c>
      <c r="V574" s="27" t="s">
        <v>1112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 x14ac:dyDescent="0.2">
      <c r="S575" s="27" t="s">
        <v>1060</v>
      </c>
      <c r="T575" s="27" t="s">
        <v>1008</v>
      </c>
      <c r="U575" s="27" t="s">
        <v>1009</v>
      </c>
      <c r="V575" s="27" t="s">
        <v>1112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 x14ac:dyDescent="0.2">
      <c r="S576" s="27" t="s">
        <v>1060</v>
      </c>
      <c r="T576" s="27" t="s">
        <v>1008</v>
      </c>
      <c r="U576" s="27" t="s">
        <v>1009</v>
      </c>
      <c r="V576" s="27" t="s">
        <v>1112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 x14ac:dyDescent="0.2">
      <c r="S577" s="27" t="s">
        <v>1061</v>
      </c>
      <c r="T577" s="27" t="s">
        <v>1008</v>
      </c>
      <c r="U577" s="27" t="s">
        <v>1009</v>
      </c>
      <c r="V577" s="27" t="s">
        <v>1112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 x14ac:dyDescent="0.2">
      <c r="S578" s="27" t="s">
        <v>1061</v>
      </c>
      <c r="T578" s="27" t="s">
        <v>1008</v>
      </c>
      <c r="U578" s="27" t="s">
        <v>1009</v>
      </c>
      <c r="V578" s="27" t="s">
        <v>1112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 x14ac:dyDescent="0.2">
      <c r="S579" s="27" t="s">
        <v>1061</v>
      </c>
      <c r="T579" s="27" t="s">
        <v>1008</v>
      </c>
      <c r="U579" s="27" t="s">
        <v>1009</v>
      </c>
      <c r="V579" s="27" t="s">
        <v>1112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 x14ac:dyDescent="0.2">
      <c r="S580" s="27" t="s">
        <v>1061</v>
      </c>
      <c r="T580" s="27" t="s">
        <v>1008</v>
      </c>
      <c r="U580" s="27" t="s">
        <v>1009</v>
      </c>
      <c r="V580" s="27" t="s">
        <v>1112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 x14ac:dyDescent="0.2">
      <c r="S581" s="27" t="s">
        <v>1061</v>
      </c>
      <c r="T581" s="27" t="s">
        <v>1008</v>
      </c>
      <c r="U581" s="27" t="s">
        <v>1009</v>
      </c>
      <c r="V581" s="27" t="s">
        <v>1112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 x14ac:dyDescent="0.2">
      <c r="S582" s="27" t="s">
        <v>1061</v>
      </c>
      <c r="T582" s="27" t="s">
        <v>1008</v>
      </c>
      <c r="U582" s="27" t="s">
        <v>1009</v>
      </c>
      <c r="V582" s="27" t="s">
        <v>1112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 x14ac:dyDescent="0.2">
      <c r="S583" s="27" t="s">
        <v>1061</v>
      </c>
      <c r="T583" s="27" t="s">
        <v>1008</v>
      </c>
      <c r="U583" s="27" t="s">
        <v>1009</v>
      </c>
      <c r="V583" s="27" t="s">
        <v>1112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 x14ac:dyDescent="0.2">
      <c r="S584" s="27" t="s">
        <v>1061</v>
      </c>
      <c r="T584" s="27" t="s">
        <v>1008</v>
      </c>
      <c r="U584" s="27" t="s">
        <v>1009</v>
      </c>
      <c r="V584" s="27" t="s">
        <v>1112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 x14ac:dyDescent="0.2">
      <c r="S585" s="27" t="s">
        <v>1061</v>
      </c>
      <c r="T585" s="27" t="s">
        <v>1008</v>
      </c>
      <c r="U585" s="27" t="s">
        <v>1009</v>
      </c>
      <c r="V585" s="27" t="s">
        <v>1112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 x14ac:dyDescent="0.2">
      <c r="S586" s="27" t="s">
        <v>1061</v>
      </c>
      <c r="T586" s="27" t="s">
        <v>1008</v>
      </c>
      <c r="U586" s="27" t="s">
        <v>1009</v>
      </c>
      <c r="V586" s="27" t="s">
        <v>1112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 x14ac:dyDescent="0.2">
      <c r="S587" s="27" t="s">
        <v>1061</v>
      </c>
      <c r="T587" s="27" t="s">
        <v>1008</v>
      </c>
      <c r="U587" s="27" t="s">
        <v>1009</v>
      </c>
      <c r="V587" s="27" t="s">
        <v>1112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 x14ac:dyDescent="0.2">
      <c r="S588" s="27" t="s">
        <v>1062</v>
      </c>
      <c r="T588" s="27" t="s">
        <v>1008</v>
      </c>
      <c r="U588" s="27" t="s">
        <v>1009</v>
      </c>
      <c r="V588" s="27" t="s">
        <v>1112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 x14ac:dyDescent="0.2">
      <c r="S589" s="27" t="s">
        <v>1062</v>
      </c>
      <c r="T589" s="27" t="s">
        <v>1008</v>
      </c>
      <c r="U589" s="27" t="s">
        <v>1009</v>
      </c>
      <c r="V589" s="27" t="s">
        <v>1112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 x14ac:dyDescent="0.2">
      <c r="S590" s="27" t="s">
        <v>1062</v>
      </c>
      <c r="T590" s="27" t="s">
        <v>1008</v>
      </c>
      <c r="U590" s="27" t="s">
        <v>1009</v>
      </c>
      <c r="V590" s="27" t="s">
        <v>1112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 x14ac:dyDescent="0.2">
      <c r="S591" s="27" t="s">
        <v>1062</v>
      </c>
      <c r="T591" s="27" t="s">
        <v>1008</v>
      </c>
      <c r="U591" s="27" t="s">
        <v>1009</v>
      </c>
      <c r="V591" s="27" t="s">
        <v>1112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 x14ac:dyDescent="0.2">
      <c r="S592" s="27" t="s">
        <v>1062</v>
      </c>
      <c r="T592" s="27" t="s">
        <v>1008</v>
      </c>
      <c r="U592" s="27" t="s">
        <v>1009</v>
      </c>
      <c r="V592" s="27" t="s">
        <v>1112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 x14ac:dyDescent="0.2">
      <c r="S593" s="27" t="s">
        <v>1062</v>
      </c>
      <c r="T593" s="27" t="s">
        <v>1008</v>
      </c>
      <c r="U593" s="27" t="s">
        <v>1009</v>
      </c>
      <c r="V593" s="27" t="s">
        <v>1112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 x14ac:dyDescent="0.2">
      <c r="S594" s="27" t="s">
        <v>1062</v>
      </c>
      <c r="T594" s="27" t="s">
        <v>1008</v>
      </c>
      <c r="U594" s="27" t="s">
        <v>1009</v>
      </c>
      <c r="V594" s="27" t="s">
        <v>1112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 x14ac:dyDescent="0.2">
      <c r="S595" s="27" t="s">
        <v>1062</v>
      </c>
      <c r="T595" s="27" t="s">
        <v>1008</v>
      </c>
      <c r="U595" s="27" t="s">
        <v>1009</v>
      </c>
      <c r="V595" s="27" t="s">
        <v>1112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 x14ac:dyDescent="0.2">
      <c r="S596" s="27" t="s">
        <v>1062</v>
      </c>
      <c r="T596" s="27" t="s">
        <v>1008</v>
      </c>
      <c r="U596" s="27" t="s">
        <v>1009</v>
      </c>
      <c r="V596" s="27" t="s">
        <v>1112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 x14ac:dyDescent="0.2">
      <c r="S597" s="27" t="s">
        <v>1062</v>
      </c>
      <c r="T597" s="27" t="s">
        <v>1008</v>
      </c>
      <c r="U597" s="27" t="s">
        <v>1009</v>
      </c>
      <c r="V597" s="27" t="s">
        <v>1112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 x14ac:dyDescent="0.2">
      <c r="S598" s="27" t="s">
        <v>1062</v>
      </c>
      <c r="T598" s="27" t="s">
        <v>1008</v>
      </c>
      <c r="U598" s="27" t="s">
        <v>1009</v>
      </c>
      <c r="V598" s="27" t="s">
        <v>1112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 x14ac:dyDescent="0.2">
      <c r="S599" s="27" t="s">
        <v>1063</v>
      </c>
      <c r="T599" s="27" t="s">
        <v>1008</v>
      </c>
      <c r="U599" s="27" t="s">
        <v>1009</v>
      </c>
      <c r="V599" s="27" t="s">
        <v>1112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 x14ac:dyDescent="0.2">
      <c r="S600" s="27" t="s">
        <v>1063</v>
      </c>
      <c r="T600" s="27" t="s">
        <v>1008</v>
      </c>
      <c r="U600" s="27" t="s">
        <v>1009</v>
      </c>
      <c r="V600" s="27" t="s">
        <v>1112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 x14ac:dyDescent="0.2">
      <c r="S601" s="27" t="s">
        <v>1063</v>
      </c>
      <c r="T601" s="27" t="s">
        <v>1008</v>
      </c>
      <c r="U601" s="27" t="s">
        <v>1009</v>
      </c>
      <c r="V601" s="27" t="s">
        <v>1112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 x14ac:dyDescent="0.2">
      <c r="S602" s="27" t="s">
        <v>1063</v>
      </c>
      <c r="T602" s="27" t="s">
        <v>1008</v>
      </c>
      <c r="U602" s="27" t="s">
        <v>1009</v>
      </c>
      <c r="V602" s="27" t="s">
        <v>1112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 x14ac:dyDescent="0.2">
      <c r="S603" s="27" t="s">
        <v>1063</v>
      </c>
      <c r="T603" s="27" t="s">
        <v>1008</v>
      </c>
      <c r="U603" s="27" t="s">
        <v>1009</v>
      </c>
      <c r="V603" s="27" t="s">
        <v>1112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 x14ac:dyDescent="0.2">
      <c r="S604" s="27" t="s">
        <v>1063</v>
      </c>
      <c r="T604" s="27" t="s">
        <v>1008</v>
      </c>
      <c r="U604" s="27" t="s">
        <v>1009</v>
      </c>
      <c r="V604" s="27" t="s">
        <v>1112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 x14ac:dyDescent="0.2">
      <c r="S605" s="27" t="s">
        <v>1063</v>
      </c>
      <c r="T605" s="27" t="s">
        <v>1008</v>
      </c>
      <c r="U605" s="27" t="s">
        <v>1009</v>
      </c>
      <c r="V605" s="27" t="s">
        <v>1112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 x14ac:dyDescent="0.2">
      <c r="S606" s="27" t="s">
        <v>1063</v>
      </c>
      <c r="T606" s="27" t="s">
        <v>1008</v>
      </c>
      <c r="U606" s="27" t="s">
        <v>1009</v>
      </c>
      <c r="V606" s="27" t="s">
        <v>1112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 x14ac:dyDescent="0.2">
      <c r="S607" s="27" t="s">
        <v>1063</v>
      </c>
      <c r="T607" s="27" t="s">
        <v>1008</v>
      </c>
      <c r="U607" s="27" t="s">
        <v>1009</v>
      </c>
      <c r="V607" s="27" t="s">
        <v>1112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 x14ac:dyDescent="0.2">
      <c r="S608" s="27" t="s">
        <v>1063</v>
      </c>
      <c r="T608" s="27" t="s">
        <v>1008</v>
      </c>
      <c r="U608" s="27" t="s">
        <v>1009</v>
      </c>
      <c r="V608" s="27" t="s">
        <v>1112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 x14ac:dyDescent="0.2">
      <c r="S609" s="27" t="s">
        <v>1063</v>
      </c>
      <c r="T609" s="27" t="s">
        <v>1008</v>
      </c>
      <c r="U609" s="27" t="s">
        <v>1009</v>
      </c>
      <c r="V609" s="27" t="s">
        <v>1112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 x14ac:dyDescent="0.2">
      <c r="S610" s="27" t="s">
        <v>1064</v>
      </c>
      <c r="T610" s="27" t="s">
        <v>1008</v>
      </c>
      <c r="U610" s="27" t="s">
        <v>1009</v>
      </c>
      <c r="V610" s="27" t="s">
        <v>1112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 x14ac:dyDescent="0.2">
      <c r="S611" s="27" t="s">
        <v>1064</v>
      </c>
      <c r="T611" s="27" t="s">
        <v>1008</v>
      </c>
      <c r="U611" s="27" t="s">
        <v>1009</v>
      </c>
      <c r="V611" s="27" t="s">
        <v>1112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 x14ac:dyDescent="0.2">
      <c r="S612" s="27" t="s">
        <v>1064</v>
      </c>
      <c r="T612" s="27" t="s">
        <v>1008</v>
      </c>
      <c r="U612" s="27" t="s">
        <v>1009</v>
      </c>
      <c r="V612" s="27" t="s">
        <v>1112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 x14ac:dyDescent="0.2">
      <c r="S613" s="27" t="s">
        <v>1064</v>
      </c>
      <c r="T613" s="27" t="s">
        <v>1008</v>
      </c>
      <c r="U613" s="27" t="s">
        <v>1009</v>
      </c>
      <c r="V613" s="27" t="s">
        <v>1112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 x14ac:dyDescent="0.2">
      <c r="S614" s="27" t="s">
        <v>1064</v>
      </c>
      <c r="T614" s="27" t="s">
        <v>1008</v>
      </c>
      <c r="U614" s="27" t="s">
        <v>1009</v>
      </c>
      <c r="V614" s="27" t="s">
        <v>1112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 x14ac:dyDescent="0.2">
      <c r="S615" s="27" t="s">
        <v>1064</v>
      </c>
      <c r="T615" s="27" t="s">
        <v>1008</v>
      </c>
      <c r="U615" s="27" t="s">
        <v>1009</v>
      </c>
      <c r="V615" s="27" t="s">
        <v>1112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 x14ac:dyDescent="0.2">
      <c r="S616" s="27" t="s">
        <v>1064</v>
      </c>
      <c r="T616" s="27" t="s">
        <v>1008</v>
      </c>
      <c r="U616" s="27" t="s">
        <v>1009</v>
      </c>
      <c r="V616" s="27" t="s">
        <v>1112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 x14ac:dyDescent="0.2">
      <c r="S617" s="27" t="s">
        <v>1064</v>
      </c>
      <c r="T617" s="27" t="s">
        <v>1008</v>
      </c>
      <c r="U617" s="27" t="s">
        <v>1009</v>
      </c>
      <c r="V617" s="27" t="s">
        <v>1112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 x14ac:dyDescent="0.2">
      <c r="S618" s="27" t="s">
        <v>1064</v>
      </c>
      <c r="T618" s="27" t="s">
        <v>1008</v>
      </c>
      <c r="U618" s="27" t="s">
        <v>1009</v>
      </c>
      <c r="V618" s="27" t="s">
        <v>1112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 x14ac:dyDescent="0.2">
      <c r="S619" s="27" t="s">
        <v>1064</v>
      </c>
      <c r="T619" s="27" t="s">
        <v>1008</v>
      </c>
      <c r="U619" s="27" t="s">
        <v>1009</v>
      </c>
      <c r="V619" s="27" t="s">
        <v>1112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 x14ac:dyDescent="0.2">
      <c r="S620" s="27" t="s">
        <v>1064</v>
      </c>
      <c r="T620" s="27" t="s">
        <v>1008</v>
      </c>
      <c r="U620" s="27" t="s">
        <v>1009</v>
      </c>
      <c r="V620" s="27" t="s">
        <v>1112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 x14ac:dyDescent="0.2">
      <c r="S621" s="27" t="s">
        <v>1065</v>
      </c>
      <c r="T621" s="27" t="s">
        <v>1008</v>
      </c>
      <c r="U621" s="27" t="s">
        <v>1009</v>
      </c>
      <c r="V621" s="27" t="s">
        <v>1112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 x14ac:dyDescent="0.2">
      <c r="S622" s="27" t="s">
        <v>1065</v>
      </c>
      <c r="T622" s="27" t="s">
        <v>1008</v>
      </c>
      <c r="U622" s="27" t="s">
        <v>1009</v>
      </c>
      <c r="V622" s="27" t="s">
        <v>1112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 x14ac:dyDescent="0.2">
      <c r="S623" s="27" t="s">
        <v>1065</v>
      </c>
      <c r="T623" s="27" t="s">
        <v>1008</v>
      </c>
      <c r="U623" s="27" t="s">
        <v>1009</v>
      </c>
      <c r="V623" s="27" t="s">
        <v>1112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 x14ac:dyDescent="0.2">
      <c r="S624" s="27" t="s">
        <v>1065</v>
      </c>
      <c r="T624" s="27" t="s">
        <v>1008</v>
      </c>
      <c r="U624" s="27" t="s">
        <v>1009</v>
      </c>
      <c r="V624" s="27" t="s">
        <v>1112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 x14ac:dyDescent="0.2">
      <c r="S625" s="27" t="s">
        <v>1065</v>
      </c>
      <c r="T625" s="27" t="s">
        <v>1008</v>
      </c>
      <c r="U625" s="27" t="s">
        <v>1009</v>
      </c>
      <c r="V625" s="27" t="s">
        <v>1112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 x14ac:dyDescent="0.2">
      <c r="S626" s="27" t="s">
        <v>1065</v>
      </c>
      <c r="T626" s="27" t="s">
        <v>1008</v>
      </c>
      <c r="U626" s="27" t="s">
        <v>1009</v>
      </c>
      <c r="V626" s="27" t="s">
        <v>1112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 x14ac:dyDescent="0.2">
      <c r="S627" s="27" t="s">
        <v>1065</v>
      </c>
      <c r="T627" s="27" t="s">
        <v>1008</v>
      </c>
      <c r="U627" s="27" t="s">
        <v>1009</v>
      </c>
      <c r="V627" s="27" t="s">
        <v>1112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 x14ac:dyDescent="0.2">
      <c r="S628" s="27" t="s">
        <v>1065</v>
      </c>
      <c r="T628" s="27" t="s">
        <v>1008</v>
      </c>
      <c r="U628" s="27" t="s">
        <v>1009</v>
      </c>
      <c r="V628" s="27" t="s">
        <v>1112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 x14ac:dyDescent="0.2">
      <c r="S629" s="27" t="s">
        <v>1065</v>
      </c>
      <c r="T629" s="27" t="s">
        <v>1008</v>
      </c>
      <c r="U629" s="27" t="s">
        <v>1009</v>
      </c>
      <c r="V629" s="27" t="s">
        <v>1112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 x14ac:dyDescent="0.2">
      <c r="S630" s="27" t="s">
        <v>1065</v>
      </c>
      <c r="T630" s="27" t="s">
        <v>1008</v>
      </c>
      <c r="U630" s="27" t="s">
        <v>1009</v>
      </c>
      <c r="V630" s="27" t="s">
        <v>1112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 x14ac:dyDescent="0.2">
      <c r="S631" s="27" t="s">
        <v>1065</v>
      </c>
      <c r="T631" s="27" t="s">
        <v>1008</v>
      </c>
      <c r="U631" s="27" t="s">
        <v>1009</v>
      </c>
      <c r="V631" s="27" t="s">
        <v>1112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 x14ac:dyDescent="0.2">
      <c r="S632" s="27" t="s">
        <v>1066</v>
      </c>
      <c r="T632" s="27" t="s">
        <v>1008</v>
      </c>
      <c r="U632" s="27" t="s">
        <v>1009</v>
      </c>
      <c r="V632" s="27" t="s">
        <v>1112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 x14ac:dyDescent="0.2">
      <c r="S633" s="27" t="s">
        <v>1066</v>
      </c>
      <c r="T633" s="27" t="s">
        <v>1008</v>
      </c>
      <c r="U633" s="27" t="s">
        <v>1009</v>
      </c>
      <c r="V633" s="27" t="s">
        <v>1112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 x14ac:dyDescent="0.2">
      <c r="S634" s="27" t="s">
        <v>1066</v>
      </c>
      <c r="T634" s="27" t="s">
        <v>1008</v>
      </c>
      <c r="U634" s="27" t="s">
        <v>1009</v>
      </c>
      <c r="V634" s="27" t="s">
        <v>1112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 x14ac:dyDescent="0.2">
      <c r="S635" s="27" t="s">
        <v>1066</v>
      </c>
      <c r="T635" s="27" t="s">
        <v>1008</v>
      </c>
      <c r="U635" s="27" t="s">
        <v>1009</v>
      </c>
      <c r="V635" s="27" t="s">
        <v>1112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 x14ac:dyDescent="0.2">
      <c r="S636" s="27" t="s">
        <v>1066</v>
      </c>
      <c r="T636" s="27" t="s">
        <v>1008</v>
      </c>
      <c r="U636" s="27" t="s">
        <v>1009</v>
      </c>
      <c r="V636" s="27" t="s">
        <v>1112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 x14ac:dyDescent="0.2">
      <c r="S637" s="27" t="s">
        <v>1066</v>
      </c>
      <c r="T637" s="27" t="s">
        <v>1008</v>
      </c>
      <c r="U637" s="27" t="s">
        <v>1009</v>
      </c>
      <c r="V637" s="27" t="s">
        <v>1112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 x14ac:dyDescent="0.2">
      <c r="S638" s="27" t="s">
        <v>1066</v>
      </c>
      <c r="T638" s="27" t="s">
        <v>1008</v>
      </c>
      <c r="U638" s="27" t="s">
        <v>1009</v>
      </c>
      <c r="V638" s="27" t="s">
        <v>1112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 x14ac:dyDescent="0.2">
      <c r="S639" s="27" t="s">
        <v>1066</v>
      </c>
      <c r="T639" s="27" t="s">
        <v>1008</v>
      </c>
      <c r="U639" s="27" t="s">
        <v>1009</v>
      </c>
      <c r="V639" s="27" t="s">
        <v>1112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 x14ac:dyDescent="0.2">
      <c r="S640" s="27" t="s">
        <v>1066</v>
      </c>
      <c r="T640" s="27" t="s">
        <v>1008</v>
      </c>
      <c r="U640" s="27" t="s">
        <v>1009</v>
      </c>
      <c r="V640" s="27" t="s">
        <v>1112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 x14ac:dyDescent="0.2">
      <c r="S641" s="27" t="s">
        <v>1066</v>
      </c>
      <c r="T641" s="27" t="s">
        <v>1008</v>
      </c>
      <c r="U641" s="27" t="s">
        <v>1009</v>
      </c>
      <c r="V641" s="27" t="s">
        <v>1112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 x14ac:dyDescent="0.2">
      <c r="S642" s="27" t="s">
        <v>1066</v>
      </c>
      <c r="T642" s="27" t="s">
        <v>1008</v>
      </c>
      <c r="U642" s="27" t="s">
        <v>1009</v>
      </c>
      <c r="V642" s="27" t="s">
        <v>1112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 x14ac:dyDescent="0.2">
      <c r="S643" s="27" t="s">
        <v>1067</v>
      </c>
      <c r="T643" s="27" t="s">
        <v>1008</v>
      </c>
      <c r="U643" s="27" t="s">
        <v>1009</v>
      </c>
      <c r="V643" s="27" t="s">
        <v>1112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 x14ac:dyDescent="0.2">
      <c r="S644" s="27" t="s">
        <v>1067</v>
      </c>
      <c r="T644" s="27" t="s">
        <v>1008</v>
      </c>
      <c r="U644" s="27" t="s">
        <v>1009</v>
      </c>
      <c r="V644" s="27" t="s">
        <v>1112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 x14ac:dyDescent="0.2">
      <c r="S645" s="27" t="s">
        <v>1067</v>
      </c>
      <c r="T645" s="27" t="s">
        <v>1008</v>
      </c>
      <c r="U645" s="27" t="s">
        <v>1009</v>
      </c>
      <c r="V645" s="27" t="s">
        <v>1112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 x14ac:dyDescent="0.2">
      <c r="S646" s="27" t="s">
        <v>1067</v>
      </c>
      <c r="T646" s="27" t="s">
        <v>1008</v>
      </c>
      <c r="U646" s="27" t="s">
        <v>1009</v>
      </c>
      <c r="V646" s="27" t="s">
        <v>1112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 x14ac:dyDescent="0.2">
      <c r="S647" s="27" t="s">
        <v>1067</v>
      </c>
      <c r="T647" s="27" t="s">
        <v>1008</v>
      </c>
      <c r="U647" s="27" t="s">
        <v>1009</v>
      </c>
      <c r="V647" s="27" t="s">
        <v>1112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 x14ac:dyDescent="0.2">
      <c r="S648" s="27" t="s">
        <v>1067</v>
      </c>
      <c r="T648" s="27" t="s">
        <v>1008</v>
      </c>
      <c r="U648" s="27" t="s">
        <v>1009</v>
      </c>
      <c r="V648" s="27" t="s">
        <v>1112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 x14ac:dyDescent="0.2">
      <c r="S649" s="27" t="s">
        <v>1067</v>
      </c>
      <c r="T649" s="27" t="s">
        <v>1008</v>
      </c>
      <c r="U649" s="27" t="s">
        <v>1009</v>
      </c>
      <c r="V649" s="27" t="s">
        <v>1112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 x14ac:dyDescent="0.2">
      <c r="S650" s="27" t="s">
        <v>1067</v>
      </c>
      <c r="T650" s="27" t="s">
        <v>1008</v>
      </c>
      <c r="U650" s="27" t="s">
        <v>1009</v>
      </c>
      <c r="V650" s="27" t="s">
        <v>1112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 x14ac:dyDescent="0.2">
      <c r="S651" s="27" t="s">
        <v>1067</v>
      </c>
      <c r="T651" s="27" t="s">
        <v>1008</v>
      </c>
      <c r="U651" s="27" t="s">
        <v>1009</v>
      </c>
      <c r="V651" s="27" t="s">
        <v>1112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 x14ac:dyDescent="0.2">
      <c r="S652" s="27" t="s">
        <v>1067</v>
      </c>
      <c r="T652" s="27" t="s">
        <v>1008</v>
      </c>
      <c r="U652" s="27" t="s">
        <v>1009</v>
      </c>
      <c r="V652" s="27" t="s">
        <v>1112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 x14ac:dyDescent="0.2">
      <c r="S653" s="27" t="s">
        <v>1067</v>
      </c>
      <c r="T653" s="27" t="s">
        <v>1008</v>
      </c>
      <c r="U653" s="27" t="s">
        <v>1009</v>
      </c>
      <c r="V653" s="27" t="s">
        <v>1112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 x14ac:dyDescent="0.2">
      <c r="S654" s="27" t="s">
        <v>1068</v>
      </c>
      <c r="T654" s="27" t="s">
        <v>1008</v>
      </c>
      <c r="U654" s="27" t="s">
        <v>1009</v>
      </c>
      <c r="V654" s="27" t="s">
        <v>1112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 x14ac:dyDescent="0.2">
      <c r="S655" s="27" t="s">
        <v>1068</v>
      </c>
      <c r="T655" s="27" t="s">
        <v>1008</v>
      </c>
      <c r="U655" s="27" t="s">
        <v>1009</v>
      </c>
      <c r="V655" s="27" t="s">
        <v>1112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 x14ac:dyDescent="0.2">
      <c r="S656" s="27" t="s">
        <v>1068</v>
      </c>
      <c r="T656" s="27" t="s">
        <v>1008</v>
      </c>
      <c r="U656" s="27" t="s">
        <v>1009</v>
      </c>
      <c r="V656" s="27" t="s">
        <v>1112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 x14ac:dyDescent="0.2">
      <c r="S657" s="27" t="s">
        <v>1068</v>
      </c>
      <c r="T657" s="27" t="s">
        <v>1008</v>
      </c>
      <c r="U657" s="27" t="s">
        <v>1009</v>
      </c>
      <c r="V657" s="27" t="s">
        <v>1112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 x14ac:dyDescent="0.2">
      <c r="S658" s="27" t="s">
        <v>1068</v>
      </c>
      <c r="T658" s="27" t="s">
        <v>1008</v>
      </c>
      <c r="U658" s="27" t="s">
        <v>1009</v>
      </c>
      <c r="V658" s="27" t="s">
        <v>1112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 x14ac:dyDescent="0.2">
      <c r="S659" s="27" t="s">
        <v>1068</v>
      </c>
      <c r="T659" s="27" t="s">
        <v>1008</v>
      </c>
      <c r="U659" s="27" t="s">
        <v>1009</v>
      </c>
      <c r="V659" s="27" t="s">
        <v>1112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 x14ac:dyDescent="0.2">
      <c r="S660" s="27" t="s">
        <v>1068</v>
      </c>
      <c r="T660" s="27" t="s">
        <v>1008</v>
      </c>
      <c r="U660" s="27" t="s">
        <v>1009</v>
      </c>
      <c r="V660" s="27" t="s">
        <v>1112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 x14ac:dyDescent="0.2">
      <c r="S661" s="27" t="s">
        <v>1068</v>
      </c>
      <c r="T661" s="27" t="s">
        <v>1008</v>
      </c>
      <c r="U661" s="27" t="s">
        <v>1009</v>
      </c>
      <c r="V661" s="27" t="s">
        <v>1112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 x14ac:dyDescent="0.2">
      <c r="S662" s="27" t="s">
        <v>1068</v>
      </c>
      <c r="T662" s="27" t="s">
        <v>1008</v>
      </c>
      <c r="U662" s="27" t="s">
        <v>1009</v>
      </c>
      <c r="V662" s="27" t="s">
        <v>1112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 x14ac:dyDescent="0.2">
      <c r="S663" s="27" t="s">
        <v>1068</v>
      </c>
      <c r="T663" s="27" t="s">
        <v>1008</v>
      </c>
      <c r="U663" s="27" t="s">
        <v>1009</v>
      </c>
      <c r="V663" s="27" t="s">
        <v>1112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 x14ac:dyDescent="0.2">
      <c r="S664" s="27" t="s">
        <v>1068</v>
      </c>
      <c r="T664" s="27" t="s">
        <v>1008</v>
      </c>
      <c r="U664" s="27" t="s">
        <v>1009</v>
      </c>
      <c r="V664" s="27" t="s">
        <v>1112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 x14ac:dyDescent="0.2">
      <c r="S665" s="27" t="s">
        <v>1069</v>
      </c>
      <c r="T665" s="27" t="s">
        <v>1008</v>
      </c>
      <c r="U665" s="27" t="s">
        <v>1009</v>
      </c>
      <c r="V665" s="27" t="s">
        <v>1112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 x14ac:dyDescent="0.2">
      <c r="S666" s="27" t="s">
        <v>1069</v>
      </c>
      <c r="T666" s="27" t="s">
        <v>1008</v>
      </c>
      <c r="U666" s="27" t="s">
        <v>1009</v>
      </c>
      <c r="V666" s="27" t="s">
        <v>1112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 x14ac:dyDescent="0.2">
      <c r="S667" s="27" t="s">
        <v>1069</v>
      </c>
      <c r="T667" s="27" t="s">
        <v>1008</v>
      </c>
      <c r="U667" s="27" t="s">
        <v>1009</v>
      </c>
      <c r="V667" s="27" t="s">
        <v>1112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 x14ac:dyDescent="0.2">
      <c r="S668" s="27" t="s">
        <v>1069</v>
      </c>
      <c r="T668" s="27" t="s">
        <v>1008</v>
      </c>
      <c r="U668" s="27" t="s">
        <v>1009</v>
      </c>
      <c r="V668" s="27" t="s">
        <v>1112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 x14ac:dyDescent="0.2">
      <c r="S669" s="27" t="s">
        <v>1069</v>
      </c>
      <c r="T669" s="27" t="s">
        <v>1008</v>
      </c>
      <c r="U669" s="27" t="s">
        <v>1009</v>
      </c>
      <c r="V669" s="27" t="s">
        <v>1112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 x14ac:dyDescent="0.2">
      <c r="S670" s="27" t="s">
        <v>1069</v>
      </c>
      <c r="T670" s="27" t="s">
        <v>1008</v>
      </c>
      <c r="U670" s="27" t="s">
        <v>1009</v>
      </c>
      <c r="V670" s="27" t="s">
        <v>1112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 x14ac:dyDescent="0.2">
      <c r="S671" s="27" t="s">
        <v>1069</v>
      </c>
      <c r="T671" s="27" t="s">
        <v>1008</v>
      </c>
      <c r="U671" s="27" t="s">
        <v>1009</v>
      </c>
      <c r="V671" s="27" t="s">
        <v>1112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 x14ac:dyDescent="0.2">
      <c r="S672" s="27" t="s">
        <v>1069</v>
      </c>
      <c r="T672" s="27" t="s">
        <v>1008</v>
      </c>
      <c r="U672" s="27" t="s">
        <v>1009</v>
      </c>
      <c r="V672" s="27" t="s">
        <v>1112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 x14ac:dyDescent="0.2">
      <c r="S673" s="27" t="s">
        <v>1069</v>
      </c>
      <c r="T673" s="27" t="s">
        <v>1008</v>
      </c>
      <c r="U673" s="27" t="s">
        <v>1009</v>
      </c>
      <c r="V673" s="27" t="s">
        <v>1112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 x14ac:dyDescent="0.2">
      <c r="S674" s="27" t="s">
        <v>1069</v>
      </c>
      <c r="T674" s="27" t="s">
        <v>1008</v>
      </c>
      <c r="U674" s="27" t="s">
        <v>1009</v>
      </c>
      <c r="V674" s="27" t="s">
        <v>1112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 x14ac:dyDescent="0.2">
      <c r="S675" s="27" t="s">
        <v>1069</v>
      </c>
      <c r="T675" s="27" t="s">
        <v>1008</v>
      </c>
      <c r="U675" s="27" t="s">
        <v>1009</v>
      </c>
      <c r="V675" s="27" t="s">
        <v>1112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 x14ac:dyDescent="0.2">
      <c r="S676" s="27" t="s">
        <v>1070</v>
      </c>
      <c r="T676" s="27" t="s">
        <v>1008</v>
      </c>
      <c r="U676" s="27" t="s">
        <v>1009</v>
      </c>
      <c r="V676" s="27" t="s">
        <v>1112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 x14ac:dyDescent="0.2">
      <c r="S677" s="27" t="s">
        <v>1070</v>
      </c>
      <c r="T677" s="27" t="s">
        <v>1008</v>
      </c>
      <c r="U677" s="27" t="s">
        <v>1009</v>
      </c>
      <c r="V677" s="27" t="s">
        <v>1112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 x14ac:dyDescent="0.2">
      <c r="S678" s="27" t="s">
        <v>1070</v>
      </c>
      <c r="T678" s="27" t="s">
        <v>1008</v>
      </c>
      <c r="U678" s="27" t="s">
        <v>1009</v>
      </c>
      <c r="V678" s="27" t="s">
        <v>1112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 x14ac:dyDescent="0.2">
      <c r="S679" s="27" t="s">
        <v>1070</v>
      </c>
      <c r="T679" s="27" t="s">
        <v>1008</v>
      </c>
      <c r="U679" s="27" t="s">
        <v>1009</v>
      </c>
      <c r="V679" s="27" t="s">
        <v>1112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 x14ac:dyDescent="0.2">
      <c r="S680" s="27" t="s">
        <v>1070</v>
      </c>
      <c r="T680" s="27" t="s">
        <v>1008</v>
      </c>
      <c r="U680" s="27" t="s">
        <v>1009</v>
      </c>
      <c r="V680" s="27" t="s">
        <v>1112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 x14ac:dyDescent="0.2">
      <c r="S681" s="27" t="s">
        <v>1070</v>
      </c>
      <c r="T681" s="27" t="s">
        <v>1008</v>
      </c>
      <c r="U681" s="27" t="s">
        <v>1009</v>
      </c>
      <c r="V681" s="27" t="s">
        <v>1112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 x14ac:dyDescent="0.2">
      <c r="S682" s="27" t="s">
        <v>1070</v>
      </c>
      <c r="T682" s="27" t="s">
        <v>1008</v>
      </c>
      <c r="U682" s="27" t="s">
        <v>1009</v>
      </c>
      <c r="V682" s="27" t="s">
        <v>1112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 x14ac:dyDescent="0.2">
      <c r="S683" s="27" t="s">
        <v>1070</v>
      </c>
      <c r="T683" s="27" t="s">
        <v>1008</v>
      </c>
      <c r="U683" s="27" t="s">
        <v>1009</v>
      </c>
      <c r="V683" s="27" t="s">
        <v>1112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 x14ac:dyDescent="0.2">
      <c r="S684" s="27" t="s">
        <v>1070</v>
      </c>
      <c r="T684" s="27" t="s">
        <v>1008</v>
      </c>
      <c r="U684" s="27" t="s">
        <v>1009</v>
      </c>
      <c r="V684" s="27" t="s">
        <v>1112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 x14ac:dyDescent="0.2">
      <c r="S685" s="27" t="s">
        <v>1070</v>
      </c>
      <c r="T685" s="27" t="s">
        <v>1008</v>
      </c>
      <c r="U685" s="27" t="s">
        <v>1009</v>
      </c>
      <c r="V685" s="27" t="s">
        <v>1112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 x14ac:dyDescent="0.2">
      <c r="S686" s="27" t="s">
        <v>1070</v>
      </c>
      <c r="T686" s="27" t="s">
        <v>1008</v>
      </c>
      <c r="U686" s="27" t="s">
        <v>1009</v>
      </c>
      <c r="V686" s="27" t="s">
        <v>1112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 x14ac:dyDescent="0.2">
      <c r="S687" s="27" t="s">
        <v>1071</v>
      </c>
      <c r="T687" s="27" t="s">
        <v>1008</v>
      </c>
      <c r="U687" s="27" t="s">
        <v>1009</v>
      </c>
      <c r="V687" s="27" t="s">
        <v>1112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 x14ac:dyDescent="0.2">
      <c r="S688" s="27" t="s">
        <v>1071</v>
      </c>
      <c r="T688" s="27" t="s">
        <v>1008</v>
      </c>
      <c r="U688" s="27" t="s">
        <v>1009</v>
      </c>
      <c r="V688" s="27" t="s">
        <v>1112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 x14ac:dyDescent="0.2">
      <c r="S689" s="27" t="s">
        <v>1071</v>
      </c>
      <c r="T689" s="27" t="s">
        <v>1008</v>
      </c>
      <c r="U689" s="27" t="s">
        <v>1009</v>
      </c>
      <c r="V689" s="27" t="s">
        <v>1112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 x14ac:dyDescent="0.2">
      <c r="S690" s="27" t="s">
        <v>1071</v>
      </c>
      <c r="T690" s="27" t="s">
        <v>1008</v>
      </c>
      <c r="U690" s="27" t="s">
        <v>1009</v>
      </c>
      <c r="V690" s="27" t="s">
        <v>1112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 x14ac:dyDescent="0.2">
      <c r="S691" s="27" t="s">
        <v>1071</v>
      </c>
      <c r="T691" s="27" t="s">
        <v>1008</v>
      </c>
      <c r="U691" s="27" t="s">
        <v>1009</v>
      </c>
      <c r="V691" s="27" t="s">
        <v>1112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 x14ac:dyDescent="0.2">
      <c r="S692" s="27" t="s">
        <v>1071</v>
      </c>
      <c r="T692" s="27" t="s">
        <v>1008</v>
      </c>
      <c r="U692" s="27" t="s">
        <v>1009</v>
      </c>
      <c r="V692" s="27" t="s">
        <v>1112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 x14ac:dyDescent="0.2">
      <c r="S693" s="27" t="s">
        <v>1071</v>
      </c>
      <c r="T693" s="27" t="s">
        <v>1008</v>
      </c>
      <c r="U693" s="27" t="s">
        <v>1009</v>
      </c>
      <c r="V693" s="27" t="s">
        <v>1112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 x14ac:dyDescent="0.2">
      <c r="S694" s="27" t="s">
        <v>1071</v>
      </c>
      <c r="T694" s="27" t="s">
        <v>1008</v>
      </c>
      <c r="U694" s="27" t="s">
        <v>1009</v>
      </c>
      <c r="V694" s="27" t="s">
        <v>1112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 x14ac:dyDescent="0.2">
      <c r="S695" s="27" t="s">
        <v>1071</v>
      </c>
      <c r="T695" s="27" t="s">
        <v>1008</v>
      </c>
      <c r="U695" s="27" t="s">
        <v>1009</v>
      </c>
      <c r="V695" s="27" t="s">
        <v>1112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 x14ac:dyDescent="0.2">
      <c r="S696" s="27" t="s">
        <v>1071</v>
      </c>
      <c r="T696" s="27" t="s">
        <v>1008</v>
      </c>
      <c r="U696" s="27" t="s">
        <v>1009</v>
      </c>
      <c r="V696" s="27" t="s">
        <v>1112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 x14ac:dyDescent="0.2">
      <c r="S697" s="27" t="s">
        <v>1071</v>
      </c>
      <c r="T697" s="27" t="s">
        <v>1008</v>
      </c>
      <c r="U697" s="27" t="s">
        <v>1009</v>
      </c>
      <c r="V697" s="27" t="s">
        <v>1112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 x14ac:dyDescent="0.2">
      <c r="S698" s="27" t="s">
        <v>1072</v>
      </c>
      <c r="T698" s="27" t="s">
        <v>1008</v>
      </c>
      <c r="U698" s="27" t="s">
        <v>1009</v>
      </c>
      <c r="V698" s="27" t="s">
        <v>1112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 x14ac:dyDescent="0.2">
      <c r="S699" s="27" t="s">
        <v>1072</v>
      </c>
      <c r="T699" s="27" t="s">
        <v>1008</v>
      </c>
      <c r="U699" s="27" t="s">
        <v>1009</v>
      </c>
      <c r="V699" s="27" t="s">
        <v>1112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 x14ac:dyDescent="0.2">
      <c r="S700" s="27" t="s">
        <v>1072</v>
      </c>
      <c r="T700" s="27" t="s">
        <v>1008</v>
      </c>
      <c r="U700" s="27" t="s">
        <v>1009</v>
      </c>
      <c r="V700" s="27" t="s">
        <v>1112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 x14ac:dyDescent="0.2">
      <c r="S701" s="27" t="s">
        <v>1072</v>
      </c>
      <c r="T701" s="27" t="s">
        <v>1008</v>
      </c>
      <c r="U701" s="27" t="s">
        <v>1009</v>
      </c>
      <c r="V701" s="27" t="s">
        <v>1112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 x14ac:dyDescent="0.2">
      <c r="S702" s="27" t="s">
        <v>1072</v>
      </c>
      <c r="T702" s="27" t="s">
        <v>1008</v>
      </c>
      <c r="U702" s="27" t="s">
        <v>1009</v>
      </c>
      <c r="V702" s="27" t="s">
        <v>1112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 x14ac:dyDescent="0.2">
      <c r="S703" s="27" t="s">
        <v>1072</v>
      </c>
      <c r="T703" s="27" t="s">
        <v>1008</v>
      </c>
      <c r="U703" s="27" t="s">
        <v>1009</v>
      </c>
      <c r="V703" s="27" t="s">
        <v>1112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 x14ac:dyDescent="0.2">
      <c r="S704" s="27" t="s">
        <v>1072</v>
      </c>
      <c r="T704" s="27" t="s">
        <v>1008</v>
      </c>
      <c r="U704" s="27" t="s">
        <v>1009</v>
      </c>
      <c r="V704" s="27" t="s">
        <v>1112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 x14ac:dyDescent="0.2">
      <c r="S705" s="27" t="s">
        <v>1072</v>
      </c>
      <c r="T705" s="27" t="s">
        <v>1008</v>
      </c>
      <c r="U705" s="27" t="s">
        <v>1009</v>
      </c>
      <c r="V705" s="27" t="s">
        <v>1112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 x14ac:dyDescent="0.2">
      <c r="S706" s="27" t="s">
        <v>1072</v>
      </c>
      <c r="T706" s="27" t="s">
        <v>1008</v>
      </c>
      <c r="U706" s="27" t="s">
        <v>1009</v>
      </c>
      <c r="V706" s="27" t="s">
        <v>1112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 x14ac:dyDescent="0.2">
      <c r="S707" s="27" t="s">
        <v>1072</v>
      </c>
      <c r="T707" s="27" t="s">
        <v>1008</v>
      </c>
      <c r="U707" s="27" t="s">
        <v>1009</v>
      </c>
      <c r="V707" s="27" t="s">
        <v>1112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 x14ac:dyDescent="0.2">
      <c r="S708" s="27" t="s">
        <v>1072</v>
      </c>
      <c r="T708" s="27" t="s">
        <v>1008</v>
      </c>
      <c r="U708" s="27" t="s">
        <v>1009</v>
      </c>
      <c r="V708" s="27" t="s">
        <v>1112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 x14ac:dyDescent="0.2">
      <c r="S709" s="27" t="s">
        <v>1073</v>
      </c>
      <c r="T709" s="27" t="s">
        <v>1008</v>
      </c>
      <c r="U709" s="27" t="s">
        <v>1009</v>
      </c>
      <c r="V709" s="27" t="s">
        <v>1112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 x14ac:dyDescent="0.2">
      <c r="S710" s="27" t="s">
        <v>1073</v>
      </c>
      <c r="T710" s="27" t="s">
        <v>1008</v>
      </c>
      <c r="U710" s="27" t="s">
        <v>1009</v>
      </c>
      <c r="V710" s="27" t="s">
        <v>1112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 x14ac:dyDescent="0.2">
      <c r="S711" s="27" t="s">
        <v>1073</v>
      </c>
      <c r="T711" s="27" t="s">
        <v>1008</v>
      </c>
      <c r="U711" s="27" t="s">
        <v>1009</v>
      </c>
      <c r="V711" s="27" t="s">
        <v>1112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 x14ac:dyDescent="0.2">
      <c r="S712" s="27" t="s">
        <v>1073</v>
      </c>
      <c r="T712" s="27" t="s">
        <v>1008</v>
      </c>
      <c r="U712" s="27" t="s">
        <v>1009</v>
      </c>
      <c r="V712" s="27" t="s">
        <v>1112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 x14ac:dyDescent="0.2">
      <c r="S713" s="27" t="s">
        <v>1073</v>
      </c>
      <c r="T713" s="27" t="s">
        <v>1008</v>
      </c>
      <c r="U713" s="27" t="s">
        <v>1009</v>
      </c>
      <c r="V713" s="27" t="s">
        <v>1112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 x14ac:dyDescent="0.2">
      <c r="S714" s="27" t="s">
        <v>1073</v>
      </c>
      <c r="T714" s="27" t="s">
        <v>1008</v>
      </c>
      <c r="U714" s="27" t="s">
        <v>1009</v>
      </c>
      <c r="V714" s="27" t="s">
        <v>1112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 x14ac:dyDescent="0.2">
      <c r="S715" s="27" t="s">
        <v>1073</v>
      </c>
      <c r="T715" s="27" t="s">
        <v>1008</v>
      </c>
      <c r="U715" s="27" t="s">
        <v>1009</v>
      </c>
      <c r="V715" s="27" t="s">
        <v>1112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 x14ac:dyDescent="0.2">
      <c r="S716" s="27" t="s">
        <v>1073</v>
      </c>
      <c r="T716" s="27" t="s">
        <v>1008</v>
      </c>
      <c r="U716" s="27" t="s">
        <v>1009</v>
      </c>
      <c r="V716" s="27" t="s">
        <v>1112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 x14ac:dyDescent="0.2">
      <c r="S717" s="27" t="s">
        <v>1073</v>
      </c>
      <c r="T717" s="27" t="s">
        <v>1008</v>
      </c>
      <c r="U717" s="27" t="s">
        <v>1009</v>
      </c>
      <c r="V717" s="27" t="s">
        <v>1112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 x14ac:dyDescent="0.2">
      <c r="S718" s="27" t="s">
        <v>1073</v>
      </c>
      <c r="T718" s="27" t="s">
        <v>1008</v>
      </c>
      <c r="U718" s="27" t="s">
        <v>1009</v>
      </c>
      <c r="V718" s="27" t="s">
        <v>1112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 x14ac:dyDescent="0.2">
      <c r="S719" s="27" t="s">
        <v>1073</v>
      </c>
      <c r="T719" s="27" t="s">
        <v>1008</v>
      </c>
      <c r="U719" s="27" t="s">
        <v>1009</v>
      </c>
      <c r="V719" s="27" t="s">
        <v>1112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 x14ac:dyDescent="0.2">
      <c r="S720" s="27" t="s">
        <v>1074</v>
      </c>
      <c r="T720" s="27" t="s">
        <v>1008</v>
      </c>
      <c r="U720" s="27" t="s">
        <v>1009</v>
      </c>
      <c r="V720" s="27" t="s">
        <v>1112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 x14ac:dyDescent="0.2">
      <c r="S721" s="27" t="s">
        <v>1074</v>
      </c>
      <c r="T721" s="27" t="s">
        <v>1008</v>
      </c>
      <c r="U721" s="27" t="s">
        <v>1009</v>
      </c>
      <c r="V721" s="27" t="s">
        <v>1112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 x14ac:dyDescent="0.2">
      <c r="S722" s="27" t="s">
        <v>1074</v>
      </c>
      <c r="T722" s="27" t="s">
        <v>1008</v>
      </c>
      <c r="U722" s="27" t="s">
        <v>1009</v>
      </c>
      <c r="V722" s="27" t="s">
        <v>1112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 x14ac:dyDescent="0.2">
      <c r="S723" s="27" t="s">
        <v>1074</v>
      </c>
      <c r="T723" s="27" t="s">
        <v>1008</v>
      </c>
      <c r="U723" s="27" t="s">
        <v>1009</v>
      </c>
      <c r="V723" s="27" t="s">
        <v>1112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 x14ac:dyDescent="0.2">
      <c r="S724" s="27" t="s">
        <v>1074</v>
      </c>
      <c r="T724" s="27" t="s">
        <v>1008</v>
      </c>
      <c r="U724" s="27" t="s">
        <v>1009</v>
      </c>
      <c r="V724" s="27" t="s">
        <v>1112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 x14ac:dyDescent="0.2">
      <c r="S725" s="27" t="s">
        <v>1074</v>
      </c>
      <c r="T725" s="27" t="s">
        <v>1008</v>
      </c>
      <c r="U725" s="27" t="s">
        <v>1009</v>
      </c>
      <c r="V725" s="27" t="s">
        <v>1112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 x14ac:dyDescent="0.2">
      <c r="S726" s="27" t="s">
        <v>1074</v>
      </c>
      <c r="T726" s="27" t="s">
        <v>1008</v>
      </c>
      <c r="U726" s="27" t="s">
        <v>1009</v>
      </c>
      <c r="V726" s="27" t="s">
        <v>1112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 x14ac:dyDescent="0.2">
      <c r="S727" s="27" t="s">
        <v>1074</v>
      </c>
      <c r="T727" s="27" t="s">
        <v>1008</v>
      </c>
      <c r="U727" s="27" t="s">
        <v>1009</v>
      </c>
      <c r="V727" s="27" t="s">
        <v>1112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 x14ac:dyDescent="0.2">
      <c r="S728" s="27" t="s">
        <v>1074</v>
      </c>
      <c r="T728" s="27" t="s">
        <v>1008</v>
      </c>
      <c r="U728" s="27" t="s">
        <v>1009</v>
      </c>
      <c r="V728" s="27" t="s">
        <v>1112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 x14ac:dyDescent="0.2">
      <c r="S729" s="27" t="s">
        <v>1074</v>
      </c>
      <c r="T729" s="27" t="s">
        <v>1008</v>
      </c>
      <c r="U729" s="27" t="s">
        <v>1009</v>
      </c>
      <c r="V729" s="27" t="s">
        <v>1112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 x14ac:dyDescent="0.2">
      <c r="S730" s="27" t="s">
        <v>1074</v>
      </c>
      <c r="T730" s="27" t="s">
        <v>1008</v>
      </c>
      <c r="U730" s="27" t="s">
        <v>1009</v>
      </c>
      <c r="V730" s="27" t="s">
        <v>1112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K1" zoomScale="90" zoomScaleNormal="90" workbookViewId="0">
      <selection activeCell="Z36" sqref="Z36"/>
    </sheetView>
  </sheetViews>
  <sheetFormatPr baseColWidth="10" defaultColWidth="8.83203125" defaultRowHeight="15" x14ac:dyDescent="0.2"/>
  <cols>
    <col min="6" max="6" width="15.1640625" bestFit="1" customWidth="1"/>
    <col min="12" max="12" width="14.6640625" bestFit="1" customWidth="1"/>
    <col min="13" max="13" width="15.1640625" bestFit="1" customWidth="1"/>
    <col min="23" max="23" width="12.1640625" customWidth="1"/>
    <col min="24" max="24" width="12.33203125" customWidth="1"/>
    <col min="25" max="25" width="14" customWidth="1"/>
  </cols>
  <sheetData>
    <row r="1" spans="1:25" ht="17" thickBot="1" x14ac:dyDescent="0.25">
      <c r="A1" s="485" t="s">
        <v>1087</v>
      </c>
      <c r="B1" s="486"/>
      <c r="C1" s="487"/>
      <c r="L1" s="485" t="s">
        <v>1088</v>
      </c>
      <c r="M1" s="486"/>
      <c r="N1" s="487"/>
      <c r="W1" s="485" t="s">
        <v>1128</v>
      </c>
      <c r="X1" s="486"/>
      <c r="Y1" s="487"/>
    </row>
    <row r="2" spans="1:25" ht="17" thickBot="1" x14ac:dyDescent="0.25">
      <c r="A2" s="211" t="s">
        <v>1076</v>
      </c>
      <c r="B2" s="212" t="s">
        <v>1083</v>
      </c>
      <c r="C2" s="213" t="s">
        <v>1077</v>
      </c>
      <c r="L2" s="211" t="s">
        <v>1076</v>
      </c>
      <c r="M2" s="212" t="s">
        <v>1083</v>
      </c>
      <c r="N2" s="213" t="s">
        <v>1077</v>
      </c>
      <c r="W2" s="211" t="s">
        <v>1076</v>
      </c>
      <c r="X2" s="212" t="s">
        <v>1083</v>
      </c>
      <c r="Y2" s="213" t="s">
        <v>1077</v>
      </c>
    </row>
    <row r="3" spans="1:25" x14ac:dyDescent="0.2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 x14ac:dyDescent="0.2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6" thickBot="1" x14ac:dyDescent="0.25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 x14ac:dyDescent="0.2">
      <c r="L6" s="215">
        <f t="shared" ref="L6:L13" si="3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4">W5+1</f>
        <v>3</v>
      </c>
      <c r="X6" s="214">
        <v>0.04</v>
      </c>
      <c r="Y6" s="217">
        <f t="shared" si="2"/>
        <v>4.081632653061224E-3</v>
      </c>
    </row>
    <row r="7" spans="1:25" x14ac:dyDescent="0.2">
      <c r="L7" s="215">
        <f t="shared" si="3"/>
        <v>4</v>
      </c>
      <c r="M7" s="214">
        <v>8.5000000000000006E-2</v>
      </c>
      <c r="N7" s="217">
        <f t="shared" si="1"/>
        <v>8.673469387755102E-3</v>
      </c>
      <c r="W7" s="215">
        <f t="shared" si="4"/>
        <v>4</v>
      </c>
      <c r="X7" s="214">
        <v>0.04</v>
      </c>
      <c r="Y7" s="217">
        <f t="shared" si="2"/>
        <v>4.081632653061224E-3</v>
      </c>
    </row>
    <row r="8" spans="1:25" x14ac:dyDescent="0.2">
      <c r="L8" s="215">
        <f t="shared" si="3"/>
        <v>5</v>
      </c>
      <c r="M8" s="214">
        <v>9.8000000000000004E-2</v>
      </c>
      <c r="N8" s="217">
        <f t="shared" si="1"/>
        <v>0.01</v>
      </c>
      <c r="W8" s="215">
        <f t="shared" si="4"/>
        <v>5</v>
      </c>
      <c r="X8" s="214">
        <v>0.06</v>
      </c>
      <c r="Y8" s="217">
        <f t="shared" si="2"/>
        <v>6.1224489795918364E-3</v>
      </c>
    </row>
    <row r="9" spans="1:25" x14ac:dyDescent="0.2">
      <c r="L9" s="215">
        <f t="shared" si="3"/>
        <v>6</v>
      </c>
      <c r="M9" s="214">
        <v>0.09</v>
      </c>
      <c r="N9" s="217">
        <f t="shared" si="1"/>
        <v>9.1836734693877542E-3</v>
      </c>
      <c r="W9" s="215">
        <f t="shared" si="4"/>
        <v>6</v>
      </c>
      <c r="X9" s="214">
        <v>0.06</v>
      </c>
      <c r="Y9" s="217">
        <f t="shared" si="2"/>
        <v>6.1224489795918364E-3</v>
      </c>
    </row>
    <row r="10" spans="1:25" x14ac:dyDescent="0.2">
      <c r="L10" s="215">
        <f t="shared" si="3"/>
        <v>7</v>
      </c>
      <c r="M10" s="214">
        <v>7.0000000000000007E-2</v>
      </c>
      <c r="N10" s="217">
        <f t="shared" si="1"/>
        <v>7.1428571428571426E-3</v>
      </c>
      <c r="W10" s="215">
        <f t="shared" si="4"/>
        <v>7</v>
      </c>
      <c r="X10" s="214">
        <v>0.08</v>
      </c>
      <c r="Y10" s="217">
        <f t="shared" si="2"/>
        <v>8.163265306122448E-3</v>
      </c>
    </row>
    <row r="11" spans="1:25" x14ac:dyDescent="0.2">
      <c r="L11" s="215">
        <f t="shared" si="3"/>
        <v>8</v>
      </c>
      <c r="M11" s="214">
        <v>0.05</v>
      </c>
      <c r="N11" s="217">
        <f t="shared" si="1"/>
        <v>5.1020408163265302E-3</v>
      </c>
      <c r="W11" s="215">
        <f t="shared" si="4"/>
        <v>8</v>
      </c>
      <c r="X11" s="214">
        <v>0.08</v>
      </c>
      <c r="Y11" s="217">
        <f t="shared" si="2"/>
        <v>8.163265306122448E-3</v>
      </c>
    </row>
    <row r="12" spans="1:25" x14ac:dyDescent="0.2">
      <c r="L12" s="215">
        <f t="shared" si="3"/>
        <v>9</v>
      </c>
      <c r="M12" s="214">
        <v>0.03</v>
      </c>
      <c r="N12" s="217">
        <f t="shared" si="1"/>
        <v>3.0612244897959182E-3</v>
      </c>
      <c r="W12" s="215">
        <f t="shared" si="4"/>
        <v>9</v>
      </c>
      <c r="X12" s="214">
        <v>9.8000000000000004E-2</v>
      </c>
      <c r="Y12" s="217">
        <f t="shared" si="2"/>
        <v>0.01</v>
      </c>
    </row>
    <row r="13" spans="1:25" ht="16" thickBot="1" x14ac:dyDescent="0.25">
      <c r="L13" s="215">
        <f t="shared" si="3"/>
        <v>10</v>
      </c>
      <c r="M13" s="159">
        <v>0</v>
      </c>
      <c r="N13" s="218">
        <f t="shared" si="1"/>
        <v>0</v>
      </c>
      <c r="W13" s="215">
        <f t="shared" si="4"/>
        <v>10</v>
      </c>
      <c r="X13" s="159">
        <v>9.8000000000000004E-2</v>
      </c>
      <c r="Y13" s="218">
        <f t="shared" si="2"/>
        <v>0.01</v>
      </c>
    </row>
    <row r="16" spans="1:25" ht="16" thickBot="1" x14ac:dyDescent="0.25">
      <c r="L16" t="s">
        <v>1075</v>
      </c>
    </row>
    <row r="17" spans="1:13" ht="16" thickBot="1" x14ac:dyDescent="0.25">
      <c r="D17" s="435" t="s">
        <v>1078</v>
      </c>
      <c r="E17" s="437"/>
      <c r="F17" s="488"/>
      <c r="G17" s="489"/>
    </row>
    <row r="18" spans="1:13" ht="16" thickBot="1" x14ac:dyDescent="0.25">
      <c r="F18" s="482" t="s">
        <v>1086</v>
      </c>
      <c r="G18" s="483"/>
      <c r="H18" s="484"/>
    </row>
    <row r="19" spans="1:13" ht="18" thickBot="1" x14ac:dyDescent="0.25">
      <c r="A19" s="476" t="s">
        <v>1081</v>
      </c>
      <c r="B19" s="490"/>
      <c r="C19" s="490"/>
      <c r="D19" s="490"/>
      <c r="E19" s="490"/>
      <c r="F19" s="492"/>
      <c r="H19" s="479" t="s">
        <v>1082</v>
      </c>
      <c r="I19" s="490"/>
      <c r="J19" s="490"/>
      <c r="K19" s="490"/>
      <c r="L19" s="490"/>
      <c r="M19" s="491"/>
    </row>
    <row r="20" spans="1:13" ht="16" thickBot="1" x14ac:dyDescent="0.25">
      <c r="A20" s="201" t="s">
        <v>790</v>
      </c>
      <c r="B20" s="186" t="s">
        <v>950</v>
      </c>
      <c r="C20" s="180" t="s">
        <v>951</v>
      </c>
      <c r="D20" s="180" t="s">
        <v>952</v>
      </c>
      <c r="E20" s="180" t="s">
        <v>1079</v>
      </c>
      <c r="F20" s="200" t="s">
        <v>1080</v>
      </c>
      <c r="H20" s="181" t="s">
        <v>790</v>
      </c>
      <c r="I20" s="204" t="s">
        <v>950</v>
      </c>
      <c r="J20" s="180" t="s">
        <v>951</v>
      </c>
      <c r="K20" s="180" t="s">
        <v>952</v>
      </c>
      <c r="L20" s="180" t="s">
        <v>1079</v>
      </c>
      <c r="M20" s="200" t="s">
        <v>1080</v>
      </c>
    </row>
    <row r="21" spans="1:13" ht="16" x14ac:dyDescent="0.2">
      <c r="A21" s="202" t="s">
        <v>928</v>
      </c>
      <c r="B21" s="199">
        <f>'Valori Accelerazioni SAP'!G6</f>
        <v>1.001E-2</v>
      </c>
      <c r="C21" s="156">
        <f>'Valori Accelerazioni SAP'!G8</f>
        <v>-2.6429999999999999E-2</v>
      </c>
      <c r="D21" s="183">
        <f>'Valori Accelerazioni SAP'!G10</f>
        <v>1.001E-2</v>
      </c>
      <c r="E21" s="198" cm="1">
        <f t="array" ref="E21">MAX(ABS(B21:D21))</f>
        <v>2.6429999999999999E-2</v>
      </c>
      <c r="F21" s="205" t="str">
        <f>IF(E21&lt;0.5, "MASSIMO")</f>
        <v>MASSIMO</v>
      </c>
      <c r="H21" s="189" t="s">
        <v>928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6" x14ac:dyDescent="0.2">
      <c r="A22" s="203" t="s">
        <v>929</v>
      </c>
      <c r="B22" s="184">
        <f>'Valori Accelerazioni SAP'!G12</f>
        <v>1.0120000000000001E-2</v>
      </c>
      <c r="C22" s="185">
        <f>'Valori Accelerazioni SAP'!G14</f>
        <v>-2.63E-2</v>
      </c>
      <c r="D22" s="179">
        <f>'Valori Accelerazioni SAP'!G16</f>
        <v>1.01E-2</v>
      </c>
      <c r="E22" s="194" cm="1">
        <f t="array" ref="E22">MAX(ABS(B22:D22))</f>
        <v>2.63E-2</v>
      </c>
      <c r="F22" s="206" t="str">
        <f t="shared" ref="F22:F42" si="5">IF(E22&lt;0.5, "MASSIMO")</f>
        <v>MASSIMO</v>
      </c>
      <c r="H22" s="190" t="s">
        <v>929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6">IF(L22&lt;0.5, "MASSIMO")</f>
        <v>MASSIMO</v>
      </c>
    </row>
    <row r="23" spans="1:13" ht="16" x14ac:dyDescent="0.2">
      <c r="A23" s="203" t="s">
        <v>930</v>
      </c>
      <c r="B23" s="184">
        <f>'Valori Accelerazioni SAP'!G18</f>
        <v>1.0200000000000001E-2</v>
      </c>
      <c r="C23" s="185">
        <f>'Valori Accelerazioni SAP'!G20</f>
        <v>-2.6190000000000001E-2</v>
      </c>
      <c r="D23" s="179">
        <f>'Valori Accelerazioni SAP'!G22</f>
        <v>1.017E-2</v>
      </c>
      <c r="E23" s="194" cm="1">
        <f t="array" ref="E23">MAX(ABS(B23:D23))</f>
        <v>2.6190000000000001E-2</v>
      </c>
      <c r="F23" s="206" t="str">
        <f t="shared" si="5"/>
        <v>MASSIMO</v>
      </c>
      <c r="H23" s="190" t="s">
        <v>930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6"/>
        <v>MASSIMO</v>
      </c>
    </row>
    <row r="24" spans="1:13" ht="16" x14ac:dyDescent="0.2">
      <c r="A24" s="203" t="s">
        <v>931</v>
      </c>
      <c r="B24" s="184">
        <f>'Valori Accelerazioni SAP'!G24</f>
        <v>1.027E-2</v>
      </c>
      <c r="C24" s="185">
        <f>'Valori Accelerazioni SAP'!G26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5"/>
        <v>MASSIMO</v>
      </c>
      <c r="H24" s="190" t="s">
        <v>931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6"/>
        <v>MASSIMO</v>
      </c>
    </row>
    <row r="25" spans="1:13" ht="16" x14ac:dyDescent="0.2">
      <c r="A25" s="203" t="s">
        <v>932</v>
      </c>
      <c r="B25" s="184">
        <f>'Valori Accelerazioni SAP'!G30</f>
        <v>1.0279999999999999E-2</v>
      </c>
      <c r="C25" s="185">
        <f>'Valori Accelerazioni SAP'!G32</f>
        <v>-2.6100000000000002E-2</v>
      </c>
      <c r="D25" s="179">
        <f>'Valori Accelerazioni SAP'!G34</f>
        <v>1.022E-2</v>
      </c>
      <c r="E25" s="194" cm="1">
        <f t="array" ref="E25">MAX(ABS(B25:D25))</f>
        <v>2.6100000000000002E-2</v>
      </c>
      <c r="F25" s="206" t="str">
        <f t="shared" si="5"/>
        <v>MASSIMO</v>
      </c>
      <c r="H25" s="190" t="s">
        <v>932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6"/>
        <v>MASSIMO</v>
      </c>
    </row>
    <row r="26" spans="1:13" ht="16" x14ac:dyDescent="0.2">
      <c r="A26" s="203" t="s">
        <v>933</v>
      </c>
      <c r="B26" s="184">
        <f>'Valori Accelerazioni SAP'!G36</f>
        <v>1.022E-2</v>
      </c>
      <c r="C26" s="185">
        <f>'Valori Accelerazioni SAP'!G38</f>
        <v>-2.6190000000000001E-2</v>
      </c>
      <c r="D26" s="179">
        <f>'Valori Accelerazioni SAP'!G40</f>
        <v>1.0160000000000001E-2</v>
      </c>
      <c r="E26" s="194" cm="1">
        <f t="array" ref="E26">MAX(ABS(B26:D26))</f>
        <v>2.6190000000000001E-2</v>
      </c>
      <c r="F26" s="206" t="str">
        <f t="shared" si="5"/>
        <v>MASSIMO</v>
      </c>
      <c r="H26" s="190" t="s">
        <v>933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6"/>
        <v>MASSIMO</v>
      </c>
    </row>
    <row r="27" spans="1:13" ht="16" x14ac:dyDescent="0.2">
      <c r="A27" s="203" t="s">
        <v>934</v>
      </c>
      <c r="B27" s="184">
        <f>'Valori Accelerazioni SAP'!G42</f>
        <v>1.0120000000000001E-2</v>
      </c>
      <c r="C27" s="185">
        <f>'Valori Accelerazioni SAP'!G44</f>
        <v>-2.632E-2</v>
      </c>
      <c r="D27" s="179">
        <f>'Valori Accelerazioni SAP'!G46</f>
        <v>1.0070000000000001E-2</v>
      </c>
      <c r="E27" s="194" cm="1">
        <f t="array" ref="E27">MAX(ABS(B27:D27))</f>
        <v>2.632E-2</v>
      </c>
      <c r="F27" s="206" t="str">
        <f t="shared" si="5"/>
        <v>MASSIMO</v>
      </c>
      <c r="H27" s="190" t="s">
        <v>934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6"/>
        <v>MASSIMO</v>
      </c>
    </row>
    <row r="28" spans="1:13" ht="16" x14ac:dyDescent="0.2">
      <c r="A28" s="203" t="s">
        <v>935</v>
      </c>
      <c r="B28" s="184">
        <f>'Valori Accelerazioni SAP'!G48</f>
        <v>1.0059999999999999E-2</v>
      </c>
      <c r="C28" s="185">
        <f>'Valori Accelerazioni SAP'!G50</f>
        <v>-2.639E-2</v>
      </c>
      <c r="D28" s="179">
        <f>'Valori Accelerazioni SAP'!G52</f>
        <v>1.0030000000000001E-2</v>
      </c>
      <c r="E28" s="194" cm="1">
        <f t="array" ref="E28">MAX(ABS(B28:D28))</f>
        <v>2.639E-2</v>
      </c>
      <c r="F28" s="206" t="str">
        <f t="shared" si="5"/>
        <v>MASSIMO</v>
      </c>
      <c r="H28" s="190" t="s">
        <v>935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6"/>
        <v>MASSIMO</v>
      </c>
    </row>
    <row r="29" spans="1:13" ht="16" x14ac:dyDescent="0.2">
      <c r="A29" s="203" t="s">
        <v>936</v>
      </c>
      <c r="B29" s="184">
        <f>'Valori Accelerazioni SAP'!G54</f>
        <v>1.008E-2</v>
      </c>
      <c r="C29" s="185">
        <f>'Valori Accelerazioni SAP'!G56</f>
        <v>-2.632E-2</v>
      </c>
      <c r="D29" s="179">
        <f>'Valori Accelerazioni SAP'!G58</f>
        <v>1.009E-2</v>
      </c>
      <c r="E29" s="194" cm="1">
        <f t="array" ref="E29">MAX(ABS(B29:D29))</f>
        <v>2.632E-2</v>
      </c>
      <c r="F29" s="206" t="str">
        <f t="shared" si="5"/>
        <v>MASSIMO</v>
      </c>
      <c r="H29" s="190" t="s">
        <v>936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6"/>
        <v>MASSIMO</v>
      </c>
    </row>
    <row r="30" spans="1:13" ht="16" x14ac:dyDescent="0.2">
      <c r="A30" s="203" t="s">
        <v>937</v>
      </c>
      <c r="B30" s="184">
        <f>'Valori Accelerazioni SAP'!G60</f>
        <v>1.0149999999999999E-2</v>
      </c>
      <c r="C30" s="185">
        <f>'Valori Accelerazioni SAP'!G62</f>
        <v>-2.622E-2</v>
      </c>
      <c r="D30" s="179">
        <f>'Valori Accelerazioni SAP'!G64</f>
        <v>1.017E-2</v>
      </c>
      <c r="E30" s="194" cm="1">
        <f t="array" ref="E30">MAX(ABS(B30:D30))</f>
        <v>2.622E-2</v>
      </c>
      <c r="F30" s="206" t="str">
        <f t="shared" si="5"/>
        <v>MASSIMO</v>
      </c>
      <c r="H30" s="190" t="s">
        <v>937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6"/>
        <v>MASSIMO</v>
      </c>
    </row>
    <row r="31" spans="1:13" ht="16" x14ac:dyDescent="0.2">
      <c r="A31" s="203" t="s">
        <v>938</v>
      </c>
      <c r="B31" s="184">
        <f>'Valori Accelerazioni SAP'!G66</f>
        <v>1.017E-2</v>
      </c>
      <c r="C31" s="185">
        <f>'Valori Accelerazioni SAP'!G68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5"/>
        <v>MASSIMO</v>
      </c>
      <c r="H31" s="190" t="s">
        <v>938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6"/>
        <v>MASSIMO</v>
      </c>
    </row>
    <row r="32" spans="1:13" ht="16" x14ac:dyDescent="0.2">
      <c r="A32" s="203" t="s">
        <v>939</v>
      </c>
      <c r="B32" s="184">
        <f>'Valori Accelerazioni SAP'!G72</f>
        <v>1.017E-2</v>
      </c>
      <c r="C32" s="185">
        <f>'Valori Accelerazioni SAP'!G74</f>
        <v>-2.6179999999999998E-2</v>
      </c>
      <c r="D32" s="179">
        <f>'Valori Accelerazioni SAP'!G76</f>
        <v>1.0200000000000001E-2</v>
      </c>
      <c r="E32" s="194" cm="1">
        <f t="array" ref="E32">MAX(ABS(B32:D32))</f>
        <v>2.6179999999999998E-2</v>
      </c>
      <c r="F32" s="206" t="str">
        <f t="shared" si="5"/>
        <v>MASSIMO</v>
      </c>
      <c r="H32" s="190" t="s">
        <v>939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6"/>
        <v>MASSIMO</v>
      </c>
    </row>
    <row r="33" spans="1:13" ht="16" x14ac:dyDescent="0.2">
      <c r="A33" s="203" t="s">
        <v>940</v>
      </c>
      <c r="B33" s="184">
        <f>'Valori Accelerazioni SAP'!G78</f>
        <v>1.0149999999999999E-2</v>
      </c>
      <c r="C33" s="185">
        <f>'Valori Accelerazioni SAP'!G80</f>
        <v>-2.622E-2</v>
      </c>
      <c r="D33" s="179">
        <f>'Valori Accelerazioni SAP'!G82</f>
        <v>1.017E-2</v>
      </c>
      <c r="E33" s="194" cm="1">
        <f t="array" ref="E33">MAX(ABS(B33:D33))</f>
        <v>2.622E-2</v>
      </c>
      <c r="F33" s="206" t="str">
        <f t="shared" si="5"/>
        <v>MASSIMO</v>
      </c>
      <c r="H33" s="190" t="s">
        <v>940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6"/>
        <v>MASSIMO</v>
      </c>
    </row>
    <row r="34" spans="1:13" ht="16" x14ac:dyDescent="0.2">
      <c r="A34" s="203" t="s">
        <v>941</v>
      </c>
      <c r="B34" s="184">
        <f>'Valori Accelerazioni SAP'!G84</f>
        <v>1.008E-2</v>
      </c>
      <c r="C34" s="185">
        <f>'Valori Accelerazioni SAP'!G86</f>
        <v>-2.632E-2</v>
      </c>
      <c r="D34" s="179">
        <f>'Valori Accelerazioni SAP'!G88</f>
        <v>1.009E-2</v>
      </c>
      <c r="E34" s="194" cm="1">
        <f t="array" ref="E34">MAX(ABS(B34:D34))</f>
        <v>2.632E-2</v>
      </c>
      <c r="F34" s="206" t="str">
        <f t="shared" si="5"/>
        <v>MASSIMO</v>
      </c>
      <c r="H34" s="190" t="s">
        <v>941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6"/>
        <v>MASSIMO</v>
      </c>
    </row>
    <row r="35" spans="1:13" ht="16" x14ac:dyDescent="0.2">
      <c r="A35" s="203" t="s">
        <v>942</v>
      </c>
      <c r="B35" s="184">
        <f>'Valori Accelerazioni SAP'!G90</f>
        <v>1.0059999999999999E-2</v>
      </c>
      <c r="C35" s="185">
        <f>'Valori Accelerazioni SAP'!G92</f>
        <v>-2.639E-2</v>
      </c>
      <c r="D35" s="179">
        <f>'Valori Accelerazioni SAP'!G94</f>
        <v>1.0030000000000001E-2</v>
      </c>
      <c r="E35" s="194" cm="1">
        <f t="array" ref="E35">MAX(ABS(B35:D35))</f>
        <v>2.639E-2</v>
      </c>
      <c r="F35" s="206" t="str">
        <f t="shared" si="5"/>
        <v>MASSIMO</v>
      </c>
      <c r="H35" s="190" t="s">
        <v>942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6"/>
        <v>MASSIMO</v>
      </c>
    </row>
    <row r="36" spans="1:13" ht="16" x14ac:dyDescent="0.2">
      <c r="A36" s="203" t="s">
        <v>943</v>
      </c>
      <c r="B36" s="184">
        <f>'Valori Accelerazioni SAP'!G96</f>
        <v>1.0120000000000001E-2</v>
      </c>
      <c r="C36" s="185">
        <f>'Valori Accelerazioni SAP'!G98</f>
        <v>-2.632E-2</v>
      </c>
      <c r="D36" s="179">
        <f>'Valori Accelerazioni SAP'!G100</f>
        <v>1.0070000000000001E-2</v>
      </c>
      <c r="E36" s="194" cm="1">
        <f t="array" ref="E36">MAX(ABS(B36:D36))</f>
        <v>2.632E-2</v>
      </c>
      <c r="F36" s="206" t="str">
        <f t="shared" si="5"/>
        <v>MASSIMO</v>
      </c>
      <c r="H36" s="190" t="s">
        <v>943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6"/>
        <v>MASSIMO</v>
      </c>
    </row>
    <row r="37" spans="1:13" ht="16" x14ac:dyDescent="0.2">
      <c r="A37" s="203" t="s">
        <v>944</v>
      </c>
      <c r="B37" s="184">
        <f>'Valori Accelerazioni SAP'!G102</f>
        <v>1.022E-2</v>
      </c>
      <c r="C37" s="185">
        <f>'Valori Accelerazioni SAP'!G104</f>
        <v>-2.6190000000000001E-2</v>
      </c>
      <c r="D37" s="179">
        <f>'Valori Accelerazioni SAP'!G106</f>
        <v>1.0160000000000001E-2</v>
      </c>
      <c r="E37" s="194" cm="1">
        <f t="array" ref="E37">MAX(ABS(B37:D37))</f>
        <v>2.6190000000000001E-2</v>
      </c>
      <c r="F37" s="206" t="str">
        <f t="shared" si="5"/>
        <v>MASSIMO</v>
      </c>
      <c r="H37" s="190" t="s">
        <v>944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6"/>
        <v>MASSIMO</v>
      </c>
    </row>
    <row r="38" spans="1:13" ht="16" x14ac:dyDescent="0.2">
      <c r="A38" s="203" t="s">
        <v>945</v>
      </c>
      <c r="B38" s="184">
        <f>'Valori Accelerazioni SAP'!G108</f>
        <v>1.0279999999999999E-2</v>
      </c>
      <c r="C38" s="185">
        <f>'Valori Accelerazioni SAP'!G110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5"/>
        <v>MASSIMO</v>
      </c>
      <c r="H38" s="190" t="s">
        <v>945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6"/>
        <v>MASSIMO</v>
      </c>
    </row>
    <row r="39" spans="1:13" ht="16" x14ac:dyDescent="0.2">
      <c r="A39" s="203" t="s">
        <v>946</v>
      </c>
      <c r="B39" s="184">
        <f>'Valori Accelerazioni SAP'!G114</f>
        <v>1.027E-2</v>
      </c>
      <c r="C39" s="185">
        <f>'Valori Accelerazioni SAP'!G116</f>
        <v>-2.6100000000000002E-2</v>
      </c>
      <c r="D39" s="179">
        <f>'Valori Accelerazioni SAP'!G118</f>
        <v>1.022E-2</v>
      </c>
      <c r="E39" s="194" cm="1">
        <f t="array" ref="E39">MAX(ABS(B39:D39))</f>
        <v>2.6100000000000002E-2</v>
      </c>
      <c r="F39" s="206" t="str">
        <f t="shared" si="5"/>
        <v>MASSIMO</v>
      </c>
      <c r="H39" s="190" t="s">
        <v>946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6"/>
        <v>MASSIMO</v>
      </c>
    </row>
    <row r="40" spans="1:13" ht="16" x14ac:dyDescent="0.2">
      <c r="A40" s="203" t="s">
        <v>947</v>
      </c>
      <c r="B40" s="184">
        <f>'Valori Accelerazioni SAP'!G120</f>
        <v>1.0200000000000001E-2</v>
      </c>
      <c r="C40" s="185">
        <f>'Valori Accelerazioni SAP'!G122</f>
        <v>-2.6190000000000001E-2</v>
      </c>
      <c r="D40" s="179">
        <f>'Valori Accelerazioni SAP'!G124</f>
        <v>1.017E-2</v>
      </c>
      <c r="E40" s="194" cm="1">
        <f t="array" ref="E40">MAX(ABS(B40:D40))</f>
        <v>2.6190000000000001E-2</v>
      </c>
      <c r="F40" s="206" t="str">
        <f t="shared" si="5"/>
        <v>MASSIMO</v>
      </c>
      <c r="H40" s="190" t="s">
        <v>947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6"/>
        <v>MASSIMO</v>
      </c>
    </row>
    <row r="41" spans="1:13" ht="16" x14ac:dyDescent="0.2">
      <c r="A41" s="203" t="s">
        <v>948</v>
      </c>
      <c r="B41" s="184">
        <f>'Valori Accelerazioni SAP'!G126</f>
        <v>1.0120000000000001E-2</v>
      </c>
      <c r="C41" s="185">
        <f>'Valori Accelerazioni SAP'!G128</f>
        <v>-2.63E-2</v>
      </c>
      <c r="D41" s="179">
        <f>'Valori Accelerazioni SAP'!G130</f>
        <v>1.01E-2</v>
      </c>
      <c r="E41" s="194" cm="1">
        <f t="array" ref="E41">MAX(ABS(B41:D41))</f>
        <v>2.63E-2</v>
      </c>
      <c r="F41" s="206" t="str">
        <f t="shared" si="5"/>
        <v>MASSIMO</v>
      </c>
      <c r="H41" s="190" t="s">
        <v>948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6"/>
        <v>MASSIMO</v>
      </c>
    </row>
    <row r="42" spans="1:13" ht="17" thickBot="1" x14ac:dyDescent="0.25">
      <c r="A42" s="147" t="s">
        <v>949</v>
      </c>
      <c r="B42" s="171">
        <f>'Valori Accelerazioni SAP'!G132</f>
        <v>1.001E-2</v>
      </c>
      <c r="C42" s="159">
        <f>'Valori Accelerazioni SAP'!G134</f>
        <v>-2.6429999999999999E-2</v>
      </c>
      <c r="D42" s="165">
        <f>'Valori Accelerazioni SAP'!G136</f>
        <v>1.001E-2</v>
      </c>
      <c r="E42" s="195" cm="1">
        <f t="array" ref="E42">MAX(ABS(B42:D42))</f>
        <v>2.6429999999999999E-2</v>
      </c>
      <c r="F42" s="207" t="str">
        <f t="shared" si="5"/>
        <v>MASSIMO</v>
      </c>
      <c r="H42" s="191" t="s">
        <v>949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6"/>
        <v>MASSIMO</v>
      </c>
    </row>
    <row r="43" spans="1:13" ht="16" thickBot="1" x14ac:dyDescent="0.25"/>
    <row r="44" spans="1:13" ht="16" thickBot="1" x14ac:dyDescent="0.25">
      <c r="F44" s="482" t="s">
        <v>1085</v>
      </c>
      <c r="G44" s="483"/>
      <c r="H44" s="483"/>
      <c r="I44" s="484"/>
    </row>
    <row r="45" spans="1:13" ht="18" thickBot="1" x14ac:dyDescent="0.25">
      <c r="A45" s="476" t="s">
        <v>1081</v>
      </c>
      <c r="B45" s="477"/>
      <c r="C45" s="477"/>
      <c r="D45" s="477"/>
      <c r="E45" s="477"/>
      <c r="F45" s="478"/>
      <c r="H45" s="479" t="s">
        <v>1082</v>
      </c>
      <c r="I45" s="480"/>
      <c r="J45" s="477"/>
      <c r="K45" s="477"/>
      <c r="L45" s="477"/>
      <c r="M45" s="481"/>
    </row>
    <row r="46" spans="1:13" ht="16" thickBot="1" x14ac:dyDescent="0.25">
      <c r="A46" s="201" t="s">
        <v>790</v>
      </c>
      <c r="B46" s="186" t="s">
        <v>950</v>
      </c>
      <c r="C46" s="180" t="s">
        <v>951</v>
      </c>
      <c r="D46" s="180" t="s">
        <v>952</v>
      </c>
      <c r="E46" s="246" t="s">
        <v>1079</v>
      </c>
      <c r="F46" s="174" t="s">
        <v>1080</v>
      </c>
      <c r="H46" s="181" t="s">
        <v>790</v>
      </c>
      <c r="I46" s="204" t="s">
        <v>950</v>
      </c>
      <c r="J46" s="180" t="s">
        <v>951</v>
      </c>
      <c r="K46" s="180" t="s">
        <v>952</v>
      </c>
      <c r="L46" s="246" t="s">
        <v>1079</v>
      </c>
      <c r="M46" s="174" t="s">
        <v>1080</v>
      </c>
    </row>
    <row r="47" spans="1:13" ht="16" x14ac:dyDescent="0.2">
      <c r="A47" s="202" t="s">
        <v>928</v>
      </c>
      <c r="B47" s="151">
        <f>'Valori Accelerazioni SAP'!Q6</f>
        <v>-5.6599999999999998E-2</v>
      </c>
      <c r="C47" s="47">
        <f>'Valori Accelerazioni SAP'!Q8</f>
        <v>-8.0049999999999996E-2</v>
      </c>
      <c r="D47" s="229">
        <f>'Valori Accelerazioni SAP'!Q10</f>
        <v>-5.6610000000000001E-2</v>
      </c>
      <c r="E47" s="230" cm="1">
        <f t="array" ref="E47">MAX(ABS(B47:D47))</f>
        <v>8.0049999999999996E-2</v>
      </c>
      <c r="F47" s="234" t="str">
        <f>IF(E47&lt;0.5, "MASSIMO")</f>
        <v>MASSIMO</v>
      </c>
      <c r="H47" s="189" t="s">
        <v>928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6" x14ac:dyDescent="0.2">
      <c r="A48" s="203" t="s">
        <v>929</v>
      </c>
      <c r="B48" s="215">
        <f>'Valori Accelerazioni SAP'!Q12</f>
        <v>-5.7529999999999998E-2</v>
      </c>
      <c r="C48" s="214">
        <f>'Valori Accelerazioni SAP'!Q14</f>
        <v>-8.1369999999999998E-2</v>
      </c>
      <c r="D48" s="179">
        <f>'Valori Accelerazioni SAP'!Q16</f>
        <v>-5.7549999999999997E-2</v>
      </c>
      <c r="E48" s="231" cm="1">
        <f t="array" ref="E48">MAX(ABS(B48:D48))</f>
        <v>8.1369999999999998E-2</v>
      </c>
      <c r="F48" s="235" t="str">
        <f t="shared" ref="F48:F68" si="7">IF(E48&lt;0.5, "MASSIMO")</f>
        <v>MASSIMO</v>
      </c>
      <c r="H48" s="190" t="s">
        <v>929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8">IF(L48&lt;0.5, "MASSIMO")</f>
        <v>MASSIMO</v>
      </c>
    </row>
    <row r="49" spans="1:13" ht="16" x14ac:dyDescent="0.2">
      <c r="A49" s="203" t="s">
        <v>930</v>
      </c>
      <c r="B49" s="215">
        <f>'Valori Accelerazioni SAP'!Q18</f>
        <v>-5.8349999999999999E-2</v>
      </c>
      <c r="C49" s="214">
        <f>'Valori Accelerazioni SAP'!Q20</f>
        <v>-8.2540000000000002E-2</v>
      </c>
      <c r="D49" s="179">
        <f>'Valori Accelerazioni SAP'!Q22</f>
        <v>-5.8369999999999998E-2</v>
      </c>
      <c r="E49" s="231" cm="1">
        <f t="array" ref="E49">MAX(ABS(B49:D49))</f>
        <v>8.2540000000000002E-2</v>
      </c>
      <c r="F49" s="235" t="str">
        <f t="shared" si="7"/>
        <v>MASSIMO</v>
      </c>
      <c r="H49" s="190" t="s">
        <v>930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8"/>
        <v>MASSIMO</v>
      </c>
    </row>
    <row r="50" spans="1:13" ht="16" x14ac:dyDescent="0.2">
      <c r="A50" s="203" t="s">
        <v>931</v>
      </c>
      <c r="B50" s="215">
        <f>'Valori Accelerazioni SAP'!Q24</f>
        <v>-5.883E-2</v>
      </c>
      <c r="C50" s="214">
        <f>'Valori Accelerazioni SAP'!Q26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7"/>
        <v>MASSIMO</v>
      </c>
      <c r="H50" s="190" t="s">
        <v>931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8"/>
        <v>MASSIMO</v>
      </c>
    </row>
    <row r="51" spans="1:13" ht="16" x14ac:dyDescent="0.2">
      <c r="A51" s="203" t="s">
        <v>932</v>
      </c>
      <c r="B51" s="215">
        <f>'Valori Accelerazioni SAP'!Q30</f>
        <v>-5.883E-2</v>
      </c>
      <c r="C51" s="214">
        <f>'Valori Accelerazioni SAP'!Q32</f>
        <v>-8.3229999999999998E-2</v>
      </c>
      <c r="D51" s="179">
        <f>'Valori Accelerazioni SAP'!Q34</f>
        <v>-5.8860000000000003E-2</v>
      </c>
      <c r="E51" s="231" cm="1">
        <f t="array" ref="E51">MAX(ABS(B51:D51))</f>
        <v>8.3229999999999998E-2</v>
      </c>
      <c r="F51" s="235" t="str">
        <f t="shared" si="7"/>
        <v>MASSIMO</v>
      </c>
      <c r="H51" s="190" t="s">
        <v>932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8"/>
        <v>MASSIMO</v>
      </c>
    </row>
    <row r="52" spans="1:13" ht="16" x14ac:dyDescent="0.2">
      <c r="A52" s="203" t="s">
        <v>933</v>
      </c>
      <c r="B52" s="215">
        <f>'Valori Accelerazioni SAP'!Q36</f>
        <v>-5.8290000000000002E-2</v>
      </c>
      <c r="C52" s="214">
        <f>'Valori Accelerazioni SAP'!Q38</f>
        <v>-8.2460000000000006E-2</v>
      </c>
      <c r="D52" s="179">
        <f>'Valori Accelerazioni SAP'!Q40</f>
        <v>-5.8310000000000001E-2</v>
      </c>
      <c r="E52" s="231" cm="1">
        <f t="array" ref="E52">MAX(ABS(B52:D52))</f>
        <v>8.2460000000000006E-2</v>
      </c>
      <c r="F52" s="235" t="str">
        <f t="shared" si="7"/>
        <v>MASSIMO</v>
      </c>
      <c r="H52" s="190" t="s">
        <v>933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8"/>
        <v>MASSIMO</v>
      </c>
    </row>
    <row r="53" spans="1:13" ht="16" x14ac:dyDescent="0.2">
      <c r="A53" s="203" t="s">
        <v>934</v>
      </c>
      <c r="B53" s="215">
        <f>'Valori Accelerazioni SAP'!Q42</f>
        <v>-5.7299999999999997E-2</v>
      </c>
      <c r="C53" s="214">
        <f>'Valori Accelerazioni SAP'!Q44</f>
        <v>-8.1040000000000001E-2</v>
      </c>
      <c r="D53" s="179">
        <f>'Valori Accelerazioni SAP'!Q46</f>
        <v>-5.731E-2</v>
      </c>
      <c r="E53" s="231" cm="1">
        <f t="array" ref="E53">MAX(ABS(B53:D53))</f>
        <v>8.1040000000000001E-2</v>
      </c>
      <c r="F53" s="235" t="str">
        <f t="shared" si="7"/>
        <v>MASSIMO</v>
      </c>
      <c r="H53" s="190" t="s">
        <v>934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8"/>
        <v>MASSIMO</v>
      </c>
    </row>
    <row r="54" spans="1:13" ht="16" x14ac:dyDescent="0.2">
      <c r="A54" s="203" t="s">
        <v>935</v>
      </c>
      <c r="B54" s="215">
        <f>'Valori Accelerazioni SAP'!Q48</f>
        <v>-5.6070000000000002E-2</v>
      </c>
      <c r="C54" s="214">
        <f>'Valori Accelerazioni SAP'!Q50</f>
        <v>-7.9280000000000003E-2</v>
      </c>
      <c r="D54" s="179">
        <f>'Valori Accelerazioni SAP'!Q52</f>
        <v>-5.6059999999999999E-2</v>
      </c>
      <c r="E54" s="231" cm="1">
        <f t="array" ref="E54">MAX(ABS(B54:D54))</f>
        <v>7.9280000000000003E-2</v>
      </c>
      <c r="F54" s="235" t="str">
        <f t="shared" si="7"/>
        <v>MASSIMO</v>
      </c>
      <c r="H54" s="190" t="s">
        <v>935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8"/>
        <v>MASSIMO</v>
      </c>
    </row>
    <row r="55" spans="1:13" ht="16" x14ac:dyDescent="0.2">
      <c r="A55" s="203" t="s">
        <v>936</v>
      </c>
      <c r="B55" s="215">
        <f>'Valori Accelerazioni SAP'!Q54</f>
        <v>-5.4899999999999997E-2</v>
      </c>
      <c r="C55" s="214">
        <f>'Valori Accelerazioni SAP'!Q56</f>
        <v>-7.7619999999999995E-2</v>
      </c>
      <c r="D55" s="179">
        <f>'Valori Accelerazioni SAP'!Q58</f>
        <v>-5.4870000000000002E-2</v>
      </c>
      <c r="E55" s="231" cm="1">
        <f t="array" ref="E55">MAX(ABS(B55:D55))</f>
        <v>7.7619999999999995E-2</v>
      </c>
      <c r="F55" s="235" t="str">
        <f t="shared" si="7"/>
        <v>MASSIMO</v>
      </c>
      <c r="H55" s="190" t="s">
        <v>936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8"/>
        <v>MASSIMO</v>
      </c>
    </row>
    <row r="56" spans="1:13" ht="16" x14ac:dyDescent="0.2">
      <c r="A56" s="203" t="s">
        <v>937</v>
      </c>
      <c r="B56" s="215">
        <f>'Valori Accelerazioni SAP'!Q60</f>
        <v>-5.4280000000000002E-2</v>
      </c>
      <c r="C56" s="214">
        <f>'Valori Accelerazioni SAP'!Q62</f>
        <v>-7.6730000000000007E-2</v>
      </c>
      <c r="D56" s="179">
        <f>'Valori Accelerazioni SAP'!Q64</f>
        <v>-5.4239999999999997E-2</v>
      </c>
      <c r="E56" s="231" cm="1">
        <f t="array" ref="E56">MAX(ABS(B56:D56))</f>
        <v>7.6730000000000007E-2</v>
      </c>
      <c r="F56" s="235" t="str">
        <f t="shared" si="7"/>
        <v>MASSIMO</v>
      </c>
      <c r="H56" s="190" t="s">
        <v>937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8"/>
        <v>MASSIMO</v>
      </c>
    </row>
    <row r="57" spans="1:13" ht="16" x14ac:dyDescent="0.2">
      <c r="A57" s="203" t="s">
        <v>938</v>
      </c>
      <c r="B57" s="215">
        <f>'Valori Accelerazioni SAP'!Q66</f>
        <v>-5.4080000000000003E-2</v>
      </c>
      <c r="C57" s="214">
        <f>'Valori Accelerazioni SAP'!Q68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7"/>
        <v>MASSIMO</v>
      </c>
      <c r="H57" s="190" t="s">
        <v>938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8"/>
        <v>MASSIMO</v>
      </c>
    </row>
    <row r="58" spans="1:13" ht="16" x14ac:dyDescent="0.2">
      <c r="A58" s="203" t="s">
        <v>939</v>
      </c>
      <c r="B58" s="215">
        <f>'Valori Accelerazioni SAP'!Q72</f>
        <v>-5.4080000000000003E-2</v>
      </c>
      <c r="C58" s="214">
        <f>'Valori Accelerazioni SAP'!Q74</f>
        <v>-7.6450000000000004E-2</v>
      </c>
      <c r="D58" s="179">
        <f>'Valori Accelerazioni SAP'!Q76</f>
        <v>-5.4039999999999998E-2</v>
      </c>
      <c r="E58" s="231" cm="1">
        <f t="array" ref="E58">MAX(ABS(B58:D58))</f>
        <v>7.6450000000000004E-2</v>
      </c>
      <c r="F58" s="235" t="str">
        <f t="shared" si="7"/>
        <v>MASSIMO</v>
      </c>
      <c r="H58" s="190" t="s">
        <v>939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8"/>
        <v>MASSIMO</v>
      </c>
    </row>
    <row r="59" spans="1:13" ht="16" x14ac:dyDescent="0.2">
      <c r="A59" s="203" t="s">
        <v>940</v>
      </c>
      <c r="B59" s="215">
        <f>'Valori Accelerazioni SAP'!Q78</f>
        <v>-5.4280000000000002E-2</v>
      </c>
      <c r="C59" s="214">
        <f>'Valori Accelerazioni SAP'!Q80</f>
        <v>-7.6730000000000007E-2</v>
      </c>
      <c r="D59" s="179">
        <f>'Valori Accelerazioni SAP'!Q82</f>
        <v>-5.4239999999999997E-2</v>
      </c>
      <c r="E59" s="231" cm="1">
        <f t="array" ref="E59">MAX(ABS(B59:D59))</f>
        <v>7.6730000000000007E-2</v>
      </c>
      <c r="F59" s="235" t="str">
        <f t="shared" si="7"/>
        <v>MASSIMO</v>
      </c>
      <c r="H59" s="190" t="s">
        <v>940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8"/>
        <v>MASSIMO</v>
      </c>
    </row>
    <row r="60" spans="1:13" ht="16" x14ac:dyDescent="0.2">
      <c r="A60" s="203" t="s">
        <v>941</v>
      </c>
      <c r="B60" s="215">
        <f>'Valori Accelerazioni SAP'!Q84</f>
        <v>-5.4899999999999997E-2</v>
      </c>
      <c r="C60" s="214">
        <f>'Valori Accelerazioni SAP'!Q86</f>
        <v>-7.7619999999999995E-2</v>
      </c>
      <c r="D60" s="179">
        <f>'Valori Accelerazioni SAP'!Q88</f>
        <v>-5.4870000000000002E-2</v>
      </c>
      <c r="E60" s="231" cm="1">
        <f t="array" ref="E60">MAX(ABS(B60:D60))</f>
        <v>7.7619999999999995E-2</v>
      </c>
      <c r="F60" s="235" t="str">
        <f t="shared" si="7"/>
        <v>MASSIMO</v>
      </c>
      <c r="H60" s="190" t="s">
        <v>941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8"/>
        <v>MASSIMO</v>
      </c>
    </row>
    <row r="61" spans="1:13" ht="16" x14ac:dyDescent="0.2">
      <c r="A61" s="203" t="s">
        <v>942</v>
      </c>
      <c r="B61" s="215">
        <f>'Valori Accelerazioni SAP'!Q90</f>
        <v>-5.6070000000000002E-2</v>
      </c>
      <c r="C61" s="214">
        <f>'Valori Accelerazioni SAP'!Q92</f>
        <v>-7.9280000000000003E-2</v>
      </c>
      <c r="D61" s="179">
        <f>'Valori Accelerazioni SAP'!Q94</f>
        <v>-5.6059999999999999E-2</v>
      </c>
      <c r="E61" s="231" cm="1">
        <f t="array" ref="E61">MAX(ABS(B61:D61))</f>
        <v>7.9280000000000003E-2</v>
      </c>
      <c r="F61" s="235" t="str">
        <f t="shared" si="7"/>
        <v>MASSIMO</v>
      </c>
      <c r="H61" s="190" t="s">
        <v>942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8"/>
        <v>MASSIMO</v>
      </c>
    </row>
    <row r="62" spans="1:13" ht="16" x14ac:dyDescent="0.2">
      <c r="A62" s="203" t="s">
        <v>943</v>
      </c>
      <c r="B62" s="215">
        <f>'Valori Accelerazioni SAP'!Q96</f>
        <v>-5.7299999999999997E-2</v>
      </c>
      <c r="C62" s="214">
        <f>'Valori Accelerazioni SAP'!Q98</f>
        <v>-8.1040000000000001E-2</v>
      </c>
      <c r="D62" s="179">
        <f>'Valori Accelerazioni SAP'!Q100</f>
        <v>-5.731E-2</v>
      </c>
      <c r="E62" s="231" cm="1">
        <f t="array" ref="E62">MAX(ABS(B62:D62))</f>
        <v>8.1040000000000001E-2</v>
      </c>
      <c r="F62" s="235" t="str">
        <f t="shared" si="7"/>
        <v>MASSIMO</v>
      </c>
      <c r="H62" s="190" t="s">
        <v>943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8"/>
        <v>MASSIMO</v>
      </c>
    </row>
    <row r="63" spans="1:13" ht="16" x14ac:dyDescent="0.2">
      <c r="A63" s="203" t="s">
        <v>944</v>
      </c>
      <c r="B63" s="215">
        <f>'Valori Accelerazioni SAP'!Q102</f>
        <v>-5.8290000000000002E-2</v>
      </c>
      <c r="C63" s="214">
        <f>'Valori Accelerazioni SAP'!Q104</f>
        <v>-8.2460000000000006E-2</v>
      </c>
      <c r="D63" s="179">
        <f>'Valori Accelerazioni SAP'!Q106</f>
        <v>-5.8310000000000001E-2</v>
      </c>
      <c r="E63" s="231" cm="1">
        <f t="array" ref="E63">MAX(ABS(B63:D63))</f>
        <v>8.2460000000000006E-2</v>
      </c>
      <c r="F63" s="235" t="str">
        <f t="shared" si="7"/>
        <v>MASSIMO</v>
      </c>
      <c r="H63" s="190" t="s">
        <v>944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8"/>
        <v>MASSIMO</v>
      </c>
    </row>
    <row r="64" spans="1:13" ht="16" x14ac:dyDescent="0.2">
      <c r="A64" s="203" t="s">
        <v>945</v>
      </c>
      <c r="B64" s="215">
        <f>'Valori Accelerazioni SAP'!Q108</f>
        <v>-5.883E-2</v>
      </c>
      <c r="C64" s="214">
        <f>'Valori Accelerazioni SAP'!Q110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7"/>
        <v>MASSIMO</v>
      </c>
      <c r="H64" s="190" t="s">
        <v>945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8"/>
        <v>MASSIMO</v>
      </c>
    </row>
    <row r="65" spans="1:13" ht="16" x14ac:dyDescent="0.2">
      <c r="A65" s="203" t="s">
        <v>946</v>
      </c>
      <c r="B65" s="215">
        <f>'Valori Accelerazioni SAP'!Q114</f>
        <v>-5.883E-2</v>
      </c>
      <c r="C65" s="214">
        <f>'Valori Accelerazioni SAP'!Q116</f>
        <v>-8.3229999999999998E-2</v>
      </c>
      <c r="D65" s="179">
        <f>'Valori Accelerazioni SAP'!Q118</f>
        <v>-5.8860000000000003E-2</v>
      </c>
      <c r="E65" s="231" cm="1">
        <f t="array" ref="E65">MAX(ABS(B65:D65))</f>
        <v>8.3229999999999998E-2</v>
      </c>
      <c r="F65" s="235" t="str">
        <f t="shared" si="7"/>
        <v>MASSIMO</v>
      </c>
      <c r="H65" s="190" t="s">
        <v>946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8"/>
        <v>MASSIMO</v>
      </c>
    </row>
    <row r="66" spans="1:13" ht="16" x14ac:dyDescent="0.2">
      <c r="A66" s="203" t="s">
        <v>947</v>
      </c>
      <c r="B66" s="215">
        <f>'Valori Accelerazioni SAP'!Q120</f>
        <v>-5.8349999999999999E-2</v>
      </c>
      <c r="C66" s="214">
        <f>'Valori Accelerazioni SAP'!Q122</f>
        <v>-8.2540000000000002E-2</v>
      </c>
      <c r="D66" s="179">
        <f>'Valori Accelerazioni SAP'!Q124</f>
        <v>-5.8369999999999998E-2</v>
      </c>
      <c r="E66" s="231" cm="1">
        <f t="array" ref="E66">MAX(ABS(B66:D66))</f>
        <v>8.2540000000000002E-2</v>
      </c>
      <c r="F66" s="235" t="str">
        <f t="shared" si="7"/>
        <v>MASSIMO</v>
      </c>
      <c r="H66" s="190" t="s">
        <v>947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8"/>
        <v>MASSIMO</v>
      </c>
    </row>
    <row r="67" spans="1:13" ht="16" x14ac:dyDescent="0.2">
      <c r="A67" s="203" t="s">
        <v>948</v>
      </c>
      <c r="B67" s="215">
        <f>'Valori Accelerazioni SAP'!Q126</f>
        <v>-5.7529999999999998E-2</v>
      </c>
      <c r="C67" s="214">
        <f>'Valori Accelerazioni SAP'!Q128</f>
        <v>-8.1369999999999998E-2</v>
      </c>
      <c r="D67" s="179">
        <f>'Valori Accelerazioni SAP'!Q130</f>
        <v>-5.7549999999999997E-2</v>
      </c>
      <c r="E67" s="231" cm="1">
        <f t="array" ref="E67">MAX(ABS(B67:D67))</f>
        <v>8.1369999999999998E-2</v>
      </c>
      <c r="F67" s="235" t="str">
        <f t="shared" si="7"/>
        <v>MASSIMO</v>
      </c>
      <c r="H67" s="190" t="s">
        <v>948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8"/>
        <v>MASSIMO</v>
      </c>
    </row>
    <row r="68" spans="1:13" ht="17" thickBot="1" x14ac:dyDescent="0.25">
      <c r="A68" s="147" t="s">
        <v>949</v>
      </c>
      <c r="B68" s="220">
        <f>'Valori Accelerazioni SAP'!Q132</f>
        <v>-5.6599999999999998E-2</v>
      </c>
      <c r="C68" s="222">
        <f>'Valori Accelerazioni SAP'!Q134</f>
        <v>-8.0049999999999996E-2</v>
      </c>
      <c r="D68" s="232">
        <f>'Valori Accelerazioni SAP'!Q136</f>
        <v>-5.6610000000000001E-2</v>
      </c>
      <c r="E68" s="233" cm="1">
        <f t="array" ref="E68">MAX(ABS(B68:D68))</f>
        <v>8.0049999999999996E-2</v>
      </c>
      <c r="F68" s="236" t="str">
        <f t="shared" si="7"/>
        <v>MASSIMO</v>
      </c>
      <c r="H68" s="191" t="s">
        <v>949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8"/>
        <v>MASSIMO</v>
      </c>
    </row>
    <row r="71" spans="1:13" x14ac:dyDescent="0.2">
      <c r="B71" s="1"/>
      <c r="C71" s="1"/>
      <c r="D71" s="1"/>
    </row>
  </sheetData>
  <mergeCells count="10">
    <mergeCell ref="W1:Y1"/>
    <mergeCell ref="D17:G17"/>
    <mergeCell ref="A1:C1"/>
    <mergeCell ref="H19:M19"/>
    <mergeCell ref="A19:F19"/>
    <mergeCell ref="A45:F45"/>
    <mergeCell ref="H45:M45"/>
    <mergeCell ref="F18:H18"/>
    <mergeCell ref="F44:I44"/>
    <mergeCell ref="L1:N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baseColWidth="10" defaultColWidth="8.83203125" defaultRowHeight="15" x14ac:dyDescent="0.2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83203125" bestFit="1" customWidth="1"/>
  </cols>
  <sheetData>
    <row r="1" spans="1:17" x14ac:dyDescent="0.2">
      <c r="A1" s="474" t="s">
        <v>1089</v>
      </c>
      <c r="B1" s="474"/>
      <c r="C1" s="474"/>
      <c r="D1" s="474"/>
      <c r="E1" s="474"/>
      <c r="F1" s="474"/>
      <c r="G1" s="474"/>
      <c r="H1" s="474"/>
      <c r="I1" s="474"/>
      <c r="L1" s="474" t="s">
        <v>1089</v>
      </c>
      <c r="M1" s="474"/>
      <c r="N1" s="474"/>
      <c r="O1" s="474"/>
      <c r="P1" s="474"/>
      <c r="Q1" s="474"/>
    </row>
    <row r="2" spans="1:17" x14ac:dyDescent="0.2">
      <c r="A2" s="251" t="s">
        <v>57</v>
      </c>
      <c r="B2" s="251" t="s">
        <v>58</v>
      </c>
      <c r="C2" s="251" t="s">
        <v>1002</v>
      </c>
      <c r="D2" s="253" t="s">
        <v>1004</v>
      </c>
      <c r="E2" s="253" t="s">
        <v>1005</v>
      </c>
      <c r="F2" s="253" t="s">
        <v>1006</v>
      </c>
      <c r="G2" s="253" t="s">
        <v>1093</v>
      </c>
      <c r="H2" s="253" t="s">
        <v>1094</v>
      </c>
      <c r="I2" s="253" t="s">
        <v>1095</v>
      </c>
      <c r="L2" s="175" t="s">
        <v>57</v>
      </c>
      <c r="M2" s="175" t="s">
        <v>58</v>
      </c>
      <c r="N2" s="175" t="s">
        <v>1002</v>
      </c>
      <c r="O2" s="177" t="s">
        <v>1093</v>
      </c>
      <c r="P2" s="177" t="s">
        <v>1094</v>
      </c>
      <c r="Q2" s="177" t="s">
        <v>1095</v>
      </c>
    </row>
    <row r="3" spans="1:17" x14ac:dyDescent="0.2">
      <c r="A3" s="252" t="s">
        <v>60</v>
      </c>
      <c r="B3" s="252" t="s">
        <v>60</v>
      </c>
      <c r="C3" s="252" t="s">
        <v>60</v>
      </c>
      <c r="D3" s="254" t="s">
        <v>1090</v>
      </c>
      <c r="E3" s="254" t="s">
        <v>1090</v>
      </c>
      <c r="F3" s="254" t="s">
        <v>1090</v>
      </c>
      <c r="G3" s="254" t="s">
        <v>1096</v>
      </c>
      <c r="H3" s="254" t="s">
        <v>1096</v>
      </c>
      <c r="I3" s="254" t="s">
        <v>1096</v>
      </c>
      <c r="L3" s="176" t="s">
        <v>60</v>
      </c>
      <c r="M3" s="176" t="s">
        <v>60</v>
      </c>
      <c r="N3" s="176" t="s">
        <v>60</v>
      </c>
      <c r="O3" s="178" t="s">
        <v>1096</v>
      </c>
      <c r="P3" s="178" t="s">
        <v>1096</v>
      </c>
      <c r="Q3" s="178" t="s">
        <v>1096</v>
      </c>
    </row>
    <row r="4" spans="1:17" x14ac:dyDescent="0.2">
      <c r="A4" s="27" t="s">
        <v>950</v>
      </c>
      <c r="B4" s="27" t="s">
        <v>1116</v>
      </c>
      <c r="C4" s="27" t="s">
        <v>1091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1116</v>
      </c>
      <c r="N4" s="27" t="s">
        <v>1091</v>
      </c>
      <c r="O4">
        <v>1.0468999999999999E-2</v>
      </c>
      <c r="P4">
        <v>-1.5999999999999999E-5</v>
      </c>
      <c r="Q4">
        <v>1.5999999999999999E-5</v>
      </c>
    </row>
    <row r="5" spans="1:17" x14ac:dyDescent="0.2">
      <c r="A5" s="27" t="s">
        <v>951</v>
      </c>
      <c r="B5" s="27" t="s">
        <v>1116</v>
      </c>
      <c r="C5" s="27" t="s">
        <v>1091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1116</v>
      </c>
      <c r="N5" s="27" t="s">
        <v>1091</v>
      </c>
      <c r="O5">
        <v>1.0305999999999999E-2</v>
      </c>
      <c r="P5">
        <v>-8.9770000000000006E-6</v>
      </c>
      <c r="Q5">
        <v>1.2E-5</v>
      </c>
    </row>
    <row r="6" spans="1:17" x14ac:dyDescent="0.2">
      <c r="A6" s="27" t="s">
        <v>952</v>
      </c>
      <c r="B6" s="27" t="s">
        <v>1116</v>
      </c>
      <c r="C6" s="27" t="s">
        <v>1091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1116</v>
      </c>
      <c r="N6" s="27" t="s">
        <v>1091</v>
      </c>
      <c r="O6">
        <v>-1.0454E-2</v>
      </c>
      <c r="P6">
        <v>-1.9000000000000001E-5</v>
      </c>
      <c r="Q6">
        <v>-8.1959999999999995E-7</v>
      </c>
    </row>
    <row r="7" spans="1:17" x14ac:dyDescent="0.2">
      <c r="A7" s="27" t="s">
        <v>1012</v>
      </c>
      <c r="B7" s="27" t="s">
        <v>1116</v>
      </c>
      <c r="C7" s="27" t="s">
        <v>1091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1116</v>
      </c>
      <c r="N7" s="27" t="s">
        <v>1091</v>
      </c>
      <c r="O7">
        <v>-1.0293999999999999E-2</v>
      </c>
      <c r="P7">
        <v>-1.1E-5</v>
      </c>
      <c r="Q7">
        <v>1.6470000000000001E-6</v>
      </c>
    </row>
    <row r="8" spans="1:17" x14ac:dyDescent="0.2">
      <c r="A8" s="27" t="s">
        <v>1013</v>
      </c>
      <c r="B8" s="27" t="s">
        <v>1116</v>
      </c>
      <c r="C8" s="27" t="s">
        <v>1091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1116</v>
      </c>
      <c r="N8" s="27" t="s">
        <v>1091</v>
      </c>
      <c r="O8">
        <v>-1.0118E-2</v>
      </c>
      <c r="P8">
        <v>-9.55E-6</v>
      </c>
      <c r="Q8">
        <v>-8.2429999999999999E-7</v>
      </c>
    </row>
    <row r="9" spans="1:17" x14ac:dyDescent="0.2">
      <c r="A9" s="27" t="s">
        <v>1014</v>
      </c>
      <c r="B9" s="27" t="s">
        <v>1116</v>
      </c>
      <c r="C9" s="27" t="s">
        <v>1091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1116</v>
      </c>
      <c r="N9" s="27" t="s">
        <v>1091</v>
      </c>
      <c r="O9">
        <v>9.9399999999999992E-3</v>
      </c>
      <c r="P9">
        <v>-7.7840000000000004E-6</v>
      </c>
      <c r="Q9">
        <v>9.4150000000000005E-6</v>
      </c>
    </row>
    <row r="10" spans="1:17" x14ac:dyDescent="0.2">
      <c r="A10" s="27" t="s">
        <v>1015</v>
      </c>
      <c r="B10" s="27" t="s">
        <v>1116</v>
      </c>
      <c r="C10" s="27" t="s">
        <v>1091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1116</v>
      </c>
      <c r="N10" s="27" t="s">
        <v>1091</v>
      </c>
      <c r="O10">
        <v>9.7389999999999994E-3</v>
      </c>
      <c r="P10">
        <v>-7.9980000000000003E-6</v>
      </c>
      <c r="Q10">
        <v>7.9189999999999999E-6</v>
      </c>
    </row>
    <row r="11" spans="1:17" x14ac:dyDescent="0.2">
      <c r="A11" s="27" t="s">
        <v>1016</v>
      </c>
      <c r="B11" s="27" t="s">
        <v>1116</v>
      </c>
      <c r="C11" s="27" t="s">
        <v>1091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1116</v>
      </c>
      <c r="N11" s="27" t="s">
        <v>1091</v>
      </c>
      <c r="O11">
        <v>9.5250000000000005E-3</v>
      </c>
      <c r="P11">
        <v>-8.1170000000000004E-6</v>
      </c>
      <c r="Q11">
        <v>6.0240000000000003E-6</v>
      </c>
    </row>
    <row r="12" spans="1:17" x14ac:dyDescent="0.2">
      <c r="A12" s="27" t="s">
        <v>1017</v>
      </c>
      <c r="B12" s="27" t="s">
        <v>1116</v>
      </c>
      <c r="C12" s="27" t="s">
        <v>1091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1116</v>
      </c>
      <c r="N12" s="27" t="s">
        <v>1091</v>
      </c>
      <c r="O12">
        <v>9.3010000000000002E-3</v>
      </c>
      <c r="P12">
        <v>-7.7260000000000002E-6</v>
      </c>
      <c r="Q12">
        <v>3.4999999999999999E-6</v>
      </c>
    </row>
    <row r="13" spans="1:17" x14ac:dyDescent="0.2">
      <c r="A13" s="27" t="s">
        <v>1018</v>
      </c>
      <c r="B13" s="27" t="s">
        <v>1116</v>
      </c>
      <c r="C13" s="27" t="s">
        <v>1091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1116</v>
      </c>
      <c r="N13" s="27" t="s">
        <v>1091</v>
      </c>
      <c r="O13">
        <v>9.0790000000000003E-3</v>
      </c>
      <c r="P13">
        <v>-6.0379999999999996E-6</v>
      </c>
      <c r="Q13">
        <v>1.135E-7</v>
      </c>
    </row>
    <row r="14" spans="1:17" x14ac:dyDescent="0.2">
      <c r="A14" s="27" t="s">
        <v>1019</v>
      </c>
      <c r="B14" s="27" t="s">
        <v>1116</v>
      </c>
      <c r="C14" s="27" t="s">
        <v>1091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1116</v>
      </c>
      <c r="N14" s="27" t="s">
        <v>1091</v>
      </c>
      <c r="O14">
        <v>8.8830000000000003E-3</v>
      </c>
      <c r="P14">
        <v>-3.3900000000000002E-6</v>
      </c>
      <c r="Q14">
        <v>-4.0430000000000001E-6</v>
      </c>
    </row>
    <row r="15" spans="1:17" x14ac:dyDescent="0.2">
      <c r="A15" s="27" t="s">
        <v>1020</v>
      </c>
      <c r="B15" s="27" t="s">
        <v>1116</v>
      </c>
      <c r="C15" s="27" t="s">
        <v>1091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1116</v>
      </c>
      <c r="N15" s="27" t="s">
        <v>1091</v>
      </c>
      <c r="O15">
        <v>8.7709999999999993E-3</v>
      </c>
      <c r="P15">
        <v>-1.0729999999999999E-6</v>
      </c>
      <c r="Q15">
        <v>-5.4219999999999999E-6</v>
      </c>
    </row>
    <row r="16" spans="1:17" x14ac:dyDescent="0.2">
      <c r="A16" s="27" t="s">
        <v>1021</v>
      </c>
      <c r="B16" s="27" t="s">
        <v>1116</v>
      </c>
      <c r="C16" s="27" t="s">
        <v>1091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1116</v>
      </c>
      <c r="N16" s="27" t="s">
        <v>1091</v>
      </c>
      <c r="O16">
        <v>8.7320000000000002E-3</v>
      </c>
      <c r="P16">
        <v>-4.0059999999999997E-7</v>
      </c>
      <c r="Q16">
        <v>-1.9879999999999999E-6</v>
      </c>
    </row>
    <row r="17" spans="1:17" x14ac:dyDescent="0.2">
      <c r="A17" s="27" t="s">
        <v>1022</v>
      </c>
      <c r="B17" s="27" t="s">
        <v>1116</v>
      </c>
      <c r="C17" s="27" t="s">
        <v>1091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1116</v>
      </c>
      <c r="N17" s="27" t="s">
        <v>1091</v>
      </c>
      <c r="O17">
        <v>8.7250000000000001E-3</v>
      </c>
      <c r="P17">
        <v>-2.3839999999999999E-7</v>
      </c>
      <c r="Q17">
        <v>2.2510000000000001E-6</v>
      </c>
    </row>
    <row r="18" spans="1:17" x14ac:dyDescent="0.2">
      <c r="A18" s="27" t="s">
        <v>1023</v>
      </c>
      <c r="B18" s="27" t="s">
        <v>1116</v>
      </c>
      <c r="C18" s="27" t="s">
        <v>1091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1116</v>
      </c>
      <c r="N18" s="27" t="s">
        <v>1091</v>
      </c>
      <c r="O18">
        <v>8.7510000000000001E-3</v>
      </c>
      <c r="P18">
        <v>3.8850000000000002E-7</v>
      </c>
      <c r="Q18">
        <v>5.8069999999999996E-6</v>
      </c>
    </row>
    <row r="19" spans="1:17" x14ac:dyDescent="0.2">
      <c r="A19" s="27" t="s">
        <v>1024</v>
      </c>
      <c r="B19" s="27" t="s">
        <v>1116</v>
      </c>
      <c r="C19" s="27" t="s">
        <v>1091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1116</v>
      </c>
      <c r="N19" s="27" t="s">
        <v>1091</v>
      </c>
      <c r="O19">
        <v>8.8439999999999994E-3</v>
      </c>
      <c r="P19">
        <v>2.6579999999999998E-6</v>
      </c>
      <c r="Q19">
        <v>4.5549999999999996E-6</v>
      </c>
    </row>
    <row r="20" spans="1:17" x14ac:dyDescent="0.2">
      <c r="A20" s="27" t="s">
        <v>1025</v>
      </c>
      <c r="B20" s="27" t="s">
        <v>1116</v>
      </c>
      <c r="C20" s="27" t="s">
        <v>1091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1116</v>
      </c>
      <c r="N20" s="27" t="s">
        <v>1091</v>
      </c>
      <c r="O20">
        <v>9.0240000000000008E-3</v>
      </c>
      <c r="P20">
        <v>5.4750000000000001E-6</v>
      </c>
      <c r="Q20">
        <v>2.7099999999999998E-7</v>
      </c>
    </row>
    <row r="21" spans="1:17" x14ac:dyDescent="0.2">
      <c r="A21" s="27" t="s">
        <v>1026</v>
      </c>
      <c r="B21" s="27" t="s">
        <v>1116</v>
      </c>
      <c r="C21" s="27" t="s">
        <v>1091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1116</v>
      </c>
      <c r="N21" s="27" t="s">
        <v>1091</v>
      </c>
      <c r="O21">
        <v>9.2390000000000007E-3</v>
      </c>
      <c r="P21">
        <v>7.498E-6</v>
      </c>
      <c r="Q21">
        <v>-3.3890000000000001E-6</v>
      </c>
    </row>
    <row r="22" spans="1:17" x14ac:dyDescent="0.2">
      <c r="A22" s="27" t="s">
        <v>1027</v>
      </c>
      <c r="B22" s="27" t="s">
        <v>1116</v>
      </c>
      <c r="C22" s="27" t="s">
        <v>1091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1116</v>
      </c>
      <c r="N22" s="27" t="s">
        <v>1091</v>
      </c>
      <c r="O22">
        <v>9.4649999999999995E-3</v>
      </c>
      <c r="P22">
        <v>8.1899999999999995E-6</v>
      </c>
      <c r="Q22">
        <v>-6.1539999999999999E-6</v>
      </c>
    </row>
    <row r="23" spans="1:17" x14ac:dyDescent="0.2">
      <c r="A23" s="27" t="s">
        <v>1028</v>
      </c>
      <c r="B23" s="27" t="s">
        <v>1116</v>
      </c>
      <c r="C23" s="27" t="s">
        <v>1091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1116</v>
      </c>
      <c r="N23" s="27" t="s">
        <v>1091</v>
      </c>
      <c r="O23">
        <v>9.6860000000000002E-3</v>
      </c>
      <c r="P23">
        <v>8.2509999999999994E-6</v>
      </c>
      <c r="Q23">
        <v>-8.2050000000000002E-6</v>
      </c>
    </row>
    <row r="24" spans="1:17" x14ac:dyDescent="0.2">
      <c r="A24" s="27" t="s">
        <v>1029</v>
      </c>
      <c r="B24" s="27" t="s">
        <v>1116</v>
      </c>
      <c r="C24" s="27" t="s">
        <v>1091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1116</v>
      </c>
      <c r="N24" s="27" t="s">
        <v>1091</v>
      </c>
      <c r="O24">
        <v>9.8960000000000003E-3</v>
      </c>
      <c r="P24">
        <v>8.1159999999999999E-6</v>
      </c>
      <c r="Q24">
        <v>-9.7769999999999997E-6</v>
      </c>
    </row>
    <row r="25" spans="1:17" x14ac:dyDescent="0.2">
      <c r="A25" s="27" t="s">
        <v>1030</v>
      </c>
      <c r="B25" s="27" t="s">
        <v>1116</v>
      </c>
      <c r="C25" s="27" t="s">
        <v>1091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1116</v>
      </c>
      <c r="N25" s="27" t="s">
        <v>1091</v>
      </c>
      <c r="O25">
        <v>1.0094000000000001E-2</v>
      </c>
      <c r="P25">
        <v>8.2570000000000007E-6</v>
      </c>
      <c r="Q25">
        <v>-1.1E-5</v>
      </c>
    </row>
    <row r="26" spans="1:17" x14ac:dyDescent="0.2">
      <c r="A26" s="27" t="s">
        <v>1031</v>
      </c>
      <c r="B26" s="27" t="s">
        <v>1116</v>
      </c>
      <c r="C26" s="27" t="s">
        <v>1091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1116</v>
      </c>
      <c r="N26" s="27" t="s">
        <v>1091</v>
      </c>
      <c r="O26">
        <v>1.0281E-2</v>
      </c>
      <c r="P26">
        <v>9.2960000000000004E-6</v>
      </c>
      <c r="Q26">
        <v>-1.2E-5</v>
      </c>
    </row>
    <row r="27" spans="1:17" x14ac:dyDescent="0.2">
      <c r="A27" s="27" t="s">
        <v>1032</v>
      </c>
      <c r="B27" s="27" t="s">
        <v>1116</v>
      </c>
      <c r="C27" s="27" t="s">
        <v>1091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1116</v>
      </c>
      <c r="N27" s="27" t="s">
        <v>1091</v>
      </c>
      <c r="O27">
        <v>1.0453E-2</v>
      </c>
      <c r="P27">
        <v>1.7E-5</v>
      </c>
      <c r="Q27">
        <v>-1.7E-5</v>
      </c>
    </row>
    <row r="28" spans="1:17" x14ac:dyDescent="0.2">
      <c r="A28" s="27" t="s">
        <v>1033</v>
      </c>
      <c r="B28" s="27" t="s">
        <v>1116</v>
      </c>
      <c r="C28" s="27" t="s">
        <v>1091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1116</v>
      </c>
      <c r="N28" s="27" t="s">
        <v>1091</v>
      </c>
      <c r="O28">
        <v>-9.9319999999999999E-3</v>
      </c>
      <c r="P28">
        <v>-9.3160000000000003E-6</v>
      </c>
      <c r="Q28">
        <v>-2.8119999999999999E-6</v>
      </c>
    </row>
    <row r="29" spans="1:17" x14ac:dyDescent="0.2">
      <c r="A29" s="27" t="s">
        <v>1034</v>
      </c>
      <c r="B29" s="27" t="s">
        <v>1116</v>
      </c>
      <c r="C29" s="27" t="s">
        <v>1091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1116</v>
      </c>
      <c r="N29" s="27" t="s">
        <v>1091</v>
      </c>
      <c r="O29">
        <v>-9.7330000000000003E-3</v>
      </c>
      <c r="P29">
        <v>-9.4599999999999992E-6</v>
      </c>
      <c r="Q29">
        <v>-4.7149999999999997E-6</v>
      </c>
    </row>
    <row r="30" spans="1:17" x14ac:dyDescent="0.2">
      <c r="A30" s="27" t="s">
        <v>1035</v>
      </c>
      <c r="B30" s="27" t="s">
        <v>1116</v>
      </c>
      <c r="C30" s="27" t="s">
        <v>1091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1116</v>
      </c>
      <c r="N30" s="27" t="s">
        <v>1091</v>
      </c>
      <c r="O30">
        <v>-9.5209999999999999E-3</v>
      </c>
      <c r="P30">
        <v>-9.516E-6</v>
      </c>
      <c r="Q30">
        <v>-6.4590000000000003E-6</v>
      </c>
    </row>
    <row r="31" spans="1:17" x14ac:dyDescent="0.2">
      <c r="A31" s="27" t="s">
        <v>1036</v>
      </c>
      <c r="B31" s="27" t="s">
        <v>1116</v>
      </c>
      <c r="C31" s="27" t="s">
        <v>1091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1116</v>
      </c>
      <c r="N31" s="27" t="s">
        <v>1091</v>
      </c>
      <c r="O31">
        <v>-9.2999999999999992E-3</v>
      </c>
      <c r="P31">
        <v>-9.0469999999999999E-6</v>
      </c>
      <c r="Q31">
        <v>-7.7719999999999994E-6</v>
      </c>
    </row>
    <row r="32" spans="1:17" x14ac:dyDescent="0.2">
      <c r="A32" s="27" t="s">
        <v>1037</v>
      </c>
      <c r="B32" s="27" t="s">
        <v>1116</v>
      </c>
      <c r="C32" s="27" t="s">
        <v>1091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1116</v>
      </c>
      <c r="N32" s="27" t="s">
        <v>1091</v>
      </c>
      <c r="O32">
        <v>-9.0819999999999998E-3</v>
      </c>
      <c r="P32">
        <v>-7.2760000000000003E-6</v>
      </c>
      <c r="Q32">
        <v>-8.1119999999999996E-6</v>
      </c>
    </row>
    <row r="33" spans="1:17" x14ac:dyDescent="0.2">
      <c r="A33" s="27" t="s">
        <v>1038</v>
      </c>
      <c r="B33" s="27" t="s">
        <v>1116</v>
      </c>
      <c r="C33" s="27" t="s">
        <v>1091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1116</v>
      </c>
      <c r="N33" s="27" t="s">
        <v>1091</v>
      </c>
      <c r="O33">
        <v>-8.8900000000000003E-3</v>
      </c>
      <c r="P33">
        <v>-4.4329999999999997E-6</v>
      </c>
      <c r="Q33">
        <v>-6.9280000000000004E-6</v>
      </c>
    </row>
    <row r="34" spans="1:17" x14ac:dyDescent="0.2">
      <c r="A34" s="27" t="s">
        <v>1039</v>
      </c>
      <c r="B34" s="27" t="s">
        <v>1116</v>
      </c>
      <c r="C34" s="27" t="s">
        <v>1091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1116</v>
      </c>
      <c r="N34" s="27" t="s">
        <v>1091</v>
      </c>
      <c r="O34">
        <v>-8.7819999999999999E-3</v>
      </c>
      <c r="P34">
        <v>-1.8330000000000001E-6</v>
      </c>
      <c r="Q34">
        <v>-6.1720000000000004E-6</v>
      </c>
    </row>
    <row r="35" spans="1:17" x14ac:dyDescent="0.2">
      <c r="A35" s="27" t="s">
        <v>1040</v>
      </c>
      <c r="B35" s="27" t="s">
        <v>1116</v>
      </c>
      <c r="C35" s="27" t="s">
        <v>1091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1116</v>
      </c>
      <c r="N35" s="27" t="s">
        <v>1091</v>
      </c>
      <c r="O35">
        <v>-8.744E-3</v>
      </c>
      <c r="P35">
        <v>-6.9650000000000002E-7</v>
      </c>
      <c r="Q35">
        <v>-2.0200000000000001E-6</v>
      </c>
    </row>
    <row r="36" spans="1:17" x14ac:dyDescent="0.2">
      <c r="A36" s="27" t="s">
        <v>1041</v>
      </c>
      <c r="B36" s="27" t="s">
        <v>1116</v>
      </c>
      <c r="C36" s="27" t="s">
        <v>1091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1116</v>
      </c>
      <c r="N36" s="27" t="s">
        <v>1091</v>
      </c>
      <c r="O36">
        <v>-8.737E-3</v>
      </c>
      <c r="P36">
        <v>-3.1470000000000003E-8</v>
      </c>
      <c r="Q36">
        <v>7.991E-7</v>
      </c>
    </row>
    <row r="37" spans="1:17" x14ac:dyDescent="0.2">
      <c r="A37" s="27" t="s">
        <v>1042</v>
      </c>
      <c r="B37" s="27" t="s">
        <v>1116</v>
      </c>
      <c r="C37" s="27" t="s">
        <v>1091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1116</v>
      </c>
      <c r="N37" s="27" t="s">
        <v>1091</v>
      </c>
      <c r="O37">
        <v>-8.7620000000000007E-3</v>
      </c>
      <c r="P37">
        <v>1.0640000000000001E-6</v>
      </c>
      <c r="Q37">
        <v>5.0150000000000003E-6</v>
      </c>
    </row>
    <row r="38" spans="1:17" x14ac:dyDescent="0.2">
      <c r="A38" s="27" t="s">
        <v>1043</v>
      </c>
      <c r="B38" s="27" t="s">
        <v>1116</v>
      </c>
      <c r="C38" s="27" t="s">
        <v>1091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1116</v>
      </c>
      <c r="N38" s="27" t="s">
        <v>1091</v>
      </c>
      <c r="O38">
        <v>-8.8520000000000005E-3</v>
      </c>
      <c r="P38">
        <v>3.6289999999999999E-6</v>
      </c>
      <c r="Q38">
        <v>5.8850000000000004E-6</v>
      </c>
    </row>
    <row r="39" spans="1:17" x14ac:dyDescent="0.2">
      <c r="A39" s="27" t="s">
        <v>1044</v>
      </c>
      <c r="B39" s="27" t="s">
        <v>1116</v>
      </c>
      <c r="C39" s="27" t="s">
        <v>1091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1116</v>
      </c>
      <c r="N39" s="27" t="s">
        <v>1091</v>
      </c>
      <c r="O39">
        <v>-9.0270000000000003E-3</v>
      </c>
      <c r="P39">
        <v>6.6680000000000004E-6</v>
      </c>
      <c r="Q39">
        <v>7.4590000000000001E-6</v>
      </c>
    </row>
    <row r="40" spans="1:17" x14ac:dyDescent="0.2">
      <c r="A40" s="27" t="s">
        <v>1045</v>
      </c>
      <c r="B40" s="27" t="s">
        <v>1116</v>
      </c>
      <c r="C40" s="27" t="s">
        <v>1091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1116</v>
      </c>
      <c r="N40" s="27" t="s">
        <v>1091</v>
      </c>
      <c r="O40">
        <v>-9.2379999999999997E-3</v>
      </c>
      <c r="P40">
        <v>8.8689999999999993E-6</v>
      </c>
      <c r="Q40">
        <v>7.5800000000000003E-6</v>
      </c>
    </row>
    <row r="41" spans="1:17" x14ac:dyDescent="0.2">
      <c r="A41" s="27" t="s">
        <v>1046</v>
      </c>
      <c r="B41" s="27" t="s">
        <v>1116</v>
      </c>
      <c r="C41" s="27" t="s">
        <v>1091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1116</v>
      </c>
      <c r="N41" s="27" t="s">
        <v>1091</v>
      </c>
      <c r="O41">
        <v>-9.4610000000000007E-3</v>
      </c>
      <c r="P41">
        <v>9.6209999999999999E-6</v>
      </c>
      <c r="Q41">
        <v>6.5919999999999997E-6</v>
      </c>
    </row>
    <row r="42" spans="1:17" x14ac:dyDescent="0.2">
      <c r="A42" s="27" t="s">
        <v>1047</v>
      </c>
      <c r="B42" s="27" t="s">
        <v>1116</v>
      </c>
      <c r="C42" s="27" t="s">
        <v>1091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1116</v>
      </c>
      <c r="N42" s="27" t="s">
        <v>1091</v>
      </c>
      <c r="O42">
        <v>-9.6799999999999994E-3</v>
      </c>
      <c r="P42">
        <v>9.7140000000000005E-6</v>
      </c>
      <c r="Q42">
        <v>5.0189999999999997E-6</v>
      </c>
    </row>
    <row r="43" spans="1:17" x14ac:dyDescent="0.2">
      <c r="A43" s="27" t="s">
        <v>1048</v>
      </c>
      <c r="B43" s="27" t="s">
        <v>1116</v>
      </c>
      <c r="C43" s="27" t="s">
        <v>1091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1116</v>
      </c>
      <c r="N43" s="27" t="s">
        <v>1091</v>
      </c>
      <c r="O43">
        <v>-9.8879999999999992E-3</v>
      </c>
      <c r="P43">
        <v>9.7049999999999994E-6</v>
      </c>
      <c r="Q43">
        <v>3.1870000000000001E-6</v>
      </c>
    </row>
    <row r="44" spans="1:17" x14ac:dyDescent="0.2">
      <c r="A44" s="27" t="s">
        <v>1049</v>
      </c>
      <c r="B44" s="27" t="s">
        <v>1116</v>
      </c>
      <c r="C44" s="27" t="s">
        <v>1091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1116</v>
      </c>
      <c r="N44" s="27" t="s">
        <v>1091</v>
      </c>
      <c r="O44">
        <v>-1.0083999999999999E-2</v>
      </c>
      <c r="P44">
        <v>9.961E-6</v>
      </c>
      <c r="Q44">
        <v>1.209E-6</v>
      </c>
    </row>
    <row r="45" spans="1:17" x14ac:dyDescent="0.2">
      <c r="A45" s="27" t="s">
        <v>1050</v>
      </c>
      <c r="B45" s="27" t="s">
        <v>1116</v>
      </c>
      <c r="C45" s="27" t="s">
        <v>1091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1116</v>
      </c>
      <c r="N45" s="27" t="s">
        <v>1091</v>
      </c>
      <c r="O45">
        <v>-1.0269E-2</v>
      </c>
      <c r="P45">
        <v>1.1E-5</v>
      </c>
      <c r="Q45">
        <v>-1.2929999999999999E-6</v>
      </c>
    </row>
    <row r="46" spans="1:17" x14ac:dyDescent="0.2">
      <c r="A46" s="27" t="s">
        <v>1051</v>
      </c>
      <c r="B46" s="27" t="s">
        <v>1116</v>
      </c>
      <c r="C46" s="27" t="s">
        <v>1091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1116</v>
      </c>
      <c r="N46" s="27" t="s">
        <v>1091</v>
      </c>
      <c r="O46">
        <v>-1.0437999999999999E-2</v>
      </c>
      <c r="P46">
        <v>1.9000000000000001E-5</v>
      </c>
      <c r="Q46">
        <v>1.4079999999999999E-6</v>
      </c>
    </row>
    <row r="47" spans="1:17" x14ac:dyDescent="0.2">
      <c r="A47" s="27" t="s">
        <v>1052</v>
      </c>
      <c r="B47" s="27" t="s">
        <v>1116</v>
      </c>
      <c r="C47" s="27" t="s">
        <v>1091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 x14ac:dyDescent="0.2">
      <c r="A48" s="27" t="s">
        <v>1053</v>
      </c>
      <c r="B48" s="27" t="s">
        <v>1116</v>
      </c>
      <c r="C48" s="27" t="s">
        <v>1091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 x14ac:dyDescent="0.2">
      <c r="A49" s="27" t="s">
        <v>1054</v>
      </c>
      <c r="B49" s="27" t="s">
        <v>1116</v>
      </c>
      <c r="C49" s="27" t="s">
        <v>1091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 x14ac:dyDescent="0.2">
      <c r="A50" s="27" t="s">
        <v>1055</v>
      </c>
      <c r="B50" s="27" t="s">
        <v>1116</v>
      </c>
      <c r="C50" s="27" t="s">
        <v>1091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 x14ac:dyDescent="0.2">
      <c r="A51" s="27" t="s">
        <v>1056</v>
      </c>
      <c r="B51" s="27" t="s">
        <v>1116</v>
      </c>
      <c r="C51" s="27" t="s">
        <v>1091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 x14ac:dyDescent="0.2">
      <c r="A52" s="27" t="s">
        <v>1057</v>
      </c>
      <c r="B52" s="27" t="s">
        <v>1116</v>
      </c>
      <c r="C52" s="27" t="s">
        <v>1091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 x14ac:dyDescent="0.2">
      <c r="A53" s="27" t="s">
        <v>1058</v>
      </c>
      <c r="B53" s="27" t="s">
        <v>1116</v>
      </c>
      <c r="C53" s="27" t="s">
        <v>1091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 x14ac:dyDescent="0.2">
      <c r="A54" s="27" t="s">
        <v>1059</v>
      </c>
      <c r="B54" s="27" t="s">
        <v>1116</v>
      </c>
      <c r="C54" s="27" t="s">
        <v>1091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 x14ac:dyDescent="0.2">
      <c r="A55" s="27" t="s">
        <v>1060</v>
      </c>
      <c r="B55" s="27" t="s">
        <v>1116</v>
      </c>
      <c r="C55" s="27" t="s">
        <v>1091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 x14ac:dyDescent="0.2">
      <c r="A56" s="27" t="s">
        <v>1061</v>
      </c>
      <c r="B56" s="27" t="s">
        <v>1116</v>
      </c>
      <c r="C56" s="27" t="s">
        <v>1091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 x14ac:dyDescent="0.2">
      <c r="A57" s="27" t="s">
        <v>1062</v>
      </c>
      <c r="B57" s="27" t="s">
        <v>1116</v>
      </c>
      <c r="C57" s="27" t="s">
        <v>1091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 x14ac:dyDescent="0.2">
      <c r="A58" s="27" t="s">
        <v>1063</v>
      </c>
      <c r="B58" s="27" t="s">
        <v>1116</v>
      </c>
      <c r="C58" s="27" t="s">
        <v>1091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 x14ac:dyDescent="0.2">
      <c r="A59" s="27" t="s">
        <v>1064</v>
      </c>
      <c r="B59" s="27" t="s">
        <v>1116</v>
      </c>
      <c r="C59" s="27" t="s">
        <v>1091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 x14ac:dyDescent="0.2">
      <c r="A60" s="27" t="s">
        <v>1065</v>
      </c>
      <c r="B60" s="27" t="s">
        <v>1116</v>
      </c>
      <c r="C60" s="27" t="s">
        <v>1091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 x14ac:dyDescent="0.2">
      <c r="A61" s="27" t="s">
        <v>1066</v>
      </c>
      <c r="B61" s="27" t="s">
        <v>1116</v>
      </c>
      <c r="C61" s="27" t="s">
        <v>1091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 x14ac:dyDescent="0.2">
      <c r="A62" s="27" t="s">
        <v>1067</v>
      </c>
      <c r="B62" s="27" t="s">
        <v>1116</v>
      </c>
      <c r="C62" s="27" t="s">
        <v>1091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 x14ac:dyDescent="0.2">
      <c r="A63" s="27" t="s">
        <v>1068</v>
      </c>
      <c r="B63" s="27" t="s">
        <v>1116</v>
      </c>
      <c r="C63" s="27" t="s">
        <v>1091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 x14ac:dyDescent="0.2">
      <c r="A64" s="27" t="s">
        <v>1069</v>
      </c>
      <c r="B64" s="27" t="s">
        <v>1116</v>
      </c>
      <c r="C64" s="27" t="s">
        <v>1091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 x14ac:dyDescent="0.2">
      <c r="A65" s="27" t="s">
        <v>1070</v>
      </c>
      <c r="B65" s="27" t="s">
        <v>1116</v>
      </c>
      <c r="C65" s="27" t="s">
        <v>1091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 x14ac:dyDescent="0.2">
      <c r="A66" s="27" t="s">
        <v>1071</v>
      </c>
      <c r="B66" s="27" t="s">
        <v>1116</v>
      </c>
      <c r="C66" s="27" t="s">
        <v>1091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 x14ac:dyDescent="0.2">
      <c r="A67" s="27" t="s">
        <v>1072</v>
      </c>
      <c r="B67" s="27" t="s">
        <v>1116</v>
      </c>
      <c r="C67" s="27" t="s">
        <v>1091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 x14ac:dyDescent="0.2">
      <c r="A68" s="27" t="s">
        <v>1073</v>
      </c>
      <c r="B68" s="27" t="s">
        <v>1116</v>
      </c>
      <c r="C68" s="27" t="s">
        <v>1091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 x14ac:dyDescent="0.2">
      <c r="A69" s="27" t="s">
        <v>1074</v>
      </c>
      <c r="B69" s="27" t="s">
        <v>1116</v>
      </c>
      <c r="C69" s="27" t="s">
        <v>1091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 x14ac:dyDescent="0.2">
      <c r="A70" s="27" t="s">
        <v>83</v>
      </c>
      <c r="B70" s="27" t="s">
        <v>1116</v>
      </c>
      <c r="C70" s="27" t="s">
        <v>1091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 x14ac:dyDescent="0.2">
      <c r="A71" s="27" t="s">
        <v>104</v>
      </c>
      <c r="B71" s="27" t="s">
        <v>1116</v>
      </c>
      <c r="C71" s="27" t="s">
        <v>1091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 x14ac:dyDescent="0.2">
      <c r="A72" s="27" t="s">
        <v>63</v>
      </c>
      <c r="B72" s="27" t="s">
        <v>1116</v>
      </c>
      <c r="C72" s="27" t="s">
        <v>1091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 x14ac:dyDescent="0.2">
      <c r="A73" s="27" t="s">
        <v>85</v>
      </c>
      <c r="B73" s="27" t="s">
        <v>1116</v>
      </c>
      <c r="C73" s="27" t="s">
        <v>1091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 x14ac:dyDescent="0.2">
      <c r="A74" s="27" t="s">
        <v>106</v>
      </c>
      <c r="B74" s="27" t="s">
        <v>1116</v>
      </c>
      <c r="C74" s="27" t="s">
        <v>1091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 x14ac:dyDescent="0.2">
      <c r="A75" s="27" t="s">
        <v>146</v>
      </c>
      <c r="B75" s="27" t="s">
        <v>1116</v>
      </c>
      <c r="C75" s="27" t="s">
        <v>1091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 x14ac:dyDescent="0.2">
      <c r="A76" s="27" t="s">
        <v>167</v>
      </c>
      <c r="B76" s="27" t="s">
        <v>1116</v>
      </c>
      <c r="C76" s="27" t="s">
        <v>1091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 x14ac:dyDescent="0.2">
      <c r="A77" s="27" t="s">
        <v>188</v>
      </c>
      <c r="B77" s="27" t="s">
        <v>1116</v>
      </c>
      <c r="C77" s="27" t="s">
        <v>1091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 x14ac:dyDescent="0.2">
      <c r="A78" s="27" t="s">
        <v>209</v>
      </c>
      <c r="B78" s="27" t="s">
        <v>1116</v>
      </c>
      <c r="C78" s="27" t="s">
        <v>1091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 x14ac:dyDescent="0.2">
      <c r="A79" s="27" t="s">
        <v>230</v>
      </c>
      <c r="B79" s="27" t="s">
        <v>1116</v>
      </c>
      <c r="C79" s="27" t="s">
        <v>1091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 x14ac:dyDescent="0.2">
      <c r="A80" s="27" t="s">
        <v>251</v>
      </c>
      <c r="B80" s="27" t="s">
        <v>1116</v>
      </c>
      <c r="C80" s="27" t="s">
        <v>1091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 x14ac:dyDescent="0.2">
      <c r="A81" s="27" t="s">
        <v>272</v>
      </c>
      <c r="B81" s="27" t="s">
        <v>1116</v>
      </c>
      <c r="C81" s="27" t="s">
        <v>1091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 x14ac:dyDescent="0.2">
      <c r="A82" s="27" t="s">
        <v>293</v>
      </c>
      <c r="B82" s="27" t="s">
        <v>1116</v>
      </c>
      <c r="C82" s="27" t="s">
        <v>1091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 x14ac:dyDescent="0.2">
      <c r="A83" s="27" t="s">
        <v>314</v>
      </c>
      <c r="B83" s="27" t="s">
        <v>1116</v>
      </c>
      <c r="C83" s="27" t="s">
        <v>1091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 x14ac:dyDescent="0.2">
      <c r="A84" s="27" t="s">
        <v>335</v>
      </c>
      <c r="B84" s="27" t="s">
        <v>1116</v>
      </c>
      <c r="C84" s="27" t="s">
        <v>1091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 x14ac:dyDescent="0.2">
      <c r="A85" s="27" t="s">
        <v>356</v>
      </c>
      <c r="B85" s="27" t="s">
        <v>1116</v>
      </c>
      <c r="C85" s="27" t="s">
        <v>1091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 x14ac:dyDescent="0.2">
      <c r="A86" s="27" t="s">
        <v>377</v>
      </c>
      <c r="B86" s="27" t="s">
        <v>1116</v>
      </c>
      <c r="C86" s="27" t="s">
        <v>1091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 x14ac:dyDescent="0.2">
      <c r="A87" s="27" t="s">
        <v>398</v>
      </c>
      <c r="B87" s="27" t="s">
        <v>1116</v>
      </c>
      <c r="C87" s="27" t="s">
        <v>1091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 x14ac:dyDescent="0.2">
      <c r="A88" s="27" t="s">
        <v>419</v>
      </c>
      <c r="B88" s="27" t="s">
        <v>1116</v>
      </c>
      <c r="C88" s="27" t="s">
        <v>1091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 x14ac:dyDescent="0.2">
      <c r="A89" s="27" t="s">
        <v>440</v>
      </c>
      <c r="B89" s="27" t="s">
        <v>1116</v>
      </c>
      <c r="C89" s="27" t="s">
        <v>1091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 x14ac:dyDescent="0.2">
      <c r="A90" s="27" t="s">
        <v>461</v>
      </c>
      <c r="B90" s="27" t="s">
        <v>1116</v>
      </c>
      <c r="C90" s="27" t="s">
        <v>1091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 x14ac:dyDescent="0.2">
      <c r="A91" s="27" t="s">
        <v>482</v>
      </c>
      <c r="B91" s="27" t="s">
        <v>1116</v>
      </c>
      <c r="C91" s="27" t="s">
        <v>1091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 x14ac:dyDescent="0.2">
      <c r="A92" s="27" t="s">
        <v>503</v>
      </c>
      <c r="B92" s="27" t="s">
        <v>1116</v>
      </c>
      <c r="C92" s="27" t="s">
        <v>1091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 x14ac:dyDescent="0.2">
      <c r="A93" s="27" t="s">
        <v>524</v>
      </c>
      <c r="B93" s="27" t="s">
        <v>1116</v>
      </c>
      <c r="C93" s="27" t="s">
        <v>1091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 x14ac:dyDescent="0.2">
      <c r="A94" s="27" t="s">
        <v>127</v>
      </c>
      <c r="B94" s="27" t="s">
        <v>1116</v>
      </c>
      <c r="C94" s="27" t="s">
        <v>1091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 x14ac:dyDescent="0.2">
      <c r="A95" s="27" t="s">
        <v>148</v>
      </c>
      <c r="B95" s="27" t="s">
        <v>1116</v>
      </c>
      <c r="C95" s="27" t="s">
        <v>1091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 x14ac:dyDescent="0.2">
      <c r="A96" s="27" t="s">
        <v>169</v>
      </c>
      <c r="B96" s="27" t="s">
        <v>1116</v>
      </c>
      <c r="C96" s="27" t="s">
        <v>1091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 x14ac:dyDescent="0.2">
      <c r="A97" s="27" t="s">
        <v>190</v>
      </c>
      <c r="B97" s="27" t="s">
        <v>1116</v>
      </c>
      <c r="C97" s="27" t="s">
        <v>1091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 x14ac:dyDescent="0.2">
      <c r="A98" s="27" t="s">
        <v>211</v>
      </c>
      <c r="B98" s="27" t="s">
        <v>1116</v>
      </c>
      <c r="C98" s="27" t="s">
        <v>1091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 x14ac:dyDescent="0.2">
      <c r="A99" s="27" t="s">
        <v>232</v>
      </c>
      <c r="B99" s="27" t="s">
        <v>1116</v>
      </c>
      <c r="C99" s="27" t="s">
        <v>1091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 x14ac:dyDescent="0.2">
      <c r="A100" s="27" t="s">
        <v>253</v>
      </c>
      <c r="B100" s="27" t="s">
        <v>1116</v>
      </c>
      <c r="C100" s="27" t="s">
        <v>1091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 x14ac:dyDescent="0.2">
      <c r="A101" s="27" t="s">
        <v>274</v>
      </c>
      <c r="B101" s="27" t="s">
        <v>1116</v>
      </c>
      <c r="C101" s="27" t="s">
        <v>1091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 x14ac:dyDescent="0.2">
      <c r="A102" s="27" t="s">
        <v>295</v>
      </c>
      <c r="B102" s="27" t="s">
        <v>1116</v>
      </c>
      <c r="C102" s="27" t="s">
        <v>1091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 x14ac:dyDescent="0.2">
      <c r="A103" s="27" t="s">
        <v>316</v>
      </c>
      <c r="B103" s="27" t="s">
        <v>1116</v>
      </c>
      <c r="C103" s="27" t="s">
        <v>1091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 x14ac:dyDescent="0.2">
      <c r="A104" s="27" t="s">
        <v>337</v>
      </c>
      <c r="B104" s="27" t="s">
        <v>1116</v>
      </c>
      <c r="C104" s="27" t="s">
        <v>1091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 x14ac:dyDescent="0.2">
      <c r="A105" s="27" t="s">
        <v>358</v>
      </c>
      <c r="B105" s="27" t="s">
        <v>1116</v>
      </c>
      <c r="C105" s="27" t="s">
        <v>1091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 x14ac:dyDescent="0.2">
      <c r="A106" s="27" t="s">
        <v>379</v>
      </c>
      <c r="B106" s="27" t="s">
        <v>1116</v>
      </c>
      <c r="C106" s="27" t="s">
        <v>1091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 x14ac:dyDescent="0.2">
      <c r="A107" s="27" t="s">
        <v>400</v>
      </c>
      <c r="B107" s="27" t="s">
        <v>1116</v>
      </c>
      <c r="C107" s="27" t="s">
        <v>1091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 x14ac:dyDescent="0.2">
      <c r="A108" s="27" t="s">
        <v>421</v>
      </c>
      <c r="B108" s="27" t="s">
        <v>1116</v>
      </c>
      <c r="C108" s="27" t="s">
        <v>1091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 x14ac:dyDescent="0.2">
      <c r="A109" s="27" t="s">
        <v>442</v>
      </c>
      <c r="B109" s="27" t="s">
        <v>1116</v>
      </c>
      <c r="C109" s="27" t="s">
        <v>1091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 x14ac:dyDescent="0.2">
      <c r="A110" s="27" t="s">
        <v>463</v>
      </c>
      <c r="B110" s="27" t="s">
        <v>1116</v>
      </c>
      <c r="C110" s="27" t="s">
        <v>1091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 x14ac:dyDescent="0.2">
      <c r="A111" s="27" t="s">
        <v>484</v>
      </c>
      <c r="B111" s="27" t="s">
        <v>1116</v>
      </c>
      <c r="C111" s="27" t="s">
        <v>1091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 x14ac:dyDescent="0.2">
      <c r="A112" s="27" t="s">
        <v>505</v>
      </c>
      <c r="B112" s="27" t="s">
        <v>1116</v>
      </c>
      <c r="C112" s="27" t="s">
        <v>1091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tabSelected="1" topLeftCell="T1" zoomScale="60" zoomScaleNormal="60" workbookViewId="0">
      <selection activeCell="U18" sqref="U18"/>
    </sheetView>
  </sheetViews>
  <sheetFormatPr baseColWidth="10" defaultColWidth="10.6640625" defaultRowHeight="15" x14ac:dyDescent="0.2"/>
  <cols>
    <col min="1" max="1" width="16.83203125" bestFit="1" customWidth="1"/>
    <col min="4" max="4" width="12.5" customWidth="1"/>
    <col min="5" max="5" width="12.6640625" customWidth="1"/>
    <col min="7" max="7" width="15.33203125" bestFit="1" customWidth="1"/>
    <col min="8" max="8" width="16.83203125" bestFit="1" customWidth="1"/>
    <col min="9" max="9" width="21.6640625" bestFit="1" customWidth="1"/>
    <col min="10" max="11" width="31.1640625" bestFit="1" customWidth="1"/>
    <col min="19" max="19" width="15.33203125" bestFit="1" customWidth="1"/>
    <col min="20" max="20" width="17" bestFit="1" customWidth="1"/>
    <col min="21" max="21" width="21.6640625" bestFit="1" customWidth="1"/>
    <col min="22" max="23" width="31.1640625" bestFit="1" customWidth="1"/>
    <col min="31" max="31" width="15.33203125" bestFit="1" customWidth="1"/>
    <col min="32" max="32" width="16.83203125" bestFit="1" customWidth="1"/>
    <col min="33" max="33" width="18.83203125" bestFit="1" customWidth="1"/>
    <col min="34" max="35" width="31.1640625" bestFit="1" customWidth="1"/>
    <col min="45" max="45" width="15.33203125" bestFit="1" customWidth="1"/>
    <col min="46" max="46" width="16.83203125" bestFit="1" customWidth="1"/>
    <col min="47" max="47" width="18.83203125" bestFit="1" customWidth="1"/>
    <col min="48" max="49" width="31.1640625" bestFit="1" customWidth="1"/>
    <col min="57" max="57" width="15.33203125" bestFit="1" customWidth="1"/>
    <col min="58" max="58" width="16.83203125" bestFit="1" customWidth="1"/>
    <col min="59" max="59" width="18.83203125" bestFit="1" customWidth="1"/>
    <col min="60" max="61" width="31.1640625" bestFit="1" customWidth="1"/>
    <col min="69" max="69" width="15.33203125" bestFit="1" customWidth="1"/>
    <col min="70" max="70" width="16.83203125" bestFit="1" customWidth="1"/>
    <col min="71" max="71" width="18.83203125" bestFit="1" customWidth="1"/>
    <col min="72" max="73" width="31.1640625" bestFit="1" customWidth="1"/>
  </cols>
  <sheetData>
    <row r="1" spans="1:82" ht="16" thickBot="1" x14ac:dyDescent="0.25"/>
    <row r="2" spans="1:82" ht="17" thickBot="1" x14ac:dyDescent="0.25">
      <c r="F2" s="495" t="s">
        <v>1117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7"/>
      <c r="AJ2">
        <v>0</v>
      </c>
      <c r="BX2" s="475" t="s">
        <v>1129</v>
      </c>
      <c r="BY2" s="475"/>
      <c r="BZ2" s="475"/>
      <c r="CA2" s="475"/>
      <c r="CB2" s="475"/>
      <c r="CC2" s="475"/>
      <c r="CD2" s="475"/>
    </row>
    <row r="3" spans="1:82" ht="16" thickBot="1" x14ac:dyDescent="0.25">
      <c r="AJ3">
        <v>1</v>
      </c>
      <c r="AM3" s="513" t="s">
        <v>1119</v>
      </c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513"/>
      <c r="BO3" s="513"/>
      <c r="BP3" s="513"/>
      <c r="BQ3" s="513"/>
      <c r="BR3" s="513"/>
    </row>
    <row r="4" spans="1:82" ht="16" thickBot="1" x14ac:dyDescent="0.25">
      <c r="A4" s="498" t="s">
        <v>1118</v>
      </c>
      <c r="B4" s="499"/>
      <c r="C4" s="499"/>
      <c r="D4" s="499"/>
      <c r="E4" s="499"/>
      <c r="F4" s="499"/>
      <c r="G4" s="499"/>
      <c r="H4" s="499"/>
      <c r="I4" s="499"/>
      <c r="J4" s="499"/>
      <c r="K4" s="499"/>
      <c r="L4" s="499"/>
      <c r="M4" s="499"/>
      <c r="N4" s="499"/>
      <c r="O4" s="499"/>
      <c r="P4" s="499"/>
      <c r="Q4" s="499"/>
      <c r="R4" s="499"/>
      <c r="S4" s="499"/>
      <c r="T4" s="499"/>
      <c r="U4" s="499"/>
      <c r="V4" s="499"/>
      <c r="W4" s="499"/>
      <c r="X4" s="499"/>
      <c r="Y4" s="499"/>
      <c r="Z4" s="499"/>
      <c r="AA4" s="499"/>
      <c r="AB4" s="499"/>
      <c r="AC4" s="499"/>
      <c r="AD4" s="500"/>
      <c r="AJ4">
        <v>2</v>
      </c>
    </row>
    <row r="5" spans="1:82" ht="16" thickBot="1" x14ac:dyDescent="0.25"/>
    <row r="6" spans="1:82" ht="16" thickBot="1" x14ac:dyDescent="0.25">
      <c r="AM6" s="501" t="s">
        <v>1120</v>
      </c>
      <c r="AN6" s="502"/>
      <c r="AO6" s="502"/>
      <c r="AP6" s="502"/>
      <c r="AQ6" s="502"/>
      <c r="AR6" s="502"/>
      <c r="AS6" s="502"/>
      <c r="AT6" s="503"/>
      <c r="AU6" s="422" t="s">
        <v>1130</v>
      </c>
      <c r="AV6" s="420" t="s">
        <v>1131</v>
      </c>
      <c r="AW6" s="420" t="s">
        <v>1132</v>
      </c>
      <c r="AY6" s="501" t="s">
        <v>1136</v>
      </c>
      <c r="AZ6" s="502"/>
      <c r="BA6" s="502"/>
      <c r="BB6" s="502"/>
      <c r="BC6" s="502"/>
      <c r="BD6" s="502"/>
      <c r="BE6" s="502"/>
      <c r="BF6" s="503"/>
      <c r="BG6" s="422" t="s">
        <v>1130</v>
      </c>
      <c r="BH6" s="420" t="s">
        <v>1131</v>
      </c>
      <c r="BI6" s="420" t="s">
        <v>1132</v>
      </c>
      <c r="BK6" s="501" t="s">
        <v>1138</v>
      </c>
      <c r="BL6" s="502"/>
      <c r="BM6" s="502"/>
      <c r="BN6" s="502"/>
      <c r="BO6" s="502"/>
      <c r="BP6" s="502"/>
      <c r="BQ6" s="502"/>
      <c r="BR6" s="503"/>
      <c r="BS6" s="422" t="s">
        <v>1130</v>
      </c>
      <c r="BT6" s="420" t="s">
        <v>1131</v>
      </c>
      <c r="BU6" s="514" t="s">
        <v>1132</v>
      </c>
    </row>
    <row r="7" spans="1:82" ht="14.75" customHeight="1" thickBot="1" x14ac:dyDescent="0.25">
      <c r="A7" s="501" t="s">
        <v>1120</v>
      </c>
      <c r="B7" s="502"/>
      <c r="C7" s="502"/>
      <c r="D7" s="502"/>
      <c r="E7" s="502"/>
      <c r="F7" s="502"/>
      <c r="G7" s="502"/>
      <c r="H7" s="503"/>
      <c r="I7" s="422" t="s">
        <v>1130</v>
      </c>
      <c r="J7" s="420" t="s">
        <v>1131</v>
      </c>
      <c r="K7" s="420" t="s">
        <v>1132</v>
      </c>
      <c r="M7" s="501" t="s">
        <v>1136</v>
      </c>
      <c r="N7" s="502"/>
      <c r="O7" s="502"/>
      <c r="P7" s="502"/>
      <c r="Q7" s="502"/>
      <c r="R7" s="502"/>
      <c r="S7" s="502"/>
      <c r="T7" s="503"/>
      <c r="U7" s="422" t="s">
        <v>1130</v>
      </c>
      <c r="V7" s="420" t="s">
        <v>1131</v>
      </c>
      <c r="W7" s="420" t="s">
        <v>1132</v>
      </c>
      <c r="Y7" s="501" t="s">
        <v>1138</v>
      </c>
      <c r="Z7" s="502"/>
      <c r="AA7" s="502"/>
      <c r="AB7" s="502"/>
      <c r="AC7" s="502"/>
      <c r="AD7" s="502"/>
      <c r="AE7" s="502"/>
      <c r="AF7" s="503"/>
      <c r="AG7" s="422" t="s">
        <v>1130</v>
      </c>
      <c r="AH7" s="420" t="s">
        <v>1131</v>
      </c>
      <c r="AI7" s="420" t="s">
        <v>1132</v>
      </c>
      <c r="AM7" s="151"/>
      <c r="AN7" s="493" t="s">
        <v>1092</v>
      </c>
      <c r="AO7" s="493"/>
      <c r="AP7" s="494"/>
      <c r="AQ7" s="506" t="s">
        <v>958</v>
      </c>
      <c r="AR7" s="508"/>
      <c r="AS7" s="504" t="s">
        <v>1126</v>
      </c>
      <c r="AT7" s="420" t="s">
        <v>1127</v>
      </c>
      <c r="AU7" s="444"/>
      <c r="AV7" s="442"/>
      <c r="AW7" s="442"/>
      <c r="AY7" s="151"/>
      <c r="AZ7" s="493" t="s">
        <v>1092</v>
      </c>
      <c r="BA7" s="493"/>
      <c r="BB7" s="494"/>
      <c r="BC7" s="506" t="s">
        <v>958</v>
      </c>
      <c r="BD7" s="508"/>
      <c r="BE7" s="504" t="s">
        <v>1126</v>
      </c>
      <c r="BF7" s="420" t="s">
        <v>1127</v>
      </c>
      <c r="BG7" s="444"/>
      <c r="BH7" s="442"/>
      <c r="BI7" s="442"/>
      <c r="BK7" s="151"/>
      <c r="BL7" s="493" t="s">
        <v>1092</v>
      </c>
      <c r="BM7" s="493"/>
      <c r="BN7" s="494"/>
      <c r="BO7" s="506" t="s">
        <v>958</v>
      </c>
      <c r="BP7" s="508"/>
      <c r="BQ7" s="504" t="s">
        <v>1126</v>
      </c>
      <c r="BR7" s="420" t="s">
        <v>1127</v>
      </c>
      <c r="BS7" s="444"/>
      <c r="BT7" s="442"/>
      <c r="BU7" s="515"/>
    </row>
    <row r="8" spans="1:82" ht="16.25" customHeight="1" thickBot="1" x14ac:dyDescent="0.25">
      <c r="A8" s="151"/>
      <c r="B8" s="493" t="s">
        <v>1092</v>
      </c>
      <c r="C8" s="493"/>
      <c r="D8" s="494"/>
      <c r="E8" s="506" t="s">
        <v>958</v>
      </c>
      <c r="F8" s="508"/>
      <c r="G8" s="504" t="s">
        <v>1126</v>
      </c>
      <c r="H8" s="420" t="s">
        <v>1127</v>
      </c>
      <c r="I8" s="444"/>
      <c r="J8" s="442"/>
      <c r="K8" s="442"/>
      <c r="M8" s="151"/>
      <c r="N8" s="493" t="s">
        <v>1092</v>
      </c>
      <c r="O8" s="493"/>
      <c r="P8" s="494"/>
      <c r="Q8" s="506" t="s">
        <v>958</v>
      </c>
      <c r="R8" s="508"/>
      <c r="S8" s="504" t="s">
        <v>1126</v>
      </c>
      <c r="T8" s="420" t="s">
        <v>1127</v>
      </c>
      <c r="U8" s="444"/>
      <c r="V8" s="442"/>
      <c r="W8" s="442"/>
      <c r="Y8" s="151"/>
      <c r="Z8" s="493" t="s">
        <v>1092</v>
      </c>
      <c r="AA8" s="493"/>
      <c r="AB8" s="494"/>
      <c r="AC8" s="506" t="s">
        <v>958</v>
      </c>
      <c r="AD8" s="508"/>
      <c r="AE8" s="504" t="s">
        <v>1126</v>
      </c>
      <c r="AF8" s="420" t="s">
        <v>1127</v>
      </c>
      <c r="AG8" s="444"/>
      <c r="AH8" s="442"/>
      <c r="AI8" s="442"/>
      <c r="AM8" s="181" t="s">
        <v>790</v>
      </c>
      <c r="AN8" s="228" t="s">
        <v>950</v>
      </c>
      <c r="AO8" s="180" t="s">
        <v>951</v>
      </c>
      <c r="AP8" s="227" t="s">
        <v>952</v>
      </c>
      <c r="AQ8" s="186" t="s">
        <v>956</v>
      </c>
      <c r="AR8" s="246" t="s">
        <v>957</v>
      </c>
      <c r="AS8" s="505"/>
      <c r="AT8" s="421"/>
      <c r="AU8" s="423"/>
      <c r="AV8" s="421"/>
      <c r="AW8" s="421"/>
      <c r="AY8" s="181" t="s">
        <v>790</v>
      </c>
      <c r="AZ8" s="228" t="s">
        <v>950</v>
      </c>
      <c r="BA8" s="180" t="s">
        <v>951</v>
      </c>
      <c r="BB8" s="227" t="s">
        <v>952</v>
      </c>
      <c r="BC8" s="186" t="s">
        <v>956</v>
      </c>
      <c r="BD8" s="246" t="s">
        <v>957</v>
      </c>
      <c r="BE8" s="505"/>
      <c r="BF8" s="421"/>
      <c r="BG8" s="423"/>
      <c r="BH8" s="421"/>
      <c r="BI8" s="421"/>
      <c r="BK8" s="181" t="s">
        <v>790</v>
      </c>
      <c r="BL8" s="228" t="s">
        <v>950</v>
      </c>
      <c r="BM8" s="180" t="s">
        <v>951</v>
      </c>
      <c r="BN8" s="227" t="s">
        <v>952</v>
      </c>
      <c r="BO8" s="186" t="s">
        <v>956</v>
      </c>
      <c r="BP8" s="246" t="s">
        <v>957</v>
      </c>
      <c r="BQ8" s="505"/>
      <c r="BR8" s="421"/>
      <c r="BS8" s="423"/>
      <c r="BT8" s="442"/>
      <c r="BU8" s="515"/>
    </row>
    <row r="9" spans="1:82" ht="17" thickBot="1" x14ac:dyDescent="0.25">
      <c r="A9" s="181" t="s">
        <v>790</v>
      </c>
      <c r="B9" s="228" t="s">
        <v>950</v>
      </c>
      <c r="C9" s="180" t="s">
        <v>951</v>
      </c>
      <c r="D9" s="227" t="s">
        <v>952</v>
      </c>
      <c r="E9" s="186" t="s">
        <v>956</v>
      </c>
      <c r="F9" s="246" t="s">
        <v>957</v>
      </c>
      <c r="G9" s="505"/>
      <c r="H9" s="421"/>
      <c r="I9" s="423"/>
      <c r="J9" s="421"/>
      <c r="K9" s="421"/>
      <c r="M9" s="181" t="s">
        <v>790</v>
      </c>
      <c r="N9" s="228" t="s">
        <v>950</v>
      </c>
      <c r="O9" s="180" t="s">
        <v>951</v>
      </c>
      <c r="P9" s="227" t="s">
        <v>952</v>
      </c>
      <c r="Q9" s="186" t="s">
        <v>956</v>
      </c>
      <c r="R9" s="246" t="s">
        <v>957</v>
      </c>
      <c r="S9" s="505"/>
      <c r="T9" s="421"/>
      <c r="U9" s="423"/>
      <c r="V9" s="421"/>
      <c r="W9" s="421"/>
      <c r="Y9" s="181" t="s">
        <v>790</v>
      </c>
      <c r="Z9" s="228" t="s">
        <v>950</v>
      </c>
      <c r="AA9" s="180" t="s">
        <v>951</v>
      </c>
      <c r="AB9" s="227" t="s">
        <v>952</v>
      </c>
      <c r="AC9" s="186" t="s">
        <v>956</v>
      </c>
      <c r="AD9" s="246" t="s">
        <v>957</v>
      </c>
      <c r="AE9" s="505"/>
      <c r="AF9" s="421"/>
      <c r="AG9" s="423"/>
      <c r="AH9" s="421"/>
      <c r="AI9" s="421"/>
      <c r="AM9" s="149" t="s">
        <v>928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>AE10</f>
        <v>0.11666666666666667</v>
      </c>
      <c r="AT9" s="234" t="b">
        <f>IF(AO9&lt;AS9,TRUE,FALSE)</f>
        <v>1</v>
      </c>
      <c r="AU9" s="323">
        <f t="shared" ref="AU9:AU30" si="0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928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1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928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2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6" x14ac:dyDescent="0.2">
      <c r="A10" s="219" t="s">
        <v>928</v>
      </c>
      <c r="B10" s="155">
        <f>ABS('Spostamenti SAP'!F4)</f>
        <v>7.0239999999999997E-2</v>
      </c>
      <c r="C10" s="224">
        <f>ABS('Spostamenti SAP'!F5)</f>
        <v>9.9879999999999997E-2</v>
      </c>
      <c r="D10" s="225">
        <f>ABS('Spostamenti SAP'!F6)</f>
        <v>7.0289000000000004E-2</v>
      </c>
      <c r="E10" s="226">
        <f>ABS('Spostamenti SAP'!O6)</f>
        <v>1.0454E-2</v>
      </c>
      <c r="F10" s="183">
        <f>'Spostamenti SAP'!O4</f>
        <v>1.0468999999999999E-2</v>
      </c>
      <c r="G10" s="301">
        <f>35/300</f>
        <v>0.11666666666666667</v>
      </c>
      <c r="H10" s="298" t="b">
        <f>IF(C10&lt;G10,TRUE,FALSE)</f>
        <v>1</v>
      </c>
      <c r="I10" s="321">
        <f t="shared" ref="I10:I31" si="3">ATAN(G10/(35/2))</f>
        <v>6.6665679038682294E-3</v>
      </c>
      <c r="J10" s="317" t="b">
        <f>IF(F10&lt;I10,TRUE,FALSE)</f>
        <v>0</v>
      </c>
      <c r="K10" s="317" t="b">
        <f>IF(E10&lt;I10,TRUE,FALSE)</f>
        <v>0</v>
      </c>
      <c r="M10" s="256" t="s">
        <v>928</v>
      </c>
      <c r="N10" s="151">
        <f>B10-0.001</f>
        <v>6.9239999999999996E-2</v>
      </c>
      <c r="O10" s="47">
        <f>C10-0.001</f>
        <v>9.8879999999999996E-2</v>
      </c>
      <c r="P10" s="168">
        <f>D10-0.001</f>
        <v>6.9289000000000003E-2</v>
      </c>
      <c r="Q10" s="266">
        <f>E10-0.001</f>
        <v>9.4540000000000006E-3</v>
      </c>
      <c r="R10" s="270">
        <f>F10-0.001</f>
        <v>9.4689999999999983E-3</v>
      </c>
      <c r="S10" s="301">
        <f>35/300</f>
        <v>0.11666666666666667</v>
      </c>
      <c r="T10" s="276" t="b">
        <f>IF(O10&lt;S10,TRUE,FALSE)</f>
        <v>1</v>
      </c>
      <c r="U10" s="321">
        <f t="shared" ref="U10:U31" si="4">ATAN(S10/(35/2))</f>
        <v>6.6665679038682294E-3</v>
      </c>
      <c r="V10" s="317" t="b">
        <f>IF(R10&lt;U10,TRUE,FALSE)</f>
        <v>0</v>
      </c>
      <c r="W10" s="317" t="b">
        <f>IF(Q10&lt;U10,TRUE,FALSE)</f>
        <v>0</v>
      </c>
      <c r="Y10" s="256" t="s">
        <v>928</v>
      </c>
      <c r="Z10" s="151">
        <f>B10-0.001</f>
        <v>6.9239999999999996E-2</v>
      </c>
      <c r="AA10" s="47">
        <f>C10-0.001</f>
        <v>9.8879999999999996E-2</v>
      </c>
      <c r="AB10" s="229">
        <f>D10-0.001</f>
        <v>6.9289000000000003E-2</v>
      </c>
      <c r="AC10" s="151">
        <f>E10-0.001</f>
        <v>9.4540000000000006E-3</v>
      </c>
      <c r="AD10" s="229">
        <f>F10-0.001</f>
        <v>9.4689999999999983E-3</v>
      </c>
      <c r="AE10" s="273">
        <f>S10</f>
        <v>0.11666666666666667</v>
      </c>
      <c r="AF10" s="234" t="b">
        <f>IF(AA10&lt;AE10,TRUE,FALSE)</f>
        <v>1</v>
      </c>
      <c r="AG10" s="321">
        <f t="shared" ref="AG10:AG31" si="5">ATAN(AE10/(35/2))</f>
        <v>6.6665679038682294E-3</v>
      </c>
      <c r="AH10" s="317" t="b">
        <f>IF(AD10&lt;AG10,TRUE,FALSE)</f>
        <v>0</v>
      </c>
      <c r="AI10" s="317" t="b">
        <f>IF(AC10&lt;AG10,TRUE,FALSE)</f>
        <v>0</v>
      </c>
      <c r="AM10" s="148" t="s">
        <v>929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ref="AS10:AS30" si="6">AE11</f>
        <v>0.11666666666666667</v>
      </c>
      <c r="AT10" s="325" t="b">
        <f t="shared" ref="AT10:AT30" si="7">IF(AO10&lt;AS10,TRUE,FALSE)</f>
        <v>1</v>
      </c>
      <c r="AU10" s="322">
        <f t="shared" si="0"/>
        <v>6.6665679038682294E-3</v>
      </c>
      <c r="AV10" s="318" t="b">
        <f t="shared" ref="AV10:AV30" si="8">IF(AR10&lt;AU10,TRUE,FALSE)</f>
        <v>0</v>
      </c>
      <c r="AW10" s="318" t="b">
        <f t="shared" ref="AW10:AW30" si="9">IF(AQ10&lt;AU10,TRUE,FALSE)</f>
        <v>0</v>
      </c>
      <c r="AY10" s="148" t="s">
        <v>929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10">AS10</f>
        <v>0.11666666666666667</v>
      </c>
      <c r="BF10" s="283" t="b">
        <f t="shared" ref="BF10:BF30" si="11">IF(BA10&lt;BE10,TRUE,FALSE)</f>
        <v>1</v>
      </c>
      <c r="BG10" s="304">
        <f t="shared" si="1"/>
        <v>6.6665679038682294E-3</v>
      </c>
      <c r="BH10" s="318" t="b">
        <f t="shared" ref="BH10:BH30" si="12">IF(BD10&lt;BG10,TRUE,FALSE)</f>
        <v>0</v>
      </c>
      <c r="BI10" s="318" t="b">
        <f t="shared" ref="BI10:BI30" si="13">IF(BC10&lt;BG10,TRUE,FALSE)</f>
        <v>0</v>
      </c>
      <c r="BK10" s="148" t="s">
        <v>929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14">BE10</f>
        <v>0.11666666666666667</v>
      </c>
      <c r="BR10" s="288" t="b">
        <f t="shared" ref="BR10:BR30" si="15">IF(BM10&lt;BQ10,TRUE,FALSE)</f>
        <v>1</v>
      </c>
      <c r="BS10" s="304">
        <f t="shared" si="2"/>
        <v>6.6665679038682294E-3</v>
      </c>
      <c r="BT10" s="318" t="b">
        <f t="shared" ref="BT10:BT30" si="16">IF(BP10&lt;BS10,TRUE,FALSE)</f>
        <v>0</v>
      </c>
      <c r="BU10" s="315" t="b">
        <f t="shared" ref="BU10:BU30" si="17">IF(BO10&lt;BS10,TRUE,FALSE)</f>
        <v>0</v>
      </c>
    </row>
    <row r="11" spans="1:82" ht="16" x14ac:dyDescent="0.2">
      <c r="A11" s="203" t="s">
        <v>929</v>
      </c>
      <c r="B11" s="157">
        <f>ABS('Spostamenti SAP'!F7)</f>
        <v>6.9028000000000006E-2</v>
      </c>
      <c r="C11" s="185">
        <f>ABS('Spostamenti SAP'!F8)</f>
        <v>9.7996E-2</v>
      </c>
      <c r="D11" s="187">
        <f>ABS('Spostamenti SAP'!F9)</f>
        <v>6.9067000000000003E-2</v>
      </c>
      <c r="E11" s="184">
        <f>ABS('Spostamenti SAP'!O7)</f>
        <v>1.0293999999999999E-2</v>
      </c>
      <c r="F11" s="179">
        <f>'Spostamenti SAP'!O5</f>
        <v>1.0305999999999999E-2</v>
      </c>
      <c r="G11" s="302">
        <f t="shared" ref="G11:G31" si="18">35/300</f>
        <v>0.11666666666666667</v>
      </c>
      <c r="H11" s="299" t="b">
        <f t="shared" ref="H11:H31" si="19">IF(C11&lt;G11,TRUE,FALSE)</f>
        <v>1</v>
      </c>
      <c r="I11" s="304">
        <f t="shared" si="3"/>
        <v>6.6665679038682294E-3</v>
      </c>
      <c r="J11" s="318" t="b">
        <f t="shared" ref="J11:J31" si="20">IF(F11&lt;I11,TRUE,FALSE)</f>
        <v>0</v>
      </c>
      <c r="K11" s="318" t="b">
        <f t="shared" ref="K11:K31" si="21">IF(E11&lt;I11,TRUE,FALSE)</f>
        <v>0</v>
      </c>
      <c r="M11" s="190" t="s">
        <v>929</v>
      </c>
      <c r="N11" s="215">
        <f t="shared" ref="N11:N31" si="22">B11-0.001</f>
        <v>6.8028000000000005E-2</v>
      </c>
      <c r="O11" s="214">
        <f t="shared" ref="O11:O31" si="23">C11-0.001</f>
        <v>9.6995999999999999E-2</v>
      </c>
      <c r="P11" s="262">
        <f t="shared" ref="P11:P31" si="24">D11-0.001</f>
        <v>6.8067000000000003E-2</v>
      </c>
      <c r="Q11" s="267">
        <f t="shared" ref="Q11:Q31" si="25">E11-0.001</f>
        <v>9.2940000000000002E-3</v>
      </c>
      <c r="R11" s="271">
        <f t="shared" ref="R11:R31" si="26">F11-0.001</f>
        <v>9.3059999999999983E-3</v>
      </c>
      <c r="S11" s="302">
        <f t="shared" ref="S11:S31" si="27">35/300</f>
        <v>0.11666666666666667</v>
      </c>
      <c r="T11" s="277" t="b">
        <f t="shared" ref="T11:T31" si="28">IF(O11&lt;S11,TRUE,FALSE)</f>
        <v>1</v>
      </c>
      <c r="U11" s="304">
        <f t="shared" si="4"/>
        <v>6.6665679038682294E-3</v>
      </c>
      <c r="V11" s="318" t="b">
        <f t="shared" ref="V11:V31" si="29">IF(R11&lt;U11,TRUE,FALSE)</f>
        <v>0</v>
      </c>
      <c r="W11" s="318" t="b">
        <f t="shared" ref="W11:W31" si="30">IF(Q11&lt;U11,TRUE,FALSE)</f>
        <v>0</v>
      </c>
      <c r="Y11" s="190" t="s">
        <v>929</v>
      </c>
      <c r="Z11" s="215">
        <f t="shared" ref="Z11:Z31" si="31">B11-0.001</f>
        <v>6.8028000000000005E-2</v>
      </c>
      <c r="AA11" s="214">
        <f t="shared" ref="AA11:AA31" si="32">C11-0.001</f>
        <v>9.6995999999999999E-2</v>
      </c>
      <c r="AB11" s="179">
        <f t="shared" ref="AB11:AB31" si="33">D11-0.001</f>
        <v>6.8067000000000003E-2</v>
      </c>
      <c r="AC11" s="215">
        <f t="shared" ref="AC11:AC31" si="34">E11-0.001</f>
        <v>9.2940000000000002E-3</v>
      </c>
      <c r="AD11" s="179">
        <f t="shared" ref="AD11:AD31" si="35">F11-0.001</f>
        <v>9.3059999999999983E-3</v>
      </c>
      <c r="AE11" s="274">
        <f t="shared" ref="AE11:AE31" si="36">S11</f>
        <v>0.11666666666666667</v>
      </c>
      <c r="AF11" s="268" t="b">
        <f t="shared" ref="AF11:AF31" si="37">IF(AA11&lt;AE11,TRUE,FALSE)</f>
        <v>1</v>
      </c>
      <c r="AG11" s="304">
        <f t="shared" si="5"/>
        <v>6.6665679038682294E-3</v>
      </c>
      <c r="AH11" s="318" t="b">
        <f t="shared" ref="AH11:AH31" si="38">IF(AD11&lt;AG11,TRUE,FALSE)</f>
        <v>0</v>
      </c>
      <c r="AI11" s="318" t="b">
        <f t="shared" ref="AI11:AI31" si="39">IF(AC11&lt;AG11,TRUE,FALSE)</f>
        <v>0</v>
      </c>
      <c r="AM11" s="148" t="s">
        <v>930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6"/>
        <v>0.11666666666666667</v>
      </c>
      <c r="AT11" s="325" t="b">
        <f t="shared" si="7"/>
        <v>1</v>
      </c>
      <c r="AU11" s="322">
        <f t="shared" si="0"/>
        <v>6.6665679038682294E-3</v>
      </c>
      <c r="AV11" s="318" t="b">
        <f t="shared" si="8"/>
        <v>0</v>
      </c>
      <c r="AW11" s="318" t="b">
        <f t="shared" si="9"/>
        <v>0</v>
      </c>
      <c r="AY11" s="148" t="s">
        <v>930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10"/>
        <v>0.11666666666666667</v>
      </c>
      <c r="BF11" s="283" t="b">
        <f t="shared" si="11"/>
        <v>1</v>
      </c>
      <c r="BG11" s="304">
        <f t="shared" si="1"/>
        <v>6.6665679038682294E-3</v>
      </c>
      <c r="BH11" s="318" t="b">
        <f t="shared" si="12"/>
        <v>0</v>
      </c>
      <c r="BI11" s="318" t="b">
        <f t="shared" si="13"/>
        <v>0</v>
      </c>
      <c r="BK11" s="148" t="s">
        <v>930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14"/>
        <v>0.11666666666666667</v>
      </c>
      <c r="BR11" s="288" t="b">
        <f t="shared" si="15"/>
        <v>1</v>
      </c>
      <c r="BS11" s="304">
        <f t="shared" si="2"/>
        <v>6.6665679038682294E-3</v>
      </c>
      <c r="BT11" s="318" t="b">
        <f t="shared" si="16"/>
        <v>0</v>
      </c>
      <c r="BU11" s="315" t="b">
        <f t="shared" si="17"/>
        <v>0</v>
      </c>
    </row>
    <row r="12" spans="1:82" ht="16" x14ac:dyDescent="0.2">
      <c r="A12" s="203" t="s">
        <v>930</v>
      </c>
      <c r="B12" s="157">
        <f>ABS('Spostamenti SAP'!F10)</f>
        <v>6.7806000000000005E-2</v>
      </c>
      <c r="C12" s="185">
        <f>ABS('Spostamenti SAP'!F11)</f>
        <v>9.6179000000000001E-2</v>
      </c>
      <c r="D12" s="187">
        <f>ABS('Spostamenti SAP'!F12)</f>
        <v>6.7835999999999994E-2</v>
      </c>
      <c r="E12" s="184">
        <f>ABS('Spostamenti SAP'!O8)</f>
        <v>1.0118E-2</v>
      </c>
      <c r="F12" s="179">
        <v>1.013E-2</v>
      </c>
      <c r="G12" s="302">
        <f t="shared" si="18"/>
        <v>0.11666666666666667</v>
      </c>
      <c r="H12" s="299" t="b">
        <f t="shared" si="19"/>
        <v>1</v>
      </c>
      <c r="I12" s="304">
        <f t="shared" si="3"/>
        <v>6.6665679038682294E-3</v>
      </c>
      <c r="J12" s="318" t="b">
        <f t="shared" si="20"/>
        <v>0</v>
      </c>
      <c r="K12" s="318" t="b">
        <f t="shared" si="21"/>
        <v>0</v>
      </c>
      <c r="M12" s="190" t="s">
        <v>930</v>
      </c>
      <c r="N12" s="215">
        <f t="shared" si="22"/>
        <v>6.6806000000000004E-2</v>
      </c>
      <c r="O12" s="214">
        <f t="shared" si="23"/>
        <v>9.5179E-2</v>
      </c>
      <c r="P12" s="262">
        <f t="shared" si="24"/>
        <v>6.6835999999999993E-2</v>
      </c>
      <c r="Q12" s="267">
        <f t="shared" si="25"/>
        <v>9.1180000000000011E-3</v>
      </c>
      <c r="R12" s="271">
        <f t="shared" si="26"/>
        <v>9.1299999999999992E-3</v>
      </c>
      <c r="S12" s="302">
        <f t="shared" si="27"/>
        <v>0.11666666666666667</v>
      </c>
      <c r="T12" s="277" t="b">
        <f t="shared" si="28"/>
        <v>1</v>
      </c>
      <c r="U12" s="304">
        <f t="shared" si="4"/>
        <v>6.6665679038682294E-3</v>
      </c>
      <c r="V12" s="318" t="b">
        <f t="shared" si="29"/>
        <v>0</v>
      </c>
      <c r="W12" s="318" t="b">
        <f t="shared" si="30"/>
        <v>0</v>
      </c>
      <c r="Y12" s="190" t="s">
        <v>930</v>
      </c>
      <c r="Z12" s="215">
        <f t="shared" si="31"/>
        <v>6.6806000000000004E-2</v>
      </c>
      <c r="AA12" s="214">
        <f t="shared" si="32"/>
        <v>9.5179E-2</v>
      </c>
      <c r="AB12" s="179">
        <f t="shared" si="33"/>
        <v>6.6835999999999993E-2</v>
      </c>
      <c r="AC12" s="215">
        <f t="shared" si="34"/>
        <v>9.1180000000000011E-3</v>
      </c>
      <c r="AD12" s="179">
        <f t="shared" si="35"/>
        <v>9.1299999999999992E-3</v>
      </c>
      <c r="AE12" s="274">
        <f t="shared" si="36"/>
        <v>0.11666666666666667</v>
      </c>
      <c r="AF12" s="268" t="b">
        <f t="shared" si="37"/>
        <v>1</v>
      </c>
      <c r="AG12" s="304">
        <f t="shared" si="5"/>
        <v>6.6665679038682294E-3</v>
      </c>
      <c r="AH12" s="318" t="b">
        <f t="shared" si="38"/>
        <v>0</v>
      </c>
      <c r="AI12" s="318" t="b">
        <f t="shared" si="39"/>
        <v>0</v>
      </c>
      <c r="AM12" s="148" t="s">
        <v>931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6"/>
        <v>0.11666666666666667</v>
      </c>
      <c r="AT12" s="325" t="b">
        <f t="shared" si="7"/>
        <v>1</v>
      </c>
      <c r="AU12" s="322">
        <f t="shared" si="0"/>
        <v>6.6665679038682294E-3</v>
      </c>
      <c r="AV12" s="318" t="b">
        <f t="shared" si="8"/>
        <v>0</v>
      </c>
      <c r="AW12" s="318" t="b">
        <f t="shared" si="9"/>
        <v>0</v>
      </c>
      <c r="AY12" s="148" t="s">
        <v>931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10"/>
        <v>0.11666666666666667</v>
      </c>
      <c r="BF12" s="283" t="b">
        <f t="shared" si="11"/>
        <v>1</v>
      </c>
      <c r="BG12" s="304">
        <f t="shared" si="1"/>
        <v>6.6665679038682294E-3</v>
      </c>
      <c r="BH12" s="318" t="b">
        <f t="shared" si="12"/>
        <v>0</v>
      </c>
      <c r="BI12" s="318" t="b">
        <f t="shared" si="13"/>
        <v>0</v>
      </c>
      <c r="BK12" s="148" t="s">
        <v>931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14"/>
        <v>0.11666666666666667</v>
      </c>
      <c r="BR12" s="288" t="b">
        <f t="shared" si="15"/>
        <v>1</v>
      </c>
      <c r="BS12" s="304">
        <f t="shared" si="2"/>
        <v>6.6665679038682294E-3</v>
      </c>
      <c r="BT12" s="318" t="b">
        <f t="shared" si="16"/>
        <v>0</v>
      </c>
      <c r="BU12" s="315" t="b">
        <f t="shared" si="17"/>
        <v>0</v>
      </c>
    </row>
    <row r="13" spans="1:82" ht="16" x14ac:dyDescent="0.2">
      <c r="A13" s="203" t="s">
        <v>931</v>
      </c>
      <c r="B13" s="157">
        <f>ABS('Spostamenti SAP'!F13)</f>
        <v>6.6539000000000001E-2</v>
      </c>
      <c r="C13" s="185">
        <f>ABS('Spostamenti SAP'!F14)</f>
        <v>9.4355999999999995E-2</v>
      </c>
      <c r="D13" s="187">
        <f>ABS('Spostamenti SAP'!F15)</f>
        <v>6.6560999999999995E-2</v>
      </c>
      <c r="E13" s="184">
        <f>ABS('Spostamenti SAP'!O28)</f>
        <v>9.9319999999999999E-3</v>
      </c>
      <c r="F13" s="179">
        <f>'Spostamenti SAP'!O9</f>
        <v>9.9399999999999992E-3</v>
      </c>
      <c r="G13" s="302">
        <f t="shared" si="18"/>
        <v>0.11666666666666667</v>
      </c>
      <c r="H13" s="299" t="b">
        <f t="shared" si="19"/>
        <v>1</v>
      </c>
      <c r="I13" s="304">
        <f t="shared" si="3"/>
        <v>6.6665679038682294E-3</v>
      </c>
      <c r="J13" s="318" t="b">
        <f t="shared" si="20"/>
        <v>0</v>
      </c>
      <c r="K13" s="318" t="b">
        <f t="shared" si="21"/>
        <v>0</v>
      </c>
      <c r="M13" s="190" t="s">
        <v>931</v>
      </c>
      <c r="N13" s="215">
        <f t="shared" si="22"/>
        <v>6.5539E-2</v>
      </c>
      <c r="O13" s="214">
        <f t="shared" si="23"/>
        <v>9.3355999999999995E-2</v>
      </c>
      <c r="P13" s="262">
        <f t="shared" si="24"/>
        <v>6.5560999999999994E-2</v>
      </c>
      <c r="Q13" s="267">
        <f t="shared" si="25"/>
        <v>8.931999999999999E-3</v>
      </c>
      <c r="R13" s="271">
        <f t="shared" si="26"/>
        <v>8.94E-3</v>
      </c>
      <c r="S13" s="302">
        <f t="shared" si="27"/>
        <v>0.11666666666666667</v>
      </c>
      <c r="T13" s="277" t="b">
        <f t="shared" si="28"/>
        <v>1</v>
      </c>
      <c r="U13" s="304">
        <f t="shared" si="4"/>
        <v>6.6665679038682294E-3</v>
      </c>
      <c r="V13" s="318" t="b">
        <f t="shared" si="29"/>
        <v>0</v>
      </c>
      <c r="W13" s="318" t="b">
        <f t="shared" si="30"/>
        <v>0</v>
      </c>
      <c r="Y13" s="190" t="s">
        <v>931</v>
      </c>
      <c r="Z13" s="215">
        <f t="shared" si="31"/>
        <v>6.5539E-2</v>
      </c>
      <c r="AA13" s="214">
        <f t="shared" si="32"/>
        <v>9.3355999999999995E-2</v>
      </c>
      <c r="AB13" s="179">
        <f t="shared" si="33"/>
        <v>6.5560999999999994E-2</v>
      </c>
      <c r="AC13" s="215">
        <f t="shared" si="34"/>
        <v>8.931999999999999E-3</v>
      </c>
      <c r="AD13" s="179">
        <f t="shared" si="35"/>
        <v>8.94E-3</v>
      </c>
      <c r="AE13" s="274">
        <f t="shared" si="36"/>
        <v>0.11666666666666667</v>
      </c>
      <c r="AF13" s="268" t="b">
        <f t="shared" si="37"/>
        <v>1</v>
      </c>
      <c r="AG13" s="304">
        <f t="shared" si="5"/>
        <v>6.6665679038682294E-3</v>
      </c>
      <c r="AH13" s="318" t="b">
        <f t="shared" si="38"/>
        <v>0</v>
      </c>
      <c r="AI13" s="318" t="b">
        <f t="shared" si="39"/>
        <v>0</v>
      </c>
      <c r="AM13" s="148" t="s">
        <v>932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6"/>
        <v>0.11666666666666667</v>
      </c>
      <c r="AT13" s="325" t="b">
        <f t="shared" si="7"/>
        <v>1</v>
      </c>
      <c r="AU13" s="322">
        <f t="shared" si="0"/>
        <v>6.6665679038682294E-3</v>
      </c>
      <c r="AV13" s="318" t="b">
        <f t="shared" si="8"/>
        <v>0</v>
      </c>
      <c r="AW13" s="318" t="b">
        <f t="shared" si="9"/>
        <v>0</v>
      </c>
      <c r="AY13" s="148" t="s">
        <v>932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10"/>
        <v>0.11666666666666667</v>
      </c>
      <c r="BF13" s="283" t="b">
        <f t="shared" si="11"/>
        <v>1</v>
      </c>
      <c r="BG13" s="304">
        <f t="shared" si="1"/>
        <v>6.6665679038682294E-3</v>
      </c>
      <c r="BH13" s="318" t="b">
        <f t="shared" si="12"/>
        <v>0</v>
      </c>
      <c r="BI13" s="318" t="b">
        <f t="shared" si="13"/>
        <v>0</v>
      </c>
      <c r="BK13" s="148" t="s">
        <v>932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14"/>
        <v>0.11666666666666667</v>
      </c>
      <c r="BR13" s="288" t="b">
        <f t="shared" si="15"/>
        <v>1</v>
      </c>
      <c r="BS13" s="304">
        <f t="shared" si="2"/>
        <v>6.6665679038682294E-3</v>
      </c>
      <c r="BT13" s="318" t="b">
        <f t="shared" si="16"/>
        <v>0</v>
      </c>
      <c r="BU13" s="315" t="b">
        <f t="shared" si="17"/>
        <v>0</v>
      </c>
    </row>
    <row r="14" spans="1:82" ht="16" x14ac:dyDescent="0.2">
      <c r="A14" s="203" t="s">
        <v>932</v>
      </c>
      <c r="B14" s="157">
        <f>ABS('Spostamenti SAP'!F16)</f>
        <v>6.5197000000000005E-2</v>
      </c>
      <c r="C14" s="185">
        <f>ABS('Spostamenti SAP'!F17)</f>
        <v>9.2453999999999995E-2</v>
      </c>
      <c r="D14" s="187">
        <f>ABS('Spostamenti SAP'!F18)</f>
        <v>6.5212000000000006E-2</v>
      </c>
      <c r="E14" s="184">
        <f>ABS('Spostamenti SAP'!O29)</f>
        <v>9.7330000000000003E-3</v>
      </c>
      <c r="F14" s="179">
        <f>'Spostamenti SAP'!O10</f>
        <v>9.7389999999999994E-3</v>
      </c>
      <c r="G14" s="302">
        <f t="shared" si="18"/>
        <v>0.11666666666666667</v>
      </c>
      <c r="H14" s="299" t="b">
        <f t="shared" si="19"/>
        <v>1</v>
      </c>
      <c r="I14" s="304">
        <f t="shared" si="3"/>
        <v>6.6665679038682294E-3</v>
      </c>
      <c r="J14" s="318" t="b">
        <f t="shared" si="20"/>
        <v>0</v>
      </c>
      <c r="K14" s="318" t="b">
        <f t="shared" si="21"/>
        <v>0</v>
      </c>
      <c r="M14" s="190" t="s">
        <v>932</v>
      </c>
      <c r="N14" s="215">
        <f t="shared" si="22"/>
        <v>6.4197000000000004E-2</v>
      </c>
      <c r="O14" s="214">
        <f t="shared" si="23"/>
        <v>9.1453999999999994E-2</v>
      </c>
      <c r="P14" s="262">
        <f t="shared" si="24"/>
        <v>6.4212000000000005E-2</v>
      </c>
      <c r="Q14" s="267">
        <f t="shared" si="25"/>
        <v>8.7330000000000012E-3</v>
      </c>
      <c r="R14" s="271">
        <f t="shared" si="26"/>
        <v>8.7390000000000002E-3</v>
      </c>
      <c r="S14" s="302">
        <f t="shared" si="27"/>
        <v>0.11666666666666667</v>
      </c>
      <c r="T14" s="277" t="b">
        <f t="shared" si="28"/>
        <v>1</v>
      </c>
      <c r="U14" s="304">
        <f t="shared" si="4"/>
        <v>6.6665679038682294E-3</v>
      </c>
      <c r="V14" s="318" t="b">
        <f t="shared" si="29"/>
        <v>0</v>
      </c>
      <c r="W14" s="318" t="b">
        <f t="shared" si="30"/>
        <v>0</v>
      </c>
      <c r="Y14" s="190" t="s">
        <v>932</v>
      </c>
      <c r="Z14" s="215">
        <f t="shared" si="31"/>
        <v>6.4197000000000004E-2</v>
      </c>
      <c r="AA14" s="214">
        <f t="shared" si="32"/>
        <v>9.1453999999999994E-2</v>
      </c>
      <c r="AB14" s="179">
        <f t="shared" si="33"/>
        <v>6.4212000000000005E-2</v>
      </c>
      <c r="AC14" s="215">
        <f t="shared" si="34"/>
        <v>8.7330000000000012E-3</v>
      </c>
      <c r="AD14" s="179">
        <f t="shared" si="35"/>
        <v>8.7390000000000002E-3</v>
      </c>
      <c r="AE14" s="274">
        <f t="shared" si="36"/>
        <v>0.11666666666666667</v>
      </c>
      <c r="AF14" s="268" t="b">
        <f t="shared" si="37"/>
        <v>1</v>
      </c>
      <c r="AG14" s="304">
        <f t="shared" si="5"/>
        <v>6.6665679038682294E-3</v>
      </c>
      <c r="AH14" s="318" t="b">
        <f t="shared" si="38"/>
        <v>0</v>
      </c>
      <c r="AI14" s="318" t="b">
        <f t="shared" si="39"/>
        <v>0</v>
      </c>
      <c r="AM14" s="148" t="s">
        <v>933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6"/>
        <v>0.11666666666666667</v>
      </c>
      <c r="AT14" s="325" t="b">
        <f t="shared" si="7"/>
        <v>1</v>
      </c>
      <c r="AU14" s="322">
        <f t="shared" si="0"/>
        <v>6.6665679038682294E-3</v>
      </c>
      <c r="AV14" s="318" t="b">
        <f t="shared" si="8"/>
        <v>0</v>
      </c>
      <c r="AW14" s="318" t="b">
        <f t="shared" si="9"/>
        <v>0</v>
      </c>
      <c r="AY14" s="148" t="s">
        <v>933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10"/>
        <v>0.11666666666666667</v>
      </c>
      <c r="BF14" s="283" t="b">
        <f t="shared" si="11"/>
        <v>1</v>
      </c>
      <c r="BG14" s="304">
        <f t="shared" si="1"/>
        <v>6.6665679038682294E-3</v>
      </c>
      <c r="BH14" s="318" t="b">
        <f t="shared" si="12"/>
        <v>0</v>
      </c>
      <c r="BI14" s="318" t="b">
        <f t="shared" si="13"/>
        <v>0</v>
      </c>
      <c r="BK14" s="148" t="s">
        <v>933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14"/>
        <v>0.11666666666666667</v>
      </c>
      <c r="BR14" s="288" t="b">
        <f t="shared" si="15"/>
        <v>1</v>
      </c>
      <c r="BS14" s="304">
        <f t="shared" si="2"/>
        <v>6.6665679038682294E-3</v>
      </c>
      <c r="BT14" s="318" t="b">
        <f t="shared" si="16"/>
        <v>0</v>
      </c>
      <c r="BU14" s="315" t="b">
        <f t="shared" si="17"/>
        <v>0</v>
      </c>
    </row>
    <row r="15" spans="1:82" ht="16" x14ac:dyDescent="0.2">
      <c r="A15" s="203" t="s">
        <v>933</v>
      </c>
      <c r="B15" s="157">
        <f>ABS('Spostamenti SAP'!F19)</f>
        <v>6.3766000000000003E-2</v>
      </c>
      <c r="C15" s="185">
        <f>ABS('Spostamenti SAP'!F20)</f>
        <v>9.0430999999999997E-2</v>
      </c>
      <c r="D15" s="187">
        <f>ABS('Spostamenti SAP'!F21)</f>
        <v>6.3773999999999997E-2</v>
      </c>
      <c r="E15" s="184">
        <f>ABS('Spostamenti SAP'!O30)</f>
        <v>9.5209999999999999E-3</v>
      </c>
      <c r="F15" s="179">
        <f>'Spostamenti SAP'!O11</f>
        <v>9.5250000000000005E-3</v>
      </c>
      <c r="G15" s="302">
        <f t="shared" si="18"/>
        <v>0.11666666666666667</v>
      </c>
      <c r="H15" s="299" t="b">
        <f t="shared" si="19"/>
        <v>1</v>
      </c>
      <c r="I15" s="304">
        <f t="shared" si="3"/>
        <v>6.6665679038682294E-3</v>
      </c>
      <c r="J15" s="318" t="b">
        <f t="shared" si="20"/>
        <v>0</v>
      </c>
      <c r="K15" s="318" t="b">
        <f t="shared" si="21"/>
        <v>0</v>
      </c>
      <c r="M15" s="190" t="s">
        <v>933</v>
      </c>
      <c r="N15" s="215">
        <f t="shared" si="22"/>
        <v>6.2766000000000002E-2</v>
      </c>
      <c r="O15" s="214">
        <f t="shared" si="23"/>
        <v>8.9430999999999997E-2</v>
      </c>
      <c r="P15" s="262">
        <f t="shared" si="24"/>
        <v>6.2773999999999996E-2</v>
      </c>
      <c r="Q15" s="267">
        <f t="shared" si="25"/>
        <v>8.5210000000000008E-3</v>
      </c>
      <c r="R15" s="271">
        <f t="shared" si="26"/>
        <v>8.5250000000000013E-3</v>
      </c>
      <c r="S15" s="302">
        <f t="shared" si="27"/>
        <v>0.11666666666666667</v>
      </c>
      <c r="T15" s="277" t="b">
        <f t="shared" si="28"/>
        <v>1</v>
      </c>
      <c r="U15" s="304">
        <f t="shared" si="4"/>
        <v>6.6665679038682294E-3</v>
      </c>
      <c r="V15" s="318" t="b">
        <f t="shared" si="29"/>
        <v>0</v>
      </c>
      <c r="W15" s="318" t="b">
        <f t="shared" si="30"/>
        <v>0</v>
      </c>
      <c r="Y15" s="190" t="s">
        <v>933</v>
      </c>
      <c r="Z15" s="215">
        <f t="shared" si="31"/>
        <v>6.2766000000000002E-2</v>
      </c>
      <c r="AA15" s="214">
        <f t="shared" si="32"/>
        <v>8.9430999999999997E-2</v>
      </c>
      <c r="AB15" s="179">
        <f t="shared" si="33"/>
        <v>6.2773999999999996E-2</v>
      </c>
      <c r="AC15" s="215">
        <f t="shared" si="34"/>
        <v>8.5210000000000008E-3</v>
      </c>
      <c r="AD15" s="179">
        <f t="shared" si="35"/>
        <v>8.5250000000000013E-3</v>
      </c>
      <c r="AE15" s="274">
        <f t="shared" si="36"/>
        <v>0.11666666666666667</v>
      </c>
      <c r="AF15" s="268" t="b">
        <f t="shared" si="37"/>
        <v>1</v>
      </c>
      <c r="AG15" s="304">
        <f t="shared" si="5"/>
        <v>6.6665679038682294E-3</v>
      </c>
      <c r="AH15" s="318" t="b">
        <f t="shared" si="38"/>
        <v>0</v>
      </c>
      <c r="AI15" s="318" t="b">
        <f t="shared" si="39"/>
        <v>0</v>
      </c>
      <c r="AM15" s="148" t="s">
        <v>934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6"/>
        <v>0.11666666666666667</v>
      </c>
      <c r="AT15" s="325" t="b">
        <f t="shared" si="7"/>
        <v>1</v>
      </c>
      <c r="AU15" s="322">
        <f t="shared" si="0"/>
        <v>6.6665679038682294E-3</v>
      </c>
      <c r="AV15" s="318" t="b">
        <f t="shared" si="8"/>
        <v>0</v>
      </c>
      <c r="AW15" s="318" t="b">
        <f t="shared" si="9"/>
        <v>0</v>
      </c>
      <c r="AY15" s="148" t="s">
        <v>934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10"/>
        <v>0.11666666666666667</v>
      </c>
      <c r="BF15" s="283" t="b">
        <f t="shared" si="11"/>
        <v>1</v>
      </c>
      <c r="BG15" s="304">
        <f t="shared" si="1"/>
        <v>6.6665679038682294E-3</v>
      </c>
      <c r="BH15" s="318" t="b">
        <f t="shared" si="12"/>
        <v>0</v>
      </c>
      <c r="BI15" s="318" t="b">
        <f t="shared" si="13"/>
        <v>0</v>
      </c>
      <c r="BK15" s="148" t="s">
        <v>934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14"/>
        <v>0.11666666666666667</v>
      </c>
      <c r="BR15" s="288" t="b">
        <f t="shared" si="15"/>
        <v>1</v>
      </c>
      <c r="BS15" s="304">
        <f t="shared" si="2"/>
        <v>6.6665679038682294E-3</v>
      </c>
      <c r="BT15" s="318" t="b">
        <f t="shared" si="16"/>
        <v>0</v>
      </c>
      <c r="BU15" s="315" t="b">
        <f t="shared" si="17"/>
        <v>0</v>
      </c>
    </row>
    <row r="16" spans="1:82" ht="16" x14ac:dyDescent="0.2">
      <c r="A16" s="203" t="s">
        <v>934</v>
      </c>
      <c r="B16" s="157">
        <f>ABS('Spostamenti SAP'!F22)</f>
        <v>6.2264E-2</v>
      </c>
      <c r="C16" s="185">
        <f>ABS('Spostamenti SAP'!F23)</f>
        <v>8.8299000000000002E-2</v>
      </c>
      <c r="D16" s="187">
        <f>ABS('Spostamenti SAP'!F24)</f>
        <v>6.2264E-2</v>
      </c>
      <c r="E16" s="184">
        <f>ABS('Spostamenti SAP'!O31)</f>
        <v>9.2999999999999992E-3</v>
      </c>
      <c r="F16" s="179">
        <f>'Spostamenti SAP'!O12</f>
        <v>9.3010000000000002E-3</v>
      </c>
      <c r="G16" s="302">
        <f t="shared" si="18"/>
        <v>0.11666666666666667</v>
      </c>
      <c r="H16" s="299" t="b">
        <f t="shared" si="19"/>
        <v>1</v>
      </c>
      <c r="I16" s="304">
        <f t="shared" si="3"/>
        <v>6.6665679038682294E-3</v>
      </c>
      <c r="J16" s="318" t="b">
        <f t="shared" si="20"/>
        <v>0</v>
      </c>
      <c r="K16" s="318" t="b">
        <f t="shared" si="21"/>
        <v>0</v>
      </c>
      <c r="M16" s="190" t="s">
        <v>934</v>
      </c>
      <c r="N16" s="215">
        <f t="shared" si="22"/>
        <v>6.1263999999999999E-2</v>
      </c>
      <c r="O16" s="214">
        <f t="shared" si="23"/>
        <v>8.7299000000000002E-2</v>
      </c>
      <c r="P16" s="262">
        <f t="shared" si="24"/>
        <v>6.1263999999999999E-2</v>
      </c>
      <c r="Q16" s="267">
        <f t="shared" si="25"/>
        <v>8.2999999999999984E-3</v>
      </c>
      <c r="R16" s="271">
        <f t="shared" si="26"/>
        <v>8.3009999999999994E-3</v>
      </c>
      <c r="S16" s="302">
        <f t="shared" si="27"/>
        <v>0.11666666666666667</v>
      </c>
      <c r="T16" s="277" t="b">
        <f t="shared" si="28"/>
        <v>1</v>
      </c>
      <c r="U16" s="304">
        <f t="shared" si="4"/>
        <v>6.6665679038682294E-3</v>
      </c>
      <c r="V16" s="318" t="b">
        <f t="shared" si="29"/>
        <v>0</v>
      </c>
      <c r="W16" s="318" t="b">
        <f t="shared" si="30"/>
        <v>0</v>
      </c>
      <c r="Y16" s="190" t="s">
        <v>934</v>
      </c>
      <c r="Z16" s="215">
        <f t="shared" si="31"/>
        <v>6.1263999999999999E-2</v>
      </c>
      <c r="AA16" s="214">
        <f t="shared" si="32"/>
        <v>8.7299000000000002E-2</v>
      </c>
      <c r="AB16" s="179">
        <f t="shared" si="33"/>
        <v>6.1263999999999999E-2</v>
      </c>
      <c r="AC16" s="215">
        <f t="shared" si="34"/>
        <v>8.2999999999999984E-3</v>
      </c>
      <c r="AD16" s="179">
        <f t="shared" si="35"/>
        <v>8.3009999999999994E-3</v>
      </c>
      <c r="AE16" s="274">
        <f t="shared" si="36"/>
        <v>0.11666666666666667</v>
      </c>
      <c r="AF16" s="268" t="b">
        <f t="shared" si="37"/>
        <v>1</v>
      </c>
      <c r="AG16" s="304">
        <f t="shared" si="5"/>
        <v>6.6665679038682294E-3</v>
      </c>
      <c r="AH16" s="318" t="b">
        <f t="shared" si="38"/>
        <v>0</v>
      </c>
      <c r="AI16" s="318" t="b">
        <f t="shared" si="39"/>
        <v>0</v>
      </c>
      <c r="AM16" s="148" t="s">
        <v>935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6"/>
        <v>0.11666666666666667</v>
      </c>
      <c r="AT16" s="325" t="b">
        <f t="shared" si="7"/>
        <v>1</v>
      </c>
      <c r="AU16" s="322">
        <f t="shared" si="0"/>
        <v>6.6665679038682294E-3</v>
      </c>
      <c r="AV16" s="318" t="b">
        <f t="shared" si="8"/>
        <v>0</v>
      </c>
      <c r="AW16" s="318" t="b">
        <f t="shared" si="9"/>
        <v>0</v>
      </c>
      <c r="AY16" s="148" t="s">
        <v>935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10"/>
        <v>0.11666666666666667</v>
      </c>
      <c r="BF16" s="283" t="b">
        <f t="shared" si="11"/>
        <v>1</v>
      </c>
      <c r="BG16" s="304">
        <f t="shared" si="1"/>
        <v>6.6665679038682294E-3</v>
      </c>
      <c r="BH16" s="318" t="b">
        <f t="shared" si="12"/>
        <v>0</v>
      </c>
      <c r="BI16" s="318" t="b">
        <f t="shared" si="13"/>
        <v>0</v>
      </c>
      <c r="BK16" s="148" t="s">
        <v>935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14"/>
        <v>0.11666666666666667</v>
      </c>
      <c r="BR16" s="288" t="b">
        <f t="shared" si="15"/>
        <v>1</v>
      </c>
      <c r="BS16" s="304">
        <f t="shared" si="2"/>
        <v>6.6665679038682294E-3</v>
      </c>
      <c r="BT16" s="318" t="b">
        <f t="shared" si="16"/>
        <v>0</v>
      </c>
      <c r="BU16" s="315" t="b">
        <f t="shared" si="17"/>
        <v>0</v>
      </c>
    </row>
    <row r="17" spans="1:73" ht="16" x14ac:dyDescent="0.2">
      <c r="A17" s="203" t="s">
        <v>935</v>
      </c>
      <c r="B17" s="157">
        <f>ABS('Spostamenti SAP'!F25)</f>
        <v>6.0769999999999998E-2</v>
      </c>
      <c r="C17" s="185">
        <f>ABS('Spostamenti SAP'!F26)</f>
        <v>8.6146E-2</v>
      </c>
      <c r="D17" s="187">
        <f>ABS('Spostamenti SAP'!F27)</f>
        <v>6.0759000000000001E-2</v>
      </c>
      <c r="E17" s="184">
        <f>ABS('Spostamenti SAP'!O32)</f>
        <v>9.0819999999999998E-3</v>
      </c>
      <c r="F17" s="179">
        <f>'Spostamenti SAP'!O13</f>
        <v>9.0790000000000003E-3</v>
      </c>
      <c r="G17" s="302">
        <f t="shared" si="18"/>
        <v>0.11666666666666667</v>
      </c>
      <c r="H17" s="299" t="b">
        <f t="shared" si="19"/>
        <v>1</v>
      </c>
      <c r="I17" s="304">
        <f t="shared" si="3"/>
        <v>6.6665679038682294E-3</v>
      </c>
      <c r="J17" s="318" t="b">
        <f t="shared" si="20"/>
        <v>0</v>
      </c>
      <c r="K17" s="318" t="b">
        <f t="shared" si="21"/>
        <v>0</v>
      </c>
      <c r="M17" s="190" t="s">
        <v>935</v>
      </c>
      <c r="N17" s="215">
        <f t="shared" si="22"/>
        <v>5.9769999999999997E-2</v>
      </c>
      <c r="O17" s="214">
        <f t="shared" si="23"/>
        <v>8.5145999999999999E-2</v>
      </c>
      <c r="P17" s="262">
        <f t="shared" si="24"/>
        <v>5.9759E-2</v>
      </c>
      <c r="Q17" s="267">
        <f t="shared" si="25"/>
        <v>8.0819999999999989E-3</v>
      </c>
      <c r="R17" s="271">
        <f t="shared" si="26"/>
        <v>8.0789999999999994E-3</v>
      </c>
      <c r="S17" s="302">
        <f t="shared" si="27"/>
        <v>0.11666666666666667</v>
      </c>
      <c r="T17" s="277" t="b">
        <f t="shared" si="28"/>
        <v>1</v>
      </c>
      <c r="U17" s="304">
        <f t="shared" si="4"/>
        <v>6.6665679038682294E-3</v>
      </c>
      <c r="V17" s="318" t="b">
        <f t="shared" si="29"/>
        <v>0</v>
      </c>
      <c r="W17" s="318" t="b">
        <f t="shared" si="30"/>
        <v>0</v>
      </c>
      <c r="Y17" s="190" t="s">
        <v>935</v>
      </c>
      <c r="Z17" s="215">
        <f t="shared" si="31"/>
        <v>5.9769999999999997E-2</v>
      </c>
      <c r="AA17" s="214">
        <f t="shared" si="32"/>
        <v>8.5145999999999999E-2</v>
      </c>
      <c r="AB17" s="179">
        <f t="shared" si="33"/>
        <v>5.9759E-2</v>
      </c>
      <c r="AC17" s="215">
        <f t="shared" si="34"/>
        <v>8.0819999999999989E-3</v>
      </c>
      <c r="AD17" s="179">
        <f t="shared" si="35"/>
        <v>8.0789999999999994E-3</v>
      </c>
      <c r="AE17" s="274">
        <f t="shared" si="36"/>
        <v>0.11666666666666667</v>
      </c>
      <c r="AF17" s="268" t="b">
        <f t="shared" si="37"/>
        <v>1</v>
      </c>
      <c r="AG17" s="304">
        <f t="shared" si="5"/>
        <v>6.6665679038682294E-3</v>
      </c>
      <c r="AH17" s="318" t="b">
        <f t="shared" si="38"/>
        <v>0</v>
      </c>
      <c r="AI17" s="318" t="b">
        <f t="shared" si="39"/>
        <v>0</v>
      </c>
      <c r="AM17" s="148" t="s">
        <v>936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6"/>
        <v>0.11666666666666667</v>
      </c>
      <c r="AT17" s="325" t="b">
        <f t="shared" si="7"/>
        <v>1</v>
      </c>
      <c r="AU17" s="322">
        <f t="shared" si="0"/>
        <v>6.6665679038682294E-3</v>
      </c>
      <c r="AV17" s="318" t="b">
        <f t="shared" si="8"/>
        <v>0</v>
      </c>
      <c r="AW17" s="318" t="b">
        <f t="shared" si="9"/>
        <v>0</v>
      </c>
      <c r="AY17" s="148" t="s">
        <v>936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10"/>
        <v>0.11666666666666667</v>
      </c>
      <c r="BF17" s="283" t="b">
        <f t="shared" si="11"/>
        <v>1</v>
      </c>
      <c r="BG17" s="304">
        <f t="shared" si="1"/>
        <v>6.6665679038682294E-3</v>
      </c>
      <c r="BH17" s="318" t="b">
        <f t="shared" si="12"/>
        <v>0</v>
      </c>
      <c r="BI17" s="318" t="b">
        <f t="shared" si="13"/>
        <v>0</v>
      </c>
      <c r="BK17" s="148" t="s">
        <v>936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14"/>
        <v>0.11666666666666667</v>
      </c>
      <c r="BR17" s="288" t="b">
        <f t="shared" si="15"/>
        <v>1</v>
      </c>
      <c r="BS17" s="304">
        <f t="shared" si="2"/>
        <v>6.6665679038682294E-3</v>
      </c>
      <c r="BT17" s="318" t="b">
        <f t="shared" si="16"/>
        <v>0</v>
      </c>
      <c r="BU17" s="315" t="b">
        <f t="shared" si="17"/>
        <v>0</v>
      </c>
    </row>
    <row r="18" spans="1:73" ht="16" x14ac:dyDescent="0.2">
      <c r="A18" s="203" t="s">
        <v>936</v>
      </c>
      <c r="B18" s="157">
        <f>ABS('Spostamenti SAP'!F28)</f>
        <v>5.9448000000000001E-2</v>
      </c>
      <c r="C18" s="185">
        <f>ABS('Spostamenti SAP'!F29)</f>
        <v>8.4177000000000002E-2</v>
      </c>
      <c r="D18" s="187">
        <f>ABS('Spostamenti SAP'!F30)</f>
        <v>5.9426E-2</v>
      </c>
      <c r="E18" s="184">
        <f>ABS('Spostamenti SAP'!O33)</f>
        <v>8.8900000000000003E-3</v>
      </c>
      <c r="F18" s="179">
        <f>'Spostamenti SAP'!O14</f>
        <v>8.8830000000000003E-3</v>
      </c>
      <c r="G18" s="302">
        <f t="shared" si="18"/>
        <v>0.11666666666666667</v>
      </c>
      <c r="H18" s="299" t="b">
        <f t="shared" si="19"/>
        <v>1</v>
      </c>
      <c r="I18" s="304">
        <f t="shared" si="3"/>
        <v>6.6665679038682294E-3</v>
      </c>
      <c r="J18" s="318" t="b">
        <f t="shared" si="20"/>
        <v>0</v>
      </c>
      <c r="K18" s="318" t="b">
        <f t="shared" si="21"/>
        <v>0</v>
      </c>
      <c r="M18" s="190" t="s">
        <v>936</v>
      </c>
      <c r="N18" s="215">
        <f t="shared" si="22"/>
        <v>5.8448E-2</v>
      </c>
      <c r="O18" s="214">
        <f t="shared" si="23"/>
        <v>8.3177000000000001E-2</v>
      </c>
      <c r="P18" s="262">
        <f t="shared" si="24"/>
        <v>5.8425999999999999E-2</v>
      </c>
      <c r="Q18" s="267">
        <f t="shared" si="25"/>
        <v>7.8900000000000012E-3</v>
      </c>
      <c r="R18" s="271">
        <f t="shared" si="26"/>
        <v>7.8830000000000011E-3</v>
      </c>
      <c r="S18" s="302">
        <f t="shared" si="27"/>
        <v>0.11666666666666667</v>
      </c>
      <c r="T18" s="277" t="b">
        <f t="shared" si="28"/>
        <v>1</v>
      </c>
      <c r="U18" s="304">
        <f t="shared" si="4"/>
        <v>6.6665679038682294E-3</v>
      </c>
      <c r="V18" s="318" t="b">
        <f t="shared" si="29"/>
        <v>0</v>
      </c>
      <c r="W18" s="318" t="b">
        <f t="shared" si="30"/>
        <v>0</v>
      </c>
      <c r="Y18" s="190" t="s">
        <v>936</v>
      </c>
      <c r="Z18" s="215">
        <f t="shared" si="31"/>
        <v>5.8448E-2</v>
      </c>
      <c r="AA18" s="214">
        <f t="shared" si="32"/>
        <v>8.3177000000000001E-2</v>
      </c>
      <c r="AB18" s="179">
        <f t="shared" si="33"/>
        <v>5.8425999999999999E-2</v>
      </c>
      <c r="AC18" s="215">
        <f t="shared" si="34"/>
        <v>7.8900000000000012E-3</v>
      </c>
      <c r="AD18" s="179">
        <f t="shared" si="35"/>
        <v>7.8830000000000011E-3</v>
      </c>
      <c r="AE18" s="274">
        <f t="shared" si="36"/>
        <v>0.11666666666666667</v>
      </c>
      <c r="AF18" s="268" t="b">
        <f t="shared" si="37"/>
        <v>1</v>
      </c>
      <c r="AG18" s="304">
        <f t="shared" si="5"/>
        <v>6.6665679038682294E-3</v>
      </c>
      <c r="AH18" s="318" t="b">
        <f t="shared" si="38"/>
        <v>0</v>
      </c>
      <c r="AI18" s="318" t="b">
        <f t="shared" si="39"/>
        <v>0</v>
      </c>
      <c r="AM18" s="148" t="s">
        <v>937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6"/>
        <v>0.11666666666666667</v>
      </c>
      <c r="AT18" s="325" t="b">
        <f t="shared" si="7"/>
        <v>1</v>
      </c>
      <c r="AU18" s="322">
        <f t="shared" si="0"/>
        <v>6.6665679038682294E-3</v>
      </c>
      <c r="AV18" s="318" t="b">
        <f t="shared" si="8"/>
        <v>0</v>
      </c>
      <c r="AW18" s="318" t="b">
        <f t="shared" si="9"/>
        <v>0</v>
      </c>
      <c r="AY18" s="148" t="s">
        <v>937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10"/>
        <v>0.11666666666666667</v>
      </c>
      <c r="BF18" s="283" t="b">
        <f t="shared" si="11"/>
        <v>1</v>
      </c>
      <c r="BG18" s="304">
        <f t="shared" si="1"/>
        <v>6.6665679038682294E-3</v>
      </c>
      <c r="BH18" s="318" t="b">
        <f t="shared" si="12"/>
        <v>0</v>
      </c>
      <c r="BI18" s="318" t="b">
        <f t="shared" si="13"/>
        <v>0</v>
      </c>
      <c r="BK18" s="148" t="s">
        <v>937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14"/>
        <v>0.11666666666666667</v>
      </c>
      <c r="BR18" s="288" t="b">
        <f t="shared" si="15"/>
        <v>1</v>
      </c>
      <c r="BS18" s="304">
        <f t="shared" si="2"/>
        <v>6.6665679038682294E-3</v>
      </c>
      <c r="BT18" s="318" t="b">
        <f t="shared" si="16"/>
        <v>0</v>
      </c>
      <c r="BU18" s="315" t="b">
        <f t="shared" si="17"/>
        <v>0</v>
      </c>
    </row>
    <row r="19" spans="1:73" ht="16" x14ac:dyDescent="0.2">
      <c r="A19" s="203" t="s">
        <v>937</v>
      </c>
      <c r="B19" s="157">
        <f>ABS('Spostamenti SAP'!F31)</f>
        <v>5.8720000000000001E-2</v>
      </c>
      <c r="C19" s="185">
        <f>ABS('Spostamenti SAP'!F32)</f>
        <v>8.3014000000000004E-2</v>
      </c>
      <c r="D19" s="187">
        <f>ABS('Spostamenti SAP'!F33)</f>
        <v>5.8691E-2</v>
      </c>
      <c r="E19" s="184">
        <f>ABS('Spostamenti SAP'!O34)</f>
        <v>8.7819999999999999E-3</v>
      </c>
      <c r="F19" s="179">
        <f>'Spostamenti SAP'!O15</f>
        <v>8.7709999999999993E-3</v>
      </c>
      <c r="G19" s="302">
        <f t="shared" si="18"/>
        <v>0.11666666666666667</v>
      </c>
      <c r="H19" s="299" t="b">
        <f t="shared" si="19"/>
        <v>1</v>
      </c>
      <c r="I19" s="304">
        <f t="shared" si="3"/>
        <v>6.6665679038682294E-3</v>
      </c>
      <c r="J19" s="318" t="b">
        <f t="shared" si="20"/>
        <v>0</v>
      </c>
      <c r="K19" s="318" t="b">
        <f t="shared" si="21"/>
        <v>0</v>
      </c>
      <c r="M19" s="190" t="s">
        <v>937</v>
      </c>
      <c r="N19" s="215">
        <f t="shared" si="22"/>
        <v>5.772E-2</v>
      </c>
      <c r="O19" s="214">
        <f t="shared" si="23"/>
        <v>8.2014000000000004E-2</v>
      </c>
      <c r="P19" s="262">
        <f t="shared" si="24"/>
        <v>5.7690999999999999E-2</v>
      </c>
      <c r="Q19" s="267">
        <f t="shared" si="25"/>
        <v>7.7819999999999999E-3</v>
      </c>
      <c r="R19" s="271">
        <f t="shared" si="26"/>
        <v>7.7709999999999993E-3</v>
      </c>
      <c r="S19" s="302">
        <f t="shared" si="27"/>
        <v>0.11666666666666667</v>
      </c>
      <c r="T19" s="277" t="b">
        <f t="shared" si="28"/>
        <v>1</v>
      </c>
      <c r="U19" s="304">
        <f t="shared" si="4"/>
        <v>6.6665679038682294E-3</v>
      </c>
      <c r="V19" s="318" t="b">
        <f t="shared" si="29"/>
        <v>0</v>
      </c>
      <c r="W19" s="318" t="b">
        <f t="shared" si="30"/>
        <v>0</v>
      </c>
      <c r="Y19" s="190" t="s">
        <v>937</v>
      </c>
      <c r="Z19" s="215">
        <f t="shared" si="31"/>
        <v>5.772E-2</v>
      </c>
      <c r="AA19" s="214">
        <f t="shared" si="32"/>
        <v>8.2014000000000004E-2</v>
      </c>
      <c r="AB19" s="179">
        <f t="shared" si="33"/>
        <v>5.7690999999999999E-2</v>
      </c>
      <c r="AC19" s="215">
        <f t="shared" si="34"/>
        <v>7.7819999999999999E-3</v>
      </c>
      <c r="AD19" s="179">
        <f t="shared" si="35"/>
        <v>7.7709999999999993E-3</v>
      </c>
      <c r="AE19" s="274">
        <f t="shared" si="36"/>
        <v>0.11666666666666667</v>
      </c>
      <c r="AF19" s="268" t="b">
        <f t="shared" si="37"/>
        <v>1</v>
      </c>
      <c r="AG19" s="304">
        <f t="shared" si="5"/>
        <v>6.6665679038682294E-3</v>
      </c>
      <c r="AH19" s="318" t="b">
        <f t="shared" si="38"/>
        <v>0</v>
      </c>
      <c r="AI19" s="318" t="b">
        <f t="shared" si="39"/>
        <v>0</v>
      </c>
      <c r="AM19" s="148" t="s">
        <v>938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6"/>
        <v>0.11666666666666667</v>
      </c>
      <c r="AT19" s="325" t="b">
        <f t="shared" si="7"/>
        <v>1</v>
      </c>
      <c r="AU19" s="322">
        <f t="shared" si="0"/>
        <v>6.6665679038682294E-3</v>
      </c>
      <c r="AV19" s="318" t="b">
        <f t="shared" si="8"/>
        <v>0</v>
      </c>
      <c r="AW19" s="318" t="b">
        <f t="shared" si="9"/>
        <v>0</v>
      </c>
      <c r="AY19" s="148" t="s">
        <v>938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10"/>
        <v>0.11666666666666667</v>
      </c>
      <c r="BF19" s="283" t="b">
        <f t="shared" si="11"/>
        <v>1</v>
      </c>
      <c r="BG19" s="304">
        <f t="shared" si="1"/>
        <v>6.6665679038682294E-3</v>
      </c>
      <c r="BH19" s="318" t="b">
        <f t="shared" si="12"/>
        <v>0</v>
      </c>
      <c r="BI19" s="318" t="b">
        <f t="shared" si="13"/>
        <v>0</v>
      </c>
      <c r="BK19" s="148" t="s">
        <v>938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14"/>
        <v>0.11666666666666667</v>
      </c>
      <c r="BR19" s="288" t="b">
        <f t="shared" si="15"/>
        <v>1</v>
      </c>
      <c r="BS19" s="304">
        <f t="shared" si="2"/>
        <v>6.6665679038682294E-3</v>
      </c>
      <c r="BT19" s="318" t="b">
        <f t="shared" si="16"/>
        <v>0</v>
      </c>
      <c r="BU19" s="315" t="b">
        <f t="shared" si="17"/>
        <v>0</v>
      </c>
    </row>
    <row r="20" spans="1:73" ht="16" x14ac:dyDescent="0.2">
      <c r="A20" s="203" t="s">
        <v>938</v>
      </c>
      <c r="B20" s="157">
        <f>ABS('Spostamenti SAP'!F34)</f>
        <v>5.8458000000000003E-2</v>
      </c>
      <c r="C20" s="185">
        <f>ABS('Spostamenti SAP'!F35)</f>
        <v>8.2542000000000004E-2</v>
      </c>
      <c r="D20" s="187">
        <f>ABS('Spostamenti SAP'!F36)</f>
        <v>5.8425999999999999E-2</v>
      </c>
      <c r="E20" s="184">
        <f>ABS('Spostamenti SAP'!O35)</f>
        <v>8.744E-3</v>
      </c>
      <c r="F20" s="179">
        <f>'Spostamenti SAP'!O16</f>
        <v>8.7320000000000002E-3</v>
      </c>
      <c r="G20" s="302">
        <f t="shared" si="18"/>
        <v>0.11666666666666667</v>
      </c>
      <c r="H20" s="299" t="b">
        <f t="shared" si="19"/>
        <v>1</v>
      </c>
      <c r="I20" s="304">
        <f t="shared" si="3"/>
        <v>6.6665679038682294E-3</v>
      </c>
      <c r="J20" s="318" t="b">
        <f t="shared" si="20"/>
        <v>0</v>
      </c>
      <c r="K20" s="318" t="b">
        <f t="shared" si="21"/>
        <v>0</v>
      </c>
      <c r="M20" s="190" t="s">
        <v>938</v>
      </c>
      <c r="N20" s="215">
        <f t="shared" si="22"/>
        <v>5.7458000000000002E-2</v>
      </c>
      <c r="O20" s="214">
        <f t="shared" si="23"/>
        <v>8.1542000000000003E-2</v>
      </c>
      <c r="P20" s="262">
        <f t="shared" si="24"/>
        <v>5.7425999999999998E-2</v>
      </c>
      <c r="Q20" s="267">
        <f t="shared" si="25"/>
        <v>7.744E-3</v>
      </c>
      <c r="R20" s="271">
        <f t="shared" si="26"/>
        <v>7.7320000000000002E-3</v>
      </c>
      <c r="S20" s="302">
        <f t="shared" si="27"/>
        <v>0.11666666666666667</v>
      </c>
      <c r="T20" s="277" t="b">
        <f t="shared" si="28"/>
        <v>1</v>
      </c>
      <c r="U20" s="304">
        <f t="shared" si="4"/>
        <v>6.6665679038682294E-3</v>
      </c>
      <c r="V20" s="318" t="b">
        <f t="shared" si="29"/>
        <v>0</v>
      </c>
      <c r="W20" s="318" t="b">
        <f t="shared" si="30"/>
        <v>0</v>
      </c>
      <c r="Y20" s="190" t="s">
        <v>938</v>
      </c>
      <c r="Z20" s="215">
        <f t="shared" si="31"/>
        <v>5.7458000000000002E-2</v>
      </c>
      <c r="AA20" s="214">
        <f t="shared" si="32"/>
        <v>8.1542000000000003E-2</v>
      </c>
      <c r="AB20" s="179">
        <f t="shared" si="33"/>
        <v>5.7425999999999998E-2</v>
      </c>
      <c r="AC20" s="215">
        <f t="shared" si="34"/>
        <v>7.744E-3</v>
      </c>
      <c r="AD20" s="179">
        <f t="shared" si="35"/>
        <v>7.7320000000000002E-3</v>
      </c>
      <c r="AE20" s="274">
        <f t="shared" si="36"/>
        <v>0.11666666666666667</v>
      </c>
      <c r="AF20" s="268" t="b">
        <f t="shared" si="37"/>
        <v>1</v>
      </c>
      <c r="AG20" s="304">
        <f t="shared" si="5"/>
        <v>6.6665679038682294E-3</v>
      </c>
      <c r="AH20" s="318" t="b">
        <f t="shared" si="38"/>
        <v>0</v>
      </c>
      <c r="AI20" s="318" t="b">
        <f t="shared" si="39"/>
        <v>0</v>
      </c>
      <c r="AM20" s="148" t="s">
        <v>939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6"/>
        <v>0.11666666666666667</v>
      </c>
      <c r="AT20" s="325" t="b">
        <f t="shared" si="7"/>
        <v>1</v>
      </c>
      <c r="AU20" s="322">
        <f t="shared" si="0"/>
        <v>6.6665679038682294E-3</v>
      </c>
      <c r="AV20" s="318" t="b">
        <f t="shared" si="8"/>
        <v>0</v>
      </c>
      <c r="AW20" s="318" t="b">
        <f t="shared" si="9"/>
        <v>0</v>
      </c>
      <c r="AY20" s="148" t="s">
        <v>939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10"/>
        <v>0.11666666666666667</v>
      </c>
      <c r="BF20" s="283" t="b">
        <f t="shared" si="11"/>
        <v>1</v>
      </c>
      <c r="BG20" s="304">
        <f t="shared" si="1"/>
        <v>6.6665679038682294E-3</v>
      </c>
      <c r="BH20" s="318" t="b">
        <f t="shared" si="12"/>
        <v>0</v>
      </c>
      <c r="BI20" s="318" t="b">
        <f t="shared" si="13"/>
        <v>0</v>
      </c>
      <c r="BK20" s="148" t="s">
        <v>939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14"/>
        <v>0.11666666666666667</v>
      </c>
      <c r="BR20" s="288" t="b">
        <f t="shared" si="15"/>
        <v>1</v>
      </c>
      <c r="BS20" s="304">
        <f t="shared" si="2"/>
        <v>6.6665679038682294E-3</v>
      </c>
      <c r="BT20" s="318" t="b">
        <f t="shared" si="16"/>
        <v>0</v>
      </c>
      <c r="BU20" s="315" t="b">
        <f t="shared" si="17"/>
        <v>0</v>
      </c>
    </row>
    <row r="21" spans="1:73" ht="16" x14ac:dyDescent="0.2">
      <c r="A21" s="203" t="s">
        <v>939</v>
      </c>
      <c r="B21" s="157">
        <f>ABS('Spostamenti SAP'!F37)</f>
        <v>5.8401000000000002E-2</v>
      </c>
      <c r="C21" s="185">
        <f>ABS('Spostamenti SAP'!F38)</f>
        <v>8.2410999999999998E-2</v>
      </c>
      <c r="D21" s="187">
        <f>ABS('Spostamenti SAP'!F39)</f>
        <v>5.8368999999999997E-2</v>
      </c>
      <c r="E21" s="184">
        <f>ABS('Spostamenti SAP'!O36)</f>
        <v>8.737E-3</v>
      </c>
      <c r="F21" s="179">
        <f>'Spostamenti SAP'!O17</f>
        <v>8.7250000000000001E-3</v>
      </c>
      <c r="G21" s="302">
        <f t="shared" si="18"/>
        <v>0.11666666666666667</v>
      </c>
      <c r="H21" s="299" t="b">
        <f t="shared" si="19"/>
        <v>1</v>
      </c>
      <c r="I21" s="304">
        <f t="shared" si="3"/>
        <v>6.6665679038682294E-3</v>
      </c>
      <c r="J21" s="318" t="b">
        <f t="shared" si="20"/>
        <v>0</v>
      </c>
      <c r="K21" s="318" t="b">
        <f t="shared" si="21"/>
        <v>0</v>
      </c>
      <c r="M21" s="190" t="s">
        <v>939</v>
      </c>
      <c r="N21" s="215">
        <f t="shared" si="22"/>
        <v>5.7401000000000001E-2</v>
      </c>
      <c r="O21" s="214">
        <f t="shared" si="23"/>
        <v>8.1410999999999997E-2</v>
      </c>
      <c r="P21" s="262">
        <f t="shared" si="24"/>
        <v>5.7368999999999996E-2</v>
      </c>
      <c r="Q21" s="267">
        <f t="shared" si="25"/>
        <v>7.737E-3</v>
      </c>
      <c r="R21" s="271">
        <f t="shared" si="26"/>
        <v>7.7250000000000001E-3</v>
      </c>
      <c r="S21" s="302">
        <f t="shared" si="27"/>
        <v>0.11666666666666667</v>
      </c>
      <c r="T21" s="277" t="b">
        <f t="shared" si="28"/>
        <v>1</v>
      </c>
      <c r="U21" s="304">
        <f t="shared" si="4"/>
        <v>6.6665679038682294E-3</v>
      </c>
      <c r="V21" s="318" t="b">
        <f t="shared" si="29"/>
        <v>0</v>
      </c>
      <c r="W21" s="318" t="b">
        <f t="shared" si="30"/>
        <v>0</v>
      </c>
      <c r="Y21" s="190" t="s">
        <v>939</v>
      </c>
      <c r="Z21" s="215">
        <f t="shared" si="31"/>
        <v>5.7401000000000001E-2</v>
      </c>
      <c r="AA21" s="214">
        <f t="shared" si="32"/>
        <v>8.1410999999999997E-2</v>
      </c>
      <c r="AB21" s="179">
        <f t="shared" si="33"/>
        <v>5.7368999999999996E-2</v>
      </c>
      <c r="AC21" s="215">
        <f t="shared" si="34"/>
        <v>7.737E-3</v>
      </c>
      <c r="AD21" s="179">
        <f t="shared" si="35"/>
        <v>7.7250000000000001E-3</v>
      </c>
      <c r="AE21" s="274">
        <f t="shared" si="36"/>
        <v>0.11666666666666667</v>
      </c>
      <c r="AF21" s="268" t="b">
        <f t="shared" si="37"/>
        <v>1</v>
      </c>
      <c r="AG21" s="304">
        <f t="shared" si="5"/>
        <v>6.6665679038682294E-3</v>
      </c>
      <c r="AH21" s="318" t="b">
        <f t="shared" si="38"/>
        <v>0</v>
      </c>
      <c r="AI21" s="318" t="b">
        <f t="shared" si="39"/>
        <v>0</v>
      </c>
      <c r="AM21" s="148" t="s">
        <v>940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6"/>
        <v>0.11666666666666667</v>
      </c>
      <c r="AT21" s="325" t="b">
        <f t="shared" si="7"/>
        <v>1</v>
      </c>
      <c r="AU21" s="322">
        <f t="shared" si="0"/>
        <v>6.6665679038682294E-3</v>
      </c>
      <c r="AV21" s="318" t="b">
        <f t="shared" si="8"/>
        <v>0</v>
      </c>
      <c r="AW21" s="318" t="b">
        <f t="shared" si="9"/>
        <v>0</v>
      </c>
      <c r="AY21" s="148" t="s">
        <v>940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10"/>
        <v>0.11666666666666667</v>
      </c>
      <c r="BF21" s="283" t="b">
        <f t="shared" si="11"/>
        <v>1</v>
      </c>
      <c r="BG21" s="304">
        <f t="shared" si="1"/>
        <v>6.6665679038682294E-3</v>
      </c>
      <c r="BH21" s="318" t="b">
        <f t="shared" si="12"/>
        <v>0</v>
      </c>
      <c r="BI21" s="318" t="b">
        <f t="shared" si="13"/>
        <v>0</v>
      </c>
      <c r="BK21" s="148" t="s">
        <v>940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14"/>
        <v>0.11666666666666667</v>
      </c>
      <c r="BR21" s="288" t="b">
        <f t="shared" si="15"/>
        <v>1</v>
      </c>
      <c r="BS21" s="304">
        <f t="shared" si="2"/>
        <v>6.6665679038682294E-3</v>
      </c>
      <c r="BT21" s="318" t="b">
        <f t="shared" si="16"/>
        <v>0</v>
      </c>
      <c r="BU21" s="315" t="b">
        <f t="shared" si="17"/>
        <v>0</v>
      </c>
    </row>
    <row r="22" spans="1:73" ht="16" x14ac:dyDescent="0.2">
      <c r="A22" s="203" t="s">
        <v>940</v>
      </c>
      <c r="B22" s="157">
        <f>ABS('Spostamenti SAP'!F40)</f>
        <v>5.8555000000000003E-2</v>
      </c>
      <c r="C22" s="185">
        <f>ABS('Spostamenti SAP'!F41)</f>
        <v>8.2647999999999999E-2</v>
      </c>
      <c r="D22" s="187">
        <f>ABS('Spostamenti SAP'!F42)</f>
        <v>5.8525000000000001E-2</v>
      </c>
      <c r="E22" s="184">
        <f>ABS('Spostamenti SAP'!O37)</f>
        <v>8.7620000000000007E-3</v>
      </c>
      <c r="F22" s="179">
        <f>'Spostamenti SAP'!O18</f>
        <v>8.7510000000000001E-3</v>
      </c>
      <c r="G22" s="302">
        <f t="shared" si="18"/>
        <v>0.11666666666666667</v>
      </c>
      <c r="H22" s="299" t="b">
        <f t="shared" si="19"/>
        <v>1</v>
      </c>
      <c r="I22" s="304">
        <f t="shared" si="3"/>
        <v>6.6665679038682294E-3</v>
      </c>
      <c r="J22" s="318" t="b">
        <f t="shared" si="20"/>
        <v>0</v>
      </c>
      <c r="K22" s="318" t="b">
        <f t="shared" si="21"/>
        <v>0</v>
      </c>
      <c r="M22" s="190" t="s">
        <v>940</v>
      </c>
      <c r="N22" s="215">
        <f t="shared" si="22"/>
        <v>5.7555000000000002E-2</v>
      </c>
      <c r="O22" s="214">
        <f t="shared" si="23"/>
        <v>8.1647999999999998E-2</v>
      </c>
      <c r="P22" s="262">
        <f t="shared" si="24"/>
        <v>5.7525E-2</v>
      </c>
      <c r="Q22" s="267">
        <f t="shared" si="25"/>
        <v>7.7620000000000007E-3</v>
      </c>
      <c r="R22" s="271">
        <f t="shared" si="26"/>
        <v>7.7510000000000001E-3</v>
      </c>
      <c r="S22" s="302">
        <f t="shared" si="27"/>
        <v>0.11666666666666667</v>
      </c>
      <c r="T22" s="277" t="b">
        <f t="shared" si="28"/>
        <v>1</v>
      </c>
      <c r="U22" s="304">
        <f t="shared" si="4"/>
        <v>6.6665679038682294E-3</v>
      </c>
      <c r="V22" s="318" t="b">
        <f t="shared" si="29"/>
        <v>0</v>
      </c>
      <c r="W22" s="318" t="b">
        <f t="shared" si="30"/>
        <v>0</v>
      </c>
      <c r="Y22" s="190" t="s">
        <v>940</v>
      </c>
      <c r="Z22" s="215">
        <f t="shared" si="31"/>
        <v>5.7555000000000002E-2</v>
      </c>
      <c r="AA22" s="214">
        <f t="shared" si="32"/>
        <v>8.1647999999999998E-2</v>
      </c>
      <c r="AB22" s="179">
        <f t="shared" si="33"/>
        <v>5.7525E-2</v>
      </c>
      <c r="AC22" s="215">
        <f t="shared" si="34"/>
        <v>7.7620000000000007E-3</v>
      </c>
      <c r="AD22" s="179">
        <f t="shared" si="35"/>
        <v>7.7510000000000001E-3</v>
      </c>
      <c r="AE22" s="274">
        <f t="shared" si="36"/>
        <v>0.11666666666666667</v>
      </c>
      <c r="AF22" s="268" t="b">
        <f t="shared" si="37"/>
        <v>1</v>
      </c>
      <c r="AG22" s="304">
        <f t="shared" si="5"/>
        <v>6.6665679038682294E-3</v>
      </c>
      <c r="AH22" s="318" t="b">
        <f t="shared" si="38"/>
        <v>0</v>
      </c>
      <c r="AI22" s="318" t="b">
        <f t="shared" si="39"/>
        <v>0</v>
      </c>
      <c r="AM22" s="148" t="s">
        <v>941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6"/>
        <v>0.11666666666666667</v>
      </c>
      <c r="AT22" s="325" t="b">
        <f t="shared" si="7"/>
        <v>1</v>
      </c>
      <c r="AU22" s="322">
        <f t="shared" si="0"/>
        <v>6.6665679038682294E-3</v>
      </c>
      <c r="AV22" s="318" t="b">
        <f t="shared" si="8"/>
        <v>0</v>
      </c>
      <c r="AW22" s="318" t="b">
        <f t="shared" si="9"/>
        <v>0</v>
      </c>
      <c r="AY22" s="148" t="s">
        <v>941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10"/>
        <v>0.11666666666666667</v>
      </c>
      <c r="BF22" s="283" t="b">
        <f t="shared" si="11"/>
        <v>1</v>
      </c>
      <c r="BG22" s="304">
        <f t="shared" si="1"/>
        <v>6.6665679038682294E-3</v>
      </c>
      <c r="BH22" s="318" t="b">
        <f t="shared" si="12"/>
        <v>0</v>
      </c>
      <c r="BI22" s="318" t="b">
        <f t="shared" si="13"/>
        <v>0</v>
      </c>
      <c r="BK22" s="148" t="s">
        <v>941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14"/>
        <v>0.11666666666666667</v>
      </c>
      <c r="BR22" s="288" t="b">
        <f t="shared" si="15"/>
        <v>1</v>
      </c>
      <c r="BS22" s="304">
        <f t="shared" si="2"/>
        <v>6.6665679038682294E-3</v>
      </c>
      <c r="BT22" s="318" t="b">
        <f t="shared" si="16"/>
        <v>0</v>
      </c>
      <c r="BU22" s="315" t="b">
        <f t="shared" si="17"/>
        <v>0</v>
      </c>
    </row>
    <row r="23" spans="1:73" ht="16" x14ac:dyDescent="0.2">
      <c r="A23" s="203" t="s">
        <v>941</v>
      </c>
      <c r="B23" s="157">
        <f>ABS('Spostamenti SAP'!F43)</f>
        <v>5.9149E-2</v>
      </c>
      <c r="C23" s="185">
        <f>ABS('Spostamenti SAP'!F44)</f>
        <v>8.3618999999999999E-2</v>
      </c>
      <c r="D23" s="187">
        <f>ABS('Spostamenti SAP'!F45)</f>
        <v>5.9124999999999997E-2</v>
      </c>
      <c r="E23" s="184">
        <f>ABS('Spostamenti SAP'!O38)</f>
        <v>8.8520000000000005E-3</v>
      </c>
      <c r="F23" s="179">
        <f>'Spostamenti SAP'!O19</f>
        <v>8.8439999999999994E-3</v>
      </c>
      <c r="G23" s="302">
        <f t="shared" si="18"/>
        <v>0.11666666666666667</v>
      </c>
      <c r="H23" s="299" t="b">
        <f t="shared" si="19"/>
        <v>1</v>
      </c>
      <c r="I23" s="304">
        <f t="shared" si="3"/>
        <v>6.6665679038682294E-3</v>
      </c>
      <c r="J23" s="318" t="b">
        <f t="shared" si="20"/>
        <v>0</v>
      </c>
      <c r="K23" s="318" t="b">
        <f t="shared" si="21"/>
        <v>0</v>
      </c>
      <c r="M23" s="190" t="s">
        <v>941</v>
      </c>
      <c r="N23" s="215">
        <f t="shared" si="22"/>
        <v>5.8148999999999999E-2</v>
      </c>
      <c r="O23" s="214">
        <f t="shared" si="23"/>
        <v>8.2618999999999998E-2</v>
      </c>
      <c r="P23" s="262">
        <f t="shared" si="24"/>
        <v>5.8124999999999996E-2</v>
      </c>
      <c r="Q23" s="267">
        <f t="shared" si="25"/>
        <v>7.8520000000000013E-3</v>
      </c>
      <c r="R23" s="271">
        <f t="shared" si="26"/>
        <v>7.8440000000000003E-3</v>
      </c>
      <c r="S23" s="302">
        <f t="shared" si="27"/>
        <v>0.11666666666666667</v>
      </c>
      <c r="T23" s="277" t="b">
        <f t="shared" si="28"/>
        <v>1</v>
      </c>
      <c r="U23" s="304">
        <f t="shared" si="4"/>
        <v>6.6665679038682294E-3</v>
      </c>
      <c r="V23" s="318" t="b">
        <f t="shared" si="29"/>
        <v>0</v>
      </c>
      <c r="W23" s="318" t="b">
        <f t="shared" si="30"/>
        <v>0</v>
      </c>
      <c r="Y23" s="190" t="s">
        <v>941</v>
      </c>
      <c r="Z23" s="215">
        <f t="shared" si="31"/>
        <v>5.8148999999999999E-2</v>
      </c>
      <c r="AA23" s="214">
        <f t="shared" si="32"/>
        <v>8.2618999999999998E-2</v>
      </c>
      <c r="AB23" s="179">
        <f t="shared" si="33"/>
        <v>5.8124999999999996E-2</v>
      </c>
      <c r="AC23" s="215">
        <f t="shared" si="34"/>
        <v>7.8520000000000013E-3</v>
      </c>
      <c r="AD23" s="179">
        <f t="shared" si="35"/>
        <v>7.8440000000000003E-3</v>
      </c>
      <c r="AE23" s="274">
        <f t="shared" si="36"/>
        <v>0.11666666666666667</v>
      </c>
      <c r="AF23" s="268" t="b">
        <f t="shared" si="37"/>
        <v>1</v>
      </c>
      <c r="AG23" s="304">
        <f t="shared" si="5"/>
        <v>6.6665679038682294E-3</v>
      </c>
      <c r="AH23" s="318" t="b">
        <f t="shared" si="38"/>
        <v>0</v>
      </c>
      <c r="AI23" s="318" t="b">
        <f t="shared" si="39"/>
        <v>0</v>
      </c>
      <c r="AM23" s="148" t="s">
        <v>942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6"/>
        <v>0.11666666666666667</v>
      </c>
      <c r="AT23" s="325" t="b">
        <f t="shared" si="7"/>
        <v>1</v>
      </c>
      <c r="AU23" s="322">
        <f t="shared" si="0"/>
        <v>6.6665679038682294E-3</v>
      </c>
      <c r="AV23" s="318" t="b">
        <f t="shared" si="8"/>
        <v>0</v>
      </c>
      <c r="AW23" s="318" t="b">
        <f t="shared" si="9"/>
        <v>0</v>
      </c>
      <c r="AY23" s="148" t="s">
        <v>942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10"/>
        <v>0.11666666666666667</v>
      </c>
      <c r="BF23" s="283" t="b">
        <f t="shared" si="11"/>
        <v>1</v>
      </c>
      <c r="BG23" s="304">
        <f t="shared" si="1"/>
        <v>6.6665679038682294E-3</v>
      </c>
      <c r="BH23" s="318" t="b">
        <f t="shared" si="12"/>
        <v>0</v>
      </c>
      <c r="BI23" s="318" t="b">
        <f t="shared" si="13"/>
        <v>0</v>
      </c>
      <c r="BK23" s="148" t="s">
        <v>942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14"/>
        <v>0.11666666666666667</v>
      </c>
      <c r="BR23" s="288" t="b">
        <f t="shared" si="15"/>
        <v>1</v>
      </c>
      <c r="BS23" s="304">
        <f t="shared" si="2"/>
        <v>6.6665679038682294E-3</v>
      </c>
      <c r="BT23" s="318" t="b">
        <f t="shared" si="16"/>
        <v>0</v>
      </c>
      <c r="BU23" s="315" t="b">
        <f t="shared" si="17"/>
        <v>0</v>
      </c>
    </row>
    <row r="24" spans="1:73" ht="16" x14ac:dyDescent="0.2">
      <c r="A24" s="203" t="s">
        <v>942</v>
      </c>
      <c r="B24" s="157">
        <f>ABS('Spostamenti SAP'!F46)</f>
        <v>6.0366999999999997E-2</v>
      </c>
      <c r="C24" s="185">
        <f>ABS('Spostamenti SAP'!F47)</f>
        <v>8.5500000000000007E-2</v>
      </c>
      <c r="D24" s="187">
        <f>ABS('Spostamenti SAP'!F48)</f>
        <v>6.0353999999999998E-2</v>
      </c>
      <c r="E24" s="184">
        <f>ABS('Spostamenti SAP'!O39)</f>
        <v>9.0270000000000003E-3</v>
      </c>
      <c r="F24" s="179">
        <f>'Spostamenti SAP'!O20</f>
        <v>9.0240000000000008E-3</v>
      </c>
      <c r="G24" s="302">
        <f t="shared" si="18"/>
        <v>0.11666666666666667</v>
      </c>
      <c r="H24" s="299" t="b">
        <f t="shared" si="19"/>
        <v>1</v>
      </c>
      <c r="I24" s="304">
        <f t="shared" si="3"/>
        <v>6.6665679038682294E-3</v>
      </c>
      <c r="J24" s="318" t="b">
        <f t="shared" si="20"/>
        <v>0</v>
      </c>
      <c r="K24" s="318" t="b">
        <f t="shared" si="21"/>
        <v>0</v>
      </c>
      <c r="M24" s="190" t="s">
        <v>942</v>
      </c>
      <c r="N24" s="215">
        <f t="shared" si="22"/>
        <v>5.9366999999999996E-2</v>
      </c>
      <c r="O24" s="214">
        <f t="shared" si="23"/>
        <v>8.4500000000000006E-2</v>
      </c>
      <c r="P24" s="262">
        <f t="shared" si="24"/>
        <v>5.9353999999999997E-2</v>
      </c>
      <c r="Q24" s="267">
        <f t="shared" si="25"/>
        <v>8.0269999999999994E-3</v>
      </c>
      <c r="R24" s="271">
        <f t="shared" si="26"/>
        <v>8.0239999999999999E-3</v>
      </c>
      <c r="S24" s="302">
        <f t="shared" si="27"/>
        <v>0.11666666666666667</v>
      </c>
      <c r="T24" s="277" t="b">
        <f t="shared" si="28"/>
        <v>1</v>
      </c>
      <c r="U24" s="304">
        <f t="shared" si="4"/>
        <v>6.6665679038682294E-3</v>
      </c>
      <c r="V24" s="318" t="b">
        <f t="shared" si="29"/>
        <v>0</v>
      </c>
      <c r="W24" s="318" t="b">
        <f t="shared" si="30"/>
        <v>0</v>
      </c>
      <c r="Y24" s="190" t="s">
        <v>942</v>
      </c>
      <c r="Z24" s="215">
        <f t="shared" si="31"/>
        <v>5.9366999999999996E-2</v>
      </c>
      <c r="AA24" s="214">
        <f t="shared" si="32"/>
        <v>8.4500000000000006E-2</v>
      </c>
      <c r="AB24" s="179">
        <f t="shared" si="33"/>
        <v>5.9353999999999997E-2</v>
      </c>
      <c r="AC24" s="215">
        <f t="shared" si="34"/>
        <v>8.0269999999999994E-3</v>
      </c>
      <c r="AD24" s="179">
        <f t="shared" si="35"/>
        <v>8.0239999999999999E-3</v>
      </c>
      <c r="AE24" s="274">
        <f t="shared" si="36"/>
        <v>0.11666666666666667</v>
      </c>
      <c r="AF24" s="268" t="b">
        <f t="shared" si="37"/>
        <v>1</v>
      </c>
      <c r="AG24" s="304">
        <f t="shared" si="5"/>
        <v>6.6665679038682294E-3</v>
      </c>
      <c r="AH24" s="318" t="b">
        <f t="shared" si="38"/>
        <v>0</v>
      </c>
      <c r="AI24" s="318" t="b">
        <f t="shared" si="39"/>
        <v>0</v>
      </c>
      <c r="AM24" s="148" t="s">
        <v>943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6"/>
        <v>0.11666666666666667</v>
      </c>
      <c r="AT24" s="325" t="b">
        <f t="shared" si="7"/>
        <v>1</v>
      </c>
      <c r="AU24" s="322">
        <f t="shared" si="0"/>
        <v>6.6665679038682294E-3</v>
      </c>
      <c r="AV24" s="318" t="b">
        <f t="shared" si="8"/>
        <v>0</v>
      </c>
      <c r="AW24" s="318" t="b">
        <f t="shared" si="9"/>
        <v>0</v>
      </c>
      <c r="AY24" s="148" t="s">
        <v>943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10"/>
        <v>0.11666666666666667</v>
      </c>
      <c r="BF24" s="283" t="b">
        <f t="shared" si="11"/>
        <v>1</v>
      </c>
      <c r="BG24" s="304">
        <f t="shared" si="1"/>
        <v>6.6665679038682294E-3</v>
      </c>
      <c r="BH24" s="318" t="b">
        <f t="shared" si="12"/>
        <v>0</v>
      </c>
      <c r="BI24" s="318" t="b">
        <f t="shared" si="13"/>
        <v>0</v>
      </c>
      <c r="BK24" s="148" t="s">
        <v>943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14"/>
        <v>0.11666666666666667</v>
      </c>
      <c r="BR24" s="288" t="b">
        <f t="shared" si="15"/>
        <v>1</v>
      </c>
      <c r="BS24" s="304">
        <f t="shared" si="2"/>
        <v>6.6665679038682294E-3</v>
      </c>
      <c r="BT24" s="318" t="b">
        <f t="shared" si="16"/>
        <v>0</v>
      </c>
      <c r="BU24" s="315" t="b">
        <f t="shared" si="17"/>
        <v>0</v>
      </c>
    </row>
    <row r="25" spans="1:73" ht="16" x14ac:dyDescent="0.2">
      <c r="A25" s="203" t="s">
        <v>943</v>
      </c>
      <c r="B25" s="157">
        <f>ABS('Spostamenti SAP'!F49)</f>
        <v>6.1834E-2</v>
      </c>
      <c r="C25" s="185">
        <f>ABS('Spostamenti SAP'!F50)</f>
        <v>8.7661000000000003E-2</v>
      </c>
      <c r="D25" s="187">
        <f>ABS('Spostamenti SAP'!F51)</f>
        <v>6.1830999999999997E-2</v>
      </c>
      <c r="E25" s="184">
        <f>ABS('Spostamenti SAP'!O40)</f>
        <v>9.2379999999999997E-3</v>
      </c>
      <c r="F25" s="179">
        <f>'Spostamenti SAP'!O21</f>
        <v>9.2390000000000007E-3</v>
      </c>
      <c r="G25" s="302">
        <f t="shared" si="18"/>
        <v>0.11666666666666667</v>
      </c>
      <c r="H25" s="299" t="b">
        <f t="shared" si="19"/>
        <v>1</v>
      </c>
      <c r="I25" s="304">
        <f t="shared" si="3"/>
        <v>6.6665679038682294E-3</v>
      </c>
      <c r="J25" s="318" t="b">
        <f t="shared" si="20"/>
        <v>0</v>
      </c>
      <c r="K25" s="318" t="b">
        <f t="shared" si="21"/>
        <v>0</v>
      </c>
      <c r="M25" s="190" t="s">
        <v>943</v>
      </c>
      <c r="N25" s="215">
        <f t="shared" si="22"/>
        <v>6.0833999999999999E-2</v>
      </c>
      <c r="O25" s="214">
        <f t="shared" si="23"/>
        <v>8.6661000000000002E-2</v>
      </c>
      <c r="P25" s="262">
        <f t="shared" si="24"/>
        <v>6.0830999999999996E-2</v>
      </c>
      <c r="Q25" s="267">
        <f t="shared" si="25"/>
        <v>8.2379999999999988E-3</v>
      </c>
      <c r="R25" s="271">
        <f t="shared" si="26"/>
        <v>8.2389999999999998E-3</v>
      </c>
      <c r="S25" s="302">
        <f t="shared" si="27"/>
        <v>0.11666666666666667</v>
      </c>
      <c r="T25" s="277" t="b">
        <f t="shared" si="28"/>
        <v>1</v>
      </c>
      <c r="U25" s="304">
        <f t="shared" si="4"/>
        <v>6.6665679038682294E-3</v>
      </c>
      <c r="V25" s="318" t="b">
        <f t="shared" si="29"/>
        <v>0</v>
      </c>
      <c r="W25" s="318" t="b">
        <f t="shared" si="30"/>
        <v>0</v>
      </c>
      <c r="Y25" s="190" t="s">
        <v>943</v>
      </c>
      <c r="Z25" s="215">
        <f t="shared" si="31"/>
        <v>6.0833999999999999E-2</v>
      </c>
      <c r="AA25" s="214">
        <f t="shared" si="32"/>
        <v>8.6661000000000002E-2</v>
      </c>
      <c r="AB25" s="179">
        <f t="shared" si="33"/>
        <v>6.0830999999999996E-2</v>
      </c>
      <c r="AC25" s="215">
        <f t="shared" si="34"/>
        <v>8.2379999999999988E-3</v>
      </c>
      <c r="AD25" s="179">
        <f t="shared" si="35"/>
        <v>8.2389999999999998E-3</v>
      </c>
      <c r="AE25" s="274">
        <f t="shared" si="36"/>
        <v>0.11666666666666667</v>
      </c>
      <c r="AF25" s="268" t="b">
        <f t="shared" si="37"/>
        <v>1</v>
      </c>
      <c r="AG25" s="304">
        <f t="shared" si="5"/>
        <v>6.6665679038682294E-3</v>
      </c>
      <c r="AH25" s="318" t="b">
        <f t="shared" si="38"/>
        <v>0</v>
      </c>
      <c r="AI25" s="318" t="b">
        <f t="shared" si="39"/>
        <v>0</v>
      </c>
      <c r="AM25" s="148" t="s">
        <v>944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6"/>
        <v>0.11666666666666667</v>
      </c>
      <c r="AT25" s="325" t="b">
        <f t="shared" si="7"/>
        <v>1</v>
      </c>
      <c r="AU25" s="322">
        <f t="shared" si="0"/>
        <v>6.6665679038682294E-3</v>
      </c>
      <c r="AV25" s="318" t="b">
        <f t="shared" si="8"/>
        <v>0</v>
      </c>
      <c r="AW25" s="318" t="b">
        <f t="shared" si="9"/>
        <v>0</v>
      </c>
      <c r="AY25" s="148" t="s">
        <v>944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10"/>
        <v>0.11666666666666667</v>
      </c>
      <c r="BF25" s="283" t="b">
        <f t="shared" si="11"/>
        <v>1</v>
      </c>
      <c r="BG25" s="304">
        <f t="shared" si="1"/>
        <v>6.6665679038682294E-3</v>
      </c>
      <c r="BH25" s="318" t="b">
        <f t="shared" si="12"/>
        <v>0</v>
      </c>
      <c r="BI25" s="318" t="b">
        <f t="shared" si="13"/>
        <v>0</v>
      </c>
      <c r="BK25" s="148" t="s">
        <v>944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14"/>
        <v>0.11666666666666667</v>
      </c>
      <c r="BR25" s="288" t="b">
        <f t="shared" si="15"/>
        <v>1</v>
      </c>
      <c r="BS25" s="304">
        <f t="shared" si="2"/>
        <v>6.6665679038682294E-3</v>
      </c>
      <c r="BT25" s="318" t="b">
        <f t="shared" si="16"/>
        <v>0</v>
      </c>
      <c r="BU25" s="315" t="b">
        <f t="shared" si="17"/>
        <v>0</v>
      </c>
    </row>
    <row r="26" spans="1:73" ht="16" x14ac:dyDescent="0.2">
      <c r="A26" s="203" t="s">
        <v>944</v>
      </c>
      <c r="B26" s="157">
        <f>ABS('Spostamenti SAP'!F52)</f>
        <v>6.3358999999999999E-2</v>
      </c>
      <c r="C26" s="185">
        <f>ABS('Spostamenti SAP'!F53)</f>
        <v>8.9848999999999998E-2</v>
      </c>
      <c r="D26" s="187">
        <f>ABS('Spostamenti SAP'!F54)</f>
        <v>6.3365000000000005E-2</v>
      </c>
      <c r="E26" s="184">
        <f>ABS('Spostamenti SAP'!O41)</f>
        <v>9.4610000000000007E-3</v>
      </c>
      <c r="F26" s="179">
        <f>'Spostamenti SAP'!O22</f>
        <v>9.4649999999999995E-3</v>
      </c>
      <c r="G26" s="302">
        <f t="shared" si="18"/>
        <v>0.11666666666666667</v>
      </c>
      <c r="H26" s="299" t="b">
        <f t="shared" si="19"/>
        <v>1</v>
      </c>
      <c r="I26" s="304">
        <f t="shared" si="3"/>
        <v>6.6665679038682294E-3</v>
      </c>
      <c r="J26" s="318" t="b">
        <f t="shared" si="20"/>
        <v>0</v>
      </c>
      <c r="K26" s="318" t="b">
        <f t="shared" si="21"/>
        <v>0</v>
      </c>
      <c r="M26" s="190" t="s">
        <v>944</v>
      </c>
      <c r="N26" s="215">
        <f t="shared" si="22"/>
        <v>6.2358999999999998E-2</v>
      </c>
      <c r="O26" s="214">
        <f t="shared" si="23"/>
        <v>8.8848999999999997E-2</v>
      </c>
      <c r="P26" s="262">
        <f t="shared" si="24"/>
        <v>6.2365000000000004E-2</v>
      </c>
      <c r="Q26" s="267">
        <f t="shared" si="25"/>
        <v>8.4609999999999998E-3</v>
      </c>
      <c r="R26" s="271">
        <f t="shared" si="26"/>
        <v>8.4650000000000003E-3</v>
      </c>
      <c r="S26" s="302">
        <f t="shared" si="27"/>
        <v>0.11666666666666667</v>
      </c>
      <c r="T26" s="277" t="b">
        <f t="shared" si="28"/>
        <v>1</v>
      </c>
      <c r="U26" s="304">
        <f t="shared" si="4"/>
        <v>6.6665679038682294E-3</v>
      </c>
      <c r="V26" s="318" t="b">
        <f t="shared" si="29"/>
        <v>0</v>
      </c>
      <c r="W26" s="318" t="b">
        <f t="shared" si="30"/>
        <v>0</v>
      </c>
      <c r="Y26" s="190" t="s">
        <v>944</v>
      </c>
      <c r="Z26" s="215">
        <f t="shared" si="31"/>
        <v>6.2358999999999998E-2</v>
      </c>
      <c r="AA26" s="214">
        <f t="shared" si="32"/>
        <v>8.8848999999999997E-2</v>
      </c>
      <c r="AB26" s="179">
        <f t="shared" si="33"/>
        <v>6.2365000000000004E-2</v>
      </c>
      <c r="AC26" s="215">
        <f t="shared" si="34"/>
        <v>8.4609999999999998E-3</v>
      </c>
      <c r="AD26" s="179">
        <f t="shared" si="35"/>
        <v>8.4650000000000003E-3</v>
      </c>
      <c r="AE26" s="274">
        <f t="shared" si="36"/>
        <v>0.11666666666666667</v>
      </c>
      <c r="AF26" s="268" t="b">
        <f t="shared" si="37"/>
        <v>1</v>
      </c>
      <c r="AG26" s="304">
        <f t="shared" si="5"/>
        <v>6.6665679038682294E-3</v>
      </c>
      <c r="AH26" s="318" t="b">
        <f t="shared" si="38"/>
        <v>0</v>
      </c>
      <c r="AI26" s="318" t="b">
        <f t="shared" si="39"/>
        <v>0</v>
      </c>
      <c r="AM26" s="148" t="s">
        <v>945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6"/>
        <v>0.11666666666666667</v>
      </c>
      <c r="AT26" s="325" t="b">
        <f t="shared" si="7"/>
        <v>1</v>
      </c>
      <c r="AU26" s="322">
        <f t="shared" si="0"/>
        <v>6.6665679038682294E-3</v>
      </c>
      <c r="AV26" s="318" t="b">
        <f t="shared" si="8"/>
        <v>0</v>
      </c>
      <c r="AW26" s="318" t="b">
        <f t="shared" si="9"/>
        <v>0</v>
      </c>
      <c r="AY26" s="148" t="s">
        <v>945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10"/>
        <v>0.11666666666666667</v>
      </c>
      <c r="BF26" s="283" t="b">
        <f t="shared" si="11"/>
        <v>1</v>
      </c>
      <c r="BG26" s="304">
        <f t="shared" si="1"/>
        <v>6.6665679038682294E-3</v>
      </c>
      <c r="BH26" s="318" t="b">
        <f t="shared" si="12"/>
        <v>0</v>
      </c>
      <c r="BI26" s="318" t="b">
        <f t="shared" si="13"/>
        <v>0</v>
      </c>
      <c r="BK26" s="148" t="s">
        <v>945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14"/>
        <v>0.11666666666666667</v>
      </c>
      <c r="BR26" s="288" t="b">
        <f t="shared" si="15"/>
        <v>1</v>
      </c>
      <c r="BS26" s="304">
        <f t="shared" si="2"/>
        <v>6.6665679038682294E-3</v>
      </c>
      <c r="BT26" s="318" t="b">
        <f t="shared" si="16"/>
        <v>0</v>
      </c>
      <c r="BU26" s="315" t="b">
        <f t="shared" si="17"/>
        <v>0</v>
      </c>
    </row>
    <row r="27" spans="1:73" ht="16" x14ac:dyDescent="0.2">
      <c r="A27" s="203" t="s">
        <v>945</v>
      </c>
      <c r="B27" s="157">
        <f>ABS('Spostamenti SAP'!F55)</f>
        <v>6.4840999999999996E-2</v>
      </c>
      <c r="C27" s="185">
        <f>ABS('Spostamenti SAP'!F56)</f>
        <v>9.1952000000000006E-2</v>
      </c>
      <c r="D27" s="187">
        <f>ABS('Spostamenti SAP'!F57)</f>
        <v>6.4854999999999996E-2</v>
      </c>
      <c r="E27" s="184">
        <f>ABS('Spostamenti SAP'!O42)</f>
        <v>9.6799999999999994E-3</v>
      </c>
      <c r="F27" s="179">
        <f>'Spostamenti SAP'!O23</f>
        <v>9.6860000000000002E-3</v>
      </c>
      <c r="G27" s="302">
        <f t="shared" si="18"/>
        <v>0.11666666666666667</v>
      </c>
      <c r="H27" s="299" t="b">
        <f t="shared" si="19"/>
        <v>1</v>
      </c>
      <c r="I27" s="304">
        <f t="shared" si="3"/>
        <v>6.6665679038682294E-3</v>
      </c>
      <c r="J27" s="318" t="b">
        <f t="shared" si="20"/>
        <v>0</v>
      </c>
      <c r="K27" s="318" t="b">
        <f t="shared" si="21"/>
        <v>0</v>
      </c>
      <c r="M27" s="190" t="s">
        <v>945</v>
      </c>
      <c r="N27" s="215">
        <f t="shared" si="22"/>
        <v>6.3840999999999995E-2</v>
      </c>
      <c r="O27" s="214">
        <f t="shared" si="23"/>
        <v>9.0952000000000005E-2</v>
      </c>
      <c r="P27" s="262">
        <f t="shared" si="24"/>
        <v>6.3854999999999995E-2</v>
      </c>
      <c r="Q27" s="267">
        <f t="shared" si="25"/>
        <v>8.6800000000000002E-3</v>
      </c>
      <c r="R27" s="271">
        <f t="shared" si="26"/>
        <v>8.6859999999999993E-3</v>
      </c>
      <c r="S27" s="302">
        <f t="shared" si="27"/>
        <v>0.11666666666666667</v>
      </c>
      <c r="T27" s="277" t="b">
        <f t="shared" si="28"/>
        <v>1</v>
      </c>
      <c r="U27" s="304">
        <f t="shared" si="4"/>
        <v>6.6665679038682294E-3</v>
      </c>
      <c r="V27" s="318" t="b">
        <f t="shared" si="29"/>
        <v>0</v>
      </c>
      <c r="W27" s="318" t="b">
        <f t="shared" si="30"/>
        <v>0</v>
      </c>
      <c r="Y27" s="190" t="s">
        <v>945</v>
      </c>
      <c r="Z27" s="215">
        <f t="shared" si="31"/>
        <v>6.3840999999999995E-2</v>
      </c>
      <c r="AA27" s="214">
        <f t="shared" si="32"/>
        <v>9.0952000000000005E-2</v>
      </c>
      <c r="AB27" s="179">
        <f t="shared" si="33"/>
        <v>6.3854999999999995E-2</v>
      </c>
      <c r="AC27" s="215">
        <f t="shared" si="34"/>
        <v>8.6800000000000002E-3</v>
      </c>
      <c r="AD27" s="179">
        <f t="shared" si="35"/>
        <v>8.6859999999999993E-3</v>
      </c>
      <c r="AE27" s="274">
        <f t="shared" si="36"/>
        <v>0.11666666666666667</v>
      </c>
      <c r="AF27" s="268" t="b">
        <f t="shared" si="37"/>
        <v>1</v>
      </c>
      <c r="AG27" s="304">
        <f t="shared" si="5"/>
        <v>6.6665679038682294E-3</v>
      </c>
      <c r="AH27" s="318" t="b">
        <f t="shared" si="38"/>
        <v>0</v>
      </c>
      <c r="AI27" s="318" t="b">
        <f t="shared" si="39"/>
        <v>0</v>
      </c>
      <c r="AM27" s="148" t="s">
        <v>946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6"/>
        <v>0.11666666666666667</v>
      </c>
      <c r="AT27" s="325" t="b">
        <f t="shared" si="7"/>
        <v>1</v>
      </c>
      <c r="AU27" s="322">
        <f t="shared" si="0"/>
        <v>6.6665679038682294E-3</v>
      </c>
      <c r="AV27" s="318" t="b">
        <f t="shared" si="8"/>
        <v>0</v>
      </c>
      <c r="AW27" s="318" t="b">
        <f t="shared" si="9"/>
        <v>0</v>
      </c>
      <c r="AY27" s="148" t="s">
        <v>946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10"/>
        <v>0.11666666666666667</v>
      </c>
      <c r="BF27" s="283" t="b">
        <f t="shared" si="11"/>
        <v>1</v>
      </c>
      <c r="BG27" s="304">
        <f t="shared" si="1"/>
        <v>6.6665679038682294E-3</v>
      </c>
      <c r="BH27" s="318" t="b">
        <f t="shared" si="12"/>
        <v>0</v>
      </c>
      <c r="BI27" s="318" t="b">
        <f t="shared" si="13"/>
        <v>0</v>
      </c>
      <c r="BK27" s="148" t="s">
        <v>946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14"/>
        <v>0.11666666666666667</v>
      </c>
      <c r="BR27" s="288" t="b">
        <f t="shared" si="15"/>
        <v>1</v>
      </c>
      <c r="BS27" s="304">
        <f t="shared" si="2"/>
        <v>6.6665679038682294E-3</v>
      </c>
      <c r="BT27" s="318" t="b">
        <f t="shared" si="16"/>
        <v>0</v>
      </c>
      <c r="BU27" s="315" t="b">
        <f t="shared" si="17"/>
        <v>0</v>
      </c>
    </row>
    <row r="28" spans="1:73" ht="16" x14ac:dyDescent="0.2">
      <c r="A28" s="203" t="s">
        <v>946</v>
      </c>
      <c r="B28" s="157">
        <f>ABS('Spostamenti SAP'!F57)</f>
        <v>6.4854999999999996E-2</v>
      </c>
      <c r="C28" s="185">
        <f>ABS('Spostamenti SAP'!F23)</f>
        <v>8.8299000000000002E-2</v>
      </c>
      <c r="D28" s="187">
        <f>ABS('Spostamenti SAP'!F24)</f>
        <v>6.2264E-2</v>
      </c>
      <c r="E28" s="184">
        <f>ABS('Spostamenti SAP'!O43)</f>
        <v>9.8879999999999992E-3</v>
      </c>
      <c r="F28" s="179">
        <f>'Spostamenti SAP'!O24</f>
        <v>9.8960000000000003E-3</v>
      </c>
      <c r="G28" s="302">
        <f t="shared" si="18"/>
        <v>0.11666666666666667</v>
      </c>
      <c r="H28" s="299" t="b">
        <f t="shared" si="19"/>
        <v>1</v>
      </c>
      <c r="I28" s="304">
        <f t="shared" si="3"/>
        <v>6.6665679038682294E-3</v>
      </c>
      <c r="J28" s="318" t="b">
        <f t="shared" si="20"/>
        <v>0</v>
      </c>
      <c r="K28" s="318" t="b">
        <f t="shared" si="21"/>
        <v>0</v>
      </c>
      <c r="M28" s="190" t="s">
        <v>946</v>
      </c>
      <c r="N28" s="215">
        <f t="shared" si="22"/>
        <v>6.3854999999999995E-2</v>
      </c>
      <c r="O28" s="214">
        <f t="shared" si="23"/>
        <v>8.7299000000000002E-2</v>
      </c>
      <c r="P28" s="262">
        <f t="shared" si="24"/>
        <v>6.1263999999999999E-2</v>
      </c>
      <c r="Q28" s="267">
        <f t="shared" si="25"/>
        <v>8.8880000000000001E-3</v>
      </c>
      <c r="R28" s="271">
        <f t="shared" si="26"/>
        <v>8.8960000000000011E-3</v>
      </c>
      <c r="S28" s="302">
        <f t="shared" si="27"/>
        <v>0.11666666666666667</v>
      </c>
      <c r="T28" s="277" t="b">
        <f t="shared" si="28"/>
        <v>1</v>
      </c>
      <c r="U28" s="304">
        <f t="shared" si="4"/>
        <v>6.6665679038682294E-3</v>
      </c>
      <c r="V28" s="318" t="b">
        <f t="shared" si="29"/>
        <v>0</v>
      </c>
      <c r="W28" s="318" t="b">
        <f t="shared" si="30"/>
        <v>0</v>
      </c>
      <c r="Y28" s="190" t="s">
        <v>946</v>
      </c>
      <c r="Z28" s="215">
        <f t="shared" si="31"/>
        <v>6.3854999999999995E-2</v>
      </c>
      <c r="AA28" s="214">
        <f t="shared" si="32"/>
        <v>8.7299000000000002E-2</v>
      </c>
      <c r="AB28" s="179">
        <f t="shared" si="33"/>
        <v>6.1263999999999999E-2</v>
      </c>
      <c r="AC28" s="215">
        <f t="shared" si="34"/>
        <v>8.8880000000000001E-3</v>
      </c>
      <c r="AD28" s="179">
        <f t="shared" si="35"/>
        <v>8.8960000000000011E-3</v>
      </c>
      <c r="AE28" s="274">
        <f t="shared" si="36"/>
        <v>0.11666666666666667</v>
      </c>
      <c r="AF28" s="268" t="b">
        <f t="shared" si="37"/>
        <v>1</v>
      </c>
      <c r="AG28" s="304">
        <f t="shared" si="5"/>
        <v>6.6665679038682294E-3</v>
      </c>
      <c r="AH28" s="318" t="b">
        <f t="shared" si="38"/>
        <v>0</v>
      </c>
      <c r="AI28" s="318" t="b">
        <f t="shared" si="39"/>
        <v>0</v>
      </c>
      <c r="AM28" s="148" t="s">
        <v>947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6"/>
        <v>0.11666666666666667</v>
      </c>
      <c r="AT28" s="325" t="b">
        <f t="shared" si="7"/>
        <v>1</v>
      </c>
      <c r="AU28" s="322">
        <f t="shared" si="0"/>
        <v>6.6665679038682294E-3</v>
      </c>
      <c r="AV28" s="318" t="b">
        <f t="shared" si="8"/>
        <v>0</v>
      </c>
      <c r="AW28" s="318" t="b">
        <f t="shared" si="9"/>
        <v>0</v>
      </c>
      <c r="AY28" s="148" t="s">
        <v>947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10"/>
        <v>0.11666666666666667</v>
      </c>
      <c r="BF28" s="283" t="b">
        <f t="shared" si="11"/>
        <v>1</v>
      </c>
      <c r="BG28" s="304">
        <f t="shared" si="1"/>
        <v>6.6665679038682294E-3</v>
      </c>
      <c r="BH28" s="318" t="b">
        <f t="shared" si="12"/>
        <v>0</v>
      </c>
      <c r="BI28" s="318" t="b">
        <f t="shared" si="13"/>
        <v>0</v>
      </c>
      <c r="BK28" s="148" t="s">
        <v>947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14"/>
        <v>0.11666666666666667</v>
      </c>
      <c r="BR28" s="288" t="b">
        <f t="shared" si="15"/>
        <v>1</v>
      </c>
      <c r="BS28" s="304">
        <f t="shared" si="2"/>
        <v>6.6665679038682294E-3</v>
      </c>
      <c r="BT28" s="318" t="b">
        <f t="shared" si="16"/>
        <v>0</v>
      </c>
      <c r="BU28" s="315" t="b">
        <f t="shared" si="17"/>
        <v>0</v>
      </c>
    </row>
    <row r="29" spans="1:73" ht="16" x14ac:dyDescent="0.2">
      <c r="A29" s="203" t="s">
        <v>947</v>
      </c>
      <c r="B29" s="157">
        <f>ABS('Spostamenti SAP'!F58)</f>
        <v>6.6245999999999999E-2</v>
      </c>
      <c r="C29" s="185">
        <f>ABS('Spostamenti SAP'!F59)</f>
        <v>9.3942999999999999E-2</v>
      </c>
      <c r="D29" s="187">
        <f>ABS('Spostamenti SAP'!F60)</f>
        <v>6.6266000000000005E-2</v>
      </c>
      <c r="E29" s="184">
        <f>ABS('Spostamenti SAP'!O44)</f>
        <v>1.0083999999999999E-2</v>
      </c>
      <c r="F29" s="179">
        <f>'Spostamenti SAP'!O25</f>
        <v>1.0094000000000001E-2</v>
      </c>
      <c r="G29" s="302">
        <f t="shared" si="18"/>
        <v>0.11666666666666667</v>
      </c>
      <c r="H29" s="299" t="b">
        <f t="shared" si="19"/>
        <v>1</v>
      </c>
      <c r="I29" s="304">
        <f t="shared" si="3"/>
        <v>6.6665679038682294E-3</v>
      </c>
      <c r="J29" s="318" t="b">
        <f t="shared" si="20"/>
        <v>0</v>
      </c>
      <c r="K29" s="318" t="b">
        <f t="shared" si="21"/>
        <v>0</v>
      </c>
      <c r="M29" s="190" t="s">
        <v>947</v>
      </c>
      <c r="N29" s="215">
        <f t="shared" si="22"/>
        <v>6.5245999999999998E-2</v>
      </c>
      <c r="O29" s="214">
        <f t="shared" si="23"/>
        <v>9.2942999999999998E-2</v>
      </c>
      <c r="P29" s="262">
        <f t="shared" si="24"/>
        <v>6.5266000000000005E-2</v>
      </c>
      <c r="Q29" s="267">
        <f t="shared" si="25"/>
        <v>9.0839999999999983E-3</v>
      </c>
      <c r="R29" s="271">
        <f t="shared" si="26"/>
        <v>9.0940000000000014E-3</v>
      </c>
      <c r="S29" s="302">
        <f t="shared" si="27"/>
        <v>0.11666666666666667</v>
      </c>
      <c r="T29" s="277" t="b">
        <f t="shared" si="28"/>
        <v>1</v>
      </c>
      <c r="U29" s="304">
        <f t="shared" si="4"/>
        <v>6.6665679038682294E-3</v>
      </c>
      <c r="V29" s="318" t="b">
        <f t="shared" si="29"/>
        <v>0</v>
      </c>
      <c r="W29" s="318" t="b">
        <f t="shared" si="30"/>
        <v>0</v>
      </c>
      <c r="Y29" s="190" t="s">
        <v>947</v>
      </c>
      <c r="Z29" s="215">
        <f t="shared" si="31"/>
        <v>6.5245999999999998E-2</v>
      </c>
      <c r="AA29" s="214">
        <f t="shared" si="32"/>
        <v>9.2942999999999998E-2</v>
      </c>
      <c r="AB29" s="179">
        <f t="shared" si="33"/>
        <v>6.5266000000000005E-2</v>
      </c>
      <c r="AC29" s="215">
        <f t="shared" si="34"/>
        <v>9.0839999999999983E-3</v>
      </c>
      <c r="AD29" s="179">
        <f t="shared" si="35"/>
        <v>9.0940000000000014E-3</v>
      </c>
      <c r="AE29" s="274">
        <f t="shared" si="36"/>
        <v>0.11666666666666667</v>
      </c>
      <c r="AF29" s="268" t="b">
        <f t="shared" si="37"/>
        <v>1</v>
      </c>
      <c r="AG29" s="304">
        <f t="shared" si="5"/>
        <v>6.6665679038682294E-3</v>
      </c>
      <c r="AH29" s="318" t="b">
        <f t="shared" si="38"/>
        <v>0</v>
      </c>
      <c r="AI29" s="318" t="b">
        <f t="shared" si="39"/>
        <v>0</v>
      </c>
      <c r="AM29" s="148" t="s">
        <v>948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6"/>
        <v>0.11666666666666667</v>
      </c>
      <c r="AT29" s="325" t="b">
        <f t="shared" si="7"/>
        <v>1</v>
      </c>
      <c r="AU29" s="322">
        <f t="shared" si="0"/>
        <v>6.6665679038682294E-3</v>
      </c>
      <c r="AV29" s="318" t="b">
        <f t="shared" si="8"/>
        <v>0</v>
      </c>
      <c r="AW29" s="318" t="b">
        <f t="shared" si="9"/>
        <v>0</v>
      </c>
      <c r="AY29" s="148" t="s">
        <v>948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10"/>
        <v>0.11666666666666667</v>
      </c>
      <c r="BF29" s="283" t="b">
        <f t="shared" si="11"/>
        <v>1</v>
      </c>
      <c r="BG29" s="304">
        <f t="shared" si="1"/>
        <v>6.6665679038682294E-3</v>
      </c>
      <c r="BH29" s="318" t="b">
        <f t="shared" si="12"/>
        <v>0</v>
      </c>
      <c r="BI29" s="318" t="b">
        <f t="shared" si="13"/>
        <v>0</v>
      </c>
      <c r="BK29" s="148" t="s">
        <v>948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14"/>
        <v>0.11666666666666667</v>
      </c>
      <c r="BR29" s="288" t="b">
        <f t="shared" si="15"/>
        <v>1</v>
      </c>
      <c r="BS29" s="304">
        <f t="shared" si="2"/>
        <v>6.6665679038682294E-3</v>
      </c>
      <c r="BT29" s="318" t="b">
        <f t="shared" si="16"/>
        <v>0</v>
      </c>
      <c r="BU29" s="315" t="b">
        <f t="shared" si="17"/>
        <v>0</v>
      </c>
    </row>
    <row r="30" spans="1:73" ht="17" thickBot="1" x14ac:dyDescent="0.25">
      <c r="A30" s="203" t="s">
        <v>948</v>
      </c>
      <c r="B30" s="157">
        <f>ABS('Spostamenti SAP'!F61)</f>
        <v>6.7577999999999999E-2</v>
      </c>
      <c r="C30" s="185">
        <f>ABS('Spostamenti SAP'!F62)</f>
        <v>9.5856999999999998E-2</v>
      </c>
      <c r="D30" s="187">
        <f>ABS('Spostamenti SAP'!F63)</f>
        <v>6.7607E-2</v>
      </c>
      <c r="E30" s="184">
        <f>ABS('Spostamenti SAP'!O45)</f>
        <v>1.0269E-2</v>
      </c>
      <c r="F30" s="179">
        <f>'Spostamenti SAP'!O26</f>
        <v>1.0281E-2</v>
      </c>
      <c r="G30" s="302">
        <f t="shared" si="18"/>
        <v>0.11666666666666667</v>
      </c>
      <c r="H30" s="299" t="b">
        <f t="shared" si="19"/>
        <v>1</v>
      </c>
      <c r="I30" s="304">
        <f t="shared" si="3"/>
        <v>6.6665679038682294E-3</v>
      </c>
      <c r="J30" s="318" t="b">
        <f t="shared" si="20"/>
        <v>0</v>
      </c>
      <c r="K30" s="318" t="b">
        <f t="shared" si="21"/>
        <v>0</v>
      </c>
      <c r="M30" s="190" t="s">
        <v>948</v>
      </c>
      <c r="N30" s="215">
        <f t="shared" si="22"/>
        <v>6.6577999999999998E-2</v>
      </c>
      <c r="O30" s="214">
        <f t="shared" si="23"/>
        <v>9.4856999999999997E-2</v>
      </c>
      <c r="P30" s="262">
        <f t="shared" si="24"/>
        <v>6.6607E-2</v>
      </c>
      <c r="Q30" s="267">
        <f t="shared" si="25"/>
        <v>9.2689999999999995E-3</v>
      </c>
      <c r="R30" s="271">
        <f t="shared" si="26"/>
        <v>9.2810000000000011E-3</v>
      </c>
      <c r="S30" s="302">
        <f t="shared" si="27"/>
        <v>0.11666666666666667</v>
      </c>
      <c r="T30" s="277" t="b">
        <f t="shared" si="28"/>
        <v>1</v>
      </c>
      <c r="U30" s="304">
        <f t="shared" si="4"/>
        <v>6.6665679038682294E-3</v>
      </c>
      <c r="V30" s="318" t="b">
        <f t="shared" si="29"/>
        <v>0</v>
      </c>
      <c r="W30" s="318" t="b">
        <f t="shared" si="30"/>
        <v>0</v>
      </c>
      <c r="Y30" s="190" t="s">
        <v>948</v>
      </c>
      <c r="Z30" s="215">
        <f t="shared" si="31"/>
        <v>6.6577999999999998E-2</v>
      </c>
      <c r="AA30" s="214">
        <f t="shared" si="32"/>
        <v>9.4856999999999997E-2</v>
      </c>
      <c r="AB30" s="179">
        <f t="shared" si="33"/>
        <v>6.6607E-2</v>
      </c>
      <c r="AC30" s="215">
        <f t="shared" si="34"/>
        <v>9.2689999999999995E-3</v>
      </c>
      <c r="AD30" s="179">
        <f t="shared" si="35"/>
        <v>9.2810000000000011E-3</v>
      </c>
      <c r="AE30" s="274">
        <f t="shared" si="36"/>
        <v>0.11666666666666667</v>
      </c>
      <c r="AF30" s="268" t="b">
        <f t="shared" si="37"/>
        <v>1</v>
      </c>
      <c r="AG30" s="304">
        <f t="shared" si="5"/>
        <v>6.6665679038682294E-3</v>
      </c>
      <c r="AH30" s="318" t="b">
        <f t="shared" si="38"/>
        <v>0</v>
      </c>
      <c r="AI30" s="318" t="b">
        <f t="shared" si="39"/>
        <v>0</v>
      </c>
      <c r="AM30" s="147" t="s">
        <v>949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6"/>
        <v>0.11666666666666667</v>
      </c>
      <c r="AT30" s="236" t="b">
        <f t="shared" si="7"/>
        <v>1</v>
      </c>
      <c r="AU30" s="324">
        <f t="shared" si="0"/>
        <v>6.6665679038682294E-3</v>
      </c>
      <c r="AV30" s="319" t="b">
        <f t="shared" si="8"/>
        <v>0</v>
      </c>
      <c r="AW30" s="319" t="b">
        <f t="shared" si="9"/>
        <v>0</v>
      </c>
      <c r="AY30" s="147" t="s">
        <v>949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10"/>
        <v>0.11666666666666667</v>
      </c>
      <c r="BF30" s="269" t="b">
        <f t="shared" si="11"/>
        <v>1</v>
      </c>
      <c r="BG30" s="312">
        <f t="shared" si="1"/>
        <v>6.6665679038682294E-3</v>
      </c>
      <c r="BH30" s="319" t="b">
        <f t="shared" si="12"/>
        <v>0</v>
      </c>
      <c r="BI30" s="319" t="b">
        <f t="shared" si="13"/>
        <v>0</v>
      </c>
      <c r="BK30" s="147" t="s">
        <v>949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14"/>
        <v>0.11666666666666667</v>
      </c>
      <c r="BR30" s="289" t="b">
        <f t="shared" si="15"/>
        <v>1</v>
      </c>
      <c r="BS30" s="312">
        <f t="shared" si="2"/>
        <v>6.6665679038682294E-3</v>
      </c>
      <c r="BT30" s="319" t="b">
        <f t="shared" si="16"/>
        <v>0</v>
      </c>
      <c r="BU30" s="316" t="b">
        <f t="shared" si="17"/>
        <v>0</v>
      </c>
    </row>
    <row r="31" spans="1:73" ht="17" thickBot="1" x14ac:dyDescent="0.25">
      <c r="A31" s="147" t="s">
        <v>949</v>
      </c>
      <c r="B31" s="223">
        <f>ABS('Spostamenti SAP'!F64)</f>
        <v>6.8862000000000007E-2</v>
      </c>
      <c r="C31" s="222">
        <f>ABS('Spostamenti SAP'!F65)</f>
        <v>9.7762000000000002E-2</v>
      </c>
      <c r="D31" s="221">
        <f>ABS('Spostamenti SAP'!F66)</f>
        <v>6.8900000000000003E-2</v>
      </c>
      <c r="E31" s="220">
        <f>ABS('Spostamenti SAP'!O46)</f>
        <v>1.0437999999999999E-2</v>
      </c>
      <c r="F31" s="232">
        <f>'Spostamenti SAP'!O27</f>
        <v>1.0453E-2</v>
      </c>
      <c r="G31" s="303">
        <f t="shared" si="18"/>
        <v>0.11666666666666667</v>
      </c>
      <c r="H31" s="300" t="b">
        <f t="shared" si="19"/>
        <v>1</v>
      </c>
      <c r="I31" s="312">
        <f t="shared" si="3"/>
        <v>6.6665679038682294E-3</v>
      </c>
      <c r="J31" s="319" t="b">
        <f t="shared" si="20"/>
        <v>0</v>
      </c>
      <c r="K31" s="319" t="b">
        <f t="shared" si="21"/>
        <v>0</v>
      </c>
      <c r="M31" s="257" t="s">
        <v>949</v>
      </c>
      <c r="N31" s="171">
        <f t="shared" si="22"/>
        <v>6.7862000000000006E-2</v>
      </c>
      <c r="O31" s="222">
        <f t="shared" si="23"/>
        <v>9.6762000000000001E-2</v>
      </c>
      <c r="P31" s="221">
        <f t="shared" si="24"/>
        <v>6.7900000000000002E-2</v>
      </c>
      <c r="Q31" s="249">
        <f t="shared" si="25"/>
        <v>9.4379999999999985E-3</v>
      </c>
      <c r="R31" s="272">
        <f t="shared" si="26"/>
        <v>9.4529999999999996E-3</v>
      </c>
      <c r="S31" s="303">
        <f t="shared" si="27"/>
        <v>0.11666666666666667</v>
      </c>
      <c r="T31" s="278" t="b">
        <f t="shared" si="28"/>
        <v>1</v>
      </c>
      <c r="U31" s="312">
        <f t="shared" si="4"/>
        <v>6.6665679038682294E-3</v>
      </c>
      <c r="V31" s="319" t="b">
        <f t="shared" si="29"/>
        <v>0</v>
      </c>
      <c r="W31" s="319" t="b">
        <f t="shared" si="30"/>
        <v>0</v>
      </c>
      <c r="Y31" s="257" t="s">
        <v>949</v>
      </c>
      <c r="Z31" s="171">
        <f t="shared" si="31"/>
        <v>6.7862000000000006E-2</v>
      </c>
      <c r="AA31" s="222">
        <f t="shared" si="32"/>
        <v>9.6762000000000001E-2</v>
      </c>
      <c r="AB31" s="232">
        <f t="shared" si="33"/>
        <v>6.7900000000000002E-2</v>
      </c>
      <c r="AC31" s="171">
        <f t="shared" si="34"/>
        <v>9.4379999999999985E-3</v>
      </c>
      <c r="AD31" s="232">
        <f t="shared" si="35"/>
        <v>9.4529999999999996E-3</v>
      </c>
      <c r="AE31" s="275">
        <f t="shared" si="36"/>
        <v>0.11666666666666667</v>
      </c>
      <c r="AF31" s="269" t="b">
        <f t="shared" si="37"/>
        <v>1</v>
      </c>
      <c r="AG31" s="312">
        <f t="shared" si="5"/>
        <v>6.6665679038682294E-3</v>
      </c>
      <c r="AH31" s="319" t="b">
        <f t="shared" si="38"/>
        <v>0</v>
      </c>
      <c r="AI31" s="319" t="b">
        <f t="shared" si="39"/>
        <v>0</v>
      </c>
    </row>
    <row r="33" spans="1:73" ht="16" thickBot="1" x14ac:dyDescent="0.25"/>
    <row r="34" spans="1:73" ht="16" thickBot="1" x14ac:dyDescent="0.25">
      <c r="AM34" s="501" t="s">
        <v>1139</v>
      </c>
      <c r="AN34" s="502"/>
      <c r="AO34" s="502"/>
      <c r="AP34" s="502"/>
      <c r="AQ34" s="502"/>
      <c r="AR34" s="502"/>
      <c r="AS34" s="502"/>
      <c r="AT34" s="503"/>
      <c r="AU34" s="422" t="s">
        <v>1130</v>
      </c>
      <c r="AV34" s="420" t="s">
        <v>1131</v>
      </c>
      <c r="AW34" s="420" t="s">
        <v>1132</v>
      </c>
      <c r="AY34" s="501" t="s">
        <v>1135</v>
      </c>
      <c r="AZ34" s="502"/>
      <c r="BA34" s="502"/>
      <c r="BB34" s="502"/>
      <c r="BC34" s="502"/>
      <c r="BD34" s="502"/>
      <c r="BE34" s="502"/>
      <c r="BF34" s="503"/>
      <c r="BG34" s="422" t="s">
        <v>1130</v>
      </c>
      <c r="BH34" s="420" t="s">
        <v>1131</v>
      </c>
      <c r="BI34" s="420" t="s">
        <v>1132</v>
      </c>
      <c r="BK34" s="501" t="s">
        <v>1137</v>
      </c>
      <c r="BL34" s="502"/>
      <c r="BM34" s="502"/>
      <c r="BN34" s="502"/>
      <c r="BO34" s="502"/>
      <c r="BP34" s="502"/>
      <c r="BQ34" s="509"/>
      <c r="BR34" s="510"/>
      <c r="BS34" s="422" t="s">
        <v>1130</v>
      </c>
      <c r="BT34" s="516" t="s">
        <v>1131</v>
      </c>
      <c r="BU34" s="420" t="s">
        <v>1132</v>
      </c>
    </row>
    <row r="35" spans="1:73" ht="14.75" customHeight="1" thickBot="1" x14ac:dyDescent="0.25">
      <c r="A35" s="501" t="s">
        <v>1121</v>
      </c>
      <c r="B35" s="502"/>
      <c r="C35" s="502"/>
      <c r="D35" s="502"/>
      <c r="E35" s="502"/>
      <c r="F35" s="502"/>
      <c r="G35" s="502"/>
      <c r="H35" s="503"/>
      <c r="I35" s="422" t="s">
        <v>1130</v>
      </c>
      <c r="J35" s="420" t="s">
        <v>1131</v>
      </c>
      <c r="K35" s="420" t="s">
        <v>1132</v>
      </c>
      <c r="M35" s="501" t="s">
        <v>1135</v>
      </c>
      <c r="N35" s="502"/>
      <c r="O35" s="502"/>
      <c r="P35" s="502"/>
      <c r="Q35" s="502"/>
      <c r="R35" s="502"/>
      <c r="S35" s="502"/>
      <c r="T35" s="510"/>
      <c r="U35" s="422" t="s">
        <v>1130</v>
      </c>
      <c r="V35" s="420" t="s">
        <v>1131</v>
      </c>
      <c r="W35" s="420" t="s">
        <v>1132</v>
      </c>
      <c r="Y35" s="501" t="s">
        <v>1137</v>
      </c>
      <c r="Z35" s="502"/>
      <c r="AA35" s="502"/>
      <c r="AB35" s="502"/>
      <c r="AC35" s="502"/>
      <c r="AD35" s="502"/>
      <c r="AE35" s="502"/>
      <c r="AF35" s="503"/>
      <c r="AG35" s="422" t="s">
        <v>1130</v>
      </c>
      <c r="AH35" s="420" t="s">
        <v>1131</v>
      </c>
      <c r="AI35" s="420" t="s">
        <v>1132</v>
      </c>
      <c r="AM35" s="151"/>
      <c r="AN35" s="493" t="s">
        <v>1092</v>
      </c>
      <c r="AO35" s="493"/>
      <c r="AP35" s="494"/>
      <c r="AQ35" s="506" t="s">
        <v>958</v>
      </c>
      <c r="AR35" s="508"/>
      <c r="AS35" s="504" t="s">
        <v>1126</v>
      </c>
      <c r="AT35" s="420" t="s">
        <v>1127</v>
      </c>
      <c r="AU35" s="444"/>
      <c r="AV35" s="442"/>
      <c r="AW35" s="442"/>
      <c r="AY35" s="151"/>
      <c r="AZ35" s="493" t="s">
        <v>1092</v>
      </c>
      <c r="BA35" s="493"/>
      <c r="BB35" s="494"/>
      <c r="BC35" s="506" t="s">
        <v>958</v>
      </c>
      <c r="BD35" s="508"/>
      <c r="BE35" s="504" t="s">
        <v>1126</v>
      </c>
      <c r="BF35" s="420" t="s">
        <v>1127</v>
      </c>
      <c r="BG35" s="444"/>
      <c r="BH35" s="442"/>
      <c r="BI35" s="442"/>
      <c r="BK35" s="151"/>
      <c r="BL35" s="493" t="s">
        <v>1092</v>
      </c>
      <c r="BM35" s="493"/>
      <c r="BN35" s="494"/>
      <c r="BO35" s="506" t="s">
        <v>958</v>
      </c>
      <c r="BP35" s="508"/>
      <c r="BQ35" s="511" t="s">
        <v>1126</v>
      </c>
      <c r="BR35" s="420" t="s">
        <v>1127</v>
      </c>
      <c r="BS35" s="444"/>
      <c r="BT35" s="517"/>
      <c r="BU35" s="442"/>
    </row>
    <row r="36" spans="1:73" ht="14.75" customHeight="1" thickBot="1" x14ac:dyDescent="0.25">
      <c r="A36" s="151"/>
      <c r="B36" s="493" t="s">
        <v>1092</v>
      </c>
      <c r="C36" s="493"/>
      <c r="D36" s="494"/>
      <c r="E36" s="506" t="s">
        <v>958</v>
      </c>
      <c r="F36" s="507"/>
      <c r="G36" s="504" t="s">
        <v>1126</v>
      </c>
      <c r="H36" s="420" t="s">
        <v>1127</v>
      </c>
      <c r="I36" s="444"/>
      <c r="J36" s="442"/>
      <c r="K36" s="442"/>
      <c r="M36" s="151"/>
      <c r="N36" s="493" t="s">
        <v>1092</v>
      </c>
      <c r="O36" s="493"/>
      <c r="P36" s="494"/>
      <c r="Q36" s="506" t="s">
        <v>958</v>
      </c>
      <c r="R36" s="508"/>
      <c r="S36" s="504" t="s">
        <v>1126</v>
      </c>
      <c r="T36" s="420" t="s">
        <v>1127</v>
      </c>
      <c r="U36" s="444"/>
      <c r="V36" s="442"/>
      <c r="W36" s="442"/>
      <c r="Y36" s="151"/>
      <c r="Z36" s="493" t="s">
        <v>1092</v>
      </c>
      <c r="AA36" s="493"/>
      <c r="AB36" s="494"/>
      <c r="AC36" s="506" t="s">
        <v>958</v>
      </c>
      <c r="AD36" s="508"/>
      <c r="AE36" s="504" t="s">
        <v>1126</v>
      </c>
      <c r="AF36" s="420" t="s">
        <v>1127</v>
      </c>
      <c r="AG36" s="444"/>
      <c r="AH36" s="442"/>
      <c r="AI36" s="442"/>
      <c r="AM36" s="181" t="s">
        <v>790</v>
      </c>
      <c r="AN36" s="228" t="s">
        <v>950</v>
      </c>
      <c r="AO36" s="180" t="s">
        <v>951</v>
      </c>
      <c r="AP36" s="227" t="s">
        <v>952</v>
      </c>
      <c r="AQ36" s="186" t="s">
        <v>956</v>
      </c>
      <c r="AR36" s="246" t="s">
        <v>957</v>
      </c>
      <c r="AS36" s="505"/>
      <c r="AT36" s="421"/>
      <c r="AU36" s="423"/>
      <c r="AV36" s="421"/>
      <c r="AW36" s="421"/>
      <c r="AY36" s="181" t="s">
        <v>790</v>
      </c>
      <c r="AZ36" s="228" t="s">
        <v>950</v>
      </c>
      <c r="BA36" s="180" t="s">
        <v>951</v>
      </c>
      <c r="BB36" s="227" t="s">
        <v>952</v>
      </c>
      <c r="BC36" s="186" t="s">
        <v>956</v>
      </c>
      <c r="BD36" s="246" t="s">
        <v>957</v>
      </c>
      <c r="BE36" s="505"/>
      <c r="BF36" s="421"/>
      <c r="BG36" s="423"/>
      <c r="BH36" s="421"/>
      <c r="BI36" s="421"/>
      <c r="BK36" s="181" t="s">
        <v>790</v>
      </c>
      <c r="BL36" s="228" t="s">
        <v>950</v>
      </c>
      <c r="BM36" s="180" t="s">
        <v>951</v>
      </c>
      <c r="BN36" s="227" t="s">
        <v>952</v>
      </c>
      <c r="BO36" s="186" t="s">
        <v>956</v>
      </c>
      <c r="BP36" s="246" t="s">
        <v>957</v>
      </c>
      <c r="BQ36" s="512"/>
      <c r="BR36" s="421"/>
      <c r="BS36" s="423"/>
      <c r="BT36" s="518"/>
      <c r="BU36" s="421"/>
    </row>
    <row r="37" spans="1:73" ht="17" thickBot="1" x14ac:dyDescent="0.25">
      <c r="A37" s="181" t="s">
        <v>790</v>
      </c>
      <c r="B37" s="258" t="s">
        <v>950</v>
      </c>
      <c r="C37" s="259" t="s">
        <v>951</v>
      </c>
      <c r="D37" s="260" t="s">
        <v>952</v>
      </c>
      <c r="E37" s="261" t="s">
        <v>956</v>
      </c>
      <c r="F37" s="260" t="s">
        <v>957</v>
      </c>
      <c r="G37" s="505"/>
      <c r="H37" s="421"/>
      <c r="I37" s="423"/>
      <c r="J37" s="421"/>
      <c r="K37" s="421"/>
      <c r="M37" s="181" t="s">
        <v>790</v>
      </c>
      <c r="N37" s="228" t="s">
        <v>950</v>
      </c>
      <c r="O37" s="180" t="s">
        <v>951</v>
      </c>
      <c r="P37" s="227" t="s">
        <v>952</v>
      </c>
      <c r="Q37" s="186" t="s">
        <v>956</v>
      </c>
      <c r="R37" s="379" t="s">
        <v>957</v>
      </c>
      <c r="S37" s="505"/>
      <c r="T37" s="421"/>
      <c r="U37" s="423"/>
      <c r="V37" s="421"/>
      <c r="W37" s="421"/>
      <c r="Y37" s="181" t="s">
        <v>790</v>
      </c>
      <c r="Z37" s="228" t="s">
        <v>950</v>
      </c>
      <c r="AA37" s="180" t="s">
        <v>951</v>
      </c>
      <c r="AB37" s="227" t="s">
        <v>952</v>
      </c>
      <c r="AC37" s="186" t="s">
        <v>956</v>
      </c>
      <c r="AD37" s="246" t="s">
        <v>957</v>
      </c>
      <c r="AE37" s="505"/>
      <c r="AF37" s="421"/>
      <c r="AG37" s="423"/>
      <c r="AH37" s="421"/>
      <c r="AI37" s="421"/>
      <c r="AM37" s="149" t="s">
        <v>928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40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928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41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928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42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6" x14ac:dyDescent="0.2">
      <c r="A38" s="256" t="s">
        <v>928</v>
      </c>
      <c r="B38" s="263">
        <f>B10+0.001</f>
        <v>7.1239999999999998E-2</v>
      </c>
      <c r="C38" s="264">
        <f>C10+0.001</f>
        <v>0.10088</v>
      </c>
      <c r="D38" s="265">
        <f>D10+0.001</f>
        <v>7.1289000000000005E-2</v>
      </c>
      <c r="E38" s="373">
        <f>E10+0.001</f>
        <v>1.1453999999999999E-2</v>
      </c>
      <c r="F38" s="281">
        <f>0.005+F10</f>
        <v>1.5469E-2</v>
      </c>
      <c r="G38" s="376">
        <f>35/300</f>
        <v>0.11666666666666667</v>
      </c>
      <c r="H38" s="234" t="b">
        <f>IF(C38&lt;G38,TRUE,FALSE)</f>
        <v>1</v>
      </c>
      <c r="I38" s="321">
        <f t="shared" ref="I38:I59" si="43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928</v>
      </c>
      <c r="N38" s="151">
        <f>B38-0.001</f>
        <v>7.0239999999999997E-2</v>
      </c>
      <c r="O38" s="47">
        <f>C38-0.005</f>
        <v>9.5879999999999993E-2</v>
      </c>
      <c r="P38" s="229">
        <f t="shared" ref="P38" si="44">D38-0.001</f>
        <v>7.0289000000000004E-2</v>
      </c>
      <c r="Q38" s="373">
        <f>E38-0.005</f>
        <v>6.4539999999999988E-3</v>
      </c>
      <c r="R38" s="281">
        <f>F38-0.005</f>
        <v>1.0468999999999999E-2</v>
      </c>
      <c r="S38" s="376">
        <f>35/300</f>
        <v>0.11666666666666667</v>
      </c>
      <c r="T38" s="279" t="b">
        <f>IF(O38&lt;S38,TRUE,FALSE)</f>
        <v>1</v>
      </c>
      <c r="U38" s="321">
        <f t="shared" ref="U38:U59" si="45">ATAN(S38/(35/2))</f>
        <v>6.6665679038682294E-3</v>
      </c>
      <c r="V38" s="327" t="b">
        <f>IF(R38&lt;U38,TRUE,FALSE)</f>
        <v>0</v>
      </c>
      <c r="W38" s="327" t="b">
        <f>IF(Q38&lt;U38,TRUE,FALSE)</f>
        <v>1</v>
      </c>
      <c r="Y38" s="256" t="s">
        <v>928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46">ATAN(AE38/(35/2))</f>
        <v>6.6665679038682294E-3</v>
      </c>
      <c r="AH38" s="327" t="b">
        <f>IF(AD38&lt;AG38,TRUE,FALSE)</f>
        <v>0</v>
      </c>
      <c r="AI38" s="326" t="b">
        <f>IF(AC38&lt;AG38,TRUE,FALSE)</f>
        <v>1</v>
      </c>
      <c r="AM38" s="148" t="s">
        <v>929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7">AE39</f>
        <v>0.11666666666666667</v>
      </c>
      <c r="AT38" s="283" t="b">
        <f t="shared" ref="AT38:AT58" si="48">IF(AO38&lt;AS38,TRUE,FALSE)</f>
        <v>1</v>
      </c>
      <c r="AU38" s="304">
        <f t="shared" si="40"/>
        <v>6.6665679038682294E-3</v>
      </c>
      <c r="AV38" s="318" t="b">
        <f t="shared" ref="AV38:AV58" si="49">IF(AR38&lt;AU38,TRUE,FALSE)</f>
        <v>0</v>
      </c>
      <c r="AW38" s="318" t="b">
        <f t="shared" ref="AW38:AW58" si="50">IF(AQ38&lt;AU38,TRUE,FALSE)</f>
        <v>0</v>
      </c>
      <c r="AY38" s="148" t="s">
        <v>929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1">AS38</f>
        <v>0.11666666666666667</v>
      </c>
      <c r="BF38" s="283" t="b">
        <f t="shared" ref="BF38:BF58" si="52">IF(BA38&lt;BE38,TRUE,FALSE)</f>
        <v>1</v>
      </c>
      <c r="BG38" s="304">
        <f t="shared" si="41"/>
        <v>6.6665679038682294E-3</v>
      </c>
      <c r="BH38" s="318" t="b">
        <f t="shared" ref="BH38:BH58" si="53">IF(BD38&lt;BG38,TRUE,FALSE)</f>
        <v>0</v>
      </c>
      <c r="BI38" s="318" t="b">
        <f t="shared" ref="BI38:BI58" si="54">IF(BC38&lt;BG38,TRUE,FALSE)</f>
        <v>0</v>
      </c>
      <c r="BK38" s="148" t="s">
        <v>929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5">BE38</f>
        <v>0.11666666666666667</v>
      </c>
      <c r="BR38" s="290" t="b">
        <f t="shared" ref="BR38:BR58" si="56">IF(BM38&lt;BQ38,TRUE,FALSE)</f>
        <v>1</v>
      </c>
      <c r="BS38" s="304">
        <f t="shared" si="42"/>
        <v>6.6665679038682294E-3</v>
      </c>
      <c r="BT38" s="318" t="b">
        <f t="shared" ref="BT38:BT58" si="57">IF(BP38&lt;BS38,TRUE,FALSE)</f>
        <v>0</v>
      </c>
      <c r="BU38" s="318" t="b">
        <f t="shared" ref="BU38:BU58" si="58">IF(BO38&lt;BS38,TRUE,FALSE)</f>
        <v>0</v>
      </c>
    </row>
    <row r="39" spans="1:73" ht="16" x14ac:dyDescent="0.2">
      <c r="A39" s="190" t="s">
        <v>929</v>
      </c>
      <c r="B39" s="215">
        <f t="shared" ref="B39:D59" si="59">B11+0.001</f>
        <v>7.0028000000000007E-2</v>
      </c>
      <c r="C39" s="214">
        <f t="shared" si="59"/>
        <v>9.8996000000000001E-2</v>
      </c>
      <c r="D39" s="262">
        <f t="shared" si="59"/>
        <v>7.0067000000000004E-2</v>
      </c>
      <c r="E39" s="374">
        <f>E11+0.005</f>
        <v>1.5293999999999999E-2</v>
      </c>
      <c r="F39" s="371">
        <f t="shared" ref="F39:F59" si="60">0.005+F11</f>
        <v>1.5306E-2</v>
      </c>
      <c r="G39" s="377">
        <f t="shared" ref="G39:G59" si="61">35/300</f>
        <v>0.11666666666666667</v>
      </c>
      <c r="H39" s="268" t="b">
        <f t="shared" ref="H39:H59" si="62">IF(C39&lt;G39,TRUE,FALSE)</f>
        <v>1</v>
      </c>
      <c r="I39" s="304">
        <f t="shared" si="43"/>
        <v>6.6665679038682294E-3</v>
      </c>
      <c r="J39" s="318" t="b">
        <f t="shared" ref="J39:J59" si="63">IF(F39&lt;I39,TRUE,FALSE)</f>
        <v>0</v>
      </c>
      <c r="K39" s="318" t="b">
        <f t="shared" ref="K39:K59" si="64">IF(E39&lt;I39,TRUE,FALSE)</f>
        <v>0</v>
      </c>
      <c r="M39" s="190" t="s">
        <v>929</v>
      </c>
      <c r="N39" s="215">
        <f t="shared" ref="N39:N59" si="65">B39-0.001</f>
        <v>6.9028000000000006E-2</v>
      </c>
      <c r="O39" s="214">
        <f t="shared" ref="O39:O58" si="66">C39-0.001</f>
        <v>9.7996E-2</v>
      </c>
      <c r="P39" s="179">
        <f t="shared" ref="P39:P59" si="67">D39-0.001</f>
        <v>6.9067000000000003E-2</v>
      </c>
      <c r="Q39" s="374">
        <f>E39-0.005</f>
        <v>1.0293999999999998E-2</v>
      </c>
      <c r="R39" s="371">
        <f t="shared" ref="R39:R59" si="68">F39-0.005</f>
        <v>1.0305999999999999E-2</v>
      </c>
      <c r="S39" s="377">
        <f t="shared" ref="S39:S59" si="69">35/300</f>
        <v>0.11666666666666667</v>
      </c>
      <c r="T39" s="279" t="b">
        <f t="shared" ref="T39:T59" si="70">IF(O39&lt;S39,TRUE,FALSE)</f>
        <v>1</v>
      </c>
      <c r="U39" s="304">
        <f t="shared" si="45"/>
        <v>6.6665679038682294E-3</v>
      </c>
      <c r="V39" s="318" t="b">
        <f t="shared" ref="V39:V59" si="71">IF(R39&lt;U39,TRUE,FALSE)</f>
        <v>0</v>
      </c>
      <c r="W39" s="318" t="b">
        <f t="shared" ref="W39:W59" si="72">IF(Q39&lt;U39,TRUE,FALSE)</f>
        <v>0</v>
      </c>
      <c r="Y39" s="190" t="s">
        <v>929</v>
      </c>
      <c r="Z39" s="215">
        <f t="shared" ref="Z39:Z59" si="73">N39-0.001</f>
        <v>6.8028000000000005E-2</v>
      </c>
      <c r="AA39" s="214">
        <f t="shared" ref="AA39:AA59" si="74">O39-0.001</f>
        <v>9.6995999999999999E-2</v>
      </c>
      <c r="AB39" s="179">
        <f t="shared" ref="AB39:AB59" si="75">P39-0.001</f>
        <v>6.8067000000000003E-2</v>
      </c>
      <c r="AC39" s="215">
        <f t="shared" ref="AC39:AC59" si="76">Q39-0.001</f>
        <v>9.2939999999999967E-3</v>
      </c>
      <c r="AD39" s="179">
        <f t="shared" ref="AD39:AD59" si="77">R39-0.001</f>
        <v>9.3059999999999983E-3</v>
      </c>
      <c r="AE39" s="274">
        <f t="shared" ref="AE39:AE59" si="78">S39</f>
        <v>0.11666666666666667</v>
      </c>
      <c r="AF39" s="268" t="b">
        <f t="shared" ref="AF39:AF59" si="79">IF(AA39&lt;AE39,TRUE,FALSE)</f>
        <v>1</v>
      </c>
      <c r="AG39" s="304">
        <f t="shared" si="46"/>
        <v>6.6665679038682294E-3</v>
      </c>
      <c r="AH39" s="318" t="b">
        <f t="shared" ref="AH39:AH59" si="80">IF(AD39&lt;AG39,TRUE,FALSE)</f>
        <v>0</v>
      </c>
      <c r="AI39" s="318" t="b">
        <f t="shared" ref="AI39:AI59" si="81">IF(AC39&lt;AG39,TRUE,FALSE)</f>
        <v>0</v>
      </c>
      <c r="AM39" s="148" t="s">
        <v>930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7"/>
        <v>0.11666666666666667</v>
      </c>
      <c r="AT39" s="283" t="b">
        <f t="shared" si="48"/>
        <v>1</v>
      </c>
      <c r="AU39" s="304">
        <f t="shared" si="40"/>
        <v>6.6665679038682294E-3</v>
      </c>
      <c r="AV39" s="318" t="b">
        <f t="shared" si="49"/>
        <v>0</v>
      </c>
      <c r="AW39" s="318" t="b">
        <f t="shared" si="50"/>
        <v>0</v>
      </c>
      <c r="AY39" s="148" t="s">
        <v>930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1"/>
        <v>0.11666666666666667</v>
      </c>
      <c r="BF39" s="283" t="b">
        <f t="shared" si="52"/>
        <v>1</v>
      </c>
      <c r="BG39" s="304">
        <f t="shared" si="41"/>
        <v>6.6665679038682294E-3</v>
      </c>
      <c r="BH39" s="318" t="b">
        <f t="shared" si="53"/>
        <v>0</v>
      </c>
      <c r="BI39" s="318" t="b">
        <f t="shared" si="54"/>
        <v>0</v>
      </c>
      <c r="BK39" s="148" t="s">
        <v>930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5"/>
        <v>0.11666666666666667</v>
      </c>
      <c r="BR39" s="290" t="b">
        <f t="shared" si="56"/>
        <v>1</v>
      </c>
      <c r="BS39" s="304">
        <f t="shared" si="42"/>
        <v>6.6665679038682294E-3</v>
      </c>
      <c r="BT39" s="318" t="b">
        <f t="shared" si="57"/>
        <v>0</v>
      </c>
      <c r="BU39" s="318" t="b">
        <f t="shared" si="58"/>
        <v>0</v>
      </c>
    </row>
    <row r="40" spans="1:73" ht="16" x14ac:dyDescent="0.2">
      <c r="A40" s="190" t="s">
        <v>930</v>
      </c>
      <c r="B40" s="215">
        <f t="shared" si="59"/>
        <v>6.8806000000000006E-2</v>
      </c>
      <c r="C40" s="214">
        <f t="shared" si="59"/>
        <v>9.7179000000000001E-2</v>
      </c>
      <c r="D40" s="262">
        <f t="shared" si="59"/>
        <v>6.8835999999999994E-2</v>
      </c>
      <c r="E40" s="374">
        <f t="shared" ref="E40:E59" si="82">E12+0.005</f>
        <v>1.5117999999999999E-2</v>
      </c>
      <c r="F40" s="371">
        <f t="shared" si="60"/>
        <v>1.5130000000000001E-2</v>
      </c>
      <c r="G40" s="377">
        <f t="shared" si="61"/>
        <v>0.11666666666666667</v>
      </c>
      <c r="H40" s="268" t="b">
        <f t="shared" si="62"/>
        <v>1</v>
      </c>
      <c r="I40" s="304">
        <f t="shared" si="43"/>
        <v>6.6665679038682294E-3</v>
      </c>
      <c r="J40" s="318" t="b">
        <f t="shared" si="63"/>
        <v>0</v>
      </c>
      <c r="K40" s="318" t="b">
        <f t="shared" si="64"/>
        <v>0</v>
      </c>
      <c r="M40" s="190" t="s">
        <v>930</v>
      </c>
      <c r="N40" s="215">
        <f t="shared" si="65"/>
        <v>6.7806000000000005E-2</v>
      </c>
      <c r="O40" s="214">
        <f t="shared" si="66"/>
        <v>9.6179000000000001E-2</v>
      </c>
      <c r="P40" s="179">
        <f t="shared" si="67"/>
        <v>6.7835999999999994E-2</v>
      </c>
      <c r="Q40" s="374">
        <f t="shared" ref="Q40:Q59" si="83">E40-0.005</f>
        <v>1.0117999999999999E-2</v>
      </c>
      <c r="R40" s="371">
        <f t="shared" si="68"/>
        <v>1.013E-2</v>
      </c>
      <c r="S40" s="377">
        <f t="shared" si="69"/>
        <v>0.11666666666666667</v>
      </c>
      <c r="T40" s="279" t="b">
        <f t="shared" si="70"/>
        <v>1</v>
      </c>
      <c r="U40" s="304">
        <f t="shared" si="45"/>
        <v>6.6665679038682294E-3</v>
      </c>
      <c r="V40" s="318" t="b">
        <f t="shared" si="71"/>
        <v>0</v>
      </c>
      <c r="W40" s="318" t="b">
        <f t="shared" si="72"/>
        <v>0</v>
      </c>
      <c r="Y40" s="190" t="s">
        <v>930</v>
      </c>
      <c r="Z40" s="215">
        <f t="shared" si="73"/>
        <v>6.6806000000000004E-2</v>
      </c>
      <c r="AA40" s="214">
        <f t="shared" si="74"/>
        <v>9.5179E-2</v>
      </c>
      <c r="AB40" s="179">
        <f t="shared" si="75"/>
        <v>6.6835999999999993E-2</v>
      </c>
      <c r="AC40" s="215">
        <f t="shared" si="76"/>
        <v>9.1179999999999976E-3</v>
      </c>
      <c r="AD40" s="179">
        <f t="shared" si="77"/>
        <v>9.1299999999999992E-3</v>
      </c>
      <c r="AE40" s="274">
        <f t="shared" si="78"/>
        <v>0.11666666666666667</v>
      </c>
      <c r="AF40" s="268" t="b">
        <f t="shared" si="79"/>
        <v>1</v>
      </c>
      <c r="AG40" s="304">
        <f t="shared" si="46"/>
        <v>6.6665679038682294E-3</v>
      </c>
      <c r="AH40" s="318" t="b">
        <f t="shared" si="80"/>
        <v>0</v>
      </c>
      <c r="AI40" s="318" t="b">
        <f t="shared" si="81"/>
        <v>0</v>
      </c>
      <c r="AM40" s="148" t="s">
        <v>931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7"/>
        <v>0.11666666666666667</v>
      </c>
      <c r="AT40" s="283" t="b">
        <f t="shared" si="48"/>
        <v>1</v>
      </c>
      <c r="AU40" s="304">
        <f t="shared" si="40"/>
        <v>6.6665679038682294E-3</v>
      </c>
      <c r="AV40" s="318" t="b">
        <f t="shared" si="49"/>
        <v>0</v>
      </c>
      <c r="AW40" s="318" t="b">
        <f t="shared" si="50"/>
        <v>0</v>
      </c>
      <c r="AY40" s="148" t="s">
        <v>931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1"/>
        <v>0.11666666666666667</v>
      </c>
      <c r="BF40" s="283" t="b">
        <f t="shared" si="52"/>
        <v>1</v>
      </c>
      <c r="BG40" s="304">
        <f t="shared" si="41"/>
        <v>6.6665679038682294E-3</v>
      </c>
      <c r="BH40" s="318" t="b">
        <f t="shared" si="53"/>
        <v>0</v>
      </c>
      <c r="BI40" s="318" t="b">
        <f t="shared" si="54"/>
        <v>0</v>
      </c>
      <c r="BK40" s="148" t="s">
        <v>931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5"/>
        <v>0.11666666666666667</v>
      </c>
      <c r="BR40" s="290" t="b">
        <f t="shared" si="56"/>
        <v>1</v>
      </c>
      <c r="BS40" s="304">
        <f t="shared" si="42"/>
        <v>6.6665679038682294E-3</v>
      </c>
      <c r="BT40" s="318" t="b">
        <f t="shared" si="57"/>
        <v>0</v>
      </c>
      <c r="BU40" s="318" t="b">
        <f t="shared" si="58"/>
        <v>0</v>
      </c>
    </row>
    <row r="41" spans="1:73" ht="16" x14ac:dyDescent="0.2">
      <c r="A41" s="190" t="s">
        <v>931</v>
      </c>
      <c r="B41" s="215">
        <f t="shared" si="59"/>
        <v>6.7539000000000002E-2</v>
      </c>
      <c r="C41" s="214">
        <f t="shared" si="59"/>
        <v>9.5355999999999996E-2</v>
      </c>
      <c r="D41" s="262">
        <f t="shared" si="59"/>
        <v>6.7560999999999996E-2</v>
      </c>
      <c r="E41" s="374">
        <f t="shared" si="82"/>
        <v>1.4932000000000001E-2</v>
      </c>
      <c r="F41" s="371">
        <f t="shared" si="60"/>
        <v>1.4939999999999998E-2</v>
      </c>
      <c r="G41" s="377">
        <f t="shared" si="61"/>
        <v>0.11666666666666667</v>
      </c>
      <c r="H41" s="268" t="b">
        <f t="shared" si="62"/>
        <v>1</v>
      </c>
      <c r="I41" s="304">
        <f t="shared" si="43"/>
        <v>6.6665679038682294E-3</v>
      </c>
      <c r="J41" s="318" t="b">
        <f t="shared" si="63"/>
        <v>0</v>
      </c>
      <c r="K41" s="318" t="b">
        <f t="shared" si="64"/>
        <v>0</v>
      </c>
      <c r="M41" s="190" t="s">
        <v>931</v>
      </c>
      <c r="N41" s="215">
        <f t="shared" si="65"/>
        <v>6.6539000000000001E-2</v>
      </c>
      <c r="O41" s="214">
        <f t="shared" si="66"/>
        <v>9.4355999999999995E-2</v>
      </c>
      <c r="P41" s="179">
        <f t="shared" si="67"/>
        <v>6.6560999999999995E-2</v>
      </c>
      <c r="Q41" s="374">
        <f t="shared" si="83"/>
        <v>9.9319999999999999E-3</v>
      </c>
      <c r="R41" s="371">
        <f t="shared" si="68"/>
        <v>9.9399999999999974E-3</v>
      </c>
      <c r="S41" s="377">
        <f t="shared" si="69"/>
        <v>0.11666666666666667</v>
      </c>
      <c r="T41" s="279" t="b">
        <f t="shared" si="70"/>
        <v>1</v>
      </c>
      <c r="U41" s="304">
        <f t="shared" si="45"/>
        <v>6.6665679038682294E-3</v>
      </c>
      <c r="V41" s="318" t="b">
        <f t="shared" si="71"/>
        <v>0</v>
      </c>
      <c r="W41" s="318" t="b">
        <f t="shared" si="72"/>
        <v>0</v>
      </c>
      <c r="Y41" s="190" t="s">
        <v>931</v>
      </c>
      <c r="Z41" s="215">
        <f t="shared" si="73"/>
        <v>6.5539E-2</v>
      </c>
      <c r="AA41" s="214">
        <f t="shared" si="74"/>
        <v>9.3355999999999995E-2</v>
      </c>
      <c r="AB41" s="179">
        <f t="shared" si="75"/>
        <v>6.5560999999999994E-2</v>
      </c>
      <c r="AC41" s="215">
        <f t="shared" si="76"/>
        <v>8.931999999999999E-3</v>
      </c>
      <c r="AD41" s="179">
        <f t="shared" si="77"/>
        <v>8.9399999999999966E-3</v>
      </c>
      <c r="AE41" s="274">
        <f t="shared" si="78"/>
        <v>0.11666666666666667</v>
      </c>
      <c r="AF41" s="268" t="b">
        <f t="shared" si="79"/>
        <v>1</v>
      </c>
      <c r="AG41" s="304">
        <f t="shared" si="46"/>
        <v>6.6665679038682294E-3</v>
      </c>
      <c r="AH41" s="318" t="b">
        <f t="shared" si="80"/>
        <v>0</v>
      </c>
      <c r="AI41" s="318" t="b">
        <f t="shared" si="81"/>
        <v>0</v>
      </c>
      <c r="AM41" s="148" t="s">
        <v>932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7"/>
        <v>0.11666666666666667</v>
      </c>
      <c r="AT41" s="283" t="b">
        <f t="shared" si="48"/>
        <v>1</v>
      </c>
      <c r="AU41" s="304">
        <f t="shared" si="40"/>
        <v>6.6665679038682294E-3</v>
      </c>
      <c r="AV41" s="318" t="b">
        <f t="shared" si="49"/>
        <v>0</v>
      </c>
      <c r="AW41" s="318" t="b">
        <f t="shared" si="50"/>
        <v>0</v>
      </c>
      <c r="AY41" s="148" t="s">
        <v>932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1"/>
        <v>0.11666666666666667</v>
      </c>
      <c r="BF41" s="283" t="b">
        <f t="shared" si="52"/>
        <v>1</v>
      </c>
      <c r="BG41" s="304">
        <f t="shared" si="41"/>
        <v>6.6665679038682294E-3</v>
      </c>
      <c r="BH41" s="318" t="b">
        <f t="shared" si="53"/>
        <v>0</v>
      </c>
      <c r="BI41" s="318" t="b">
        <f t="shared" si="54"/>
        <v>0</v>
      </c>
      <c r="BK41" s="148" t="s">
        <v>932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5"/>
        <v>0.11666666666666667</v>
      </c>
      <c r="BR41" s="290" t="b">
        <f t="shared" si="56"/>
        <v>1</v>
      </c>
      <c r="BS41" s="304">
        <f t="shared" si="42"/>
        <v>6.6665679038682294E-3</v>
      </c>
      <c r="BT41" s="318" t="b">
        <f t="shared" si="57"/>
        <v>0</v>
      </c>
      <c r="BU41" s="318" t="b">
        <f t="shared" si="58"/>
        <v>0</v>
      </c>
    </row>
    <row r="42" spans="1:73" ht="16" x14ac:dyDescent="0.2">
      <c r="A42" s="190" t="s">
        <v>932</v>
      </c>
      <c r="B42" s="215">
        <f t="shared" si="59"/>
        <v>6.6197000000000006E-2</v>
      </c>
      <c r="C42" s="214">
        <f t="shared" si="59"/>
        <v>9.3453999999999995E-2</v>
      </c>
      <c r="D42" s="262">
        <f t="shared" si="59"/>
        <v>6.6212000000000007E-2</v>
      </c>
      <c r="E42" s="374">
        <f t="shared" si="82"/>
        <v>1.4733E-2</v>
      </c>
      <c r="F42" s="371">
        <f t="shared" si="60"/>
        <v>1.4738999999999999E-2</v>
      </c>
      <c r="G42" s="377">
        <f t="shared" si="61"/>
        <v>0.11666666666666667</v>
      </c>
      <c r="H42" s="268" t="b">
        <f t="shared" si="62"/>
        <v>1</v>
      </c>
      <c r="I42" s="304">
        <f t="shared" si="43"/>
        <v>6.6665679038682294E-3</v>
      </c>
      <c r="J42" s="318" t="b">
        <f t="shared" si="63"/>
        <v>0</v>
      </c>
      <c r="K42" s="318" t="b">
        <f t="shared" si="64"/>
        <v>0</v>
      </c>
      <c r="M42" s="190" t="s">
        <v>932</v>
      </c>
      <c r="N42" s="215">
        <f t="shared" si="65"/>
        <v>6.5197000000000005E-2</v>
      </c>
      <c r="O42" s="214">
        <f t="shared" si="66"/>
        <v>9.2453999999999995E-2</v>
      </c>
      <c r="P42" s="179">
        <f t="shared" si="67"/>
        <v>6.5212000000000006E-2</v>
      </c>
      <c r="Q42" s="374">
        <f t="shared" si="83"/>
        <v>9.7329999999999986E-3</v>
      </c>
      <c r="R42" s="371">
        <f t="shared" si="68"/>
        <v>9.7389999999999977E-3</v>
      </c>
      <c r="S42" s="377">
        <f t="shared" si="69"/>
        <v>0.11666666666666667</v>
      </c>
      <c r="T42" s="279" t="b">
        <f t="shared" si="70"/>
        <v>1</v>
      </c>
      <c r="U42" s="304">
        <f t="shared" si="45"/>
        <v>6.6665679038682294E-3</v>
      </c>
      <c r="V42" s="318" t="b">
        <f t="shared" si="71"/>
        <v>0</v>
      </c>
      <c r="W42" s="318" t="b">
        <f t="shared" si="72"/>
        <v>0</v>
      </c>
      <c r="Y42" s="190" t="s">
        <v>932</v>
      </c>
      <c r="Z42" s="215">
        <f t="shared" si="73"/>
        <v>6.4197000000000004E-2</v>
      </c>
      <c r="AA42" s="214">
        <f t="shared" si="74"/>
        <v>9.1453999999999994E-2</v>
      </c>
      <c r="AB42" s="179">
        <f t="shared" si="75"/>
        <v>6.4212000000000005E-2</v>
      </c>
      <c r="AC42" s="215">
        <f t="shared" si="76"/>
        <v>8.7329999999999977E-3</v>
      </c>
      <c r="AD42" s="179">
        <f t="shared" si="77"/>
        <v>8.7389999999999968E-3</v>
      </c>
      <c r="AE42" s="274">
        <f t="shared" si="78"/>
        <v>0.11666666666666667</v>
      </c>
      <c r="AF42" s="268" t="b">
        <f t="shared" si="79"/>
        <v>1</v>
      </c>
      <c r="AG42" s="304">
        <f t="shared" si="46"/>
        <v>6.6665679038682294E-3</v>
      </c>
      <c r="AH42" s="318" t="b">
        <f t="shared" si="80"/>
        <v>0</v>
      </c>
      <c r="AI42" s="318" t="b">
        <f t="shared" si="81"/>
        <v>0</v>
      </c>
      <c r="AM42" s="148" t="s">
        <v>933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7"/>
        <v>0.11666666666666667</v>
      </c>
      <c r="AT42" s="283" t="b">
        <f t="shared" si="48"/>
        <v>1</v>
      </c>
      <c r="AU42" s="304">
        <f t="shared" si="40"/>
        <v>6.6665679038682294E-3</v>
      </c>
      <c r="AV42" s="318" t="b">
        <f t="shared" si="49"/>
        <v>0</v>
      </c>
      <c r="AW42" s="318" t="b">
        <f t="shared" si="50"/>
        <v>0</v>
      </c>
      <c r="AY42" s="148" t="s">
        <v>933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1"/>
        <v>0.11666666666666667</v>
      </c>
      <c r="BF42" s="283" t="b">
        <f t="shared" si="52"/>
        <v>1</v>
      </c>
      <c r="BG42" s="304">
        <f t="shared" si="41"/>
        <v>6.6665679038682294E-3</v>
      </c>
      <c r="BH42" s="318" t="b">
        <f t="shared" si="53"/>
        <v>0</v>
      </c>
      <c r="BI42" s="318" t="b">
        <f t="shared" si="54"/>
        <v>0</v>
      </c>
      <c r="BK42" s="148" t="s">
        <v>933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5"/>
        <v>0.11666666666666667</v>
      </c>
      <c r="BR42" s="290" t="b">
        <f t="shared" si="56"/>
        <v>1</v>
      </c>
      <c r="BS42" s="304">
        <f t="shared" si="42"/>
        <v>6.6665679038682294E-3</v>
      </c>
      <c r="BT42" s="318" t="b">
        <f t="shared" si="57"/>
        <v>0</v>
      </c>
      <c r="BU42" s="318" t="b">
        <f t="shared" si="58"/>
        <v>0</v>
      </c>
    </row>
    <row r="43" spans="1:73" ht="16" x14ac:dyDescent="0.2">
      <c r="A43" s="190" t="s">
        <v>933</v>
      </c>
      <c r="B43" s="215">
        <f t="shared" si="59"/>
        <v>6.4766000000000004E-2</v>
      </c>
      <c r="C43" s="214">
        <f t="shared" si="59"/>
        <v>9.1430999999999998E-2</v>
      </c>
      <c r="D43" s="262">
        <f t="shared" si="59"/>
        <v>6.4773999999999998E-2</v>
      </c>
      <c r="E43" s="374">
        <f t="shared" si="82"/>
        <v>1.4520999999999999E-2</v>
      </c>
      <c r="F43" s="371">
        <f t="shared" si="60"/>
        <v>1.4525E-2</v>
      </c>
      <c r="G43" s="377">
        <f t="shared" si="61"/>
        <v>0.11666666666666667</v>
      </c>
      <c r="H43" s="268" t="b">
        <f t="shared" si="62"/>
        <v>1</v>
      </c>
      <c r="I43" s="304">
        <f t="shared" si="43"/>
        <v>6.6665679038682294E-3</v>
      </c>
      <c r="J43" s="318" t="b">
        <f t="shared" si="63"/>
        <v>0</v>
      </c>
      <c r="K43" s="318" t="b">
        <f t="shared" si="64"/>
        <v>0</v>
      </c>
      <c r="M43" s="190" t="s">
        <v>933</v>
      </c>
      <c r="N43" s="215">
        <f t="shared" si="65"/>
        <v>6.3766000000000003E-2</v>
      </c>
      <c r="O43" s="214">
        <f t="shared" si="66"/>
        <v>9.0430999999999997E-2</v>
      </c>
      <c r="P43" s="179">
        <f t="shared" si="67"/>
        <v>6.3773999999999997E-2</v>
      </c>
      <c r="Q43" s="374">
        <f t="shared" si="83"/>
        <v>9.5209999999999982E-3</v>
      </c>
      <c r="R43" s="371">
        <f t="shared" si="68"/>
        <v>9.5249999999999987E-3</v>
      </c>
      <c r="S43" s="377">
        <f t="shared" si="69"/>
        <v>0.11666666666666667</v>
      </c>
      <c r="T43" s="279" t="b">
        <f t="shared" si="70"/>
        <v>1</v>
      </c>
      <c r="U43" s="304">
        <f t="shared" si="45"/>
        <v>6.6665679038682294E-3</v>
      </c>
      <c r="V43" s="318" t="b">
        <f t="shared" si="71"/>
        <v>0</v>
      </c>
      <c r="W43" s="318" t="b">
        <f t="shared" si="72"/>
        <v>0</v>
      </c>
      <c r="Y43" s="190" t="s">
        <v>933</v>
      </c>
      <c r="Z43" s="215">
        <f t="shared" si="73"/>
        <v>6.2766000000000002E-2</v>
      </c>
      <c r="AA43" s="214">
        <f t="shared" si="74"/>
        <v>8.9430999999999997E-2</v>
      </c>
      <c r="AB43" s="179">
        <f t="shared" si="75"/>
        <v>6.2773999999999996E-2</v>
      </c>
      <c r="AC43" s="215">
        <f t="shared" si="76"/>
        <v>8.5209999999999973E-3</v>
      </c>
      <c r="AD43" s="179">
        <f t="shared" si="77"/>
        <v>8.5249999999999979E-3</v>
      </c>
      <c r="AE43" s="274">
        <f t="shared" si="78"/>
        <v>0.11666666666666667</v>
      </c>
      <c r="AF43" s="268" t="b">
        <f t="shared" si="79"/>
        <v>1</v>
      </c>
      <c r="AG43" s="304">
        <f t="shared" si="46"/>
        <v>6.6665679038682294E-3</v>
      </c>
      <c r="AH43" s="318" t="b">
        <f t="shared" si="80"/>
        <v>0</v>
      </c>
      <c r="AI43" s="318" t="b">
        <f t="shared" si="81"/>
        <v>0</v>
      </c>
      <c r="AM43" s="148" t="s">
        <v>934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7"/>
        <v>0.11666666666666667</v>
      </c>
      <c r="AT43" s="283" t="b">
        <f t="shared" si="48"/>
        <v>1</v>
      </c>
      <c r="AU43" s="304">
        <f t="shared" si="40"/>
        <v>6.6665679038682294E-3</v>
      </c>
      <c r="AV43" s="318" t="b">
        <f t="shared" si="49"/>
        <v>0</v>
      </c>
      <c r="AW43" s="318" t="b">
        <f t="shared" si="50"/>
        <v>0</v>
      </c>
      <c r="AY43" s="148" t="s">
        <v>934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1"/>
        <v>0.11666666666666667</v>
      </c>
      <c r="BF43" s="283" t="b">
        <f t="shared" si="52"/>
        <v>1</v>
      </c>
      <c r="BG43" s="304">
        <f t="shared" si="41"/>
        <v>6.6665679038682294E-3</v>
      </c>
      <c r="BH43" s="318" t="b">
        <f t="shared" si="53"/>
        <v>0</v>
      </c>
      <c r="BI43" s="318" t="b">
        <f t="shared" si="54"/>
        <v>0</v>
      </c>
      <c r="BK43" s="148" t="s">
        <v>934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5"/>
        <v>0.11666666666666667</v>
      </c>
      <c r="BR43" s="290" t="b">
        <f t="shared" si="56"/>
        <v>1</v>
      </c>
      <c r="BS43" s="304">
        <f t="shared" si="42"/>
        <v>6.6665679038682294E-3</v>
      </c>
      <c r="BT43" s="318" t="b">
        <f t="shared" si="57"/>
        <v>0</v>
      </c>
      <c r="BU43" s="318" t="b">
        <f t="shared" si="58"/>
        <v>0</v>
      </c>
    </row>
    <row r="44" spans="1:73" ht="16" x14ac:dyDescent="0.2">
      <c r="A44" s="190" t="s">
        <v>934</v>
      </c>
      <c r="B44" s="215">
        <f t="shared" si="59"/>
        <v>6.3264000000000001E-2</v>
      </c>
      <c r="C44" s="214">
        <f t="shared" si="59"/>
        <v>8.9299000000000003E-2</v>
      </c>
      <c r="D44" s="262">
        <f t="shared" si="59"/>
        <v>6.3264000000000001E-2</v>
      </c>
      <c r="E44" s="374">
        <f t="shared" si="82"/>
        <v>1.43E-2</v>
      </c>
      <c r="F44" s="371">
        <f t="shared" si="60"/>
        <v>1.4301000000000001E-2</v>
      </c>
      <c r="G44" s="377">
        <f t="shared" si="61"/>
        <v>0.11666666666666667</v>
      </c>
      <c r="H44" s="268" t="b">
        <f t="shared" si="62"/>
        <v>1</v>
      </c>
      <c r="I44" s="304">
        <f t="shared" si="43"/>
        <v>6.6665679038682294E-3</v>
      </c>
      <c r="J44" s="318" t="b">
        <f t="shared" si="63"/>
        <v>0</v>
      </c>
      <c r="K44" s="318" t="b">
        <f t="shared" si="64"/>
        <v>0</v>
      </c>
      <c r="M44" s="190" t="s">
        <v>934</v>
      </c>
      <c r="N44" s="215">
        <f t="shared" si="65"/>
        <v>6.2264E-2</v>
      </c>
      <c r="O44" s="214">
        <f t="shared" si="66"/>
        <v>8.8299000000000002E-2</v>
      </c>
      <c r="P44" s="179">
        <f t="shared" si="67"/>
        <v>6.2264E-2</v>
      </c>
      <c r="Q44" s="374">
        <f t="shared" si="83"/>
        <v>9.2999999999999992E-3</v>
      </c>
      <c r="R44" s="371">
        <f t="shared" si="68"/>
        <v>9.3010000000000002E-3</v>
      </c>
      <c r="S44" s="377">
        <f t="shared" si="69"/>
        <v>0.11666666666666667</v>
      </c>
      <c r="T44" s="279" t="b">
        <f t="shared" si="70"/>
        <v>1</v>
      </c>
      <c r="U44" s="304">
        <f t="shared" si="45"/>
        <v>6.6665679038682294E-3</v>
      </c>
      <c r="V44" s="318" t="b">
        <f t="shared" si="71"/>
        <v>0</v>
      </c>
      <c r="W44" s="318" t="b">
        <f t="shared" si="72"/>
        <v>0</v>
      </c>
      <c r="Y44" s="190" t="s">
        <v>934</v>
      </c>
      <c r="Z44" s="215">
        <f t="shared" si="73"/>
        <v>6.1263999999999999E-2</v>
      </c>
      <c r="AA44" s="214">
        <f t="shared" si="74"/>
        <v>8.7299000000000002E-2</v>
      </c>
      <c r="AB44" s="179">
        <f t="shared" si="75"/>
        <v>6.1263999999999999E-2</v>
      </c>
      <c r="AC44" s="215">
        <f t="shared" si="76"/>
        <v>8.2999999999999984E-3</v>
      </c>
      <c r="AD44" s="179">
        <f t="shared" si="77"/>
        <v>8.3009999999999994E-3</v>
      </c>
      <c r="AE44" s="274">
        <f t="shared" si="78"/>
        <v>0.11666666666666667</v>
      </c>
      <c r="AF44" s="268" t="b">
        <f t="shared" si="79"/>
        <v>1</v>
      </c>
      <c r="AG44" s="304">
        <f t="shared" si="46"/>
        <v>6.6665679038682294E-3</v>
      </c>
      <c r="AH44" s="318" t="b">
        <f t="shared" si="80"/>
        <v>0</v>
      </c>
      <c r="AI44" s="318" t="b">
        <f t="shared" si="81"/>
        <v>0</v>
      </c>
      <c r="AM44" s="148" t="s">
        <v>935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7"/>
        <v>0.11666666666666667</v>
      </c>
      <c r="AT44" s="283" t="b">
        <f t="shared" si="48"/>
        <v>1</v>
      </c>
      <c r="AU44" s="304">
        <f t="shared" si="40"/>
        <v>6.6665679038682294E-3</v>
      </c>
      <c r="AV44" s="318" t="b">
        <f t="shared" si="49"/>
        <v>0</v>
      </c>
      <c r="AW44" s="318" t="b">
        <f t="shared" si="50"/>
        <v>0</v>
      </c>
      <c r="AY44" s="148" t="s">
        <v>935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1"/>
        <v>0.11666666666666667</v>
      </c>
      <c r="BF44" s="283" t="b">
        <f t="shared" si="52"/>
        <v>1</v>
      </c>
      <c r="BG44" s="304">
        <f t="shared" si="41"/>
        <v>6.6665679038682294E-3</v>
      </c>
      <c r="BH44" s="318" t="b">
        <f t="shared" si="53"/>
        <v>0</v>
      </c>
      <c r="BI44" s="318" t="b">
        <f t="shared" si="54"/>
        <v>0</v>
      </c>
      <c r="BK44" s="148" t="s">
        <v>935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5"/>
        <v>0.11666666666666667</v>
      </c>
      <c r="BR44" s="290" t="b">
        <f t="shared" si="56"/>
        <v>1</v>
      </c>
      <c r="BS44" s="304">
        <f t="shared" si="42"/>
        <v>6.6665679038682294E-3</v>
      </c>
      <c r="BT44" s="318" t="b">
        <f t="shared" si="57"/>
        <v>0</v>
      </c>
      <c r="BU44" s="318" t="b">
        <f t="shared" si="58"/>
        <v>0</v>
      </c>
    </row>
    <row r="45" spans="1:73" ht="16" x14ac:dyDescent="0.2">
      <c r="A45" s="190" t="s">
        <v>935</v>
      </c>
      <c r="B45" s="215">
        <f t="shared" si="59"/>
        <v>6.1769999999999999E-2</v>
      </c>
      <c r="C45" s="214">
        <f t="shared" si="59"/>
        <v>8.7146000000000001E-2</v>
      </c>
      <c r="D45" s="262">
        <f t="shared" si="59"/>
        <v>6.1759000000000001E-2</v>
      </c>
      <c r="E45" s="374">
        <f t="shared" si="82"/>
        <v>1.4082000000000001E-2</v>
      </c>
      <c r="F45" s="371">
        <f t="shared" si="60"/>
        <v>1.4079000000000001E-2</v>
      </c>
      <c r="G45" s="377">
        <f t="shared" si="61"/>
        <v>0.11666666666666667</v>
      </c>
      <c r="H45" s="268" t="b">
        <f t="shared" si="62"/>
        <v>1</v>
      </c>
      <c r="I45" s="304">
        <f t="shared" si="43"/>
        <v>6.6665679038682294E-3</v>
      </c>
      <c r="J45" s="318" t="b">
        <f t="shared" si="63"/>
        <v>0</v>
      </c>
      <c r="K45" s="318" t="b">
        <f t="shared" si="64"/>
        <v>0</v>
      </c>
      <c r="M45" s="190" t="s">
        <v>935</v>
      </c>
      <c r="N45" s="215">
        <f t="shared" si="65"/>
        <v>6.0769999999999998E-2</v>
      </c>
      <c r="O45" s="214">
        <f>C45-0.005</f>
        <v>8.2145999999999997E-2</v>
      </c>
      <c r="P45" s="179">
        <f t="shared" si="67"/>
        <v>6.0759000000000001E-2</v>
      </c>
      <c r="Q45" s="374">
        <f t="shared" si="83"/>
        <v>9.0819999999999998E-3</v>
      </c>
      <c r="R45" s="371">
        <f t="shared" si="68"/>
        <v>9.0790000000000003E-3</v>
      </c>
      <c r="S45" s="377">
        <f t="shared" si="69"/>
        <v>0.11666666666666667</v>
      </c>
      <c r="T45" s="279" t="b">
        <f t="shared" si="70"/>
        <v>1</v>
      </c>
      <c r="U45" s="304">
        <f t="shared" si="45"/>
        <v>6.6665679038682294E-3</v>
      </c>
      <c r="V45" s="296" t="b">
        <f t="shared" si="71"/>
        <v>0</v>
      </c>
      <c r="W45" s="296" t="b">
        <f t="shared" si="72"/>
        <v>0</v>
      </c>
      <c r="Y45" s="190" t="s">
        <v>935</v>
      </c>
      <c r="Z45" s="215">
        <f t="shared" si="73"/>
        <v>5.9769999999999997E-2</v>
      </c>
      <c r="AA45" s="214">
        <f t="shared" si="74"/>
        <v>8.1145999999999996E-2</v>
      </c>
      <c r="AB45" s="179">
        <f t="shared" si="75"/>
        <v>5.9759E-2</v>
      </c>
      <c r="AC45" s="215">
        <f t="shared" si="76"/>
        <v>8.0819999999999989E-3</v>
      </c>
      <c r="AD45" s="179">
        <f t="shared" si="77"/>
        <v>8.0789999999999994E-3</v>
      </c>
      <c r="AE45" s="274">
        <f t="shared" si="78"/>
        <v>0.11666666666666667</v>
      </c>
      <c r="AF45" s="268" t="b">
        <f t="shared" si="79"/>
        <v>1</v>
      </c>
      <c r="AG45" s="304">
        <f t="shared" si="46"/>
        <v>6.6665679038682294E-3</v>
      </c>
      <c r="AH45" s="296" t="b">
        <f t="shared" si="80"/>
        <v>0</v>
      </c>
      <c r="AI45" s="296" t="b">
        <f t="shared" si="81"/>
        <v>0</v>
      </c>
      <c r="AM45" s="148" t="s">
        <v>936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7"/>
        <v>0.11666666666666667</v>
      </c>
      <c r="AT45" s="283" t="b">
        <f t="shared" si="48"/>
        <v>1</v>
      </c>
      <c r="AU45" s="304">
        <f t="shared" si="40"/>
        <v>6.6665679038682294E-3</v>
      </c>
      <c r="AV45" s="318" t="b">
        <f t="shared" si="49"/>
        <v>0</v>
      </c>
      <c r="AW45" s="318" t="b">
        <f t="shared" si="50"/>
        <v>0</v>
      </c>
      <c r="AY45" s="148" t="s">
        <v>936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1"/>
        <v>0.11666666666666667</v>
      </c>
      <c r="BF45" s="283" t="b">
        <f t="shared" si="52"/>
        <v>1</v>
      </c>
      <c r="BG45" s="304">
        <f t="shared" si="41"/>
        <v>6.6665679038682294E-3</v>
      </c>
      <c r="BH45" s="318" t="b">
        <f t="shared" si="53"/>
        <v>0</v>
      </c>
      <c r="BI45" s="318" t="b">
        <f t="shared" si="54"/>
        <v>0</v>
      </c>
      <c r="BK45" s="148" t="s">
        <v>936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5"/>
        <v>0.11666666666666667</v>
      </c>
      <c r="BR45" s="290" t="b">
        <f t="shared" si="56"/>
        <v>1</v>
      </c>
      <c r="BS45" s="304">
        <f t="shared" si="42"/>
        <v>6.6665679038682294E-3</v>
      </c>
      <c r="BT45" s="318" t="b">
        <f t="shared" si="57"/>
        <v>0</v>
      </c>
      <c r="BU45" s="318" t="b">
        <f t="shared" si="58"/>
        <v>0</v>
      </c>
    </row>
    <row r="46" spans="1:73" ht="16" x14ac:dyDescent="0.2">
      <c r="A46" s="190" t="s">
        <v>936</v>
      </c>
      <c r="B46" s="215">
        <f t="shared" si="59"/>
        <v>6.0448000000000002E-2</v>
      </c>
      <c r="C46" s="214">
        <f t="shared" si="59"/>
        <v>8.5177000000000003E-2</v>
      </c>
      <c r="D46" s="262">
        <f t="shared" si="59"/>
        <v>6.0426000000000001E-2</v>
      </c>
      <c r="E46" s="374">
        <f t="shared" si="82"/>
        <v>1.389E-2</v>
      </c>
      <c r="F46" s="371">
        <f t="shared" si="60"/>
        <v>1.3883E-2</v>
      </c>
      <c r="G46" s="377">
        <f t="shared" si="61"/>
        <v>0.11666666666666667</v>
      </c>
      <c r="H46" s="268" t="b">
        <f t="shared" si="62"/>
        <v>1</v>
      </c>
      <c r="I46" s="304">
        <f t="shared" si="43"/>
        <v>6.6665679038682294E-3</v>
      </c>
      <c r="J46" s="318" t="b">
        <f t="shared" si="63"/>
        <v>0</v>
      </c>
      <c r="K46" s="318" t="b">
        <f t="shared" si="64"/>
        <v>0</v>
      </c>
      <c r="M46" s="190" t="s">
        <v>936</v>
      </c>
      <c r="N46" s="215">
        <f t="shared" si="65"/>
        <v>5.9448000000000001E-2</v>
      </c>
      <c r="O46" s="214">
        <f t="shared" si="66"/>
        <v>8.4177000000000002E-2</v>
      </c>
      <c r="P46" s="179">
        <f t="shared" si="67"/>
        <v>5.9426E-2</v>
      </c>
      <c r="Q46" s="374">
        <f t="shared" si="83"/>
        <v>8.8899999999999986E-3</v>
      </c>
      <c r="R46" s="371">
        <f t="shared" si="68"/>
        <v>8.8829999999999985E-3</v>
      </c>
      <c r="S46" s="377">
        <f t="shared" si="69"/>
        <v>0.11666666666666667</v>
      </c>
      <c r="T46" s="279" t="b">
        <f t="shared" si="70"/>
        <v>1</v>
      </c>
      <c r="U46" s="304">
        <f t="shared" si="45"/>
        <v>6.6665679038682294E-3</v>
      </c>
      <c r="V46" s="318" t="b">
        <f t="shared" si="71"/>
        <v>0</v>
      </c>
      <c r="W46" s="318" t="b">
        <f t="shared" si="72"/>
        <v>0</v>
      </c>
      <c r="Y46" s="190" t="s">
        <v>936</v>
      </c>
      <c r="Z46" s="215">
        <f t="shared" si="73"/>
        <v>5.8448E-2</v>
      </c>
      <c r="AA46" s="214">
        <f t="shared" si="74"/>
        <v>8.3177000000000001E-2</v>
      </c>
      <c r="AB46" s="179">
        <f t="shared" si="75"/>
        <v>5.8425999999999999E-2</v>
      </c>
      <c r="AC46" s="215">
        <f t="shared" si="76"/>
        <v>7.8899999999999977E-3</v>
      </c>
      <c r="AD46" s="179">
        <f t="shared" si="77"/>
        <v>7.8829999999999976E-3</v>
      </c>
      <c r="AE46" s="274">
        <f t="shared" si="78"/>
        <v>0.11666666666666667</v>
      </c>
      <c r="AF46" s="268" t="b">
        <f t="shared" si="79"/>
        <v>1</v>
      </c>
      <c r="AG46" s="304">
        <f t="shared" si="46"/>
        <v>6.6665679038682294E-3</v>
      </c>
      <c r="AH46" s="318" t="b">
        <f t="shared" si="80"/>
        <v>0</v>
      </c>
      <c r="AI46" s="318" t="b">
        <f t="shared" si="81"/>
        <v>0</v>
      </c>
      <c r="AM46" s="148" t="s">
        <v>937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7"/>
        <v>0.11666666666666667</v>
      </c>
      <c r="AT46" s="283" t="b">
        <f t="shared" si="48"/>
        <v>1</v>
      </c>
      <c r="AU46" s="304">
        <f t="shared" si="40"/>
        <v>6.6665679038682294E-3</v>
      </c>
      <c r="AV46" s="318" t="b">
        <f t="shared" si="49"/>
        <v>0</v>
      </c>
      <c r="AW46" s="318" t="b">
        <f t="shared" si="50"/>
        <v>0</v>
      </c>
      <c r="AY46" s="148" t="s">
        <v>937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1"/>
        <v>0.11666666666666667</v>
      </c>
      <c r="BF46" s="283" t="b">
        <f t="shared" si="52"/>
        <v>1</v>
      </c>
      <c r="BG46" s="304">
        <f t="shared" si="41"/>
        <v>6.6665679038682294E-3</v>
      </c>
      <c r="BH46" s="318" t="b">
        <f t="shared" si="53"/>
        <v>0</v>
      </c>
      <c r="BI46" s="318" t="b">
        <f t="shared" si="54"/>
        <v>0</v>
      </c>
      <c r="BK46" s="148" t="s">
        <v>937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5"/>
        <v>0.11666666666666667</v>
      </c>
      <c r="BR46" s="290" t="b">
        <f t="shared" si="56"/>
        <v>1</v>
      </c>
      <c r="BS46" s="304">
        <f t="shared" si="42"/>
        <v>6.6665679038682294E-3</v>
      </c>
      <c r="BT46" s="318" t="b">
        <f t="shared" si="57"/>
        <v>0</v>
      </c>
      <c r="BU46" s="318" t="b">
        <f t="shared" si="58"/>
        <v>0</v>
      </c>
    </row>
    <row r="47" spans="1:73" ht="16" x14ac:dyDescent="0.2">
      <c r="A47" s="190" t="s">
        <v>937</v>
      </c>
      <c r="B47" s="215">
        <f t="shared" si="59"/>
        <v>5.9720000000000002E-2</v>
      </c>
      <c r="C47" s="214">
        <f t="shared" si="59"/>
        <v>8.4014000000000005E-2</v>
      </c>
      <c r="D47" s="262">
        <f t="shared" si="59"/>
        <v>5.9691000000000001E-2</v>
      </c>
      <c r="E47" s="374">
        <f t="shared" si="82"/>
        <v>1.3781999999999999E-2</v>
      </c>
      <c r="F47" s="371">
        <f t="shared" si="60"/>
        <v>1.3770999999999999E-2</v>
      </c>
      <c r="G47" s="377">
        <f t="shared" si="61"/>
        <v>0.11666666666666667</v>
      </c>
      <c r="H47" s="268" t="b">
        <f t="shared" si="62"/>
        <v>1</v>
      </c>
      <c r="I47" s="304">
        <f t="shared" si="43"/>
        <v>6.6665679038682294E-3</v>
      </c>
      <c r="J47" s="318" t="b">
        <f t="shared" si="63"/>
        <v>0</v>
      </c>
      <c r="K47" s="318" t="b">
        <f t="shared" si="64"/>
        <v>0</v>
      </c>
      <c r="M47" s="190" t="s">
        <v>937</v>
      </c>
      <c r="N47" s="215">
        <f t="shared" si="65"/>
        <v>5.8720000000000001E-2</v>
      </c>
      <c r="O47" s="214">
        <f t="shared" si="66"/>
        <v>8.3014000000000004E-2</v>
      </c>
      <c r="P47" s="179">
        <f t="shared" si="67"/>
        <v>5.8691E-2</v>
      </c>
      <c r="Q47" s="374">
        <f t="shared" si="83"/>
        <v>8.7819999999999981E-3</v>
      </c>
      <c r="R47" s="371">
        <f t="shared" si="68"/>
        <v>8.7709999999999975E-3</v>
      </c>
      <c r="S47" s="377">
        <f t="shared" si="69"/>
        <v>0.11666666666666667</v>
      </c>
      <c r="T47" s="279" t="b">
        <f t="shared" si="70"/>
        <v>1</v>
      </c>
      <c r="U47" s="304">
        <f t="shared" si="45"/>
        <v>6.6665679038682294E-3</v>
      </c>
      <c r="V47" s="318" t="b">
        <f t="shared" si="71"/>
        <v>0</v>
      </c>
      <c r="W47" s="318" t="b">
        <f t="shared" si="72"/>
        <v>0</v>
      </c>
      <c r="Y47" s="190" t="s">
        <v>937</v>
      </c>
      <c r="Z47" s="215">
        <f t="shared" si="73"/>
        <v>5.772E-2</v>
      </c>
      <c r="AA47" s="214">
        <f t="shared" si="74"/>
        <v>8.2014000000000004E-2</v>
      </c>
      <c r="AB47" s="179">
        <f t="shared" si="75"/>
        <v>5.7690999999999999E-2</v>
      </c>
      <c r="AC47" s="215">
        <f t="shared" si="76"/>
        <v>7.7819999999999981E-3</v>
      </c>
      <c r="AD47" s="179">
        <f t="shared" si="77"/>
        <v>7.7709999999999975E-3</v>
      </c>
      <c r="AE47" s="274">
        <f t="shared" si="78"/>
        <v>0.11666666666666667</v>
      </c>
      <c r="AF47" s="268" t="b">
        <f t="shared" si="79"/>
        <v>1</v>
      </c>
      <c r="AG47" s="304">
        <f t="shared" si="46"/>
        <v>6.6665679038682294E-3</v>
      </c>
      <c r="AH47" s="318" t="b">
        <f t="shared" si="80"/>
        <v>0</v>
      </c>
      <c r="AI47" s="318" t="b">
        <f t="shared" si="81"/>
        <v>0</v>
      </c>
      <c r="AM47" s="148" t="s">
        <v>938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7"/>
        <v>0.11666666666666667</v>
      </c>
      <c r="AT47" s="283" t="b">
        <f t="shared" si="48"/>
        <v>1</v>
      </c>
      <c r="AU47" s="304">
        <f t="shared" si="40"/>
        <v>6.6665679038682294E-3</v>
      </c>
      <c r="AV47" s="318" t="b">
        <f t="shared" si="49"/>
        <v>0</v>
      </c>
      <c r="AW47" s="318" t="b">
        <f t="shared" si="50"/>
        <v>0</v>
      </c>
      <c r="AY47" s="148" t="s">
        <v>938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1"/>
        <v>0.11666666666666667</v>
      </c>
      <c r="BF47" s="283" t="b">
        <f t="shared" si="52"/>
        <v>1</v>
      </c>
      <c r="BG47" s="304">
        <f t="shared" si="41"/>
        <v>6.6665679038682294E-3</v>
      </c>
      <c r="BH47" s="318" t="b">
        <f t="shared" si="53"/>
        <v>0</v>
      </c>
      <c r="BI47" s="318" t="b">
        <f t="shared" si="54"/>
        <v>0</v>
      </c>
      <c r="BK47" s="148" t="s">
        <v>938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5"/>
        <v>0.11666666666666667</v>
      </c>
      <c r="BR47" s="290" t="b">
        <f t="shared" si="56"/>
        <v>1</v>
      </c>
      <c r="BS47" s="304">
        <f t="shared" si="42"/>
        <v>6.6665679038682294E-3</v>
      </c>
      <c r="BT47" s="318" t="b">
        <f t="shared" si="57"/>
        <v>0</v>
      </c>
      <c r="BU47" s="318" t="b">
        <f t="shared" si="58"/>
        <v>0</v>
      </c>
    </row>
    <row r="48" spans="1:73" ht="16" x14ac:dyDescent="0.2">
      <c r="A48" s="190" t="s">
        <v>938</v>
      </c>
      <c r="B48" s="215">
        <f t="shared" si="59"/>
        <v>5.9458000000000004E-2</v>
      </c>
      <c r="C48" s="214">
        <f t="shared" si="59"/>
        <v>8.3542000000000005E-2</v>
      </c>
      <c r="D48" s="262">
        <f t="shared" si="59"/>
        <v>5.9426E-2</v>
      </c>
      <c r="E48" s="374">
        <f t="shared" si="82"/>
        <v>1.3743999999999999E-2</v>
      </c>
      <c r="F48" s="371">
        <f t="shared" si="60"/>
        <v>1.3732000000000001E-2</v>
      </c>
      <c r="G48" s="377">
        <f t="shared" si="61"/>
        <v>0.11666666666666667</v>
      </c>
      <c r="H48" s="268" t="b">
        <f t="shared" si="62"/>
        <v>1</v>
      </c>
      <c r="I48" s="304">
        <f t="shared" si="43"/>
        <v>6.6665679038682294E-3</v>
      </c>
      <c r="J48" s="318" t="b">
        <f t="shared" si="63"/>
        <v>0</v>
      </c>
      <c r="K48" s="318" t="b">
        <f t="shared" si="64"/>
        <v>0</v>
      </c>
      <c r="M48" s="190" t="s">
        <v>938</v>
      </c>
      <c r="N48" s="215">
        <f t="shared" si="65"/>
        <v>5.8458000000000003E-2</v>
      </c>
      <c r="O48" s="214">
        <f t="shared" si="66"/>
        <v>8.2542000000000004E-2</v>
      </c>
      <c r="P48" s="179">
        <f t="shared" si="67"/>
        <v>5.8425999999999999E-2</v>
      </c>
      <c r="Q48" s="374">
        <f t="shared" si="83"/>
        <v>8.7439999999999983E-3</v>
      </c>
      <c r="R48" s="371">
        <f t="shared" si="68"/>
        <v>8.7320000000000002E-3</v>
      </c>
      <c r="S48" s="377">
        <f t="shared" si="69"/>
        <v>0.11666666666666667</v>
      </c>
      <c r="T48" s="279" t="b">
        <f t="shared" si="70"/>
        <v>1</v>
      </c>
      <c r="U48" s="304">
        <f t="shared" si="45"/>
        <v>6.6665679038682294E-3</v>
      </c>
      <c r="V48" s="318" t="b">
        <f t="shared" si="71"/>
        <v>0</v>
      </c>
      <c r="W48" s="318" t="b">
        <f t="shared" si="72"/>
        <v>0</v>
      </c>
      <c r="Y48" s="190" t="s">
        <v>938</v>
      </c>
      <c r="Z48" s="215">
        <f t="shared" si="73"/>
        <v>5.7458000000000002E-2</v>
      </c>
      <c r="AA48" s="214">
        <f t="shared" si="74"/>
        <v>8.1542000000000003E-2</v>
      </c>
      <c r="AB48" s="179">
        <f t="shared" si="75"/>
        <v>5.7425999999999998E-2</v>
      </c>
      <c r="AC48" s="215">
        <f t="shared" si="76"/>
        <v>7.7439999999999983E-3</v>
      </c>
      <c r="AD48" s="179">
        <f t="shared" si="77"/>
        <v>7.7320000000000002E-3</v>
      </c>
      <c r="AE48" s="274">
        <f t="shared" si="78"/>
        <v>0.11666666666666667</v>
      </c>
      <c r="AF48" s="268" t="b">
        <f t="shared" si="79"/>
        <v>1</v>
      </c>
      <c r="AG48" s="304">
        <f t="shared" si="46"/>
        <v>6.6665679038682294E-3</v>
      </c>
      <c r="AH48" s="318" t="b">
        <f t="shared" si="80"/>
        <v>0</v>
      </c>
      <c r="AI48" s="318" t="b">
        <f t="shared" si="81"/>
        <v>0</v>
      </c>
      <c r="AM48" s="148" t="s">
        <v>939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7"/>
        <v>0.11666666666666667</v>
      </c>
      <c r="AT48" s="283" t="b">
        <f t="shared" si="48"/>
        <v>1</v>
      </c>
      <c r="AU48" s="304">
        <f t="shared" si="40"/>
        <v>6.6665679038682294E-3</v>
      </c>
      <c r="AV48" s="318" t="b">
        <f t="shared" si="49"/>
        <v>0</v>
      </c>
      <c r="AW48" s="318" t="b">
        <f t="shared" si="50"/>
        <v>0</v>
      </c>
      <c r="AY48" s="148" t="s">
        <v>939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1"/>
        <v>0.11666666666666667</v>
      </c>
      <c r="BF48" s="283" t="b">
        <f t="shared" si="52"/>
        <v>1</v>
      </c>
      <c r="BG48" s="304">
        <f t="shared" si="41"/>
        <v>6.6665679038682294E-3</v>
      </c>
      <c r="BH48" s="318" t="b">
        <f t="shared" si="53"/>
        <v>0</v>
      </c>
      <c r="BI48" s="318" t="b">
        <f t="shared" si="54"/>
        <v>0</v>
      </c>
      <c r="BK48" s="148" t="s">
        <v>939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5"/>
        <v>0.11666666666666667</v>
      </c>
      <c r="BR48" s="290" t="b">
        <f t="shared" si="56"/>
        <v>1</v>
      </c>
      <c r="BS48" s="304">
        <f t="shared" si="42"/>
        <v>6.6665679038682294E-3</v>
      </c>
      <c r="BT48" s="318" t="b">
        <f t="shared" si="57"/>
        <v>0</v>
      </c>
      <c r="BU48" s="318" t="b">
        <f t="shared" si="58"/>
        <v>0</v>
      </c>
    </row>
    <row r="49" spans="1:73" ht="16" x14ac:dyDescent="0.2">
      <c r="A49" s="190" t="s">
        <v>939</v>
      </c>
      <c r="B49" s="215">
        <f t="shared" si="59"/>
        <v>5.9401000000000002E-2</v>
      </c>
      <c r="C49" s="214">
        <f t="shared" si="59"/>
        <v>8.3410999999999999E-2</v>
      </c>
      <c r="D49" s="262">
        <f t="shared" si="59"/>
        <v>5.9368999999999998E-2</v>
      </c>
      <c r="E49" s="374">
        <f t="shared" si="82"/>
        <v>1.3736999999999999E-2</v>
      </c>
      <c r="F49" s="371">
        <f t="shared" si="60"/>
        <v>1.3725000000000001E-2</v>
      </c>
      <c r="G49" s="377">
        <f t="shared" si="61"/>
        <v>0.11666666666666667</v>
      </c>
      <c r="H49" s="268" t="b">
        <f t="shared" si="62"/>
        <v>1</v>
      </c>
      <c r="I49" s="304">
        <f t="shared" si="43"/>
        <v>6.6665679038682294E-3</v>
      </c>
      <c r="J49" s="318" t="b">
        <f t="shared" si="63"/>
        <v>0</v>
      </c>
      <c r="K49" s="318" t="b">
        <f t="shared" si="64"/>
        <v>0</v>
      </c>
      <c r="M49" s="190" t="s">
        <v>939</v>
      </c>
      <c r="N49" s="215">
        <f t="shared" si="65"/>
        <v>5.8401000000000002E-2</v>
      </c>
      <c r="O49" s="214">
        <f t="shared" si="66"/>
        <v>8.2410999999999998E-2</v>
      </c>
      <c r="P49" s="179">
        <f t="shared" si="67"/>
        <v>5.8368999999999997E-2</v>
      </c>
      <c r="Q49" s="374">
        <f t="shared" si="83"/>
        <v>8.7369999999999982E-3</v>
      </c>
      <c r="R49" s="371">
        <f t="shared" si="68"/>
        <v>8.7250000000000001E-3</v>
      </c>
      <c r="S49" s="377">
        <f t="shared" si="69"/>
        <v>0.11666666666666667</v>
      </c>
      <c r="T49" s="279" t="b">
        <f t="shared" si="70"/>
        <v>1</v>
      </c>
      <c r="U49" s="304">
        <f t="shared" si="45"/>
        <v>6.6665679038682294E-3</v>
      </c>
      <c r="V49" s="318" t="b">
        <f t="shared" si="71"/>
        <v>0</v>
      </c>
      <c r="W49" s="318" t="b">
        <f t="shared" si="72"/>
        <v>0</v>
      </c>
      <c r="Y49" s="190" t="s">
        <v>939</v>
      </c>
      <c r="Z49" s="215">
        <f t="shared" si="73"/>
        <v>5.7401000000000001E-2</v>
      </c>
      <c r="AA49" s="214">
        <f t="shared" si="74"/>
        <v>8.1410999999999997E-2</v>
      </c>
      <c r="AB49" s="179">
        <f t="shared" si="75"/>
        <v>5.7368999999999996E-2</v>
      </c>
      <c r="AC49" s="215">
        <f t="shared" si="76"/>
        <v>7.7369999999999982E-3</v>
      </c>
      <c r="AD49" s="179">
        <f t="shared" si="77"/>
        <v>7.7250000000000001E-3</v>
      </c>
      <c r="AE49" s="274">
        <f t="shared" si="78"/>
        <v>0.11666666666666667</v>
      </c>
      <c r="AF49" s="268" t="b">
        <f t="shared" si="79"/>
        <v>1</v>
      </c>
      <c r="AG49" s="304">
        <f t="shared" si="46"/>
        <v>6.6665679038682294E-3</v>
      </c>
      <c r="AH49" s="318" t="b">
        <f t="shared" si="80"/>
        <v>0</v>
      </c>
      <c r="AI49" s="318" t="b">
        <f t="shared" si="81"/>
        <v>0</v>
      </c>
      <c r="AM49" s="148" t="s">
        <v>940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7"/>
        <v>0.11666666666666667</v>
      </c>
      <c r="AT49" s="283" t="b">
        <f t="shared" si="48"/>
        <v>1</v>
      </c>
      <c r="AU49" s="304">
        <f t="shared" si="40"/>
        <v>6.6665679038682294E-3</v>
      </c>
      <c r="AV49" s="318" t="b">
        <f t="shared" si="49"/>
        <v>0</v>
      </c>
      <c r="AW49" s="318" t="b">
        <f t="shared" si="50"/>
        <v>0</v>
      </c>
      <c r="AY49" s="148" t="s">
        <v>940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1"/>
        <v>0.11666666666666667</v>
      </c>
      <c r="BF49" s="283" t="b">
        <f t="shared" si="52"/>
        <v>1</v>
      </c>
      <c r="BG49" s="304">
        <f t="shared" si="41"/>
        <v>6.6665679038682294E-3</v>
      </c>
      <c r="BH49" s="318" t="b">
        <f t="shared" si="53"/>
        <v>0</v>
      </c>
      <c r="BI49" s="318" t="b">
        <f t="shared" si="54"/>
        <v>0</v>
      </c>
      <c r="BK49" s="148" t="s">
        <v>940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5"/>
        <v>0.11666666666666667</v>
      </c>
      <c r="BR49" s="290" t="b">
        <f t="shared" si="56"/>
        <v>1</v>
      </c>
      <c r="BS49" s="304">
        <f t="shared" si="42"/>
        <v>6.6665679038682294E-3</v>
      </c>
      <c r="BT49" s="318" t="b">
        <f t="shared" si="57"/>
        <v>0</v>
      </c>
      <c r="BU49" s="318" t="b">
        <f t="shared" si="58"/>
        <v>0</v>
      </c>
    </row>
    <row r="50" spans="1:73" ht="16" x14ac:dyDescent="0.2">
      <c r="A50" s="190" t="s">
        <v>940</v>
      </c>
      <c r="B50" s="215">
        <f t="shared" si="59"/>
        <v>5.9555000000000004E-2</v>
      </c>
      <c r="C50" s="214">
        <f t="shared" si="59"/>
        <v>8.3648E-2</v>
      </c>
      <c r="D50" s="262">
        <f t="shared" si="59"/>
        <v>5.9525000000000002E-2</v>
      </c>
      <c r="E50" s="374">
        <f t="shared" si="82"/>
        <v>1.3762E-2</v>
      </c>
      <c r="F50" s="371">
        <f t="shared" si="60"/>
        <v>1.3750999999999999E-2</v>
      </c>
      <c r="G50" s="377">
        <f t="shared" si="61"/>
        <v>0.11666666666666667</v>
      </c>
      <c r="H50" s="268" t="b">
        <f t="shared" si="62"/>
        <v>1</v>
      </c>
      <c r="I50" s="304">
        <f t="shared" si="43"/>
        <v>6.6665679038682294E-3</v>
      </c>
      <c r="J50" s="318" t="b">
        <f t="shared" si="63"/>
        <v>0</v>
      </c>
      <c r="K50" s="318" t="b">
        <f t="shared" si="64"/>
        <v>0</v>
      </c>
      <c r="M50" s="190" t="s">
        <v>940</v>
      </c>
      <c r="N50" s="215">
        <f t="shared" si="65"/>
        <v>5.8555000000000003E-2</v>
      </c>
      <c r="O50" s="214">
        <f t="shared" si="66"/>
        <v>8.2647999999999999E-2</v>
      </c>
      <c r="P50" s="179">
        <f t="shared" si="67"/>
        <v>5.8525000000000001E-2</v>
      </c>
      <c r="Q50" s="374">
        <f t="shared" si="83"/>
        <v>8.761999999999999E-3</v>
      </c>
      <c r="R50" s="371">
        <f t="shared" si="68"/>
        <v>8.7509999999999984E-3</v>
      </c>
      <c r="S50" s="377">
        <f t="shared" si="69"/>
        <v>0.11666666666666667</v>
      </c>
      <c r="T50" s="279" t="b">
        <f t="shared" si="70"/>
        <v>1</v>
      </c>
      <c r="U50" s="304">
        <f t="shared" si="45"/>
        <v>6.6665679038682294E-3</v>
      </c>
      <c r="V50" s="318" t="b">
        <f t="shared" si="71"/>
        <v>0</v>
      </c>
      <c r="W50" s="318" t="b">
        <f t="shared" si="72"/>
        <v>0</v>
      </c>
      <c r="Y50" s="190" t="s">
        <v>940</v>
      </c>
      <c r="Z50" s="215">
        <f t="shared" si="73"/>
        <v>5.7555000000000002E-2</v>
      </c>
      <c r="AA50" s="214">
        <f t="shared" si="74"/>
        <v>8.1647999999999998E-2</v>
      </c>
      <c r="AB50" s="179">
        <f t="shared" si="75"/>
        <v>5.7525E-2</v>
      </c>
      <c r="AC50" s="215">
        <f t="shared" si="76"/>
        <v>7.7619999999999989E-3</v>
      </c>
      <c r="AD50" s="179">
        <f t="shared" si="77"/>
        <v>7.7509999999999983E-3</v>
      </c>
      <c r="AE50" s="274">
        <f t="shared" si="78"/>
        <v>0.11666666666666667</v>
      </c>
      <c r="AF50" s="268" t="b">
        <f t="shared" si="79"/>
        <v>1</v>
      </c>
      <c r="AG50" s="304">
        <f t="shared" si="46"/>
        <v>6.6665679038682294E-3</v>
      </c>
      <c r="AH50" s="318" t="b">
        <f t="shared" si="80"/>
        <v>0</v>
      </c>
      <c r="AI50" s="318" t="b">
        <f t="shared" si="81"/>
        <v>0</v>
      </c>
      <c r="AM50" s="148" t="s">
        <v>941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7"/>
        <v>0.11666666666666667</v>
      </c>
      <c r="AT50" s="283" t="b">
        <f t="shared" si="48"/>
        <v>1</v>
      </c>
      <c r="AU50" s="304">
        <f t="shared" si="40"/>
        <v>6.6665679038682294E-3</v>
      </c>
      <c r="AV50" s="318" t="b">
        <f t="shared" si="49"/>
        <v>0</v>
      </c>
      <c r="AW50" s="318" t="b">
        <f t="shared" si="50"/>
        <v>0</v>
      </c>
      <c r="AY50" s="148" t="s">
        <v>941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1"/>
        <v>0.11666666666666667</v>
      </c>
      <c r="BF50" s="283" t="b">
        <f t="shared" si="52"/>
        <v>1</v>
      </c>
      <c r="BG50" s="304">
        <f t="shared" si="41"/>
        <v>6.6665679038682294E-3</v>
      </c>
      <c r="BH50" s="318" t="b">
        <f t="shared" si="53"/>
        <v>0</v>
      </c>
      <c r="BI50" s="318" t="b">
        <f t="shared" si="54"/>
        <v>0</v>
      </c>
      <c r="BK50" s="148" t="s">
        <v>941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5"/>
        <v>0.11666666666666667</v>
      </c>
      <c r="BR50" s="290" t="b">
        <f t="shared" si="56"/>
        <v>1</v>
      </c>
      <c r="BS50" s="304">
        <f t="shared" si="42"/>
        <v>6.6665679038682294E-3</v>
      </c>
      <c r="BT50" s="318" t="b">
        <f t="shared" si="57"/>
        <v>0</v>
      </c>
      <c r="BU50" s="318" t="b">
        <f t="shared" si="58"/>
        <v>0</v>
      </c>
    </row>
    <row r="51" spans="1:73" ht="16" x14ac:dyDescent="0.2">
      <c r="A51" s="190" t="s">
        <v>941</v>
      </c>
      <c r="B51" s="215">
        <f t="shared" si="59"/>
        <v>6.0149000000000001E-2</v>
      </c>
      <c r="C51" s="214">
        <f t="shared" si="59"/>
        <v>8.4619E-2</v>
      </c>
      <c r="D51" s="262">
        <f t="shared" si="59"/>
        <v>6.0124999999999998E-2</v>
      </c>
      <c r="E51" s="374">
        <f t="shared" si="82"/>
        <v>1.3852E-2</v>
      </c>
      <c r="F51" s="371">
        <f t="shared" si="60"/>
        <v>1.3843999999999999E-2</v>
      </c>
      <c r="G51" s="377">
        <f t="shared" si="61"/>
        <v>0.11666666666666667</v>
      </c>
      <c r="H51" s="268" t="b">
        <f t="shared" si="62"/>
        <v>1</v>
      </c>
      <c r="I51" s="304">
        <f t="shared" si="43"/>
        <v>6.6665679038682294E-3</v>
      </c>
      <c r="J51" s="318" t="b">
        <f t="shared" si="63"/>
        <v>0</v>
      </c>
      <c r="K51" s="318" t="b">
        <f t="shared" si="64"/>
        <v>0</v>
      </c>
      <c r="M51" s="190" t="s">
        <v>941</v>
      </c>
      <c r="N51" s="215">
        <f t="shared" si="65"/>
        <v>5.9149E-2</v>
      </c>
      <c r="O51" s="214">
        <f>C51-0.0005</f>
        <v>8.4118999999999999E-2</v>
      </c>
      <c r="P51" s="179">
        <f t="shared" si="67"/>
        <v>5.9124999999999997E-2</v>
      </c>
      <c r="Q51" s="374">
        <f t="shared" si="83"/>
        <v>8.8519999999999988E-3</v>
      </c>
      <c r="R51" s="371">
        <f t="shared" si="68"/>
        <v>8.8439999999999977E-3</v>
      </c>
      <c r="S51" s="377">
        <f t="shared" si="69"/>
        <v>0.11666666666666667</v>
      </c>
      <c r="T51" s="279" t="b">
        <f t="shared" si="70"/>
        <v>1</v>
      </c>
      <c r="U51" s="304">
        <f t="shared" si="45"/>
        <v>6.6665679038682294E-3</v>
      </c>
      <c r="V51" s="318" t="b">
        <f t="shared" si="71"/>
        <v>0</v>
      </c>
      <c r="W51" s="318" t="b">
        <f t="shared" si="72"/>
        <v>0</v>
      </c>
      <c r="Y51" s="190" t="s">
        <v>941</v>
      </c>
      <c r="Z51" s="215">
        <f t="shared" si="73"/>
        <v>5.8148999999999999E-2</v>
      </c>
      <c r="AA51" s="214">
        <f t="shared" si="74"/>
        <v>8.3118999999999998E-2</v>
      </c>
      <c r="AB51" s="179">
        <f t="shared" si="75"/>
        <v>5.8124999999999996E-2</v>
      </c>
      <c r="AC51" s="215">
        <f t="shared" si="76"/>
        <v>7.8519999999999979E-3</v>
      </c>
      <c r="AD51" s="179">
        <f t="shared" si="77"/>
        <v>7.8439999999999968E-3</v>
      </c>
      <c r="AE51" s="274">
        <f t="shared" si="78"/>
        <v>0.11666666666666667</v>
      </c>
      <c r="AF51" s="268" t="b">
        <f t="shared" si="79"/>
        <v>1</v>
      </c>
      <c r="AG51" s="304">
        <f t="shared" si="46"/>
        <v>6.6665679038682294E-3</v>
      </c>
      <c r="AH51" s="318" t="b">
        <f t="shared" si="80"/>
        <v>0</v>
      </c>
      <c r="AI51" s="318" t="b">
        <f t="shared" si="81"/>
        <v>0</v>
      </c>
      <c r="AM51" s="148" t="s">
        <v>942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7"/>
        <v>0.11666666666666667</v>
      </c>
      <c r="AT51" s="283" t="b">
        <f t="shared" si="48"/>
        <v>1</v>
      </c>
      <c r="AU51" s="304">
        <f t="shared" si="40"/>
        <v>6.6665679038682294E-3</v>
      </c>
      <c r="AV51" s="318" t="b">
        <f t="shared" si="49"/>
        <v>0</v>
      </c>
      <c r="AW51" s="318" t="b">
        <f t="shared" si="50"/>
        <v>0</v>
      </c>
      <c r="AY51" s="148" t="s">
        <v>942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1"/>
        <v>0.11666666666666667</v>
      </c>
      <c r="BF51" s="283" t="b">
        <f t="shared" si="52"/>
        <v>1</v>
      </c>
      <c r="BG51" s="304">
        <f t="shared" si="41"/>
        <v>6.6665679038682294E-3</v>
      </c>
      <c r="BH51" s="318" t="b">
        <f t="shared" si="53"/>
        <v>0</v>
      </c>
      <c r="BI51" s="318" t="b">
        <f t="shared" si="54"/>
        <v>0</v>
      </c>
      <c r="BK51" s="148" t="s">
        <v>942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5"/>
        <v>0.11666666666666667</v>
      </c>
      <c r="BR51" s="290" t="b">
        <f t="shared" si="56"/>
        <v>1</v>
      </c>
      <c r="BS51" s="304">
        <f t="shared" si="42"/>
        <v>6.6665679038682294E-3</v>
      </c>
      <c r="BT51" s="318" t="b">
        <f t="shared" si="57"/>
        <v>0</v>
      </c>
      <c r="BU51" s="318" t="b">
        <f t="shared" si="58"/>
        <v>0</v>
      </c>
    </row>
    <row r="52" spans="1:73" ht="16" x14ac:dyDescent="0.2">
      <c r="A52" s="190" t="s">
        <v>942</v>
      </c>
      <c r="B52" s="215">
        <f t="shared" si="59"/>
        <v>6.1366999999999998E-2</v>
      </c>
      <c r="C52" s="214">
        <f t="shared" si="59"/>
        <v>8.6500000000000007E-2</v>
      </c>
      <c r="D52" s="262">
        <f t="shared" si="59"/>
        <v>6.1353999999999999E-2</v>
      </c>
      <c r="E52" s="374">
        <f t="shared" si="82"/>
        <v>1.4027000000000001E-2</v>
      </c>
      <c r="F52" s="371">
        <f t="shared" si="60"/>
        <v>1.4024000000000002E-2</v>
      </c>
      <c r="G52" s="377">
        <f t="shared" si="61"/>
        <v>0.11666666666666667</v>
      </c>
      <c r="H52" s="268" t="b">
        <f t="shared" si="62"/>
        <v>1</v>
      </c>
      <c r="I52" s="304">
        <f t="shared" si="43"/>
        <v>6.6665679038682294E-3</v>
      </c>
      <c r="J52" s="318" t="b">
        <f t="shared" si="63"/>
        <v>0</v>
      </c>
      <c r="K52" s="318" t="b">
        <f t="shared" si="64"/>
        <v>0</v>
      </c>
      <c r="M52" s="190" t="s">
        <v>942</v>
      </c>
      <c r="N52" s="215">
        <f t="shared" si="65"/>
        <v>6.0366999999999997E-2</v>
      </c>
      <c r="O52" s="214">
        <f t="shared" si="66"/>
        <v>8.5500000000000007E-2</v>
      </c>
      <c r="P52" s="179">
        <f t="shared" si="67"/>
        <v>6.0353999999999998E-2</v>
      </c>
      <c r="Q52" s="374">
        <f t="shared" si="83"/>
        <v>9.0270000000000003E-3</v>
      </c>
      <c r="R52" s="371">
        <f t="shared" si="68"/>
        <v>9.0240000000000008E-3</v>
      </c>
      <c r="S52" s="377">
        <f t="shared" si="69"/>
        <v>0.11666666666666667</v>
      </c>
      <c r="T52" s="279" t="b">
        <f t="shared" si="70"/>
        <v>1</v>
      </c>
      <c r="U52" s="304">
        <f t="shared" si="45"/>
        <v>6.6665679038682294E-3</v>
      </c>
      <c r="V52" s="318" t="b">
        <f t="shared" si="71"/>
        <v>0</v>
      </c>
      <c r="W52" s="318" t="b">
        <f t="shared" si="72"/>
        <v>0</v>
      </c>
      <c r="Y52" s="190" t="s">
        <v>942</v>
      </c>
      <c r="Z52" s="215">
        <f t="shared" si="73"/>
        <v>5.9366999999999996E-2</v>
      </c>
      <c r="AA52" s="214">
        <f t="shared" si="74"/>
        <v>8.4500000000000006E-2</v>
      </c>
      <c r="AB52" s="179">
        <f t="shared" si="75"/>
        <v>5.9353999999999997E-2</v>
      </c>
      <c r="AC52" s="215">
        <f t="shared" si="76"/>
        <v>8.0269999999999994E-3</v>
      </c>
      <c r="AD52" s="179">
        <f t="shared" si="77"/>
        <v>8.0239999999999999E-3</v>
      </c>
      <c r="AE52" s="274">
        <f t="shared" si="78"/>
        <v>0.11666666666666667</v>
      </c>
      <c r="AF52" s="268" t="b">
        <f t="shared" si="79"/>
        <v>1</v>
      </c>
      <c r="AG52" s="304">
        <f t="shared" si="46"/>
        <v>6.6665679038682294E-3</v>
      </c>
      <c r="AH52" s="318" t="b">
        <f t="shared" si="80"/>
        <v>0</v>
      </c>
      <c r="AI52" s="318" t="b">
        <f t="shared" si="81"/>
        <v>0</v>
      </c>
      <c r="AM52" s="148" t="s">
        <v>943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7"/>
        <v>0.11666666666666667</v>
      </c>
      <c r="AT52" s="283" t="b">
        <f t="shared" si="48"/>
        <v>1</v>
      </c>
      <c r="AU52" s="304">
        <f t="shared" si="40"/>
        <v>6.6665679038682294E-3</v>
      </c>
      <c r="AV52" s="318" t="b">
        <f t="shared" si="49"/>
        <v>0</v>
      </c>
      <c r="AW52" s="318" t="b">
        <f t="shared" si="50"/>
        <v>0</v>
      </c>
      <c r="AY52" s="148" t="s">
        <v>943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1"/>
        <v>0.11666666666666667</v>
      </c>
      <c r="BF52" s="283" t="b">
        <f t="shared" si="52"/>
        <v>1</v>
      </c>
      <c r="BG52" s="304">
        <f t="shared" si="41"/>
        <v>6.6665679038682294E-3</v>
      </c>
      <c r="BH52" s="318" t="b">
        <f t="shared" si="53"/>
        <v>0</v>
      </c>
      <c r="BI52" s="318" t="b">
        <f t="shared" si="54"/>
        <v>0</v>
      </c>
      <c r="BK52" s="148" t="s">
        <v>943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5"/>
        <v>0.11666666666666667</v>
      </c>
      <c r="BR52" s="290" t="b">
        <f t="shared" si="56"/>
        <v>1</v>
      </c>
      <c r="BS52" s="304">
        <f t="shared" si="42"/>
        <v>6.6665679038682294E-3</v>
      </c>
      <c r="BT52" s="318" t="b">
        <f t="shared" si="57"/>
        <v>0</v>
      </c>
      <c r="BU52" s="318" t="b">
        <f t="shared" si="58"/>
        <v>0</v>
      </c>
    </row>
    <row r="53" spans="1:73" ht="16" x14ac:dyDescent="0.2">
      <c r="A53" s="190" t="s">
        <v>943</v>
      </c>
      <c r="B53" s="215">
        <f t="shared" si="59"/>
        <v>6.2834000000000001E-2</v>
      </c>
      <c r="C53" s="214">
        <f t="shared" si="59"/>
        <v>8.8661000000000004E-2</v>
      </c>
      <c r="D53" s="262">
        <f t="shared" si="59"/>
        <v>6.2830999999999998E-2</v>
      </c>
      <c r="E53" s="374">
        <f t="shared" si="82"/>
        <v>1.4238000000000001E-2</v>
      </c>
      <c r="F53" s="371">
        <f t="shared" si="60"/>
        <v>1.4239000000000002E-2</v>
      </c>
      <c r="G53" s="377">
        <f t="shared" si="61"/>
        <v>0.11666666666666667</v>
      </c>
      <c r="H53" s="268" t="b">
        <f t="shared" si="62"/>
        <v>1</v>
      </c>
      <c r="I53" s="304">
        <f t="shared" si="43"/>
        <v>6.6665679038682294E-3</v>
      </c>
      <c r="J53" s="318" t="b">
        <f t="shared" si="63"/>
        <v>0</v>
      </c>
      <c r="K53" s="318" t="b">
        <f t="shared" si="64"/>
        <v>0</v>
      </c>
      <c r="M53" s="190" t="s">
        <v>943</v>
      </c>
      <c r="N53" s="215">
        <f t="shared" si="65"/>
        <v>6.1834E-2</v>
      </c>
      <c r="O53" s="214">
        <f t="shared" si="66"/>
        <v>8.7661000000000003E-2</v>
      </c>
      <c r="P53" s="179">
        <f t="shared" si="67"/>
        <v>6.1830999999999997E-2</v>
      </c>
      <c r="Q53" s="374">
        <f t="shared" si="83"/>
        <v>9.2379999999999997E-3</v>
      </c>
      <c r="R53" s="371">
        <f t="shared" si="68"/>
        <v>9.2390000000000007E-3</v>
      </c>
      <c r="S53" s="377">
        <f t="shared" si="69"/>
        <v>0.11666666666666667</v>
      </c>
      <c r="T53" s="279" t="b">
        <f t="shared" si="70"/>
        <v>1</v>
      </c>
      <c r="U53" s="304">
        <f t="shared" si="45"/>
        <v>6.6665679038682294E-3</v>
      </c>
      <c r="V53" s="318" t="b">
        <f t="shared" si="71"/>
        <v>0</v>
      </c>
      <c r="W53" s="318" t="b">
        <f t="shared" si="72"/>
        <v>0</v>
      </c>
      <c r="Y53" s="190" t="s">
        <v>943</v>
      </c>
      <c r="Z53" s="215">
        <f t="shared" si="73"/>
        <v>6.0833999999999999E-2</v>
      </c>
      <c r="AA53" s="214">
        <f t="shared" si="74"/>
        <v>8.6661000000000002E-2</v>
      </c>
      <c r="AB53" s="179">
        <f t="shared" si="75"/>
        <v>6.0830999999999996E-2</v>
      </c>
      <c r="AC53" s="215">
        <f t="shared" si="76"/>
        <v>8.2379999999999988E-3</v>
      </c>
      <c r="AD53" s="179">
        <f t="shared" si="77"/>
        <v>8.2389999999999998E-3</v>
      </c>
      <c r="AE53" s="274">
        <f t="shared" si="78"/>
        <v>0.11666666666666667</v>
      </c>
      <c r="AF53" s="268" t="b">
        <f t="shared" si="79"/>
        <v>1</v>
      </c>
      <c r="AG53" s="304">
        <f t="shared" si="46"/>
        <v>6.6665679038682294E-3</v>
      </c>
      <c r="AH53" s="318" t="b">
        <f t="shared" si="80"/>
        <v>0</v>
      </c>
      <c r="AI53" s="318" t="b">
        <f t="shared" si="81"/>
        <v>0</v>
      </c>
      <c r="AM53" s="148" t="s">
        <v>944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7"/>
        <v>0.11666666666666667</v>
      </c>
      <c r="AT53" s="283" t="b">
        <f t="shared" si="48"/>
        <v>1</v>
      </c>
      <c r="AU53" s="304">
        <f t="shared" si="40"/>
        <v>6.6665679038682294E-3</v>
      </c>
      <c r="AV53" s="318" t="b">
        <f t="shared" si="49"/>
        <v>0</v>
      </c>
      <c r="AW53" s="318" t="b">
        <f t="shared" si="50"/>
        <v>0</v>
      </c>
      <c r="AY53" s="148" t="s">
        <v>944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1"/>
        <v>0.11666666666666667</v>
      </c>
      <c r="BF53" s="283" t="b">
        <f t="shared" si="52"/>
        <v>1</v>
      </c>
      <c r="BG53" s="304">
        <f t="shared" si="41"/>
        <v>6.6665679038682294E-3</v>
      </c>
      <c r="BH53" s="318" t="b">
        <f t="shared" si="53"/>
        <v>0</v>
      </c>
      <c r="BI53" s="318" t="b">
        <f t="shared" si="54"/>
        <v>0</v>
      </c>
      <c r="BK53" s="148" t="s">
        <v>944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5"/>
        <v>0.11666666666666667</v>
      </c>
      <c r="BR53" s="290" t="b">
        <f t="shared" si="56"/>
        <v>1</v>
      </c>
      <c r="BS53" s="304">
        <f t="shared" si="42"/>
        <v>6.6665679038682294E-3</v>
      </c>
      <c r="BT53" s="318" t="b">
        <f t="shared" si="57"/>
        <v>0</v>
      </c>
      <c r="BU53" s="318" t="b">
        <f t="shared" si="58"/>
        <v>0</v>
      </c>
    </row>
    <row r="54" spans="1:73" ht="16" x14ac:dyDescent="0.2">
      <c r="A54" s="190" t="s">
        <v>944</v>
      </c>
      <c r="B54" s="215">
        <f t="shared" si="59"/>
        <v>6.4359E-2</v>
      </c>
      <c r="C54" s="214">
        <f t="shared" si="59"/>
        <v>9.0848999999999999E-2</v>
      </c>
      <c r="D54" s="262">
        <f t="shared" si="59"/>
        <v>6.4365000000000006E-2</v>
      </c>
      <c r="E54" s="374">
        <f t="shared" si="82"/>
        <v>1.4461000000000002E-2</v>
      </c>
      <c r="F54" s="371">
        <f t="shared" si="60"/>
        <v>1.4464999999999999E-2</v>
      </c>
      <c r="G54" s="377">
        <f t="shared" si="61"/>
        <v>0.11666666666666667</v>
      </c>
      <c r="H54" s="268" t="b">
        <f t="shared" si="62"/>
        <v>1</v>
      </c>
      <c r="I54" s="304">
        <f t="shared" si="43"/>
        <v>6.6665679038682294E-3</v>
      </c>
      <c r="J54" s="318" t="b">
        <f t="shared" si="63"/>
        <v>0</v>
      </c>
      <c r="K54" s="318" t="b">
        <f t="shared" si="64"/>
        <v>0</v>
      </c>
      <c r="M54" s="190" t="s">
        <v>944</v>
      </c>
      <c r="N54" s="215">
        <f t="shared" si="65"/>
        <v>6.3358999999999999E-2</v>
      </c>
      <c r="O54" s="214">
        <f t="shared" si="66"/>
        <v>8.9848999999999998E-2</v>
      </c>
      <c r="P54" s="179">
        <f t="shared" si="67"/>
        <v>6.3365000000000005E-2</v>
      </c>
      <c r="Q54" s="374">
        <f t="shared" si="83"/>
        <v>9.4610000000000007E-3</v>
      </c>
      <c r="R54" s="371">
        <f t="shared" si="68"/>
        <v>9.4649999999999977E-3</v>
      </c>
      <c r="S54" s="377">
        <f t="shared" si="69"/>
        <v>0.11666666666666667</v>
      </c>
      <c r="T54" s="279" t="b">
        <f t="shared" si="70"/>
        <v>1</v>
      </c>
      <c r="U54" s="304">
        <f t="shared" si="45"/>
        <v>6.6665679038682294E-3</v>
      </c>
      <c r="V54" s="318" t="b">
        <f t="shared" si="71"/>
        <v>0</v>
      </c>
      <c r="W54" s="318" t="b">
        <f t="shared" si="72"/>
        <v>0</v>
      </c>
      <c r="Y54" s="190" t="s">
        <v>944</v>
      </c>
      <c r="Z54" s="215">
        <f t="shared" si="73"/>
        <v>6.2358999999999998E-2</v>
      </c>
      <c r="AA54" s="214">
        <f t="shared" si="74"/>
        <v>8.8848999999999997E-2</v>
      </c>
      <c r="AB54" s="179">
        <f t="shared" si="75"/>
        <v>6.2365000000000004E-2</v>
      </c>
      <c r="AC54" s="215">
        <f t="shared" si="76"/>
        <v>8.4609999999999998E-3</v>
      </c>
      <c r="AD54" s="179">
        <f t="shared" si="77"/>
        <v>8.4649999999999968E-3</v>
      </c>
      <c r="AE54" s="274">
        <f t="shared" si="78"/>
        <v>0.11666666666666667</v>
      </c>
      <c r="AF54" s="268" t="b">
        <f t="shared" si="79"/>
        <v>1</v>
      </c>
      <c r="AG54" s="304">
        <f t="shared" si="46"/>
        <v>6.6665679038682294E-3</v>
      </c>
      <c r="AH54" s="318" t="b">
        <f t="shared" si="80"/>
        <v>0</v>
      </c>
      <c r="AI54" s="318" t="b">
        <f t="shared" si="81"/>
        <v>0</v>
      </c>
      <c r="AM54" s="148" t="s">
        <v>945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7"/>
        <v>0.11666666666666667</v>
      </c>
      <c r="AT54" s="283" t="b">
        <f t="shared" si="48"/>
        <v>1</v>
      </c>
      <c r="AU54" s="304">
        <f t="shared" si="40"/>
        <v>6.6665679038682294E-3</v>
      </c>
      <c r="AV54" s="318" t="b">
        <f t="shared" si="49"/>
        <v>0</v>
      </c>
      <c r="AW54" s="318" t="b">
        <f t="shared" si="50"/>
        <v>0</v>
      </c>
      <c r="AY54" s="148" t="s">
        <v>945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1"/>
        <v>0.11666666666666667</v>
      </c>
      <c r="BF54" s="283" t="b">
        <f t="shared" si="52"/>
        <v>1</v>
      </c>
      <c r="BG54" s="304">
        <f t="shared" si="41"/>
        <v>6.6665679038682294E-3</v>
      </c>
      <c r="BH54" s="318" t="b">
        <f t="shared" si="53"/>
        <v>0</v>
      </c>
      <c r="BI54" s="318" t="b">
        <f t="shared" si="54"/>
        <v>0</v>
      </c>
      <c r="BK54" s="148" t="s">
        <v>945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5"/>
        <v>0.11666666666666667</v>
      </c>
      <c r="BR54" s="290" t="b">
        <f t="shared" si="56"/>
        <v>1</v>
      </c>
      <c r="BS54" s="304">
        <f t="shared" si="42"/>
        <v>6.6665679038682294E-3</v>
      </c>
      <c r="BT54" s="318" t="b">
        <f t="shared" si="57"/>
        <v>0</v>
      </c>
      <c r="BU54" s="318" t="b">
        <f t="shared" si="58"/>
        <v>0</v>
      </c>
    </row>
    <row r="55" spans="1:73" ht="16" x14ac:dyDescent="0.2">
      <c r="A55" s="190" t="s">
        <v>945</v>
      </c>
      <c r="B55" s="215">
        <f t="shared" si="59"/>
        <v>6.5840999999999997E-2</v>
      </c>
      <c r="C55" s="214">
        <f t="shared" si="59"/>
        <v>9.2952000000000007E-2</v>
      </c>
      <c r="D55" s="262">
        <f t="shared" si="59"/>
        <v>6.5854999999999997E-2</v>
      </c>
      <c r="E55" s="374">
        <f t="shared" si="82"/>
        <v>1.4679999999999999E-2</v>
      </c>
      <c r="F55" s="371">
        <f t="shared" si="60"/>
        <v>1.4686000000000001E-2</v>
      </c>
      <c r="G55" s="377">
        <f t="shared" si="61"/>
        <v>0.11666666666666667</v>
      </c>
      <c r="H55" s="268" t="b">
        <f t="shared" si="62"/>
        <v>1</v>
      </c>
      <c r="I55" s="304">
        <f t="shared" si="43"/>
        <v>6.6665679038682294E-3</v>
      </c>
      <c r="J55" s="318" t="b">
        <f t="shared" si="63"/>
        <v>0</v>
      </c>
      <c r="K55" s="318" t="b">
        <f t="shared" si="64"/>
        <v>0</v>
      </c>
      <c r="M55" s="190" t="s">
        <v>945</v>
      </c>
      <c r="N55" s="215">
        <f t="shared" si="65"/>
        <v>6.4840999999999996E-2</v>
      </c>
      <c r="O55" s="214">
        <f t="shared" si="66"/>
        <v>9.1952000000000006E-2</v>
      </c>
      <c r="P55" s="179">
        <f t="shared" si="67"/>
        <v>6.4854999999999996E-2</v>
      </c>
      <c r="Q55" s="374">
        <f t="shared" si="83"/>
        <v>9.6799999999999976E-3</v>
      </c>
      <c r="R55" s="371">
        <f t="shared" si="68"/>
        <v>9.6860000000000002E-3</v>
      </c>
      <c r="S55" s="377">
        <f t="shared" si="69"/>
        <v>0.11666666666666667</v>
      </c>
      <c r="T55" s="279" t="b">
        <f t="shared" si="70"/>
        <v>1</v>
      </c>
      <c r="U55" s="304">
        <f t="shared" si="45"/>
        <v>6.6665679038682294E-3</v>
      </c>
      <c r="V55" s="318" t="b">
        <f t="shared" si="71"/>
        <v>0</v>
      </c>
      <c r="W55" s="318" t="b">
        <f t="shared" si="72"/>
        <v>0</v>
      </c>
      <c r="Y55" s="190" t="s">
        <v>945</v>
      </c>
      <c r="Z55" s="215">
        <f t="shared" si="73"/>
        <v>6.3840999999999995E-2</v>
      </c>
      <c r="AA55" s="214">
        <f t="shared" si="74"/>
        <v>9.0952000000000005E-2</v>
      </c>
      <c r="AB55" s="179">
        <f t="shared" si="75"/>
        <v>6.3854999999999995E-2</v>
      </c>
      <c r="AC55" s="215">
        <f t="shared" si="76"/>
        <v>8.6799999999999967E-3</v>
      </c>
      <c r="AD55" s="179">
        <f t="shared" si="77"/>
        <v>8.6859999999999993E-3</v>
      </c>
      <c r="AE55" s="274">
        <f t="shared" si="78"/>
        <v>0.11666666666666667</v>
      </c>
      <c r="AF55" s="268" t="b">
        <f t="shared" si="79"/>
        <v>1</v>
      </c>
      <c r="AG55" s="304">
        <f t="shared" si="46"/>
        <v>6.6665679038682294E-3</v>
      </c>
      <c r="AH55" s="318" t="b">
        <f t="shared" si="80"/>
        <v>0</v>
      </c>
      <c r="AI55" s="318" t="b">
        <f t="shared" si="81"/>
        <v>0</v>
      </c>
      <c r="AM55" s="148" t="s">
        <v>946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7"/>
        <v>0.11666666666666667</v>
      </c>
      <c r="AT55" s="283" t="b">
        <f t="shared" si="48"/>
        <v>1</v>
      </c>
      <c r="AU55" s="304">
        <f t="shared" si="40"/>
        <v>6.6665679038682294E-3</v>
      </c>
      <c r="AV55" s="318" t="b">
        <f t="shared" si="49"/>
        <v>0</v>
      </c>
      <c r="AW55" s="318" t="b">
        <f t="shared" si="50"/>
        <v>0</v>
      </c>
      <c r="AY55" s="148" t="s">
        <v>946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1"/>
        <v>0.11666666666666667</v>
      </c>
      <c r="BF55" s="283" t="b">
        <f t="shared" si="52"/>
        <v>1</v>
      </c>
      <c r="BG55" s="304">
        <f t="shared" si="41"/>
        <v>6.6665679038682294E-3</v>
      </c>
      <c r="BH55" s="318" t="b">
        <f t="shared" si="53"/>
        <v>0</v>
      </c>
      <c r="BI55" s="318" t="b">
        <f t="shared" si="54"/>
        <v>0</v>
      </c>
      <c r="BK55" s="148" t="s">
        <v>946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5"/>
        <v>0.11666666666666667</v>
      </c>
      <c r="BR55" s="290" t="b">
        <f t="shared" si="56"/>
        <v>1</v>
      </c>
      <c r="BS55" s="304">
        <f t="shared" si="42"/>
        <v>6.6665679038682294E-3</v>
      </c>
      <c r="BT55" s="318" t="b">
        <f t="shared" si="57"/>
        <v>0</v>
      </c>
      <c r="BU55" s="318" t="b">
        <f t="shared" si="58"/>
        <v>0</v>
      </c>
    </row>
    <row r="56" spans="1:73" ht="16" x14ac:dyDescent="0.2">
      <c r="A56" s="190" t="s">
        <v>946</v>
      </c>
      <c r="B56" s="215">
        <f t="shared" si="59"/>
        <v>6.5854999999999997E-2</v>
      </c>
      <c r="C56" s="214">
        <f t="shared" si="59"/>
        <v>8.9299000000000003E-2</v>
      </c>
      <c r="D56" s="262">
        <f t="shared" si="59"/>
        <v>6.3264000000000001E-2</v>
      </c>
      <c r="E56" s="374">
        <f t="shared" si="82"/>
        <v>1.4887999999999998E-2</v>
      </c>
      <c r="F56" s="371">
        <f t="shared" si="60"/>
        <v>1.4896E-2</v>
      </c>
      <c r="G56" s="377">
        <f t="shared" si="61"/>
        <v>0.11666666666666667</v>
      </c>
      <c r="H56" s="268" t="b">
        <f t="shared" si="62"/>
        <v>1</v>
      </c>
      <c r="I56" s="304">
        <f t="shared" si="43"/>
        <v>6.6665679038682294E-3</v>
      </c>
      <c r="J56" s="318" t="b">
        <f t="shared" si="63"/>
        <v>0</v>
      </c>
      <c r="K56" s="318" t="b">
        <f t="shared" si="64"/>
        <v>0</v>
      </c>
      <c r="M56" s="190" t="s">
        <v>946</v>
      </c>
      <c r="N56" s="215">
        <f t="shared" si="65"/>
        <v>6.4854999999999996E-2</v>
      </c>
      <c r="O56" s="214">
        <f t="shared" si="66"/>
        <v>8.8299000000000002E-2</v>
      </c>
      <c r="P56" s="179">
        <f t="shared" si="67"/>
        <v>6.2264E-2</v>
      </c>
      <c r="Q56" s="374">
        <f t="shared" si="83"/>
        <v>9.8879999999999975E-3</v>
      </c>
      <c r="R56" s="371">
        <f t="shared" si="68"/>
        <v>9.8959999999999985E-3</v>
      </c>
      <c r="S56" s="377">
        <f t="shared" si="69"/>
        <v>0.11666666666666667</v>
      </c>
      <c r="T56" s="279" t="b">
        <f t="shared" si="70"/>
        <v>1</v>
      </c>
      <c r="U56" s="304">
        <f t="shared" si="45"/>
        <v>6.6665679038682294E-3</v>
      </c>
      <c r="V56" s="318" t="b">
        <f t="shared" si="71"/>
        <v>0</v>
      </c>
      <c r="W56" s="318" t="b">
        <f t="shared" si="72"/>
        <v>0</v>
      </c>
      <c r="Y56" s="190" t="s">
        <v>946</v>
      </c>
      <c r="Z56" s="215">
        <f t="shared" si="73"/>
        <v>6.3854999999999995E-2</v>
      </c>
      <c r="AA56" s="214">
        <f t="shared" si="74"/>
        <v>8.7299000000000002E-2</v>
      </c>
      <c r="AB56" s="179">
        <f t="shared" si="75"/>
        <v>6.1263999999999999E-2</v>
      </c>
      <c r="AC56" s="215">
        <f t="shared" si="76"/>
        <v>8.8879999999999966E-3</v>
      </c>
      <c r="AD56" s="179">
        <f t="shared" si="77"/>
        <v>8.8959999999999977E-3</v>
      </c>
      <c r="AE56" s="274">
        <f t="shared" si="78"/>
        <v>0.11666666666666667</v>
      </c>
      <c r="AF56" s="268" t="b">
        <f t="shared" si="79"/>
        <v>1</v>
      </c>
      <c r="AG56" s="304">
        <f t="shared" si="46"/>
        <v>6.6665679038682294E-3</v>
      </c>
      <c r="AH56" s="318" t="b">
        <f t="shared" si="80"/>
        <v>0</v>
      </c>
      <c r="AI56" s="318" t="b">
        <f t="shared" si="81"/>
        <v>0</v>
      </c>
      <c r="AM56" s="148" t="s">
        <v>947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7"/>
        <v>0.11666666666666667</v>
      </c>
      <c r="AT56" s="283" t="b">
        <f t="shared" si="48"/>
        <v>1</v>
      </c>
      <c r="AU56" s="304">
        <f t="shared" si="40"/>
        <v>6.6665679038682294E-3</v>
      </c>
      <c r="AV56" s="318" t="b">
        <f t="shared" si="49"/>
        <v>0</v>
      </c>
      <c r="AW56" s="318" t="b">
        <f t="shared" si="50"/>
        <v>0</v>
      </c>
      <c r="AY56" s="148" t="s">
        <v>947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1"/>
        <v>0.11666666666666667</v>
      </c>
      <c r="BF56" s="283" t="b">
        <f t="shared" si="52"/>
        <v>1</v>
      </c>
      <c r="BG56" s="304">
        <f t="shared" si="41"/>
        <v>6.6665679038682294E-3</v>
      </c>
      <c r="BH56" s="318" t="b">
        <f t="shared" si="53"/>
        <v>0</v>
      </c>
      <c r="BI56" s="318" t="b">
        <f t="shared" si="54"/>
        <v>0</v>
      </c>
      <c r="BK56" s="148" t="s">
        <v>947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5"/>
        <v>0.11666666666666667</v>
      </c>
      <c r="BR56" s="290" t="b">
        <f t="shared" si="56"/>
        <v>1</v>
      </c>
      <c r="BS56" s="304">
        <f t="shared" si="42"/>
        <v>6.6665679038682294E-3</v>
      </c>
      <c r="BT56" s="318" t="b">
        <f t="shared" si="57"/>
        <v>0</v>
      </c>
      <c r="BU56" s="318" t="b">
        <f t="shared" si="58"/>
        <v>0</v>
      </c>
    </row>
    <row r="57" spans="1:73" ht="16" x14ac:dyDescent="0.2">
      <c r="A57" s="190" t="s">
        <v>947</v>
      </c>
      <c r="B57" s="215">
        <f t="shared" si="59"/>
        <v>6.7246E-2</v>
      </c>
      <c r="C57" s="214">
        <f t="shared" si="59"/>
        <v>9.4943E-2</v>
      </c>
      <c r="D57" s="262">
        <f t="shared" si="59"/>
        <v>6.7266000000000006E-2</v>
      </c>
      <c r="E57" s="374">
        <f t="shared" si="82"/>
        <v>1.5084E-2</v>
      </c>
      <c r="F57" s="371">
        <f t="shared" si="60"/>
        <v>1.5094E-2</v>
      </c>
      <c r="G57" s="377">
        <f t="shared" si="61"/>
        <v>0.11666666666666667</v>
      </c>
      <c r="H57" s="268" t="b">
        <f t="shared" si="62"/>
        <v>1</v>
      </c>
      <c r="I57" s="304">
        <f t="shared" si="43"/>
        <v>6.6665679038682294E-3</v>
      </c>
      <c r="J57" s="318" t="b">
        <f t="shared" si="63"/>
        <v>0</v>
      </c>
      <c r="K57" s="318" t="b">
        <f t="shared" si="64"/>
        <v>0</v>
      </c>
      <c r="M57" s="190" t="s">
        <v>947</v>
      </c>
      <c r="N57" s="215">
        <f t="shared" si="65"/>
        <v>6.6245999999999999E-2</v>
      </c>
      <c r="O57" s="214">
        <f t="shared" si="66"/>
        <v>9.3942999999999999E-2</v>
      </c>
      <c r="P57" s="179">
        <f t="shared" si="67"/>
        <v>6.6266000000000005E-2</v>
      </c>
      <c r="Q57" s="374">
        <f t="shared" si="83"/>
        <v>1.0083999999999999E-2</v>
      </c>
      <c r="R57" s="371">
        <f t="shared" si="68"/>
        <v>1.0093999999999999E-2</v>
      </c>
      <c r="S57" s="377">
        <f t="shared" si="69"/>
        <v>0.11666666666666667</v>
      </c>
      <c r="T57" s="279" t="b">
        <f t="shared" si="70"/>
        <v>1</v>
      </c>
      <c r="U57" s="304">
        <f t="shared" si="45"/>
        <v>6.6665679038682294E-3</v>
      </c>
      <c r="V57" s="318" t="b">
        <f t="shared" si="71"/>
        <v>0</v>
      </c>
      <c r="W57" s="318" t="b">
        <f t="shared" si="72"/>
        <v>0</v>
      </c>
      <c r="Y57" s="190" t="s">
        <v>947</v>
      </c>
      <c r="Z57" s="215">
        <f t="shared" si="73"/>
        <v>6.5245999999999998E-2</v>
      </c>
      <c r="AA57" s="214">
        <f t="shared" si="74"/>
        <v>9.2942999999999998E-2</v>
      </c>
      <c r="AB57" s="179">
        <f t="shared" si="75"/>
        <v>6.5266000000000005E-2</v>
      </c>
      <c r="AC57" s="215">
        <f t="shared" si="76"/>
        <v>9.0839999999999983E-3</v>
      </c>
      <c r="AD57" s="179">
        <f t="shared" si="77"/>
        <v>9.0939999999999979E-3</v>
      </c>
      <c r="AE57" s="274">
        <f t="shared" si="78"/>
        <v>0.11666666666666667</v>
      </c>
      <c r="AF57" s="268" t="b">
        <f t="shared" si="79"/>
        <v>1</v>
      </c>
      <c r="AG57" s="304">
        <f t="shared" si="46"/>
        <v>6.6665679038682294E-3</v>
      </c>
      <c r="AH57" s="318" t="b">
        <f t="shared" si="80"/>
        <v>0</v>
      </c>
      <c r="AI57" s="318" t="b">
        <f t="shared" si="81"/>
        <v>0</v>
      </c>
      <c r="AM57" s="148" t="s">
        <v>948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7"/>
        <v>0.11666666666666667</v>
      </c>
      <c r="AT57" s="283" t="b">
        <f t="shared" si="48"/>
        <v>1</v>
      </c>
      <c r="AU57" s="304">
        <f t="shared" si="40"/>
        <v>6.6665679038682294E-3</v>
      </c>
      <c r="AV57" s="318" t="b">
        <f t="shared" si="49"/>
        <v>0</v>
      </c>
      <c r="AW57" s="318" t="b">
        <f t="shared" si="50"/>
        <v>0</v>
      </c>
      <c r="AY57" s="148" t="s">
        <v>948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1"/>
        <v>0.11666666666666667</v>
      </c>
      <c r="BF57" s="283" t="b">
        <f t="shared" si="52"/>
        <v>1</v>
      </c>
      <c r="BG57" s="304">
        <f t="shared" si="41"/>
        <v>6.6665679038682294E-3</v>
      </c>
      <c r="BH57" s="318" t="b">
        <f t="shared" si="53"/>
        <v>0</v>
      </c>
      <c r="BI57" s="318" t="b">
        <f t="shared" si="54"/>
        <v>0</v>
      </c>
      <c r="BK57" s="148" t="s">
        <v>948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5"/>
        <v>0.11666666666666667</v>
      </c>
      <c r="BR57" s="290" t="b">
        <f t="shared" si="56"/>
        <v>1</v>
      </c>
      <c r="BS57" s="304">
        <f t="shared" si="42"/>
        <v>6.6665679038682294E-3</v>
      </c>
      <c r="BT57" s="318" t="b">
        <f t="shared" si="57"/>
        <v>0</v>
      </c>
      <c r="BU57" s="318" t="b">
        <f t="shared" si="58"/>
        <v>0</v>
      </c>
    </row>
    <row r="58" spans="1:73" ht="17" thickBot="1" x14ac:dyDescent="0.25">
      <c r="A58" s="190" t="s">
        <v>948</v>
      </c>
      <c r="B58" s="215">
        <f t="shared" si="59"/>
        <v>6.8578E-2</v>
      </c>
      <c r="C58" s="214">
        <f t="shared" si="59"/>
        <v>9.6856999999999999E-2</v>
      </c>
      <c r="D58" s="262">
        <f t="shared" si="59"/>
        <v>6.8607000000000001E-2</v>
      </c>
      <c r="E58" s="374">
        <f t="shared" si="82"/>
        <v>1.5269000000000001E-2</v>
      </c>
      <c r="F58" s="371">
        <f t="shared" si="60"/>
        <v>1.5280999999999999E-2</v>
      </c>
      <c r="G58" s="377">
        <f t="shared" si="61"/>
        <v>0.11666666666666667</v>
      </c>
      <c r="H58" s="268" t="b">
        <f t="shared" si="62"/>
        <v>1</v>
      </c>
      <c r="I58" s="304">
        <f t="shared" si="43"/>
        <v>6.6665679038682294E-3</v>
      </c>
      <c r="J58" s="318" t="b">
        <f t="shared" si="63"/>
        <v>0</v>
      </c>
      <c r="K58" s="318" t="b">
        <f t="shared" si="64"/>
        <v>0</v>
      </c>
      <c r="M58" s="190" t="s">
        <v>948</v>
      </c>
      <c r="N58" s="215">
        <f t="shared" si="65"/>
        <v>6.7577999999999999E-2</v>
      </c>
      <c r="O58" s="214">
        <f t="shared" si="66"/>
        <v>9.5856999999999998E-2</v>
      </c>
      <c r="P58" s="179">
        <f t="shared" si="67"/>
        <v>6.7607E-2</v>
      </c>
      <c r="Q58" s="374">
        <f t="shared" si="83"/>
        <v>1.0269E-2</v>
      </c>
      <c r="R58" s="371">
        <f t="shared" si="68"/>
        <v>1.0280999999999998E-2</v>
      </c>
      <c r="S58" s="377">
        <f t="shared" si="69"/>
        <v>0.11666666666666667</v>
      </c>
      <c r="T58" s="279" t="b">
        <f t="shared" si="70"/>
        <v>1</v>
      </c>
      <c r="U58" s="304">
        <f t="shared" si="45"/>
        <v>6.6665679038682294E-3</v>
      </c>
      <c r="V58" s="318" t="b">
        <f t="shared" si="71"/>
        <v>0</v>
      </c>
      <c r="W58" s="318" t="b">
        <f t="shared" si="72"/>
        <v>0</v>
      </c>
      <c r="Y58" s="190" t="s">
        <v>948</v>
      </c>
      <c r="Z58" s="215">
        <f t="shared" si="73"/>
        <v>6.6577999999999998E-2</v>
      </c>
      <c r="AA58" s="214">
        <f t="shared" si="74"/>
        <v>9.4856999999999997E-2</v>
      </c>
      <c r="AB58" s="179">
        <f t="shared" si="75"/>
        <v>6.6607E-2</v>
      </c>
      <c r="AC58" s="215">
        <f t="shared" si="76"/>
        <v>9.2689999999999995E-3</v>
      </c>
      <c r="AD58" s="179">
        <f t="shared" si="77"/>
        <v>9.2809999999999976E-3</v>
      </c>
      <c r="AE58" s="274">
        <f t="shared" si="78"/>
        <v>0.11666666666666667</v>
      </c>
      <c r="AF58" s="268" t="b">
        <f t="shared" si="79"/>
        <v>1</v>
      </c>
      <c r="AG58" s="304">
        <f t="shared" si="46"/>
        <v>6.6665679038682294E-3</v>
      </c>
      <c r="AH58" s="318" t="b">
        <f t="shared" si="80"/>
        <v>0</v>
      </c>
      <c r="AI58" s="318" t="b">
        <f t="shared" si="81"/>
        <v>0</v>
      </c>
      <c r="AM58" s="147" t="s">
        <v>949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7"/>
        <v>0.11666666666666667</v>
      </c>
      <c r="AT58" s="269" t="b">
        <f t="shared" si="48"/>
        <v>1</v>
      </c>
      <c r="AU58" s="312">
        <f t="shared" si="40"/>
        <v>6.6665679038682294E-3</v>
      </c>
      <c r="AV58" s="319" t="b">
        <f t="shared" si="49"/>
        <v>0</v>
      </c>
      <c r="AW58" s="319" t="b">
        <f t="shared" si="50"/>
        <v>0</v>
      </c>
      <c r="AY58" s="147" t="s">
        <v>949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1"/>
        <v>0.11666666666666667</v>
      </c>
      <c r="BF58" s="269" t="b">
        <f t="shared" si="52"/>
        <v>1</v>
      </c>
      <c r="BG58" s="312">
        <f t="shared" si="41"/>
        <v>6.6665679038682294E-3</v>
      </c>
      <c r="BH58" s="319" t="b">
        <f t="shared" si="53"/>
        <v>0</v>
      </c>
      <c r="BI58" s="319" t="b">
        <f t="shared" si="54"/>
        <v>0</v>
      </c>
      <c r="BK58" s="147" t="s">
        <v>949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5"/>
        <v>0.11666666666666667</v>
      </c>
      <c r="BR58" s="291" t="b">
        <f t="shared" si="56"/>
        <v>1</v>
      </c>
      <c r="BS58" s="312">
        <f t="shared" si="42"/>
        <v>6.6665679038682294E-3</v>
      </c>
      <c r="BT58" s="319" t="b">
        <f t="shared" si="57"/>
        <v>0</v>
      </c>
      <c r="BU58" s="319" t="b">
        <f t="shared" si="58"/>
        <v>0</v>
      </c>
    </row>
    <row r="59" spans="1:73" ht="17" thickBot="1" x14ac:dyDescent="0.25">
      <c r="A59" s="257" t="s">
        <v>949</v>
      </c>
      <c r="B59" s="220">
        <f t="shared" si="59"/>
        <v>6.9862000000000007E-2</v>
      </c>
      <c r="C59" s="222">
        <f t="shared" si="59"/>
        <v>9.8762000000000003E-2</v>
      </c>
      <c r="D59" s="221">
        <f t="shared" si="59"/>
        <v>6.9900000000000004E-2</v>
      </c>
      <c r="E59" s="375">
        <f t="shared" si="82"/>
        <v>1.5438E-2</v>
      </c>
      <c r="F59" s="372">
        <f t="shared" si="60"/>
        <v>1.5453000000000001E-2</v>
      </c>
      <c r="G59" s="378">
        <f t="shared" si="61"/>
        <v>0.11666666666666667</v>
      </c>
      <c r="H59" s="269" t="b">
        <f t="shared" si="62"/>
        <v>1</v>
      </c>
      <c r="I59" s="312">
        <f t="shared" si="43"/>
        <v>6.6665679038682294E-3</v>
      </c>
      <c r="J59" s="319" t="b">
        <f t="shared" si="63"/>
        <v>0</v>
      </c>
      <c r="K59" s="319" t="b">
        <f t="shared" si="64"/>
        <v>0</v>
      </c>
      <c r="M59" s="257" t="s">
        <v>949</v>
      </c>
      <c r="N59" s="171">
        <f t="shared" si="65"/>
        <v>6.8862000000000007E-2</v>
      </c>
      <c r="O59" s="222">
        <f>C59-0.005</f>
        <v>9.3761999999999998E-2</v>
      </c>
      <c r="P59" s="232">
        <f t="shared" si="67"/>
        <v>6.8900000000000003E-2</v>
      </c>
      <c r="Q59" s="374">
        <f t="shared" si="83"/>
        <v>1.0437999999999999E-2</v>
      </c>
      <c r="R59" s="372">
        <f t="shared" si="68"/>
        <v>1.0453E-2</v>
      </c>
      <c r="S59" s="378">
        <f t="shared" si="69"/>
        <v>0.11666666666666667</v>
      </c>
      <c r="T59" s="280" t="b">
        <f t="shared" si="70"/>
        <v>1</v>
      </c>
      <c r="U59" s="312">
        <f t="shared" si="45"/>
        <v>6.6665679038682294E-3</v>
      </c>
      <c r="V59" s="291" t="b">
        <f t="shared" si="71"/>
        <v>0</v>
      </c>
      <c r="W59" s="291" t="b">
        <f t="shared" si="72"/>
        <v>0</v>
      </c>
      <c r="Y59" s="257" t="s">
        <v>949</v>
      </c>
      <c r="Z59" s="171">
        <f t="shared" si="73"/>
        <v>6.7862000000000006E-2</v>
      </c>
      <c r="AA59" s="222">
        <f t="shared" si="74"/>
        <v>9.2761999999999997E-2</v>
      </c>
      <c r="AB59" s="232">
        <f t="shared" si="75"/>
        <v>6.7900000000000002E-2</v>
      </c>
      <c r="AC59" s="171">
        <f t="shared" si="76"/>
        <v>9.4379999999999985E-3</v>
      </c>
      <c r="AD59" s="232">
        <f t="shared" si="77"/>
        <v>9.4529999999999996E-3</v>
      </c>
      <c r="AE59" s="275">
        <f t="shared" si="78"/>
        <v>0.11666666666666667</v>
      </c>
      <c r="AF59" s="269" t="b">
        <f t="shared" si="79"/>
        <v>1</v>
      </c>
      <c r="AG59" s="312">
        <f t="shared" si="46"/>
        <v>6.6665679038682294E-3</v>
      </c>
      <c r="AH59" s="291" t="b">
        <f t="shared" si="80"/>
        <v>0</v>
      </c>
      <c r="AI59" s="291" t="b">
        <f t="shared" si="81"/>
        <v>0</v>
      </c>
    </row>
  </sheetData>
  <mergeCells count="100">
    <mergeCell ref="BX2:CD2"/>
    <mergeCell ref="BS6:BS8"/>
    <mergeCell ref="BT6:BT8"/>
    <mergeCell ref="BU6:BU8"/>
    <mergeCell ref="BS34:BS36"/>
    <mergeCell ref="BT34:BT36"/>
    <mergeCell ref="BU34:BU36"/>
    <mergeCell ref="AW34:AW36"/>
    <mergeCell ref="BG6:BG8"/>
    <mergeCell ref="BH6:BH8"/>
    <mergeCell ref="BI6:BI8"/>
    <mergeCell ref="BG34:BG36"/>
    <mergeCell ref="BH34:BH36"/>
    <mergeCell ref="BI34:BI36"/>
    <mergeCell ref="AY34:BF34"/>
    <mergeCell ref="BE35:BE36"/>
    <mergeCell ref="BC35:BD35"/>
    <mergeCell ref="AG35:AG37"/>
    <mergeCell ref="AH35:AH37"/>
    <mergeCell ref="AI35:AI37"/>
    <mergeCell ref="AU6:AU8"/>
    <mergeCell ref="AV6:AV8"/>
    <mergeCell ref="AU34:AU36"/>
    <mergeCell ref="AV34:AV36"/>
    <mergeCell ref="AG7:AG9"/>
    <mergeCell ref="AH7:AH9"/>
    <mergeCell ref="AI7:AI9"/>
    <mergeCell ref="I7:I9"/>
    <mergeCell ref="J7:J9"/>
    <mergeCell ref="K7:K9"/>
    <mergeCell ref="I35:I37"/>
    <mergeCell ref="J35:J37"/>
    <mergeCell ref="K35:K37"/>
    <mergeCell ref="U35:U37"/>
    <mergeCell ref="V35:V37"/>
    <mergeCell ref="W35:W37"/>
    <mergeCell ref="U7:U9"/>
    <mergeCell ref="V7:V9"/>
    <mergeCell ref="W7:W9"/>
    <mergeCell ref="A7:H7"/>
    <mergeCell ref="AM3:BR3"/>
    <mergeCell ref="H36:H37"/>
    <mergeCell ref="G36:G37"/>
    <mergeCell ref="A35:H35"/>
    <mergeCell ref="M7:T7"/>
    <mergeCell ref="S8:S9"/>
    <mergeCell ref="T8:T9"/>
    <mergeCell ref="M35:T35"/>
    <mergeCell ref="S36:S37"/>
    <mergeCell ref="T36:T37"/>
    <mergeCell ref="B8:D8"/>
    <mergeCell ref="N8:P8"/>
    <mergeCell ref="H8:H9"/>
    <mergeCell ref="G8:G9"/>
    <mergeCell ref="Q36:R36"/>
    <mergeCell ref="Q8:R8"/>
    <mergeCell ref="BL7:BN7"/>
    <mergeCell ref="BO7:BP7"/>
    <mergeCell ref="BK6:BR6"/>
    <mergeCell ref="BQ7:BQ8"/>
    <mergeCell ref="BR7:BR8"/>
    <mergeCell ref="Z8:AB8"/>
    <mergeCell ref="AY6:BF6"/>
    <mergeCell ref="AN7:AP7"/>
    <mergeCell ref="AQ7:AR7"/>
    <mergeCell ref="AW6:AW8"/>
    <mergeCell ref="AZ7:BB7"/>
    <mergeCell ref="BC7:BD7"/>
    <mergeCell ref="BL35:BN35"/>
    <mergeCell ref="BO35:BP35"/>
    <mergeCell ref="AC8:AD8"/>
    <mergeCell ref="BF35:BF36"/>
    <mergeCell ref="BK34:BR34"/>
    <mergeCell ref="BQ35:BQ36"/>
    <mergeCell ref="BR35:BR36"/>
    <mergeCell ref="AF36:AF37"/>
    <mergeCell ref="AN35:AP35"/>
    <mergeCell ref="AQ35:AR35"/>
    <mergeCell ref="AZ35:BB35"/>
    <mergeCell ref="BE7:BE8"/>
    <mergeCell ref="BF7:BF8"/>
    <mergeCell ref="AM34:AT34"/>
    <mergeCell ref="AS35:AS36"/>
    <mergeCell ref="AT35:AT36"/>
    <mergeCell ref="B36:D36"/>
    <mergeCell ref="F2:AB2"/>
    <mergeCell ref="A4:AD4"/>
    <mergeCell ref="AM6:AT6"/>
    <mergeCell ref="AS7:AS8"/>
    <mergeCell ref="AT7:AT8"/>
    <mergeCell ref="Y7:AF7"/>
    <mergeCell ref="AE8:AE9"/>
    <mergeCell ref="AF8:AF9"/>
    <mergeCell ref="E36:F36"/>
    <mergeCell ref="E8:F8"/>
    <mergeCell ref="AC36:AD36"/>
    <mergeCell ref="N36:P36"/>
    <mergeCell ref="Z36:AB36"/>
    <mergeCell ref="Y35:AF35"/>
    <mergeCell ref="AE36:AE37"/>
  </mergeCells>
  <phoneticPr fontId="12" type="noConversion"/>
  <conditionalFormatting sqref="J10:K31">
    <cfRule type="cellIs" dxfId="47" priority="45" operator="lessThan">
      <formula>$F$10</formula>
    </cfRule>
    <cfRule type="cellIs" dxfId="46" priority="47" operator="lessThan">
      <formula>$J$10</formula>
    </cfRule>
    <cfRule type="cellIs" dxfId="45" priority="48" operator="lessThan">
      <formula>$J$10&lt;$F$10</formula>
    </cfRule>
  </conditionalFormatting>
  <conditionalFormatting sqref="J19:K19">
    <cfRule type="cellIs" dxfId="44" priority="46" operator="lessThan">
      <formula>$F$18</formula>
    </cfRule>
  </conditionalFormatting>
  <conditionalFormatting sqref="J38:K59">
    <cfRule type="cellIs" dxfId="43" priority="41" operator="lessThan">
      <formula>$F$10</formula>
    </cfRule>
    <cfRule type="cellIs" dxfId="42" priority="43" operator="lessThan">
      <formula>$J$10</formula>
    </cfRule>
    <cfRule type="cellIs" dxfId="41" priority="44" operator="lessThan">
      <formula>$J$10&lt;$F$10</formula>
    </cfRule>
  </conditionalFormatting>
  <conditionalFormatting sqref="J47:K47">
    <cfRule type="cellIs" dxfId="40" priority="42" operator="lessThan">
      <formula>$F$18</formula>
    </cfRule>
  </conditionalFormatting>
  <conditionalFormatting sqref="V10:W31">
    <cfRule type="cellIs" dxfId="39" priority="33" operator="lessThan">
      <formula>$F$10</formula>
    </cfRule>
    <cfRule type="cellIs" dxfId="38" priority="35" operator="lessThan">
      <formula>$J$10</formula>
    </cfRule>
    <cfRule type="cellIs" dxfId="37" priority="36" operator="lessThan">
      <formula>$J$10&lt;$F$10</formula>
    </cfRule>
  </conditionalFormatting>
  <conditionalFormatting sqref="V19:W19">
    <cfRule type="cellIs" dxfId="36" priority="34" operator="lessThan">
      <formula>$F$18</formula>
    </cfRule>
  </conditionalFormatting>
  <conditionalFormatting sqref="V38:W59">
    <cfRule type="cellIs" dxfId="35" priority="37" operator="lessThan">
      <formula>$F$10</formula>
    </cfRule>
    <cfRule type="cellIs" dxfId="34" priority="39" operator="lessThan">
      <formula>$J$10</formula>
    </cfRule>
    <cfRule type="cellIs" dxfId="33" priority="40" operator="lessThan">
      <formula>$J$10&lt;$F$10</formula>
    </cfRule>
  </conditionalFormatting>
  <conditionalFormatting sqref="V47:W47">
    <cfRule type="cellIs" dxfId="32" priority="38" operator="lessThan">
      <formula>$F$18</formula>
    </cfRule>
  </conditionalFormatting>
  <conditionalFormatting sqref="AH10:AI31">
    <cfRule type="cellIs" dxfId="31" priority="29" operator="lessThan">
      <formula>$F$10</formula>
    </cfRule>
    <cfRule type="cellIs" dxfId="30" priority="31" operator="lessThan">
      <formula>$J$10</formula>
    </cfRule>
    <cfRule type="cellIs" dxfId="29" priority="32" operator="lessThan">
      <formula>$J$10&lt;$F$10</formula>
    </cfRule>
  </conditionalFormatting>
  <conditionalFormatting sqref="AH19:AI19">
    <cfRule type="cellIs" dxfId="28" priority="30" operator="lessThan">
      <formula>$F$18</formula>
    </cfRule>
  </conditionalFormatting>
  <conditionalFormatting sqref="AH38:AI59">
    <cfRule type="cellIs" dxfId="27" priority="25" operator="lessThan">
      <formula>$F$10</formula>
    </cfRule>
    <cfRule type="cellIs" dxfId="26" priority="27" operator="lessThan">
      <formula>$J$10</formula>
    </cfRule>
    <cfRule type="cellIs" dxfId="25" priority="28" operator="lessThan">
      <formula>$J$10&lt;$F$10</formula>
    </cfRule>
  </conditionalFormatting>
  <conditionalFormatting sqref="AH47:AI47">
    <cfRule type="cellIs" dxfId="24" priority="26" operator="lessThan">
      <formula>$F$18</formula>
    </cfRule>
  </conditionalFormatting>
  <conditionalFormatting sqref="AV9:AW30">
    <cfRule type="cellIs" dxfId="23" priority="21" operator="lessThan">
      <formula>$F$10</formula>
    </cfRule>
    <cfRule type="cellIs" dxfId="22" priority="23" operator="lessThan">
      <formula>$J$10</formula>
    </cfRule>
    <cfRule type="cellIs" dxfId="21" priority="24" operator="lessThan">
      <formula>$J$10&lt;$F$10</formula>
    </cfRule>
  </conditionalFormatting>
  <conditionalFormatting sqref="AV18:AW18">
    <cfRule type="cellIs" dxfId="20" priority="22" operator="lessThan">
      <formula>$F$18</formula>
    </cfRule>
  </conditionalFormatting>
  <conditionalFormatting sqref="AV37:AW58">
    <cfRule type="cellIs" dxfId="19" priority="17" operator="lessThan">
      <formula>$F$10</formula>
    </cfRule>
    <cfRule type="cellIs" dxfId="18" priority="19" operator="lessThan">
      <formula>$J$10</formula>
    </cfRule>
    <cfRule type="cellIs" dxfId="17" priority="20" operator="lessThan">
      <formula>$J$10&lt;$F$10</formula>
    </cfRule>
  </conditionalFormatting>
  <conditionalFormatting sqref="AV46:AW46">
    <cfRule type="cellIs" dxfId="16" priority="18" operator="lessThan">
      <formula>$F$18</formula>
    </cfRule>
  </conditionalFormatting>
  <conditionalFormatting sqref="BH9:BI30">
    <cfRule type="cellIs" dxfId="15" priority="13" operator="lessThan">
      <formula>$F$10</formula>
    </cfRule>
    <cfRule type="cellIs" dxfId="14" priority="15" operator="lessThan">
      <formula>$J$10</formula>
    </cfRule>
    <cfRule type="cellIs" dxfId="13" priority="16" operator="lessThan">
      <formula>$J$10&lt;$F$10</formula>
    </cfRule>
  </conditionalFormatting>
  <conditionalFormatting sqref="BH18:BI18">
    <cfRule type="cellIs" dxfId="12" priority="14" operator="lessThan">
      <formula>$F$18</formula>
    </cfRule>
  </conditionalFormatting>
  <conditionalFormatting sqref="BH37:BI58">
    <cfRule type="cellIs" dxfId="11" priority="9" operator="lessThan">
      <formula>$F$10</formula>
    </cfRule>
    <cfRule type="cellIs" dxfId="10" priority="11" operator="lessThan">
      <formula>$J$10</formula>
    </cfRule>
    <cfRule type="cellIs" dxfId="9" priority="12" operator="lessThan">
      <formula>$J$10&lt;$F$10</formula>
    </cfRule>
  </conditionalFormatting>
  <conditionalFormatting sqref="BH46:BI46">
    <cfRule type="cellIs" dxfId="8" priority="10" operator="lessThan">
      <formula>$F$18</formula>
    </cfRule>
  </conditionalFormatting>
  <conditionalFormatting sqref="BT9:BU30">
    <cfRule type="cellIs" dxfId="7" priority="5" operator="lessThan">
      <formula>$F$10</formula>
    </cfRule>
    <cfRule type="cellIs" dxfId="6" priority="7" operator="lessThan">
      <formula>$J$10</formula>
    </cfRule>
    <cfRule type="cellIs" dxfId="5" priority="8" operator="lessThan">
      <formula>$J$10&lt;$F$10</formula>
    </cfRule>
  </conditionalFormatting>
  <conditionalFormatting sqref="BT18:BU18">
    <cfRule type="cellIs" dxfId="4" priority="6" operator="lessThan">
      <formula>$F$18</formula>
    </cfRule>
  </conditionalFormatting>
  <conditionalFormatting sqref="BT37:BU58">
    <cfRule type="cellIs" dxfId="3" priority="1" operator="lessThan">
      <formula>$F$10</formula>
    </cfRule>
    <cfRule type="cellIs" dxfId="2" priority="3" operator="lessThan">
      <formula>$J$10</formula>
    </cfRule>
    <cfRule type="cellIs" dxfId="1" priority="4" operator="lessThan">
      <formula>$J$10&lt;$F$10</formula>
    </cfRule>
  </conditionalFormatting>
  <conditionalFormatting sqref="BT46:BU46">
    <cfRule type="cellIs" dxfId="0" priority="2" operator="lessThan">
      <formula>$F$18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opLeftCell="AJ1" zoomScale="40" zoomScaleNormal="40" workbookViewId="0">
      <selection activeCell="AU17" sqref="AU17"/>
    </sheetView>
  </sheetViews>
  <sheetFormatPr baseColWidth="10" defaultColWidth="8.83203125" defaultRowHeight="15" x14ac:dyDescent="0.2"/>
  <sheetData>
    <row r="1" spans="1:99" x14ac:dyDescent="0.2">
      <c r="BG1" s="473" t="s">
        <v>1124</v>
      </c>
      <c r="BH1" s="473"/>
      <c r="BI1" s="473"/>
      <c r="BJ1" s="473"/>
      <c r="BK1" s="473"/>
      <c r="BL1" s="473"/>
      <c r="BM1" s="473"/>
      <c r="BN1" s="473"/>
      <c r="BO1" s="473"/>
      <c r="BP1" s="473"/>
      <c r="BQ1" s="473"/>
      <c r="BR1" s="473"/>
      <c r="BS1" s="473"/>
      <c r="BT1" s="473"/>
      <c r="BU1" s="473"/>
      <c r="BV1" s="473"/>
      <c r="BW1" s="473"/>
      <c r="BX1" s="473"/>
      <c r="BY1" s="473"/>
      <c r="BZ1" s="473"/>
      <c r="CA1" s="473"/>
      <c r="CB1" s="473"/>
      <c r="CC1" s="473"/>
      <c r="CD1" s="473"/>
      <c r="CE1" s="473"/>
      <c r="CF1" s="473"/>
      <c r="CG1" s="473"/>
      <c r="CH1" s="473"/>
      <c r="CI1" s="473"/>
      <c r="CJ1" s="473"/>
      <c r="CK1" s="473"/>
      <c r="CL1" s="473"/>
      <c r="CM1" s="473"/>
      <c r="CN1" s="473"/>
      <c r="CO1" s="473"/>
      <c r="CP1" s="473"/>
      <c r="CQ1" s="473"/>
      <c r="CR1" s="473"/>
      <c r="CS1" s="473"/>
      <c r="CT1" s="473"/>
      <c r="CU1" s="473"/>
    </row>
    <row r="2" spans="1:99" x14ac:dyDescent="0.2">
      <c r="A2" s="473" t="s">
        <v>1122</v>
      </c>
      <c r="B2" s="473"/>
      <c r="C2" s="473"/>
      <c r="D2" s="473"/>
      <c r="E2" s="473"/>
      <c r="F2" s="473"/>
      <c r="G2" s="473"/>
      <c r="H2" s="473"/>
      <c r="I2" s="473"/>
      <c r="J2" s="473"/>
      <c r="K2" s="47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</row>
    <row r="179" spans="1:100" x14ac:dyDescent="0.2">
      <c r="BG179" s="473" t="s">
        <v>1125</v>
      </c>
      <c r="BH179" s="473"/>
      <c r="BI179" s="473"/>
      <c r="BJ179" s="473"/>
      <c r="BK179" s="473"/>
      <c r="BL179" s="473"/>
      <c r="BM179" s="473"/>
      <c r="BN179" s="473"/>
      <c r="BO179" s="473"/>
      <c r="BP179" s="473"/>
      <c r="BQ179" s="473"/>
      <c r="BR179" s="473"/>
      <c r="BS179" s="473"/>
      <c r="BT179" s="473"/>
      <c r="BU179" s="473"/>
      <c r="BV179" s="473"/>
      <c r="BW179" s="473"/>
      <c r="BX179" s="473"/>
      <c r="BY179" s="473"/>
      <c r="BZ179" s="473"/>
      <c r="CA179" s="473"/>
      <c r="CB179" s="473"/>
      <c r="CC179" s="473"/>
      <c r="CD179" s="473"/>
      <c r="CE179" s="473"/>
      <c r="CF179" s="473"/>
      <c r="CG179" s="473"/>
      <c r="CH179" s="473"/>
      <c r="CI179" s="473"/>
      <c r="CJ179" s="473"/>
      <c r="CK179" s="473"/>
      <c r="CL179" s="473"/>
      <c r="CM179" s="473"/>
      <c r="CN179" s="473"/>
      <c r="CO179" s="473"/>
      <c r="CP179" s="473"/>
      <c r="CQ179" s="473"/>
      <c r="CR179" s="473"/>
      <c r="CS179" s="473"/>
      <c r="CT179" s="473"/>
      <c r="CU179" s="473"/>
      <c r="CV179" s="473"/>
    </row>
    <row r="185" spans="1:100" x14ac:dyDescent="0.2">
      <c r="A185" s="473" t="s">
        <v>1123</v>
      </c>
      <c r="B185" s="473"/>
      <c r="C185" s="473"/>
      <c r="D185" s="473"/>
      <c r="E185" s="473"/>
      <c r="F185" s="473"/>
      <c r="G185" s="473"/>
      <c r="H185" s="473"/>
      <c r="I185" s="473"/>
      <c r="J185" s="473"/>
      <c r="K185" s="473"/>
      <c r="L185" s="473"/>
      <c r="M185" s="473"/>
      <c r="N185" s="473"/>
      <c r="O185" s="473"/>
      <c r="P185" s="473"/>
      <c r="Q185" s="473"/>
      <c r="R185" s="473"/>
      <c r="S185" s="473"/>
      <c r="T185" s="473"/>
      <c r="U185" s="473"/>
      <c r="V185" s="473"/>
      <c r="W185" s="473"/>
      <c r="X185" s="473"/>
      <c r="Y185" s="473"/>
      <c r="Z185" s="473"/>
      <c r="AA185" s="473"/>
      <c r="AB185" s="473"/>
      <c r="AC185" s="473"/>
      <c r="AD185" s="473"/>
      <c r="AE185" s="473"/>
      <c r="AF185" s="473"/>
      <c r="AG185" s="473"/>
      <c r="AH185" s="473"/>
      <c r="AI185" s="473"/>
      <c r="AJ185" s="473"/>
      <c r="AK185" s="473"/>
      <c r="AL185" s="473"/>
      <c r="AM185" s="473"/>
      <c r="AN185" s="473"/>
      <c r="AO185" s="473"/>
      <c r="AP185" s="473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16</vt:i4>
      </vt:variant>
    </vt:vector>
  </HeadingPairs>
  <TitlesOfParts>
    <vt:vector size="16" baseType="lpstr">
      <vt:lpstr>Soletta </vt:lpstr>
      <vt:lpstr>Sollecitazioni Trave SAP</vt:lpstr>
      <vt:lpstr>Sollecitazioni Soletta SAP</vt:lpstr>
      <vt:lpstr>Calcolo domanda-capacità</vt:lpstr>
      <vt:lpstr>Sheet D-C</vt:lpstr>
      <vt:lpstr>Grafici Tasso Lavoro Dasboard</vt:lpstr>
      <vt:lpstr>Scenari</vt:lpstr>
      <vt:lpstr>Flusso dati statici sensori</vt:lpstr>
      <vt:lpstr>Tabelle Dashboard</vt:lpstr>
      <vt:lpstr>DASHBOARD TABLE</vt:lpstr>
      <vt:lpstr>Grafici dati statici</vt:lpstr>
      <vt:lpstr>Valori Accelerazioni SAP</vt:lpstr>
      <vt:lpstr>Flusso dati dinamici sensori</vt:lpstr>
      <vt:lpstr>Spostamenti SAP</vt:lpstr>
      <vt:lpstr>CONFRONTO DATI STATICI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2023-11-27T18:43:24Z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