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9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30.xml" ContentType="application/vnd.openxmlformats-officedocument.drawing+xml"/>
  <Override PartName="/xl/comments3.xml" ContentType="application/vnd.openxmlformats-officedocument.spreadsheetml.comments+xml"/>
  <Override PartName="/xl/drawings/drawing31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giantoniello/Desktop/TESI MAGISTRALE/LC Spa Project/Website-Thesis/Database/"/>
    </mc:Choice>
  </mc:AlternateContent>
  <xr:revisionPtr revIDLastSave="0" documentId="13_ncr:1_{9A9DA2ED-26C3-9D44-87C4-207A52DF42B7}" xr6:coauthVersionLast="47" xr6:coauthVersionMax="47" xr10:uidLastSave="{00000000-0000-0000-0000-000000000000}"/>
  <bookViews>
    <workbookView xWindow="0" yWindow="0" windowWidth="28800" windowHeight="18000" tabRatio="890" firstSheet="7" activeTab="8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D-C TRAVERSI" sheetId="20" r:id="rId5"/>
    <sheet name="Sheet D-C" sheetId="18" r:id="rId6"/>
    <sheet name="Grafici Tasso Lavoro Dasboard" sheetId="16" r:id="rId7"/>
    <sheet name="Scenari" sheetId="14" r:id="rId8"/>
    <sheet name="Flusso dati statici sensori" sheetId="7" r:id="rId9"/>
    <sheet name="Tabelle Dashboard" sheetId="15" r:id="rId10"/>
    <sheet name="DASHBOARD TABLE" sheetId="17" r:id="rId11"/>
    <sheet name="Grafici dati statici" sheetId="12" r:id="rId12"/>
    <sheet name="Valori Accelerazioni SAP" sheetId="9" r:id="rId13"/>
    <sheet name="Flusso dati dinamici sensori" sheetId="8" r:id="rId14"/>
    <sheet name="Spostamenti SAP" sheetId="11" r:id="rId15"/>
    <sheet name="CONFRONTO DATI STATICI" sheetId="10" r:id="rId16"/>
    <sheet name="TABLES COMPARISON STATIC DATA" sheetId="19" r:id="rId17"/>
    <sheet name="GRAFICI CONFRONTO DATI STATICI" sheetId="13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411" i="7" l="1"/>
  <c r="AL411" i="7" s="1"/>
  <c r="AK410" i="7"/>
  <c r="AL410" i="7" s="1"/>
  <c r="AK409" i="7"/>
  <c r="AL409" i="7" s="1"/>
  <c r="AK408" i="7"/>
  <c r="AL408" i="7" s="1"/>
  <c r="AK407" i="7"/>
  <c r="AL407" i="7" s="1"/>
  <c r="AK406" i="7"/>
  <c r="AL406" i="7" s="1"/>
  <c r="AK405" i="7"/>
  <c r="AL405" i="7" s="1"/>
  <c r="AK404" i="7"/>
  <c r="AL404" i="7" s="1"/>
  <c r="AK403" i="7"/>
  <c r="AL403" i="7" s="1"/>
  <c r="AK402" i="7"/>
  <c r="AL402" i="7" s="1"/>
  <c r="AK401" i="7"/>
  <c r="AL401" i="7" s="1"/>
  <c r="AK400" i="7"/>
  <c r="AL400" i="7" s="1"/>
  <c r="AK399" i="7"/>
  <c r="AL399" i="7" s="1"/>
  <c r="AK398" i="7"/>
  <c r="AL398" i="7" s="1"/>
  <c r="AK397" i="7"/>
  <c r="AL397" i="7" s="1"/>
  <c r="AK396" i="7"/>
  <c r="AL396" i="7" s="1"/>
  <c r="AK395" i="7"/>
  <c r="AL395" i="7" s="1"/>
  <c r="AK394" i="7"/>
  <c r="AL394" i="7" s="1"/>
  <c r="AK393" i="7"/>
  <c r="AL393" i="7" s="1"/>
  <c r="AK392" i="7"/>
  <c r="AL392" i="7" s="1"/>
  <c r="AK391" i="7"/>
  <c r="AL391" i="7" s="1"/>
  <c r="AK390" i="7"/>
  <c r="AL390" i="7" s="1"/>
  <c r="AL383" i="7"/>
  <c r="AK383" i="7"/>
  <c r="AK382" i="7"/>
  <c r="AL382" i="7" s="1"/>
  <c r="AL381" i="7"/>
  <c r="AK381" i="7"/>
  <c r="AK380" i="7"/>
  <c r="AL380" i="7" s="1"/>
  <c r="AL379" i="7"/>
  <c r="AK379" i="7"/>
  <c r="AK378" i="7"/>
  <c r="AL378" i="7" s="1"/>
  <c r="AL377" i="7"/>
  <c r="AK377" i="7"/>
  <c r="AK376" i="7"/>
  <c r="AL376" i="7" s="1"/>
  <c r="AL375" i="7"/>
  <c r="AK375" i="7"/>
  <c r="AK374" i="7"/>
  <c r="AL374" i="7" s="1"/>
  <c r="AL373" i="7"/>
  <c r="AK373" i="7"/>
  <c r="AK372" i="7"/>
  <c r="AL372" i="7" s="1"/>
  <c r="AL371" i="7"/>
  <c r="AK371" i="7"/>
  <c r="AK370" i="7"/>
  <c r="AL370" i="7" s="1"/>
  <c r="AL369" i="7"/>
  <c r="AK369" i="7"/>
  <c r="AK368" i="7"/>
  <c r="AL368" i="7" s="1"/>
  <c r="AL367" i="7"/>
  <c r="AK367" i="7"/>
  <c r="AK366" i="7"/>
  <c r="AL366" i="7" s="1"/>
  <c r="AL365" i="7"/>
  <c r="AK365" i="7"/>
  <c r="AK364" i="7"/>
  <c r="AL364" i="7" s="1"/>
  <c r="AL363" i="7"/>
  <c r="AK363" i="7"/>
  <c r="AK362" i="7"/>
  <c r="AL362" i="7" s="1"/>
  <c r="AL355" i="7"/>
  <c r="AK355" i="7"/>
  <c r="AK354" i="7"/>
  <c r="AL354" i="7" s="1"/>
  <c r="AL353" i="7"/>
  <c r="AK353" i="7"/>
  <c r="AK352" i="7"/>
  <c r="AL352" i="7" s="1"/>
  <c r="AL351" i="7"/>
  <c r="AK351" i="7"/>
  <c r="AK350" i="7"/>
  <c r="AL350" i="7" s="1"/>
  <c r="AL349" i="7"/>
  <c r="AK349" i="7"/>
  <c r="AK348" i="7"/>
  <c r="AL348" i="7" s="1"/>
  <c r="AL347" i="7"/>
  <c r="AK347" i="7"/>
  <c r="AK346" i="7"/>
  <c r="AL346" i="7" s="1"/>
  <c r="AL345" i="7"/>
  <c r="AK345" i="7"/>
  <c r="AK344" i="7"/>
  <c r="AL344" i="7" s="1"/>
  <c r="AL343" i="7"/>
  <c r="AK343" i="7"/>
  <c r="AK342" i="7"/>
  <c r="AL342" i="7" s="1"/>
  <c r="AL341" i="7"/>
  <c r="AK341" i="7"/>
  <c r="AK340" i="7"/>
  <c r="AL340" i="7" s="1"/>
  <c r="AL339" i="7"/>
  <c r="AK339" i="7"/>
  <c r="AK338" i="7"/>
  <c r="AL338" i="7" s="1"/>
  <c r="AL337" i="7"/>
  <c r="AK337" i="7"/>
  <c r="AK336" i="7"/>
  <c r="AL336" i="7" s="1"/>
  <c r="AL335" i="7"/>
  <c r="AK335" i="7"/>
  <c r="AK334" i="7"/>
  <c r="AL334" i="7" s="1"/>
  <c r="AK328" i="7"/>
  <c r="AL328" i="7" s="1"/>
  <c r="AK327" i="7"/>
  <c r="AL327" i="7" s="1"/>
  <c r="AK326" i="7"/>
  <c r="AL326" i="7" s="1"/>
  <c r="AK325" i="7"/>
  <c r="AL325" i="7" s="1"/>
  <c r="AK324" i="7"/>
  <c r="AL324" i="7" s="1"/>
  <c r="AK323" i="7"/>
  <c r="AL323" i="7" s="1"/>
  <c r="AK322" i="7"/>
  <c r="AL322" i="7" s="1"/>
  <c r="AK321" i="7"/>
  <c r="AL321" i="7" s="1"/>
  <c r="AL320" i="7"/>
  <c r="AK320" i="7"/>
  <c r="AK319" i="7"/>
  <c r="AL319" i="7" s="1"/>
  <c r="AL318" i="7"/>
  <c r="AK318" i="7"/>
  <c r="AK317" i="7"/>
  <c r="AL317" i="7" s="1"/>
  <c r="AL316" i="7"/>
  <c r="AK316" i="7"/>
  <c r="AL315" i="7"/>
  <c r="AK315" i="7"/>
  <c r="AL314" i="7"/>
  <c r="AK314" i="7"/>
  <c r="AL313" i="7"/>
  <c r="AK313" i="7"/>
  <c r="AL312" i="7"/>
  <c r="AK312" i="7"/>
  <c r="AL311" i="7"/>
  <c r="AK311" i="7"/>
  <c r="AL310" i="7"/>
  <c r="AK310" i="7"/>
  <c r="AL309" i="7"/>
  <c r="AK309" i="7"/>
  <c r="AL308" i="7"/>
  <c r="AK308" i="7"/>
  <c r="AL307" i="7"/>
  <c r="AK307" i="7"/>
  <c r="AK301" i="7"/>
  <c r="AL301" i="7" s="1"/>
  <c r="AK300" i="7"/>
  <c r="AL300" i="7" s="1"/>
  <c r="AK299" i="7"/>
  <c r="AL299" i="7" s="1"/>
  <c r="AK298" i="7"/>
  <c r="AL298" i="7" s="1"/>
  <c r="AK297" i="7"/>
  <c r="AL297" i="7" s="1"/>
  <c r="AK296" i="7"/>
  <c r="AL296" i="7" s="1"/>
  <c r="AK295" i="7"/>
  <c r="AL295" i="7" s="1"/>
  <c r="AK294" i="7"/>
  <c r="AL294" i="7" s="1"/>
  <c r="AK293" i="7"/>
  <c r="AL293" i="7" s="1"/>
  <c r="AK292" i="7"/>
  <c r="AL292" i="7" s="1"/>
  <c r="AK291" i="7"/>
  <c r="AL291" i="7" s="1"/>
  <c r="AK290" i="7"/>
  <c r="AL290" i="7" s="1"/>
  <c r="AK289" i="7"/>
  <c r="AL289" i="7" s="1"/>
  <c r="AK288" i="7"/>
  <c r="AL288" i="7" s="1"/>
  <c r="AK287" i="7"/>
  <c r="AL287" i="7" s="1"/>
  <c r="AK286" i="7"/>
  <c r="AL286" i="7" s="1"/>
  <c r="AK285" i="7"/>
  <c r="AL285" i="7" s="1"/>
  <c r="AK284" i="7"/>
  <c r="AL284" i="7" s="1"/>
  <c r="AK283" i="7"/>
  <c r="AL283" i="7" s="1"/>
  <c r="AK282" i="7"/>
  <c r="AL282" i="7" s="1"/>
  <c r="AK281" i="7"/>
  <c r="AL281" i="7" s="1"/>
  <c r="AK280" i="7"/>
  <c r="AL280" i="7" s="1"/>
  <c r="AK274" i="7"/>
  <c r="AL274" i="7" s="1"/>
  <c r="AK273" i="7"/>
  <c r="AL273" i="7" s="1"/>
  <c r="AK272" i="7"/>
  <c r="AL272" i="7" s="1"/>
  <c r="AK271" i="7"/>
  <c r="AL271" i="7" s="1"/>
  <c r="AK270" i="7"/>
  <c r="AL270" i="7" s="1"/>
  <c r="AK269" i="7"/>
  <c r="AL269" i="7" s="1"/>
  <c r="AK268" i="7"/>
  <c r="AL268" i="7" s="1"/>
  <c r="AK267" i="7"/>
  <c r="AL267" i="7" s="1"/>
  <c r="AK266" i="7"/>
  <c r="AL266" i="7" s="1"/>
  <c r="AK265" i="7"/>
  <c r="AL265" i="7" s="1"/>
  <c r="AK264" i="7"/>
  <c r="AL264" i="7" s="1"/>
  <c r="AK263" i="7"/>
  <c r="AL263" i="7" s="1"/>
  <c r="AK262" i="7"/>
  <c r="AL262" i="7" s="1"/>
  <c r="AK261" i="7"/>
  <c r="AL261" i="7" s="1"/>
  <c r="AK260" i="7"/>
  <c r="AL260" i="7" s="1"/>
  <c r="AK259" i="7"/>
  <c r="AL259" i="7" s="1"/>
  <c r="AK258" i="7"/>
  <c r="AL258" i="7" s="1"/>
  <c r="AK257" i="7"/>
  <c r="AL257" i="7" s="1"/>
  <c r="AK256" i="7"/>
  <c r="AL256" i="7" s="1"/>
  <c r="AK255" i="7"/>
  <c r="AL255" i="7" s="1"/>
  <c r="AK254" i="7"/>
  <c r="AL254" i="7" s="1"/>
  <c r="AK253" i="7"/>
  <c r="AL253" i="7" s="1"/>
  <c r="AK247" i="7"/>
  <c r="AL247" i="7" s="1"/>
  <c r="AK246" i="7"/>
  <c r="AL246" i="7" s="1"/>
  <c r="AK245" i="7"/>
  <c r="AL245" i="7" s="1"/>
  <c r="AK244" i="7"/>
  <c r="AL244" i="7" s="1"/>
  <c r="AK243" i="7"/>
  <c r="AL243" i="7" s="1"/>
  <c r="AK242" i="7"/>
  <c r="AL242" i="7" s="1"/>
  <c r="AK241" i="7"/>
  <c r="AL241" i="7" s="1"/>
  <c r="AK240" i="7"/>
  <c r="AL240" i="7" s="1"/>
  <c r="AK239" i="7"/>
  <c r="AL239" i="7" s="1"/>
  <c r="AK238" i="7"/>
  <c r="AL238" i="7" s="1"/>
  <c r="AK237" i="7"/>
  <c r="AL237" i="7" s="1"/>
  <c r="AK236" i="7"/>
  <c r="AL236" i="7" s="1"/>
  <c r="AK235" i="7"/>
  <c r="AL235" i="7" s="1"/>
  <c r="AK234" i="7"/>
  <c r="AL234" i="7" s="1"/>
  <c r="AK233" i="7"/>
  <c r="AL233" i="7" s="1"/>
  <c r="AK232" i="7"/>
  <c r="AL232" i="7" s="1"/>
  <c r="AK231" i="7"/>
  <c r="AL231" i="7" s="1"/>
  <c r="AK230" i="7"/>
  <c r="AL230" i="7" s="1"/>
  <c r="AK229" i="7"/>
  <c r="AL229" i="7" s="1"/>
  <c r="AK228" i="7"/>
  <c r="AL228" i="7" s="1"/>
  <c r="AK227" i="7"/>
  <c r="AL227" i="7" s="1"/>
  <c r="AK226" i="7"/>
  <c r="AL226" i="7" s="1"/>
  <c r="AL219" i="7"/>
  <c r="AK219" i="7"/>
  <c r="AK218" i="7"/>
  <c r="AL218" i="7" s="1"/>
  <c r="AL217" i="7"/>
  <c r="AK217" i="7"/>
  <c r="AK216" i="7"/>
  <c r="AL216" i="7" s="1"/>
  <c r="AL215" i="7"/>
  <c r="AK215" i="7"/>
  <c r="AK214" i="7"/>
  <c r="AL214" i="7" s="1"/>
  <c r="AL213" i="7"/>
  <c r="AK213" i="7"/>
  <c r="AK212" i="7"/>
  <c r="AL212" i="7" s="1"/>
  <c r="AL211" i="7"/>
  <c r="AK211" i="7"/>
  <c r="AK210" i="7"/>
  <c r="AL210" i="7" s="1"/>
  <c r="AL209" i="7"/>
  <c r="AK209" i="7"/>
  <c r="AK208" i="7"/>
  <c r="AL208" i="7" s="1"/>
  <c r="AL207" i="7"/>
  <c r="AK207" i="7"/>
  <c r="AK206" i="7"/>
  <c r="AL206" i="7" s="1"/>
  <c r="AL205" i="7"/>
  <c r="AK205" i="7"/>
  <c r="AK204" i="7"/>
  <c r="AL204" i="7" s="1"/>
  <c r="AL203" i="7"/>
  <c r="AK203" i="7"/>
  <c r="AK202" i="7"/>
  <c r="AL202" i="7" s="1"/>
  <c r="AL201" i="7"/>
  <c r="AK201" i="7"/>
  <c r="AK200" i="7"/>
  <c r="AL200" i="7" s="1"/>
  <c r="AL199" i="7"/>
  <c r="AK199" i="7"/>
  <c r="AK198" i="7"/>
  <c r="AL198" i="7" s="1"/>
  <c r="AK192" i="7"/>
  <c r="AL192" i="7" s="1"/>
  <c r="AK191" i="7"/>
  <c r="AL191" i="7" s="1"/>
  <c r="AK190" i="7"/>
  <c r="AL190" i="7" s="1"/>
  <c r="AK189" i="7"/>
  <c r="AL189" i="7" s="1"/>
  <c r="AK188" i="7"/>
  <c r="AL188" i="7" s="1"/>
  <c r="AK187" i="7"/>
  <c r="AL187" i="7" s="1"/>
  <c r="AK186" i="7"/>
  <c r="AL186" i="7" s="1"/>
  <c r="AK185" i="7"/>
  <c r="AL185" i="7" s="1"/>
  <c r="AK184" i="7"/>
  <c r="AL184" i="7" s="1"/>
  <c r="AK183" i="7"/>
  <c r="AL183" i="7" s="1"/>
  <c r="AK182" i="7"/>
  <c r="AL182" i="7" s="1"/>
  <c r="AK181" i="7"/>
  <c r="AL181" i="7" s="1"/>
  <c r="AK180" i="7"/>
  <c r="AL180" i="7" s="1"/>
  <c r="AK179" i="7"/>
  <c r="AL179" i="7" s="1"/>
  <c r="AK178" i="7"/>
  <c r="AL178" i="7" s="1"/>
  <c r="AK177" i="7"/>
  <c r="AL177" i="7" s="1"/>
  <c r="AK176" i="7"/>
  <c r="AL176" i="7" s="1"/>
  <c r="AK175" i="7"/>
  <c r="AL175" i="7" s="1"/>
  <c r="AK174" i="7"/>
  <c r="AL174" i="7" s="1"/>
  <c r="AK173" i="7"/>
  <c r="AL173" i="7" s="1"/>
  <c r="AK172" i="7"/>
  <c r="AL172" i="7" s="1"/>
  <c r="AK171" i="7"/>
  <c r="AL171" i="7" s="1"/>
  <c r="AK165" i="7"/>
  <c r="AL165" i="7" s="1"/>
  <c r="AK164" i="7"/>
  <c r="AL164" i="7" s="1"/>
  <c r="AK163" i="7"/>
  <c r="AL163" i="7" s="1"/>
  <c r="AK162" i="7"/>
  <c r="AL162" i="7" s="1"/>
  <c r="AK161" i="7"/>
  <c r="AL161" i="7" s="1"/>
  <c r="AK160" i="7"/>
  <c r="AL160" i="7" s="1"/>
  <c r="AK159" i="7"/>
  <c r="AL159" i="7" s="1"/>
  <c r="AK158" i="7"/>
  <c r="AL158" i="7" s="1"/>
  <c r="AK157" i="7"/>
  <c r="AL157" i="7" s="1"/>
  <c r="AK156" i="7"/>
  <c r="AL156" i="7" s="1"/>
  <c r="AK155" i="7"/>
  <c r="AL155" i="7" s="1"/>
  <c r="AL154" i="7"/>
  <c r="AK154" i="7"/>
  <c r="AK153" i="7"/>
  <c r="AL153" i="7" s="1"/>
  <c r="AL152" i="7"/>
  <c r="AK152" i="7"/>
  <c r="AK151" i="7"/>
  <c r="AL151" i="7" s="1"/>
  <c r="AL150" i="7"/>
  <c r="AK150" i="7"/>
  <c r="AL149" i="7"/>
  <c r="AK149" i="7"/>
  <c r="AL148" i="7"/>
  <c r="AK148" i="7"/>
  <c r="AL147" i="7"/>
  <c r="AK147" i="7"/>
  <c r="AL146" i="7"/>
  <c r="AK146" i="7"/>
  <c r="AL145" i="7"/>
  <c r="AK145" i="7"/>
  <c r="AL144" i="7"/>
  <c r="AK144" i="7"/>
  <c r="AK138" i="7"/>
  <c r="AL138" i="7" s="1"/>
  <c r="AK137" i="7"/>
  <c r="AL137" i="7" s="1"/>
  <c r="AK136" i="7"/>
  <c r="AL136" i="7" s="1"/>
  <c r="AK135" i="7"/>
  <c r="AL135" i="7" s="1"/>
  <c r="AK134" i="7"/>
  <c r="AL134" i="7" s="1"/>
  <c r="AK133" i="7"/>
  <c r="AL133" i="7" s="1"/>
  <c r="AK132" i="7"/>
  <c r="AL132" i="7" s="1"/>
  <c r="AK131" i="7"/>
  <c r="AL131" i="7" s="1"/>
  <c r="AK130" i="7"/>
  <c r="AL130" i="7" s="1"/>
  <c r="AK129" i="7"/>
  <c r="AL129" i="7" s="1"/>
  <c r="AK128" i="7"/>
  <c r="AL128" i="7" s="1"/>
  <c r="AK127" i="7"/>
  <c r="AL127" i="7" s="1"/>
  <c r="AK126" i="7"/>
  <c r="AL126" i="7" s="1"/>
  <c r="AK125" i="7"/>
  <c r="AL125" i="7" s="1"/>
  <c r="AL124" i="7"/>
  <c r="AK124" i="7"/>
  <c r="AK123" i="7"/>
  <c r="AL123" i="7" s="1"/>
  <c r="AL122" i="7"/>
  <c r="AK122" i="7"/>
  <c r="AK121" i="7"/>
  <c r="AL121" i="7" s="1"/>
  <c r="AL120" i="7"/>
  <c r="AK120" i="7"/>
  <c r="AL119" i="7"/>
  <c r="AK119" i="7"/>
  <c r="AL118" i="7"/>
  <c r="AK118" i="7"/>
  <c r="AL117" i="7"/>
  <c r="AK117" i="7"/>
  <c r="AK111" i="7"/>
  <c r="AL111" i="7" s="1"/>
  <c r="AK110" i="7"/>
  <c r="AL110" i="7" s="1"/>
  <c r="AK109" i="7"/>
  <c r="AL109" i="7" s="1"/>
  <c r="AK108" i="7"/>
  <c r="AL108" i="7" s="1"/>
  <c r="AK107" i="7"/>
  <c r="AL107" i="7" s="1"/>
  <c r="AK106" i="7"/>
  <c r="AL106" i="7" s="1"/>
  <c r="AK105" i="7"/>
  <c r="AL105" i="7" s="1"/>
  <c r="AK104" i="7"/>
  <c r="AL104" i="7" s="1"/>
  <c r="AK103" i="7"/>
  <c r="AL103" i="7" s="1"/>
  <c r="AK102" i="7"/>
  <c r="AL102" i="7" s="1"/>
  <c r="AK101" i="7"/>
  <c r="AL101" i="7" s="1"/>
  <c r="AK100" i="7"/>
  <c r="AL100" i="7" s="1"/>
  <c r="AK99" i="7"/>
  <c r="AL99" i="7" s="1"/>
  <c r="AK98" i="7"/>
  <c r="AL98" i="7" s="1"/>
  <c r="AK97" i="7"/>
  <c r="AL97" i="7" s="1"/>
  <c r="AK96" i="7"/>
  <c r="AL96" i="7" s="1"/>
  <c r="AL95" i="7"/>
  <c r="AK95" i="7"/>
  <c r="AL94" i="7"/>
  <c r="AK94" i="7"/>
  <c r="AL93" i="7"/>
  <c r="AK93" i="7"/>
  <c r="AL92" i="7"/>
  <c r="AK92" i="7"/>
  <c r="AL91" i="7"/>
  <c r="AK91" i="7"/>
  <c r="AL90" i="7"/>
  <c r="AK90" i="7"/>
  <c r="AK84" i="7"/>
  <c r="AL84" i="7" s="1"/>
  <c r="AK83" i="7"/>
  <c r="AL83" i="7" s="1"/>
  <c r="AK82" i="7"/>
  <c r="AL82" i="7" s="1"/>
  <c r="AK81" i="7"/>
  <c r="AL81" i="7" s="1"/>
  <c r="AK80" i="7"/>
  <c r="AL80" i="7" s="1"/>
  <c r="AK79" i="7"/>
  <c r="AL79" i="7" s="1"/>
  <c r="AK78" i="7"/>
  <c r="AL78" i="7" s="1"/>
  <c r="AK77" i="7"/>
  <c r="AL77" i="7" s="1"/>
  <c r="AK76" i="7"/>
  <c r="AL76" i="7" s="1"/>
  <c r="AK75" i="7"/>
  <c r="AL75" i="7" s="1"/>
  <c r="AK74" i="7"/>
  <c r="AL74" i="7" s="1"/>
  <c r="AK73" i="7"/>
  <c r="AL73" i="7" s="1"/>
  <c r="AK72" i="7"/>
  <c r="AL72" i="7" s="1"/>
  <c r="AK71" i="7"/>
  <c r="AL71" i="7" s="1"/>
  <c r="AK70" i="7"/>
  <c r="AL70" i="7" s="1"/>
  <c r="AK69" i="7"/>
  <c r="AL69" i="7" s="1"/>
  <c r="AK68" i="7"/>
  <c r="AL68" i="7" s="1"/>
  <c r="AK67" i="7"/>
  <c r="AL67" i="7" s="1"/>
  <c r="AK66" i="7"/>
  <c r="AL66" i="7" s="1"/>
  <c r="AK65" i="7"/>
  <c r="AL65" i="7" s="1"/>
  <c r="AK64" i="7"/>
  <c r="AL64" i="7" s="1"/>
  <c r="AK63" i="7"/>
  <c r="AL63" i="7" s="1"/>
  <c r="AK57" i="7"/>
  <c r="AL57" i="7" s="1"/>
  <c r="AK56" i="7"/>
  <c r="AL56" i="7" s="1"/>
  <c r="AK55" i="7"/>
  <c r="AL55" i="7" s="1"/>
  <c r="AK54" i="7"/>
  <c r="AL54" i="7" s="1"/>
  <c r="AK53" i="7"/>
  <c r="AL53" i="7" s="1"/>
  <c r="AK52" i="7"/>
  <c r="AL52" i="7" s="1"/>
  <c r="AK51" i="7"/>
  <c r="AL51" i="7" s="1"/>
  <c r="AL50" i="7"/>
  <c r="AK50" i="7"/>
  <c r="AK49" i="7"/>
  <c r="AL49" i="7" s="1"/>
  <c r="AL48" i="7"/>
  <c r="AK48" i="7"/>
  <c r="AL47" i="7"/>
  <c r="AK47" i="7"/>
  <c r="AL46" i="7"/>
  <c r="AK46" i="7"/>
  <c r="AL45" i="7"/>
  <c r="AK45" i="7"/>
  <c r="AL44" i="7"/>
  <c r="AK44" i="7"/>
  <c r="AL43" i="7"/>
  <c r="AK43" i="7"/>
  <c r="AL42" i="7"/>
  <c r="AK42" i="7"/>
  <c r="AL41" i="7"/>
  <c r="AK41" i="7"/>
  <c r="AL40" i="7"/>
  <c r="AK40" i="7"/>
  <c r="AL39" i="7"/>
  <c r="AK39" i="7"/>
  <c r="AL38" i="7"/>
  <c r="AK38" i="7"/>
  <c r="AL37" i="7"/>
  <c r="AK37" i="7"/>
  <c r="AL36" i="7"/>
  <c r="AK36" i="7"/>
  <c r="AK31" i="7"/>
  <c r="AL31" i="7" s="1"/>
  <c r="AK30" i="7"/>
  <c r="AL30" i="7" s="1"/>
  <c r="AK29" i="7"/>
  <c r="AL29" i="7" s="1"/>
  <c r="AK28" i="7"/>
  <c r="AL28" i="7" s="1"/>
  <c r="AK27" i="7"/>
  <c r="AL27" i="7" s="1"/>
  <c r="AK26" i="7"/>
  <c r="AL26" i="7" s="1"/>
  <c r="AK25" i="7"/>
  <c r="AL25" i="7" s="1"/>
  <c r="AK24" i="7"/>
  <c r="AL24" i="7" s="1"/>
  <c r="AL23" i="7"/>
  <c r="AK23" i="7"/>
  <c r="AK22" i="7"/>
  <c r="AL22" i="7" s="1"/>
  <c r="AL21" i="7"/>
  <c r="AK21" i="7"/>
  <c r="AL20" i="7"/>
  <c r="AK20" i="7"/>
  <c r="AL19" i="7"/>
  <c r="AK19" i="7"/>
  <c r="AL18" i="7"/>
  <c r="AK18" i="7"/>
  <c r="AL17" i="7"/>
  <c r="AK17" i="7"/>
  <c r="AL16" i="7"/>
  <c r="AK16" i="7"/>
  <c r="AL15" i="7"/>
  <c r="AK15" i="7"/>
  <c r="AL14" i="7"/>
  <c r="AK14" i="7"/>
  <c r="AL13" i="7"/>
  <c r="AK13" i="7"/>
  <c r="AL12" i="7"/>
  <c r="AK12" i="7"/>
  <c r="AL11" i="7"/>
  <c r="AK11" i="7"/>
  <c r="AL10" i="7"/>
  <c r="AK10" i="7"/>
  <c r="W411" i="7"/>
  <c r="X411" i="7" s="1"/>
  <c r="W410" i="7"/>
  <c r="X410" i="7" s="1"/>
  <c r="W409" i="7"/>
  <c r="X409" i="7" s="1"/>
  <c r="W408" i="7"/>
  <c r="X408" i="7" s="1"/>
  <c r="W407" i="7"/>
  <c r="X407" i="7" s="1"/>
  <c r="W406" i="7"/>
  <c r="X406" i="7" s="1"/>
  <c r="W405" i="7"/>
  <c r="X405" i="7" s="1"/>
  <c r="W404" i="7"/>
  <c r="X404" i="7" s="1"/>
  <c r="W403" i="7"/>
  <c r="X403" i="7" s="1"/>
  <c r="W402" i="7"/>
  <c r="X402" i="7" s="1"/>
  <c r="W401" i="7"/>
  <c r="X401" i="7" s="1"/>
  <c r="W400" i="7"/>
  <c r="X400" i="7" s="1"/>
  <c r="W399" i="7"/>
  <c r="X399" i="7" s="1"/>
  <c r="W398" i="7"/>
  <c r="X398" i="7" s="1"/>
  <c r="W397" i="7"/>
  <c r="X397" i="7" s="1"/>
  <c r="W396" i="7"/>
  <c r="X396" i="7" s="1"/>
  <c r="W395" i="7"/>
  <c r="X395" i="7" s="1"/>
  <c r="W394" i="7"/>
  <c r="X394" i="7" s="1"/>
  <c r="W393" i="7"/>
  <c r="X393" i="7" s="1"/>
  <c r="W392" i="7"/>
  <c r="X392" i="7" s="1"/>
  <c r="W391" i="7"/>
  <c r="X391" i="7" s="1"/>
  <c r="W390" i="7"/>
  <c r="X390" i="7" s="1"/>
  <c r="W383" i="7"/>
  <c r="X383" i="7" s="1"/>
  <c r="W382" i="7"/>
  <c r="X382" i="7" s="1"/>
  <c r="W381" i="7"/>
  <c r="X381" i="7" s="1"/>
  <c r="X380" i="7"/>
  <c r="W380" i="7"/>
  <c r="W379" i="7"/>
  <c r="X379" i="7" s="1"/>
  <c r="W378" i="7"/>
  <c r="X378" i="7" s="1"/>
  <c r="W377" i="7"/>
  <c r="X377" i="7" s="1"/>
  <c r="W376" i="7"/>
  <c r="X376" i="7" s="1"/>
  <c r="W375" i="7"/>
  <c r="X375" i="7" s="1"/>
  <c r="W374" i="7"/>
  <c r="X374" i="7" s="1"/>
  <c r="W373" i="7"/>
  <c r="X373" i="7" s="1"/>
  <c r="X372" i="7"/>
  <c r="W372" i="7"/>
  <c r="W371" i="7"/>
  <c r="X371" i="7" s="1"/>
  <c r="W370" i="7"/>
  <c r="X370" i="7" s="1"/>
  <c r="W369" i="7"/>
  <c r="X369" i="7" s="1"/>
  <c r="W368" i="7"/>
  <c r="X368" i="7" s="1"/>
  <c r="W367" i="7"/>
  <c r="X367" i="7" s="1"/>
  <c r="W366" i="7"/>
  <c r="X366" i="7" s="1"/>
  <c r="W365" i="7"/>
  <c r="X365" i="7" s="1"/>
  <c r="X364" i="7"/>
  <c r="W364" i="7"/>
  <c r="W363" i="7"/>
  <c r="X363" i="7" s="1"/>
  <c r="W362" i="7"/>
  <c r="X362" i="7" s="1"/>
  <c r="W355" i="7"/>
  <c r="X355" i="7" s="1"/>
  <c r="W354" i="7"/>
  <c r="X354" i="7" s="1"/>
  <c r="W353" i="7"/>
  <c r="X353" i="7" s="1"/>
  <c r="W352" i="7"/>
  <c r="X352" i="7" s="1"/>
  <c r="W351" i="7"/>
  <c r="X351" i="7" s="1"/>
  <c r="W350" i="7"/>
  <c r="X350" i="7" s="1"/>
  <c r="W349" i="7"/>
  <c r="X349" i="7" s="1"/>
  <c r="W348" i="7"/>
  <c r="X348" i="7" s="1"/>
  <c r="W347" i="7"/>
  <c r="X347" i="7" s="1"/>
  <c r="W346" i="7"/>
  <c r="X346" i="7" s="1"/>
  <c r="W345" i="7"/>
  <c r="X345" i="7" s="1"/>
  <c r="W344" i="7"/>
  <c r="X344" i="7" s="1"/>
  <c r="W343" i="7"/>
  <c r="X343" i="7" s="1"/>
  <c r="W342" i="7"/>
  <c r="X342" i="7" s="1"/>
  <c r="W341" i="7"/>
  <c r="X341" i="7" s="1"/>
  <c r="W340" i="7"/>
  <c r="X340" i="7" s="1"/>
  <c r="W339" i="7"/>
  <c r="X339" i="7" s="1"/>
  <c r="W338" i="7"/>
  <c r="X338" i="7" s="1"/>
  <c r="W337" i="7"/>
  <c r="X337" i="7" s="1"/>
  <c r="W336" i="7"/>
  <c r="X336" i="7" s="1"/>
  <c r="W335" i="7"/>
  <c r="X335" i="7" s="1"/>
  <c r="W334" i="7"/>
  <c r="X334" i="7" s="1"/>
  <c r="W328" i="7"/>
  <c r="X328" i="7" s="1"/>
  <c r="W327" i="7"/>
  <c r="X327" i="7" s="1"/>
  <c r="W326" i="7"/>
  <c r="X326" i="7" s="1"/>
  <c r="W325" i="7"/>
  <c r="X325" i="7" s="1"/>
  <c r="W324" i="7"/>
  <c r="X324" i="7" s="1"/>
  <c r="W323" i="7"/>
  <c r="X323" i="7" s="1"/>
  <c r="W322" i="7"/>
  <c r="X322" i="7" s="1"/>
  <c r="W321" i="7"/>
  <c r="X321" i="7" s="1"/>
  <c r="W320" i="7"/>
  <c r="X320" i="7" s="1"/>
  <c r="W319" i="7"/>
  <c r="X319" i="7" s="1"/>
  <c r="W318" i="7"/>
  <c r="X318" i="7" s="1"/>
  <c r="W317" i="7"/>
  <c r="X317" i="7" s="1"/>
  <c r="W316" i="7"/>
  <c r="X316" i="7" s="1"/>
  <c r="W315" i="7"/>
  <c r="X315" i="7" s="1"/>
  <c r="W314" i="7"/>
  <c r="X314" i="7" s="1"/>
  <c r="W313" i="7"/>
  <c r="X313" i="7" s="1"/>
  <c r="W312" i="7"/>
  <c r="X312" i="7" s="1"/>
  <c r="W311" i="7"/>
  <c r="X311" i="7" s="1"/>
  <c r="W310" i="7"/>
  <c r="X310" i="7" s="1"/>
  <c r="W309" i="7"/>
  <c r="X309" i="7" s="1"/>
  <c r="W308" i="7"/>
  <c r="X308" i="7" s="1"/>
  <c r="W307" i="7"/>
  <c r="X307" i="7" s="1"/>
  <c r="W301" i="7"/>
  <c r="X301" i="7" s="1"/>
  <c r="W300" i="7"/>
  <c r="X300" i="7" s="1"/>
  <c r="W299" i="7"/>
  <c r="X299" i="7" s="1"/>
  <c r="W298" i="7"/>
  <c r="X298" i="7" s="1"/>
  <c r="W297" i="7"/>
  <c r="X297" i="7" s="1"/>
  <c r="W296" i="7"/>
  <c r="X296" i="7" s="1"/>
  <c r="W295" i="7"/>
  <c r="X295" i="7" s="1"/>
  <c r="W294" i="7"/>
  <c r="X294" i="7" s="1"/>
  <c r="W293" i="7"/>
  <c r="X293" i="7" s="1"/>
  <c r="W292" i="7"/>
  <c r="X292" i="7" s="1"/>
  <c r="X291" i="7"/>
  <c r="W291" i="7"/>
  <c r="W290" i="7"/>
  <c r="X290" i="7" s="1"/>
  <c r="W289" i="7"/>
  <c r="X289" i="7" s="1"/>
  <c r="W288" i="7"/>
  <c r="X288" i="7" s="1"/>
  <c r="W287" i="7"/>
  <c r="X287" i="7" s="1"/>
  <c r="W286" i="7"/>
  <c r="X286" i="7" s="1"/>
  <c r="W285" i="7"/>
  <c r="X285" i="7" s="1"/>
  <c r="W284" i="7"/>
  <c r="X284" i="7" s="1"/>
  <c r="X283" i="7"/>
  <c r="W283" i="7"/>
  <c r="W282" i="7"/>
  <c r="X282" i="7" s="1"/>
  <c r="W281" i="7"/>
  <c r="X281" i="7" s="1"/>
  <c r="W280" i="7"/>
  <c r="X280" i="7" s="1"/>
  <c r="W274" i="7"/>
  <c r="X274" i="7" s="1"/>
  <c r="W273" i="7"/>
  <c r="X273" i="7" s="1"/>
  <c r="W272" i="7"/>
  <c r="X272" i="7" s="1"/>
  <c r="W271" i="7"/>
  <c r="X271" i="7" s="1"/>
  <c r="W270" i="7"/>
  <c r="X270" i="7" s="1"/>
  <c r="W269" i="7"/>
  <c r="X269" i="7" s="1"/>
  <c r="W268" i="7"/>
  <c r="X268" i="7" s="1"/>
  <c r="W267" i="7"/>
  <c r="X267" i="7" s="1"/>
  <c r="W266" i="7"/>
  <c r="X266" i="7" s="1"/>
  <c r="W265" i="7"/>
  <c r="X265" i="7" s="1"/>
  <c r="W264" i="7"/>
  <c r="X264" i="7" s="1"/>
  <c r="W263" i="7"/>
  <c r="X263" i="7" s="1"/>
  <c r="W262" i="7"/>
  <c r="X262" i="7" s="1"/>
  <c r="W261" i="7"/>
  <c r="X261" i="7" s="1"/>
  <c r="W260" i="7"/>
  <c r="X260" i="7" s="1"/>
  <c r="W259" i="7"/>
  <c r="X259" i="7" s="1"/>
  <c r="W258" i="7"/>
  <c r="X258" i="7" s="1"/>
  <c r="W257" i="7"/>
  <c r="X257" i="7" s="1"/>
  <c r="W256" i="7"/>
  <c r="X256" i="7" s="1"/>
  <c r="W255" i="7"/>
  <c r="X255" i="7" s="1"/>
  <c r="W254" i="7"/>
  <c r="X254" i="7" s="1"/>
  <c r="W253" i="7"/>
  <c r="X253" i="7" s="1"/>
  <c r="W247" i="7"/>
  <c r="X247" i="7" s="1"/>
  <c r="W246" i="7"/>
  <c r="X246" i="7" s="1"/>
  <c r="W245" i="7"/>
  <c r="X245" i="7" s="1"/>
  <c r="W244" i="7"/>
  <c r="X244" i="7" s="1"/>
  <c r="W243" i="7"/>
  <c r="X243" i="7" s="1"/>
  <c r="W242" i="7"/>
  <c r="X242" i="7" s="1"/>
  <c r="W241" i="7"/>
  <c r="X241" i="7" s="1"/>
  <c r="W240" i="7"/>
  <c r="X240" i="7" s="1"/>
  <c r="W239" i="7"/>
  <c r="X239" i="7" s="1"/>
  <c r="W238" i="7"/>
  <c r="X238" i="7" s="1"/>
  <c r="W237" i="7"/>
  <c r="X237" i="7" s="1"/>
  <c r="W236" i="7"/>
  <c r="X236" i="7" s="1"/>
  <c r="X235" i="7"/>
  <c r="W235" i="7"/>
  <c r="W234" i="7"/>
  <c r="X234" i="7" s="1"/>
  <c r="W233" i="7"/>
  <c r="X233" i="7" s="1"/>
  <c r="W232" i="7"/>
  <c r="X232" i="7" s="1"/>
  <c r="W231" i="7"/>
  <c r="X231" i="7" s="1"/>
  <c r="W230" i="7"/>
  <c r="X230" i="7" s="1"/>
  <c r="W229" i="7"/>
  <c r="X229" i="7" s="1"/>
  <c r="W228" i="7"/>
  <c r="X228" i="7" s="1"/>
  <c r="X227" i="7"/>
  <c r="W227" i="7"/>
  <c r="W226" i="7"/>
  <c r="X226" i="7" s="1"/>
  <c r="W219" i="7"/>
  <c r="X219" i="7" s="1"/>
  <c r="W218" i="7"/>
  <c r="X218" i="7" s="1"/>
  <c r="W217" i="7"/>
  <c r="X217" i="7" s="1"/>
  <c r="W216" i="7"/>
  <c r="X216" i="7" s="1"/>
  <c r="W215" i="7"/>
  <c r="X215" i="7" s="1"/>
  <c r="W214" i="7"/>
  <c r="X214" i="7" s="1"/>
  <c r="W213" i="7"/>
  <c r="X213" i="7" s="1"/>
  <c r="X212" i="7"/>
  <c r="W212" i="7"/>
  <c r="W211" i="7"/>
  <c r="X211" i="7" s="1"/>
  <c r="W210" i="7"/>
  <c r="X210" i="7" s="1"/>
  <c r="W209" i="7"/>
  <c r="X209" i="7" s="1"/>
  <c r="W208" i="7"/>
  <c r="X208" i="7" s="1"/>
  <c r="W207" i="7"/>
  <c r="X207" i="7" s="1"/>
  <c r="W206" i="7"/>
  <c r="X206" i="7" s="1"/>
  <c r="W205" i="7"/>
  <c r="X205" i="7" s="1"/>
  <c r="W204" i="7"/>
  <c r="X204" i="7" s="1"/>
  <c r="W203" i="7"/>
  <c r="X203" i="7" s="1"/>
  <c r="W202" i="7"/>
  <c r="X202" i="7" s="1"/>
  <c r="W201" i="7"/>
  <c r="X201" i="7" s="1"/>
  <c r="W200" i="7"/>
  <c r="X200" i="7" s="1"/>
  <c r="W199" i="7"/>
  <c r="X199" i="7" s="1"/>
  <c r="W198" i="7"/>
  <c r="X198" i="7" s="1"/>
  <c r="W192" i="7"/>
  <c r="X192" i="7" s="1"/>
  <c r="W191" i="7"/>
  <c r="X191" i="7" s="1"/>
  <c r="W190" i="7"/>
  <c r="X190" i="7" s="1"/>
  <c r="W189" i="7"/>
  <c r="X189" i="7" s="1"/>
  <c r="W188" i="7"/>
  <c r="X188" i="7" s="1"/>
  <c r="W187" i="7"/>
  <c r="X187" i="7" s="1"/>
  <c r="W186" i="7"/>
  <c r="X186" i="7" s="1"/>
  <c r="W185" i="7"/>
  <c r="X185" i="7" s="1"/>
  <c r="W184" i="7"/>
  <c r="X184" i="7" s="1"/>
  <c r="W183" i="7"/>
  <c r="X183" i="7" s="1"/>
  <c r="W182" i="7"/>
  <c r="X182" i="7" s="1"/>
  <c r="W181" i="7"/>
  <c r="X181" i="7" s="1"/>
  <c r="W180" i="7"/>
  <c r="X180" i="7" s="1"/>
  <c r="W179" i="7"/>
  <c r="X179" i="7" s="1"/>
  <c r="W178" i="7"/>
  <c r="X178" i="7" s="1"/>
  <c r="W177" i="7"/>
  <c r="X177" i="7" s="1"/>
  <c r="W176" i="7"/>
  <c r="X176" i="7" s="1"/>
  <c r="W175" i="7"/>
  <c r="X175" i="7" s="1"/>
  <c r="W174" i="7"/>
  <c r="X174" i="7" s="1"/>
  <c r="W173" i="7"/>
  <c r="X173" i="7" s="1"/>
  <c r="W172" i="7"/>
  <c r="X172" i="7" s="1"/>
  <c r="W171" i="7"/>
  <c r="X171" i="7" s="1"/>
  <c r="W165" i="7"/>
  <c r="X165" i="7" s="1"/>
  <c r="W164" i="7"/>
  <c r="X164" i="7" s="1"/>
  <c r="W163" i="7"/>
  <c r="X163" i="7" s="1"/>
  <c r="W162" i="7"/>
  <c r="X162" i="7" s="1"/>
  <c r="W161" i="7"/>
  <c r="X161" i="7" s="1"/>
  <c r="W160" i="7"/>
  <c r="X160" i="7" s="1"/>
  <c r="W159" i="7"/>
  <c r="X159" i="7" s="1"/>
  <c r="X158" i="7"/>
  <c r="W158" i="7"/>
  <c r="W157" i="7"/>
  <c r="X157" i="7" s="1"/>
  <c r="W156" i="7"/>
  <c r="X156" i="7" s="1"/>
  <c r="W155" i="7"/>
  <c r="X155" i="7" s="1"/>
  <c r="W154" i="7"/>
  <c r="X154" i="7" s="1"/>
  <c r="W153" i="7"/>
  <c r="X153" i="7" s="1"/>
  <c r="W152" i="7"/>
  <c r="X152" i="7" s="1"/>
  <c r="W151" i="7"/>
  <c r="X151" i="7" s="1"/>
  <c r="X150" i="7"/>
  <c r="W150" i="7"/>
  <c r="W149" i="7"/>
  <c r="X149" i="7" s="1"/>
  <c r="W148" i="7"/>
  <c r="X148" i="7" s="1"/>
  <c r="W147" i="7"/>
  <c r="X147" i="7" s="1"/>
  <c r="W146" i="7"/>
  <c r="X146" i="7" s="1"/>
  <c r="W145" i="7"/>
  <c r="X145" i="7" s="1"/>
  <c r="W144" i="7"/>
  <c r="X144" i="7" s="1"/>
  <c r="W138" i="7"/>
  <c r="X138" i="7" s="1"/>
  <c r="W137" i="7"/>
  <c r="X137" i="7" s="1"/>
  <c r="W136" i="7"/>
  <c r="X136" i="7" s="1"/>
  <c r="W135" i="7"/>
  <c r="X135" i="7" s="1"/>
  <c r="W134" i="7"/>
  <c r="X134" i="7" s="1"/>
  <c r="W133" i="7"/>
  <c r="X133" i="7" s="1"/>
  <c r="W132" i="7"/>
  <c r="X132" i="7" s="1"/>
  <c r="W131" i="7"/>
  <c r="X131" i="7" s="1"/>
  <c r="W130" i="7"/>
  <c r="X130" i="7" s="1"/>
  <c r="W129" i="7"/>
  <c r="X129" i="7" s="1"/>
  <c r="W128" i="7"/>
  <c r="X128" i="7" s="1"/>
  <c r="W127" i="7"/>
  <c r="X127" i="7" s="1"/>
  <c r="W126" i="7"/>
  <c r="X126" i="7" s="1"/>
  <c r="W125" i="7"/>
  <c r="X125" i="7" s="1"/>
  <c r="W124" i="7"/>
  <c r="X124" i="7" s="1"/>
  <c r="W123" i="7"/>
  <c r="X123" i="7" s="1"/>
  <c r="W122" i="7"/>
  <c r="X122" i="7" s="1"/>
  <c r="W121" i="7"/>
  <c r="X121" i="7" s="1"/>
  <c r="W120" i="7"/>
  <c r="X120" i="7" s="1"/>
  <c r="W119" i="7"/>
  <c r="X119" i="7" s="1"/>
  <c r="W118" i="7"/>
  <c r="X118" i="7" s="1"/>
  <c r="W117" i="7"/>
  <c r="X117" i="7" s="1"/>
  <c r="W111" i="7"/>
  <c r="X111" i="7" s="1"/>
  <c r="W110" i="7"/>
  <c r="X110" i="7" s="1"/>
  <c r="X109" i="7"/>
  <c r="W109" i="7"/>
  <c r="W108" i="7"/>
  <c r="X108" i="7" s="1"/>
  <c r="W107" i="7"/>
  <c r="X107" i="7" s="1"/>
  <c r="W106" i="7"/>
  <c r="X106" i="7" s="1"/>
  <c r="W105" i="7"/>
  <c r="X105" i="7" s="1"/>
  <c r="W104" i="7"/>
  <c r="X104" i="7" s="1"/>
  <c r="W103" i="7"/>
  <c r="X103" i="7" s="1"/>
  <c r="W102" i="7"/>
  <c r="X102" i="7" s="1"/>
  <c r="X101" i="7"/>
  <c r="W101" i="7"/>
  <c r="W100" i="7"/>
  <c r="X100" i="7" s="1"/>
  <c r="W99" i="7"/>
  <c r="X99" i="7" s="1"/>
  <c r="W98" i="7"/>
  <c r="X98" i="7" s="1"/>
  <c r="W97" i="7"/>
  <c r="X97" i="7" s="1"/>
  <c r="W96" i="7"/>
  <c r="X96" i="7" s="1"/>
  <c r="W95" i="7"/>
  <c r="X95" i="7" s="1"/>
  <c r="W94" i="7"/>
  <c r="X94" i="7" s="1"/>
  <c r="X93" i="7"/>
  <c r="W93" i="7"/>
  <c r="W92" i="7"/>
  <c r="X92" i="7" s="1"/>
  <c r="W91" i="7"/>
  <c r="X91" i="7" s="1"/>
  <c r="W90" i="7"/>
  <c r="X90" i="7" s="1"/>
  <c r="W84" i="7"/>
  <c r="X84" i="7" s="1"/>
  <c r="W83" i="7"/>
  <c r="X83" i="7" s="1"/>
  <c r="W82" i="7"/>
  <c r="X82" i="7" s="1"/>
  <c r="W81" i="7"/>
  <c r="X81" i="7" s="1"/>
  <c r="W80" i="7"/>
  <c r="X80" i="7" s="1"/>
  <c r="W79" i="7"/>
  <c r="X79" i="7" s="1"/>
  <c r="W78" i="7"/>
  <c r="X78" i="7" s="1"/>
  <c r="W77" i="7"/>
  <c r="X77" i="7" s="1"/>
  <c r="W76" i="7"/>
  <c r="X76" i="7" s="1"/>
  <c r="W75" i="7"/>
  <c r="X75" i="7" s="1"/>
  <c r="X74" i="7"/>
  <c r="W74" i="7"/>
  <c r="W73" i="7"/>
  <c r="X73" i="7" s="1"/>
  <c r="W72" i="7"/>
  <c r="X72" i="7" s="1"/>
  <c r="W71" i="7"/>
  <c r="X71" i="7" s="1"/>
  <c r="X70" i="7"/>
  <c r="W70" i="7"/>
  <c r="W69" i="7"/>
  <c r="X69" i="7" s="1"/>
  <c r="W68" i="7"/>
  <c r="X68" i="7" s="1"/>
  <c r="W67" i="7"/>
  <c r="X67" i="7" s="1"/>
  <c r="W66" i="7"/>
  <c r="X66" i="7" s="1"/>
  <c r="W65" i="7"/>
  <c r="X65" i="7" s="1"/>
  <c r="X64" i="7"/>
  <c r="W64" i="7"/>
  <c r="W63" i="7"/>
  <c r="X63" i="7" s="1"/>
  <c r="W57" i="7"/>
  <c r="X57" i="7" s="1"/>
  <c r="W56" i="7"/>
  <c r="X56" i="7" s="1"/>
  <c r="W55" i="7"/>
  <c r="X55" i="7" s="1"/>
  <c r="W54" i="7"/>
  <c r="X54" i="7" s="1"/>
  <c r="W53" i="7"/>
  <c r="X53" i="7" s="1"/>
  <c r="W52" i="7"/>
  <c r="X52" i="7" s="1"/>
  <c r="W51" i="7"/>
  <c r="X51" i="7" s="1"/>
  <c r="W50" i="7"/>
  <c r="X50" i="7" s="1"/>
  <c r="W49" i="7"/>
  <c r="X49" i="7" s="1"/>
  <c r="W48" i="7"/>
  <c r="X48" i="7" s="1"/>
  <c r="W47" i="7"/>
  <c r="X47" i="7" s="1"/>
  <c r="W46" i="7"/>
  <c r="X46" i="7" s="1"/>
  <c r="W45" i="7"/>
  <c r="X45" i="7" s="1"/>
  <c r="W44" i="7"/>
  <c r="X44" i="7" s="1"/>
  <c r="W43" i="7"/>
  <c r="X43" i="7" s="1"/>
  <c r="W42" i="7"/>
  <c r="X42" i="7" s="1"/>
  <c r="W41" i="7"/>
  <c r="X41" i="7" s="1"/>
  <c r="W40" i="7"/>
  <c r="X40" i="7" s="1"/>
  <c r="W39" i="7"/>
  <c r="X39" i="7" s="1"/>
  <c r="W38" i="7"/>
  <c r="X38" i="7" s="1"/>
  <c r="W37" i="7"/>
  <c r="X37" i="7" s="1"/>
  <c r="W36" i="7"/>
  <c r="X36" i="7" s="1"/>
  <c r="W31" i="7"/>
  <c r="X31" i="7" s="1"/>
  <c r="W30" i="7"/>
  <c r="X30" i="7" s="1"/>
  <c r="X29" i="7"/>
  <c r="W29" i="7"/>
  <c r="W28" i="7"/>
  <c r="X28" i="7" s="1"/>
  <c r="W27" i="7"/>
  <c r="X27" i="7" s="1"/>
  <c r="W26" i="7"/>
  <c r="X26" i="7" s="1"/>
  <c r="X25" i="7"/>
  <c r="W25" i="7"/>
  <c r="W24" i="7"/>
  <c r="X24" i="7" s="1"/>
  <c r="W23" i="7"/>
  <c r="X23" i="7" s="1"/>
  <c r="W22" i="7"/>
  <c r="X22" i="7" s="1"/>
  <c r="W21" i="7"/>
  <c r="X21" i="7" s="1"/>
  <c r="W20" i="7"/>
  <c r="X20" i="7" s="1"/>
  <c r="W19" i="7"/>
  <c r="X19" i="7" s="1"/>
  <c r="W18" i="7"/>
  <c r="X18" i="7" s="1"/>
  <c r="W17" i="7"/>
  <c r="X17" i="7" s="1"/>
  <c r="W16" i="7"/>
  <c r="X16" i="7" s="1"/>
  <c r="W15" i="7"/>
  <c r="X15" i="7" s="1"/>
  <c r="W14" i="7"/>
  <c r="X14" i="7" s="1"/>
  <c r="W13" i="7"/>
  <c r="X13" i="7" s="1"/>
  <c r="W12" i="7"/>
  <c r="X12" i="7" s="1"/>
  <c r="W11" i="7"/>
  <c r="X11" i="7" s="1"/>
  <c r="W10" i="7"/>
  <c r="X10" i="7" s="1"/>
  <c r="I411" i="7"/>
  <c r="J411" i="7" s="1"/>
  <c r="I410" i="7"/>
  <c r="J410" i="7" s="1"/>
  <c r="I409" i="7"/>
  <c r="J409" i="7" s="1"/>
  <c r="I408" i="7"/>
  <c r="J408" i="7" s="1"/>
  <c r="I407" i="7"/>
  <c r="J407" i="7" s="1"/>
  <c r="I406" i="7"/>
  <c r="J406" i="7" s="1"/>
  <c r="I405" i="7"/>
  <c r="J405" i="7" s="1"/>
  <c r="I404" i="7"/>
  <c r="J404" i="7" s="1"/>
  <c r="I403" i="7"/>
  <c r="J403" i="7" s="1"/>
  <c r="I402" i="7"/>
  <c r="J402" i="7" s="1"/>
  <c r="I401" i="7"/>
  <c r="J401" i="7" s="1"/>
  <c r="I400" i="7"/>
  <c r="J400" i="7" s="1"/>
  <c r="I399" i="7"/>
  <c r="J399" i="7" s="1"/>
  <c r="I398" i="7"/>
  <c r="J398" i="7" s="1"/>
  <c r="I397" i="7"/>
  <c r="J397" i="7" s="1"/>
  <c r="I396" i="7"/>
  <c r="J396" i="7" s="1"/>
  <c r="I395" i="7"/>
  <c r="J395" i="7" s="1"/>
  <c r="I394" i="7"/>
  <c r="J394" i="7" s="1"/>
  <c r="I393" i="7"/>
  <c r="J393" i="7" s="1"/>
  <c r="I392" i="7"/>
  <c r="J392" i="7" s="1"/>
  <c r="I391" i="7"/>
  <c r="J391" i="7" s="1"/>
  <c r="I390" i="7"/>
  <c r="J390" i="7" s="1"/>
  <c r="I383" i="7"/>
  <c r="J383" i="7" s="1"/>
  <c r="I382" i="7"/>
  <c r="J382" i="7" s="1"/>
  <c r="I381" i="7"/>
  <c r="J381" i="7" s="1"/>
  <c r="I380" i="7"/>
  <c r="J380" i="7" s="1"/>
  <c r="I379" i="7"/>
  <c r="J379" i="7" s="1"/>
  <c r="I378" i="7"/>
  <c r="J378" i="7" s="1"/>
  <c r="I377" i="7"/>
  <c r="J377" i="7" s="1"/>
  <c r="I376" i="7"/>
  <c r="J376" i="7" s="1"/>
  <c r="I375" i="7"/>
  <c r="J375" i="7" s="1"/>
  <c r="I374" i="7"/>
  <c r="J374" i="7" s="1"/>
  <c r="I373" i="7"/>
  <c r="J373" i="7" s="1"/>
  <c r="I372" i="7"/>
  <c r="J372" i="7" s="1"/>
  <c r="I371" i="7"/>
  <c r="J371" i="7" s="1"/>
  <c r="I370" i="7"/>
  <c r="J370" i="7" s="1"/>
  <c r="I369" i="7"/>
  <c r="J369" i="7" s="1"/>
  <c r="I368" i="7"/>
  <c r="J368" i="7" s="1"/>
  <c r="I367" i="7"/>
  <c r="J367" i="7" s="1"/>
  <c r="I366" i="7"/>
  <c r="J366" i="7" s="1"/>
  <c r="I365" i="7"/>
  <c r="J365" i="7" s="1"/>
  <c r="I364" i="7"/>
  <c r="J364" i="7" s="1"/>
  <c r="I363" i="7"/>
  <c r="J363" i="7" s="1"/>
  <c r="I362" i="7"/>
  <c r="J362" i="7" s="1"/>
  <c r="I355" i="7"/>
  <c r="J355" i="7" s="1"/>
  <c r="I354" i="7"/>
  <c r="J354" i="7" s="1"/>
  <c r="I353" i="7"/>
  <c r="J353" i="7" s="1"/>
  <c r="I352" i="7"/>
  <c r="J352" i="7" s="1"/>
  <c r="I351" i="7"/>
  <c r="J351" i="7" s="1"/>
  <c r="I350" i="7"/>
  <c r="J350" i="7" s="1"/>
  <c r="I349" i="7"/>
  <c r="J349" i="7" s="1"/>
  <c r="I348" i="7"/>
  <c r="J348" i="7" s="1"/>
  <c r="I347" i="7"/>
  <c r="J347" i="7" s="1"/>
  <c r="I346" i="7"/>
  <c r="J346" i="7" s="1"/>
  <c r="I345" i="7"/>
  <c r="J345" i="7" s="1"/>
  <c r="I344" i="7"/>
  <c r="J344" i="7" s="1"/>
  <c r="I343" i="7"/>
  <c r="J343" i="7" s="1"/>
  <c r="I342" i="7"/>
  <c r="J342" i="7" s="1"/>
  <c r="I341" i="7"/>
  <c r="J341" i="7" s="1"/>
  <c r="I340" i="7"/>
  <c r="J340" i="7" s="1"/>
  <c r="I339" i="7"/>
  <c r="J339" i="7" s="1"/>
  <c r="I338" i="7"/>
  <c r="J338" i="7" s="1"/>
  <c r="I337" i="7"/>
  <c r="J337" i="7" s="1"/>
  <c r="I336" i="7"/>
  <c r="J336" i="7" s="1"/>
  <c r="I335" i="7"/>
  <c r="J335" i="7" s="1"/>
  <c r="I334" i="7"/>
  <c r="J334" i="7" s="1"/>
  <c r="I328" i="7"/>
  <c r="J328" i="7" s="1"/>
  <c r="I327" i="7"/>
  <c r="J327" i="7" s="1"/>
  <c r="I326" i="7"/>
  <c r="J326" i="7" s="1"/>
  <c r="I325" i="7"/>
  <c r="J325" i="7" s="1"/>
  <c r="I324" i="7"/>
  <c r="J324" i="7" s="1"/>
  <c r="I323" i="7"/>
  <c r="J323" i="7" s="1"/>
  <c r="I322" i="7"/>
  <c r="J322" i="7" s="1"/>
  <c r="I321" i="7"/>
  <c r="J321" i="7" s="1"/>
  <c r="I320" i="7"/>
  <c r="J320" i="7" s="1"/>
  <c r="I319" i="7"/>
  <c r="J319" i="7" s="1"/>
  <c r="I318" i="7"/>
  <c r="J318" i="7" s="1"/>
  <c r="I317" i="7"/>
  <c r="J317" i="7" s="1"/>
  <c r="I316" i="7"/>
  <c r="J316" i="7" s="1"/>
  <c r="I315" i="7"/>
  <c r="J315" i="7" s="1"/>
  <c r="I314" i="7"/>
  <c r="J314" i="7" s="1"/>
  <c r="I313" i="7"/>
  <c r="J313" i="7" s="1"/>
  <c r="I312" i="7"/>
  <c r="J312" i="7" s="1"/>
  <c r="I311" i="7"/>
  <c r="J311" i="7" s="1"/>
  <c r="I310" i="7"/>
  <c r="J310" i="7" s="1"/>
  <c r="I309" i="7"/>
  <c r="J309" i="7" s="1"/>
  <c r="I308" i="7"/>
  <c r="J308" i="7" s="1"/>
  <c r="I307" i="7"/>
  <c r="J307" i="7" s="1"/>
  <c r="I301" i="7"/>
  <c r="J301" i="7" s="1"/>
  <c r="I300" i="7"/>
  <c r="J300" i="7" s="1"/>
  <c r="I299" i="7"/>
  <c r="J299" i="7" s="1"/>
  <c r="I298" i="7"/>
  <c r="J298" i="7" s="1"/>
  <c r="I297" i="7"/>
  <c r="J297" i="7" s="1"/>
  <c r="I296" i="7"/>
  <c r="J296" i="7" s="1"/>
  <c r="I295" i="7"/>
  <c r="J295" i="7" s="1"/>
  <c r="I294" i="7"/>
  <c r="J294" i="7" s="1"/>
  <c r="I293" i="7"/>
  <c r="J293" i="7" s="1"/>
  <c r="I292" i="7"/>
  <c r="J292" i="7" s="1"/>
  <c r="I291" i="7"/>
  <c r="J291" i="7" s="1"/>
  <c r="I290" i="7"/>
  <c r="J290" i="7" s="1"/>
  <c r="I289" i="7"/>
  <c r="J289" i="7" s="1"/>
  <c r="I288" i="7"/>
  <c r="J288" i="7" s="1"/>
  <c r="I287" i="7"/>
  <c r="J287" i="7" s="1"/>
  <c r="I286" i="7"/>
  <c r="J286" i="7" s="1"/>
  <c r="I285" i="7"/>
  <c r="J285" i="7" s="1"/>
  <c r="I284" i="7"/>
  <c r="J284" i="7" s="1"/>
  <c r="I283" i="7"/>
  <c r="J283" i="7" s="1"/>
  <c r="I282" i="7"/>
  <c r="J282" i="7" s="1"/>
  <c r="I281" i="7"/>
  <c r="J281" i="7" s="1"/>
  <c r="I280" i="7"/>
  <c r="J280" i="7" s="1"/>
  <c r="I274" i="7"/>
  <c r="J274" i="7" s="1"/>
  <c r="I273" i="7"/>
  <c r="J273" i="7" s="1"/>
  <c r="I272" i="7"/>
  <c r="J272" i="7" s="1"/>
  <c r="I271" i="7"/>
  <c r="J271" i="7" s="1"/>
  <c r="I270" i="7"/>
  <c r="J270" i="7" s="1"/>
  <c r="I269" i="7"/>
  <c r="J269" i="7" s="1"/>
  <c r="I268" i="7"/>
  <c r="J268" i="7" s="1"/>
  <c r="I267" i="7"/>
  <c r="J267" i="7" s="1"/>
  <c r="I266" i="7"/>
  <c r="J266" i="7" s="1"/>
  <c r="I265" i="7"/>
  <c r="J265" i="7" s="1"/>
  <c r="I264" i="7"/>
  <c r="J264" i="7" s="1"/>
  <c r="I263" i="7"/>
  <c r="J263" i="7" s="1"/>
  <c r="I262" i="7"/>
  <c r="J262" i="7" s="1"/>
  <c r="I261" i="7"/>
  <c r="J261" i="7" s="1"/>
  <c r="I260" i="7"/>
  <c r="J260" i="7" s="1"/>
  <c r="I259" i="7"/>
  <c r="J259" i="7" s="1"/>
  <c r="I258" i="7"/>
  <c r="J258" i="7" s="1"/>
  <c r="I257" i="7"/>
  <c r="J257" i="7" s="1"/>
  <c r="I256" i="7"/>
  <c r="J256" i="7" s="1"/>
  <c r="I255" i="7"/>
  <c r="J255" i="7" s="1"/>
  <c r="I254" i="7"/>
  <c r="J254" i="7" s="1"/>
  <c r="I253" i="7"/>
  <c r="J253" i="7" s="1"/>
  <c r="I247" i="7"/>
  <c r="J247" i="7" s="1"/>
  <c r="I246" i="7"/>
  <c r="J246" i="7" s="1"/>
  <c r="I245" i="7"/>
  <c r="J245" i="7" s="1"/>
  <c r="I244" i="7"/>
  <c r="J244" i="7" s="1"/>
  <c r="I243" i="7"/>
  <c r="J243" i="7" s="1"/>
  <c r="I242" i="7"/>
  <c r="J242" i="7" s="1"/>
  <c r="I241" i="7"/>
  <c r="J241" i="7" s="1"/>
  <c r="I240" i="7"/>
  <c r="J240" i="7" s="1"/>
  <c r="I239" i="7"/>
  <c r="J239" i="7" s="1"/>
  <c r="I238" i="7"/>
  <c r="J238" i="7" s="1"/>
  <c r="I237" i="7"/>
  <c r="J237" i="7" s="1"/>
  <c r="I236" i="7"/>
  <c r="J236" i="7" s="1"/>
  <c r="I235" i="7"/>
  <c r="J235" i="7" s="1"/>
  <c r="I234" i="7"/>
  <c r="J234" i="7" s="1"/>
  <c r="I233" i="7"/>
  <c r="J233" i="7" s="1"/>
  <c r="I232" i="7"/>
  <c r="J232" i="7" s="1"/>
  <c r="I231" i="7"/>
  <c r="J231" i="7" s="1"/>
  <c r="I230" i="7"/>
  <c r="J230" i="7" s="1"/>
  <c r="I229" i="7"/>
  <c r="J229" i="7" s="1"/>
  <c r="I228" i="7"/>
  <c r="J228" i="7" s="1"/>
  <c r="I227" i="7"/>
  <c r="J227" i="7" s="1"/>
  <c r="I226" i="7"/>
  <c r="J226" i="7" s="1"/>
  <c r="I219" i="7"/>
  <c r="J219" i="7" s="1"/>
  <c r="I218" i="7"/>
  <c r="J218" i="7" s="1"/>
  <c r="I217" i="7"/>
  <c r="J217" i="7" s="1"/>
  <c r="I216" i="7"/>
  <c r="J216" i="7" s="1"/>
  <c r="I215" i="7"/>
  <c r="J215" i="7" s="1"/>
  <c r="I214" i="7"/>
  <c r="J214" i="7" s="1"/>
  <c r="I213" i="7"/>
  <c r="J213" i="7" s="1"/>
  <c r="I212" i="7"/>
  <c r="J212" i="7" s="1"/>
  <c r="I211" i="7"/>
  <c r="J211" i="7" s="1"/>
  <c r="I210" i="7"/>
  <c r="J210" i="7" s="1"/>
  <c r="I209" i="7"/>
  <c r="J209" i="7" s="1"/>
  <c r="I208" i="7"/>
  <c r="J208" i="7" s="1"/>
  <c r="I207" i="7"/>
  <c r="J207" i="7" s="1"/>
  <c r="I206" i="7"/>
  <c r="J206" i="7" s="1"/>
  <c r="I205" i="7"/>
  <c r="J205" i="7" s="1"/>
  <c r="I204" i="7"/>
  <c r="J204" i="7" s="1"/>
  <c r="I203" i="7"/>
  <c r="J203" i="7" s="1"/>
  <c r="I202" i="7"/>
  <c r="J202" i="7" s="1"/>
  <c r="I201" i="7"/>
  <c r="J201" i="7" s="1"/>
  <c r="I200" i="7"/>
  <c r="J200" i="7" s="1"/>
  <c r="I199" i="7"/>
  <c r="J199" i="7" s="1"/>
  <c r="I198" i="7"/>
  <c r="J198" i="7" s="1"/>
  <c r="I192" i="7"/>
  <c r="J192" i="7" s="1"/>
  <c r="I191" i="7"/>
  <c r="J191" i="7" s="1"/>
  <c r="I190" i="7"/>
  <c r="J190" i="7" s="1"/>
  <c r="I189" i="7"/>
  <c r="J189" i="7" s="1"/>
  <c r="I188" i="7"/>
  <c r="J188" i="7" s="1"/>
  <c r="I187" i="7"/>
  <c r="J187" i="7" s="1"/>
  <c r="I186" i="7"/>
  <c r="J186" i="7" s="1"/>
  <c r="I185" i="7"/>
  <c r="J185" i="7" s="1"/>
  <c r="I184" i="7"/>
  <c r="J184" i="7" s="1"/>
  <c r="I183" i="7"/>
  <c r="J183" i="7" s="1"/>
  <c r="I182" i="7"/>
  <c r="J182" i="7" s="1"/>
  <c r="I181" i="7"/>
  <c r="J181" i="7" s="1"/>
  <c r="I180" i="7"/>
  <c r="J180" i="7" s="1"/>
  <c r="I179" i="7"/>
  <c r="J179" i="7" s="1"/>
  <c r="I178" i="7"/>
  <c r="J178" i="7" s="1"/>
  <c r="I177" i="7"/>
  <c r="J177" i="7" s="1"/>
  <c r="I176" i="7"/>
  <c r="J176" i="7" s="1"/>
  <c r="I175" i="7"/>
  <c r="J175" i="7" s="1"/>
  <c r="I174" i="7"/>
  <c r="J174" i="7" s="1"/>
  <c r="I173" i="7"/>
  <c r="J173" i="7" s="1"/>
  <c r="I172" i="7"/>
  <c r="J172" i="7" s="1"/>
  <c r="I171" i="7"/>
  <c r="J171" i="7" s="1"/>
  <c r="I165" i="7"/>
  <c r="J165" i="7" s="1"/>
  <c r="I164" i="7"/>
  <c r="J164" i="7" s="1"/>
  <c r="I163" i="7"/>
  <c r="J163" i="7" s="1"/>
  <c r="I162" i="7"/>
  <c r="J162" i="7" s="1"/>
  <c r="I161" i="7"/>
  <c r="J161" i="7" s="1"/>
  <c r="I160" i="7"/>
  <c r="J160" i="7" s="1"/>
  <c r="I159" i="7"/>
  <c r="J159" i="7" s="1"/>
  <c r="I158" i="7"/>
  <c r="J158" i="7" s="1"/>
  <c r="I157" i="7"/>
  <c r="J157" i="7" s="1"/>
  <c r="I156" i="7"/>
  <c r="J156" i="7" s="1"/>
  <c r="I155" i="7"/>
  <c r="J155" i="7" s="1"/>
  <c r="I154" i="7"/>
  <c r="J154" i="7" s="1"/>
  <c r="I153" i="7"/>
  <c r="J153" i="7" s="1"/>
  <c r="I152" i="7"/>
  <c r="J152" i="7" s="1"/>
  <c r="I151" i="7"/>
  <c r="J151" i="7" s="1"/>
  <c r="I150" i="7"/>
  <c r="J150" i="7" s="1"/>
  <c r="I149" i="7"/>
  <c r="J149" i="7" s="1"/>
  <c r="I148" i="7"/>
  <c r="J148" i="7" s="1"/>
  <c r="I147" i="7"/>
  <c r="J147" i="7" s="1"/>
  <c r="I146" i="7"/>
  <c r="J146" i="7" s="1"/>
  <c r="I145" i="7"/>
  <c r="J145" i="7" s="1"/>
  <c r="I144" i="7"/>
  <c r="J144" i="7" s="1"/>
  <c r="I138" i="7"/>
  <c r="J138" i="7" s="1"/>
  <c r="I137" i="7"/>
  <c r="J137" i="7" s="1"/>
  <c r="I136" i="7"/>
  <c r="J136" i="7" s="1"/>
  <c r="I135" i="7"/>
  <c r="J135" i="7" s="1"/>
  <c r="I134" i="7"/>
  <c r="J134" i="7" s="1"/>
  <c r="I133" i="7"/>
  <c r="J133" i="7" s="1"/>
  <c r="I132" i="7"/>
  <c r="J132" i="7" s="1"/>
  <c r="I131" i="7"/>
  <c r="J131" i="7" s="1"/>
  <c r="I130" i="7"/>
  <c r="J130" i="7" s="1"/>
  <c r="I129" i="7"/>
  <c r="J129" i="7" s="1"/>
  <c r="I128" i="7"/>
  <c r="J128" i="7" s="1"/>
  <c r="I127" i="7"/>
  <c r="J127" i="7" s="1"/>
  <c r="I126" i="7"/>
  <c r="J126" i="7" s="1"/>
  <c r="I125" i="7"/>
  <c r="J125" i="7" s="1"/>
  <c r="I124" i="7"/>
  <c r="J124" i="7" s="1"/>
  <c r="I123" i="7"/>
  <c r="J123" i="7" s="1"/>
  <c r="I122" i="7"/>
  <c r="J122" i="7" s="1"/>
  <c r="I121" i="7"/>
  <c r="J121" i="7" s="1"/>
  <c r="I120" i="7"/>
  <c r="J120" i="7" s="1"/>
  <c r="I119" i="7"/>
  <c r="J119" i="7" s="1"/>
  <c r="I118" i="7"/>
  <c r="J118" i="7" s="1"/>
  <c r="I117" i="7"/>
  <c r="J117" i="7" s="1"/>
  <c r="I111" i="7"/>
  <c r="J111" i="7" s="1"/>
  <c r="I110" i="7"/>
  <c r="J110" i="7" s="1"/>
  <c r="I109" i="7"/>
  <c r="J109" i="7" s="1"/>
  <c r="I108" i="7"/>
  <c r="J108" i="7" s="1"/>
  <c r="I107" i="7"/>
  <c r="J107" i="7" s="1"/>
  <c r="I106" i="7"/>
  <c r="J106" i="7" s="1"/>
  <c r="I105" i="7"/>
  <c r="J105" i="7" s="1"/>
  <c r="I104" i="7"/>
  <c r="J104" i="7" s="1"/>
  <c r="I103" i="7"/>
  <c r="J103" i="7" s="1"/>
  <c r="I102" i="7"/>
  <c r="J102" i="7" s="1"/>
  <c r="I101" i="7"/>
  <c r="J101" i="7" s="1"/>
  <c r="I100" i="7"/>
  <c r="J100" i="7" s="1"/>
  <c r="I99" i="7"/>
  <c r="J99" i="7" s="1"/>
  <c r="I98" i="7"/>
  <c r="J98" i="7" s="1"/>
  <c r="I97" i="7"/>
  <c r="J97" i="7" s="1"/>
  <c r="I96" i="7"/>
  <c r="J96" i="7" s="1"/>
  <c r="I95" i="7"/>
  <c r="J95" i="7" s="1"/>
  <c r="I94" i="7"/>
  <c r="J94" i="7" s="1"/>
  <c r="I93" i="7"/>
  <c r="J93" i="7" s="1"/>
  <c r="I92" i="7"/>
  <c r="J92" i="7" s="1"/>
  <c r="I91" i="7"/>
  <c r="J91" i="7" s="1"/>
  <c r="I90" i="7"/>
  <c r="J90" i="7" s="1"/>
  <c r="I84" i="7"/>
  <c r="J84" i="7" s="1"/>
  <c r="I83" i="7"/>
  <c r="J83" i="7" s="1"/>
  <c r="I82" i="7"/>
  <c r="J82" i="7" s="1"/>
  <c r="I81" i="7"/>
  <c r="J81" i="7" s="1"/>
  <c r="I80" i="7"/>
  <c r="J80" i="7" s="1"/>
  <c r="I79" i="7"/>
  <c r="J79" i="7" s="1"/>
  <c r="I78" i="7"/>
  <c r="J78" i="7" s="1"/>
  <c r="I77" i="7"/>
  <c r="J77" i="7" s="1"/>
  <c r="I76" i="7"/>
  <c r="J76" i="7" s="1"/>
  <c r="I75" i="7"/>
  <c r="J75" i="7" s="1"/>
  <c r="I74" i="7"/>
  <c r="J74" i="7" s="1"/>
  <c r="I73" i="7"/>
  <c r="J73" i="7" s="1"/>
  <c r="I72" i="7"/>
  <c r="J72" i="7" s="1"/>
  <c r="I71" i="7"/>
  <c r="J71" i="7" s="1"/>
  <c r="I70" i="7"/>
  <c r="J70" i="7" s="1"/>
  <c r="I69" i="7"/>
  <c r="J69" i="7" s="1"/>
  <c r="I68" i="7"/>
  <c r="J68" i="7" s="1"/>
  <c r="I67" i="7"/>
  <c r="J67" i="7" s="1"/>
  <c r="I66" i="7"/>
  <c r="J66" i="7" s="1"/>
  <c r="I65" i="7"/>
  <c r="J65" i="7" s="1"/>
  <c r="I64" i="7"/>
  <c r="J64" i="7" s="1"/>
  <c r="I63" i="7"/>
  <c r="J63" i="7" s="1"/>
  <c r="I57" i="7"/>
  <c r="J57" i="7" s="1"/>
  <c r="I56" i="7"/>
  <c r="J56" i="7" s="1"/>
  <c r="I55" i="7"/>
  <c r="J55" i="7" s="1"/>
  <c r="I54" i="7"/>
  <c r="J54" i="7" s="1"/>
  <c r="I53" i="7"/>
  <c r="J53" i="7" s="1"/>
  <c r="I52" i="7"/>
  <c r="J52" i="7" s="1"/>
  <c r="I51" i="7"/>
  <c r="J51" i="7" s="1"/>
  <c r="I50" i="7"/>
  <c r="J50" i="7" s="1"/>
  <c r="I49" i="7"/>
  <c r="J49" i="7" s="1"/>
  <c r="I48" i="7"/>
  <c r="J48" i="7" s="1"/>
  <c r="I47" i="7"/>
  <c r="J47" i="7" s="1"/>
  <c r="I46" i="7"/>
  <c r="J46" i="7" s="1"/>
  <c r="I45" i="7"/>
  <c r="J45" i="7" s="1"/>
  <c r="I44" i="7"/>
  <c r="J44" i="7" s="1"/>
  <c r="I43" i="7"/>
  <c r="J43" i="7" s="1"/>
  <c r="I42" i="7"/>
  <c r="J42" i="7" s="1"/>
  <c r="I41" i="7"/>
  <c r="J41" i="7" s="1"/>
  <c r="I40" i="7"/>
  <c r="J40" i="7" s="1"/>
  <c r="I39" i="7"/>
  <c r="J39" i="7" s="1"/>
  <c r="I38" i="7"/>
  <c r="J38" i="7" s="1"/>
  <c r="I37" i="7"/>
  <c r="J37" i="7" s="1"/>
  <c r="I36" i="7"/>
  <c r="J36" i="7" s="1"/>
  <c r="I11" i="7"/>
  <c r="J11" i="7" s="1"/>
  <c r="I12" i="7"/>
  <c r="J12" i="7" s="1"/>
  <c r="I13" i="7"/>
  <c r="J13" i="7" s="1"/>
  <c r="I14" i="7"/>
  <c r="J14" i="7" s="1"/>
  <c r="I15" i="7"/>
  <c r="J15" i="7" s="1"/>
  <c r="I16" i="7"/>
  <c r="J16" i="7" s="1"/>
  <c r="I17" i="7"/>
  <c r="J17" i="7" s="1"/>
  <c r="I18" i="7"/>
  <c r="J18" i="7" s="1"/>
  <c r="I19" i="7"/>
  <c r="J19" i="7" s="1"/>
  <c r="I20" i="7"/>
  <c r="J20" i="7" s="1"/>
  <c r="I21" i="7"/>
  <c r="J21" i="7" s="1"/>
  <c r="I22" i="7"/>
  <c r="J22" i="7" s="1"/>
  <c r="I23" i="7"/>
  <c r="J23" i="7" s="1"/>
  <c r="I24" i="7"/>
  <c r="J24" i="7" s="1"/>
  <c r="I25" i="7"/>
  <c r="J25" i="7" s="1"/>
  <c r="I26" i="7"/>
  <c r="J26" i="7" s="1"/>
  <c r="I27" i="7"/>
  <c r="J27" i="7" s="1"/>
  <c r="I28" i="7"/>
  <c r="J28" i="7" s="1"/>
  <c r="I29" i="7"/>
  <c r="J29" i="7" s="1"/>
  <c r="I30" i="7"/>
  <c r="J30" i="7" s="1"/>
  <c r="I31" i="7"/>
  <c r="J31" i="7" s="1"/>
  <c r="I10" i="7"/>
  <c r="J10" i="7" s="1"/>
  <c r="A7" i="8"/>
  <c r="A8" i="8" s="1"/>
  <c r="A9" i="8" s="1"/>
  <c r="A10" i="8" s="1"/>
  <c r="A11" i="8" s="1"/>
  <c r="A12" i="8" s="1"/>
  <c r="A13" i="8" s="1"/>
  <c r="C6" i="8"/>
  <c r="C7" i="8"/>
  <c r="C8" i="8"/>
  <c r="C9" i="8"/>
  <c r="C10" i="8"/>
  <c r="C11" i="8"/>
  <c r="C12" i="8"/>
  <c r="C13" i="8"/>
  <c r="F3" i="20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A16" i="20"/>
  <c r="A15" i="20"/>
  <c r="A13" i="20"/>
  <c r="A12" i="20"/>
  <c r="A10" i="20"/>
  <c r="A9" i="20"/>
  <c r="A7" i="20"/>
  <c r="A6" i="20"/>
  <c r="A4" i="20"/>
  <c r="A3" i="20"/>
  <c r="G8" i="20"/>
  <c r="G9" i="20"/>
  <c r="G12" i="20"/>
  <c r="G13" i="20"/>
  <c r="G16" i="20"/>
  <c r="G2" i="20"/>
  <c r="E3" i="20"/>
  <c r="G3" i="20" s="1"/>
  <c r="E4" i="20"/>
  <c r="G4" i="20" s="1"/>
  <c r="E5" i="20"/>
  <c r="G5" i="20" s="1"/>
  <c r="E6" i="20"/>
  <c r="G6" i="20" s="1"/>
  <c r="E7" i="20"/>
  <c r="G7" i="20" s="1"/>
  <c r="E8" i="20"/>
  <c r="E9" i="20"/>
  <c r="E10" i="20"/>
  <c r="G10" i="20" s="1"/>
  <c r="E11" i="20"/>
  <c r="G11" i="20" s="1"/>
  <c r="E12" i="20"/>
  <c r="E13" i="20"/>
  <c r="E14" i="20"/>
  <c r="G14" i="20" s="1"/>
  <c r="E15" i="20"/>
  <c r="G15" i="20" s="1"/>
  <c r="E16" i="20"/>
  <c r="E2" i="20"/>
  <c r="EQ3" i="19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C31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17" i="17"/>
  <c r="C16" i="17"/>
  <c r="C14" i="17"/>
  <c r="C15" i="17"/>
  <c r="C11" i="17"/>
  <c r="C12" i="17"/>
  <c r="C13" i="17"/>
  <c r="C3" i="17"/>
  <c r="C4" i="17"/>
  <c r="C5" i="17"/>
  <c r="C6" i="17"/>
  <c r="C7" i="17"/>
  <c r="C8" i="17"/>
  <c r="C9" i="17"/>
  <c r="C10" i="17"/>
  <c r="C2" i="17"/>
  <c r="F40" i="10"/>
  <c r="R40" i="10" s="1"/>
  <c r="AD40" i="10" s="1"/>
  <c r="C70" i="15"/>
  <c r="D137" i="17" s="1"/>
  <c r="C71" i="15"/>
  <c r="D138" i="17" s="1"/>
  <c r="C72" i="15"/>
  <c r="D139" i="17" s="1"/>
  <c r="C73" i="15"/>
  <c r="D140" i="17" s="1"/>
  <c r="C74" i="15"/>
  <c r="D141" i="17" s="1"/>
  <c r="C75" i="15"/>
  <c r="D142" i="17" s="1"/>
  <c r="C76" i="15"/>
  <c r="D143" i="17" s="1"/>
  <c r="C77" i="15"/>
  <c r="D144" i="17" s="1"/>
  <c r="C78" i="15"/>
  <c r="D145" i="17" s="1"/>
  <c r="C79" i="15"/>
  <c r="D146" i="17" s="1"/>
  <c r="C80" i="15"/>
  <c r="D147" i="17" s="1"/>
  <c r="C81" i="15"/>
  <c r="D148" i="17" s="1"/>
  <c r="C82" i="15"/>
  <c r="D149" i="17" s="1"/>
  <c r="C83" i="15"/>
  <c r="D150" i="17" s="1"/>
  <c r="C84" i="15"/>
  <c r="D151" i="17" s="1"/>
  <c r="T448" i="15"/>
  <c r="E977" i="17" s="1"/>
  <c r="U448" i="15"/>
  <c r="F977" i="17" s="1"/>
  <c r="V448" i="15"/>
  <c r="G977" i="17" s="1"/>
  <c r="W448" i="15"/>
  <c r="H977" i="17" s="1"/>
  <c r="T449" i="15"/>
  <c r="E978" i="17" s="1"/>
  <c r="U449" i="15"/>
  <c r="F978" i="17" s="1"/>
  <c r="V449" i="15"/>
  <c r="G978" i="17" s="1"/>
  <c r="W449" i="15"/>
  <c r="H978" i="17" s="1"/>
  <c r="T450" i="15"/>
  <c r="E979" i="17" s="1"/>
  <c r="U450" i="15"/>
  <c r="F979" i="17" s="1"/>
  <c r="V450" i="15"/>
  <c r="G979" i="17" s="1"/>
  <c r="W450" i="15"/>
  <c r="H979" i="17" s="1"/>
  <c r="T451" i="15"/>
  <c r="E980" i="17" s="1"/>
  <c r="U451" i="15"/>
  <c r="F980" i="17" s="1"/>
  <c r="V451" i="15"/>
  <c r="G980" i="17" s="1"/>
  <c r="W451" i="15"/>
  <c r="H980" i="17" s="1"/>
  <c r="T452" i="15"/>
  <c r="E981" i="17" s="1"/>
  <c r="U452" i="15"/>
  <c r="F981" i="17" s="1"/>
  <c r="V452" i="15"/>
  <c r="G981" i="17" s="1"/>
  <c r="W452" i="15"/>
  <c r="H981" i="17" s="1"/>
  <c r="T453" i="15"/>
  <c r="E982" i="17" s="1"/>
  <c r="U453" i="15"/>
  <c r="F982" i="17" s="1"/>
  <c r="V453" i="15"/>
  <c r="G982" i="17" s="1"/>
  <c r="W453" i="15"/>
  <c r="H982" i="17" s="1"/>
  <c r="T454" i="15"/>
  <c r="E983" i="17" s="1"/>
  <c r="U454" i="15"/>
  <c r="F983" i="17" s="1"/>
  <c r="V454" i="15"/>
  <c r="G983" i="17" s="1"/>
  <c r="W454" i="15"/>
  <c r="H983" i="17" s="1"/>
  <c r="T455" i="15"/>
  <c r="E984" i="17" s="1"/>
  <c r="U455" i="15"/>
  <c r="F984" i="17" s="1"/>
  <c r="V455" i="15"/>
  <c r="G984" i="17" s="1"/>
  <c r="T456" i="15"/>
  <c r="E985" i="17" s="1"/>
  <c r="U456" i="15"/>
  <c r="F985" i="17" s="1"/>
  <c r="V456" i="15"/>
  <c r="G985" i="17" s="1"/>
  <c r="T457" i="15"/>
  <c r="E986" i="17" s="1"/>
  <c r="U457" i="15"/>
  <c r="F986" i="17" s="1"/>
  <c r="V457" i="15"/>
  <c r="G986" i="17" s="1"/>
  <c r="T458" i="15"/>
  <c r="E987" i="17" s="1"/>
  <c r="U458" i="15"/>
  <c r="F987" i="17" s="1"/>
  <c r="V458" i="15"/>
  <c r="G987" i="17" s="1"/>
  <c r="T459" i="15"/>
  <c r="E988" i="17" s="1"/>
  <c r="U459" i="15"/>
  <c r="F988" i="17" s="1"/>
  <c r="V459" i="15"/>
  <c r="G988" i="17" s="1"/>
  <c r="T460" i="15"/>
  <c r="E989" i="17" s="1"/>
  <c r="U460" i="15"/>
  <c r="F989" i="17" s="1"/>
  <c r="V460" i="15"/>
  <c r="G989" i="17" s="1"/>
  <c r="T461" i="15"/>
  <c r="E990" i="17" s="1"/>
  <c r="U461" i="15"/>
  <c r="F990" i="17" s="1"/>
  <c r="V461" i="15"/>
  <c r="G990" i="17" s="1"/>
  <c r="T462" i="15"/>
  <c r="E991" i="17" s="1"/>
  <c r="U462" i="15"/>
  <c r="F991" i="17" s="1"/>
  <c r="V462" i="15"/>
  <c r="G991" i="17" s="1"/>
  <c r="S462" i="15"/>
  <c r="D991" i="17" s="1"/>
  <c r="S461" i="15"/>
  <c r="D990" i="17" s="1"/>
  <c r="S460" i="15"/>
  <c r="D989" i="17" s="1"/>
  <c r="S459" i="15"/>
  <c r="D988" i="17" s="1"/>
  <c r="S458" i="15"/>
  <c r="D987" i="17" s="1"/>
  <c r="S457" i="15"/>
  <c r="D986" i="17" s="1"/>
  <c r="S456" i="15"/>
  <c r="D985" i="17" s="1"/>
  <c r="S455" i="15"/>
  <c r="D984" i="17" s="1"/>
  <c r="S454" i="15"/>
  <c r="D983" i="17" s="1"/>
  <c r="S453" i="15"/>
  <c r="D982" i="17" s="1"/>
  <c r="S452" i="15"/>
  <c r="D981" i="17" s="1"/>
  <c r="S451" i="15"/>
  <c r="D980" i="17" s="1"/>
  <c r="S450" i="15"/>
  <c r="D979" i="17" s="1"/>
  <c r="S449" i="15"/>
  <c r="D978" i="17" s="1"/>
  <c r="S448" i="15"/>
  <c r="D977" i="17" s="1"/>
  <c r="L448" i="15"/>
  <c r="E962" i="17" s="1"/>
  <c r="M448" i="15"/>
  <c r="F962" i="17" s="1"/>
  <c r="N448" i="15"/>
  <c r="G962" i="17" s="1"/>
  <c r="O448" i="15"/>
  <c r="H962" i="17" s="1"/>
  <c r="L449" i="15"/>
  <c r="E963" i="17" s="1"/>
  <c r="M449" i="15"/>
  <c r="F963" i="17" s="1"/>
  <c r="N449" i="15"/>
  <c r="G963" i="17" s="1"/>
  <c r="O449" i="15"/>
  <c r="H963" i="17" s="1"/>
  <c r="L450" i="15"/>
  <c r="E964" i="17" s="1"/>
  <c r="M450" i="15"/>
  <c r="F964" i="17" s="1"/>
  <c r="N450" i="15"/>
  <c r="G964" i="17" s="1"/>
  <c r="O450" i="15"/>
  <c r="H964" i="17" s="1"/>
  <c r="L451" i="15"/>
  <c r="E965" i="17" s="1"/>
  <c r="M451" i="15"/>
  <c r="F965" i="17" s="1"/>
  <c r="N451" i="15"/>
  <c r="G965" i="17" s="1"/>
  <c r="O451" i="15"/>
  <c r="H965" i="17" s="1"/>
  <c r="L452" i="15"/>
  <c r="E966" i="17" s="1"/>
  <c r="M452" i="15"/>
  <c r="F966" i="17" s="1"/>
  <c r="N452" i="15"/>
  <c r="G966" i="17" s="1"/>
  <c r="O452" i="15"/>
  <c r="H966" i="17" s="1"/>
  <c r="L453" i="15"/>
  <c r="E967" i="17" s="1"/>
  <c r="M453" i="15"/>
  <c r="F967" i="17" s="1"/>
  <c r="N453" i="15"/>
  <c r="G967" i="17" s="1"/>
  <c r="O453" i="15"/>
  <c r="H967" i="17" s="1"/>
  <c r="L454" i="15"/>
  <c r="E968" i="17" s="1"/>
  <c r="M454" i="15"/>
  <c r="F968" i="17" s="1"/>
  <c r="N454" i="15"/>
  <c r="G968" i="17" s="1"/>
  <c r="O454" i="15"/>
  <c r="H968" i="17" s="1"/>
  <c r="L455" i="15"/>
  <c r="E969" i="17" s="1"/>
  <c r="M455" i="15"/>
  <c r="F969" i="17" s="1"/>
  <c r="N455" i="15"/>
  <c r="G969" i="17" s="1"/>
  <c r="L456" i="15"/>
  <c r="E970" i="17" s="1"/>
  <c r="M456" i="15"/>
  <c r="F970" i="17" s="1"/>
  <c r="N456" i="15"/>
  <c r="G970" i="17" s="1"/>
  <c r="L457" i="15"/>
  <c r="E971" i="17" s="1"/>
  <c r="M457" i="15"/>
  <c r="F971" i="17" s="1"/>
  <c r="N457" i="15"/>
  <c r="G971" i="17" s="1"/>
  <c r="L458" i="15"/>
  <c r="E972" i="17" s="1"/>
  <c r="M458" i="15"/>
  <c r="F972" i="17" s="1"/>
  <c r="N458" i="15"/>
  <c r="G972" i="17" s="1"/>
  <c r="L459" i="15"/>
  <c r="E973" i="17" s="1"/>
  <c r="M459" i="15"/>
  <c r="F973" i="17" s="1"/>
  <c r="N459" i="15"/>
  <c r="G973" i="17" s="1"/>
  <c r="L460" i="15"/>
  <c r="E974" i="17" s="1"/>
  <c r="M460" i="15"/>
  <c r="F974" i="17" s="1"/>
  <c r="N460" i="15"/>
  <c r="G974" i="17" s="1"/>
  <c r="L461" i="15"/>
  <c r="E975" i="17" s="1"/>
  <c r="M461" i="15"/>
  <c r="F975" i="17" s="1"/>
  <c r="N461" i="15"/>
  <c r="G975" i="17" s="1"/>
  <c r="L462" i="15"/>
  <c r="E976" i="17" s="1"/>
  <c r="M462" i="15"/>
  <c r="F976" i="17" s="1"/>
  <c r="N462" i="15"/>
  <c r="G976" i="17" s="1"/>
  <c r="K462" i="15"/>
  <c r="D976" i="17" s="1"/>
  <c r="K461" i="15"/>
  <c r="D975" i="17" s="1"/>
  <c r="K460" i="15"/>
  <c r="D974" i="17" s="1"/>
  <c r="K459" i="15"/>
  <c r="D973" i="17" s="1"/>
  <c r="K458" i="15"/>
  <c r="D972" i="17" s="1"/>
  <c r="K457" i="15"/>
  <c r="D971" i="17" s="1"/>
  <c r="K456" i="15"/>
  <c r="D970" i="17" s="1"/>
  <c r="K455" i="15"/>
  <c r="D969" i="17" s="1"/>
  <c r="K454" i="15"/>
  <c r="D968" i="17" s="1"/>
  <c r="K453" i="15"/>
  <c r="D967" i="17" s="1"/>
  <c r="K452" i="15"/>
  <c r="D966" i="17" s="1"/>
  <c r="K451" i="15"/>
  <c r="D965" i="17" s="1"/>
  <c r="K450" i="15"/>
  <c r="D964" i="17" s="1"/>
  <c r="K449" i="15"/>
  <c r="D963" i="17" s="1"/>
  <c r="K448" i="15"/>
  <c r="D962" i="17" s="1"/>
  <c r="D448" i="15"/>
  <c r="E947" i="17" s="1"/>
  <c r="E448" i="15"/>
  <c r="F947" i="17" s="1"/>
  <c r="F448" i="15"/>
  <c r="G947" i="17" s="1"/>
  <c r="G448" i="15"/>
  <c r="H947" i="17" s="1"/>
  <c r="D449" i="15"/>
  <c r="E948" i="17" s="1"/>
  <c r="E449" i="15"/>
  <c r="F948" i="17" s="1"/>
  <c r="F449" i="15"/>
  <c r="G948" i="17" s="1"/>
  <c r="G449" i="15"/>
  <c r="H948" i="17" s="1"/>
  <c r="D450" i="15"/>
  <c r="E949" i="17" s="1"/>
  <c r="E450" i="15"/>
  <c r="F949" i="17" s="1"/>
  <c r="F450" i="15"/>
  <c r="G949" i="17" s="1"/>
  <c r="G450" i="15"/>
  <c r="H949" i="17" s="1"/>
  <c r="D451" i="15"/>
  <c r="E950" i="17" s="1"/>
  <c r="E451" i="15"/>
  <c r="F950" i="17" s="1"/>
  <c r="F451" i="15"/>
  <c r="G950" i="17" s="1"/>
  <c r="G451" i="15"/>
  <c r="H950" i="17" s="1"/>
  <c r="D452" i="15"/>
  <c r="E951" i="17" s="1"/>
  <c r="E452" i="15"/>
  <c r="F951" i="17" s="1"/>
  <c r="F452" i="15"/>
  <c r="G951" i="17" s="1"/>
  <c r="G452" i="15"/>
  <c r="H951" i="17" s="1"/>
  <c r="D453" i="15"/>
  <c r="E952" i="17" s="1"/>
  <c r="E453" i="15"/>
  <c r="F952" i="17" s="1"/>
  <c r="F453" i="15"/>
  <c r="G952" i="17" s="1"/>
  <c r="G453" i="15"/>
  <c r="H952" i="17" s="1"/>
  <c r="D454" i="15"/>
  <c r="E953" i="17" s="1"/>
  <c r="E454" i="15"/>
  <c r="F953" i="17" s="1"/>
  <c r="F454" i="15"/>
  <c r="G953" i="17" s="1"/>
  <c r="G454" i="15"/>
  <c r="H953" i="17" s="1"/>
  <c r="D455" i="15"/>
  <c r="E954" i="17" s="1"/>
  <c r="E455" i="15"/>
  <c r="F954" i="17" s="1"/>
  <c r="F455" i="15"/>
  <c r="G954" i="17" s="1"/>
  <c r="D456" i="15"/>
  <c r="E955" i="17" s="1"/>
  <c r="E456" i="15"/>
  <c r="F955" i="17" s="1"/>
  <c r="F456" i="15"/>
  <c r="G955" i="17" s="1"/>
  <c r="D457" i="15"/>
  <c r="E956" i="17" s="1"/>
  <c r="E457" i="15"/>
  <c r="F956" i="17" s="1"/>
  <c r="F457" i="15"/>
  <c r="G956" i="17" s="1"/>
  <c r="D458" i="15"/>
  <c r="E957" i="17" s="1"/>
  <c r="E458" i="15"/>
  <c r="F957" i="17" s="1"/>
  <c r="F458" i="15"/>
  <c r="G957" i="17" s="1"/>
  <c r="D459" i="15"/>
  <c r="E958" i="17" s="1"/>
  <c r="E459" i="15"/>
  <c r="F958" i="17" s="1"/>
  <c r="F459" i="15"/>
  <c r="G958" i="17" s="1"/>
  <c r="D460" i="15"/>
  <c r="E959" i="17" s="1"/>
  <c r="E460" i="15"/>
  <c r="F959" i="17" s="1"/>
  <c r="F460" i="15"/>
  <c r="G959" i="17" s="1"/>
  <c r="D461" i="15"/>
  <c r="E960" i="17" s="1"/>
  <c r="E461" i="15"/>
  <c r="F960" i="17" s="1"/>
  <c r="F461" i="15"/>
  <c r="G960" i="17" s="1"/>
  <c r="D462" i="15"/>
  <c r="E961" i="17" s="1"/>
  <c r="E462" i="15"/>
  <c r="F961" i="17" s="1"/>
  <c r="F462" i="15"/>
  <c r="G961" i="17" s="1"/>
  <c r="C462" i="15"/>
  <c r="D961" i="17" s="1"/>
  <c r="C461" i="15"/>
  <c r="D960" i="17" s="1"/>
  <c r="C460" i="15"/>
  <c r="D959" i="17" s="1"/>
  <c r="C459" i="15"/>
  <c r="D958" i="17" s="1"/>
  <c r="C458" i="15"/>
  <c r="D957" i="17" s="1"/>
  <c r="C457" i="15"/>
  <c r="D956" i="17" s="1"/>
  <c r="C456" i="15"/>
  <c r="D955" i="17" s="1"/>
  <c r="C455" i="15"/>
  <c r="D954" i="17" s="1"/>
  <c r="C454" i="15"/>
  <c r="D953" i="17" s="1"/>
  <c r="C453" i="15"/>
  <c r="D952" i="17" s="1"/>
  <c r="C452" i="15"/>
  <c r="D951" i="17" s="1"/>
  <c r="C451" i="15"/>
  <c r="D950" i="17" s="1"/>
  <c r="C450" i="15"/>
  <c r="D949" i="17" s="1"/>
  <c r="C449" i="15"/>
  <c r="D948" i="17" s="1"/>
  <c r="C448" i="15"/>
  <c r="D947" i="17" s="1"/>
  <c r="T427" i="15"/>
  <c r="E932" i="17" s="1"/>
  <c r="U427" i="15"/>
  <c r="F932" i="17" s="1"/>
  <c r="V427" i="15"/>
  <c r="G932" i="17" s="1"/>
  <c r="W427" i="15"/>
  <c r="H932" i="17" s="1"/>
  <c r="T428" i="15"/>
  <c r="E933" i="17" s="1"/>
  <c r="U428" i="15"/>
  <c r="F933" i="17" s="1"/>
  <c r="V428" i="15"/>
  <c r="G933" i="17" s="1"/>
  <c r="W428" i="15"/>
  <c r="H933" i="17" s="1"/>
  <c r="T429" i="15"/>
  <c r="E934" i="17" s="1"/>
  <c r="U429" i="15"/>
  <c r="F934" i="17" s="1"/>
  <c r="V429" i="15"/>
  <c r="G934" i="17" s="1"/>
  <c r="W429" i="15"/>
  <c r="H934" i="17" s="1"/>
  <c r="T430" i="15"/>
  <c r="E935" i="17" s="1"/>
  <c r="U430" i="15"/>
  <c r="F935" i="17" s="1"/>
  <c r="V430" i="15"/>
  <c r="G935" i="17" s="1"/>
  <c r="W430" i="15"/>
  <c r="H935" i="17" s="1"/>
  <c r="T431" i="15"/>
  <c r="E936" i="17" s="1"/>
  <c r="U431" i="15"/>
  <c r="F936" i="17" s="1"/>
  <c r="V431" i="15"/>
  <c r="G936" i="17" s="1"/>
  <c r="W431" i="15"/>
  <c r="H936" i="17" s="1"/>
  <c r="T432" i="15"/>
  <c r="E937" i="17" s="1"/>
  <c r="U432" i="15"/>
  <c r="F937" i="17" s="1"/>
  <c r="V432" i="15"/>
  <c r="G937" i="17" s="1"/>
  <c r="W432" i="15"/>
  <c r="H937" i="17" s="1"/>
  <c r="T433" i="15"/>
  <c r="E938" i="17" s="1"/>
  <c r="U433" i="15"/>
  <c r="F938" i="17" s="1"/>
  <c r="V433" i="15"/>
  <c r="G938" i="17" s="1"/>
  <c r="W433" i="15"/>
  <c r="H938" i="17" s="1"/>
  <c r="T434" i="15"/>
  <c r="E939" i="17" s="1"/>
  <c r="U434" i="15"/>
  <c r="F939" i="17" s="1"/>
  <c r="V434" i="15"/>
  <c r="G939" i="17" s="1"/>
  <c r="T435" i="15"/>
  <c r="E940" i="17" s="1"/>
  <c r="U435" i="15"/>
  <c r="F940" i="17" s="1"/>
  <c r="V435" i="15"/>
  <c r="G940" i="17" s="1"/>
  <c r="T436" i="15"/>
  <c r="E941" i="17" s="1"/>
  <c r="U436" i="15"/>
  <c r="F941" i="17" s="1"/>
  <c r="V436" i="15"/>
  <c r="G941" i="17" s="1"/>
  <c r="T437" i="15"/>
  <c r="E942" i="17" s="1"/>
  <c r="U437" i="15"/>
  <c r="F942" i="17" s="1"/>
  <c r="V437" i="15"/>
  <c r="G942" i="17" s="1"/>
  <c r="T438" i="15"/>
  <c r="E943" i="17" s="1"/>
  <c r="U438" i="15"/>
  <c r="F943" i="17" s="1"/>
  <c r="V438" i="15"/>
  <c r="G943" i="17" s="1"/>
  <c r="T439" i="15"/>
  <c r="E944" i="17" s="1"/>
  <c r="U439" i="15"/>
  <c r="F944" i="17" s="1"/>
  <c r="V439" i="15"/>
  <c r="G944" i="17" s="1"/>
  <c r="T440" i="15"/>
  <c r="E945" i="17" s="1"/>
  <c r="U440" i="15"/>
  <c r="F945" i="17" s="1"/>
  <c r="V440" i="15"/>
  <c r="G945" i="17" s="1"/>
  <c r="T441" i="15"/>
  <c r="E946" i="17" s="1"/>
  <c r="U441" i="15"/>
  <c r="F946" i="17" s="1"/>
  <c r="V441" i="15"/>
  <c r="G946" i="17" s="1"/>
  <c r="S441" i="15"/>
  <c r="D946" i="17" s="1"/>
  <c r="S440" i="15"/>
  <c r="D945" i="17" s="1"/>
  <c r="S439" i="15"/>
  <c r="D944" i="17" s="1"/>
  <c r="S438" i="15"/>
  <c r="D943" i="17" s="1"/>
  <c r="S437" i="15"/>
  <c r="D942" i="17" s="1"/>
  <c r="S436" i="15"/>
  <c r="D941" i="17" s="1"/>
  <c r="S435" i="15"/>
  <c r="D940" i="17" s="1"/>
  <c r="S434" i="15"/>
  <c r="D939" i="17" s="1"/>
  <c r="S433" i="15"/>
  <c r="D938" i="17" s="1"/>
  <c r="S432" i="15"/>
  <c r="D937" i="17" s="1"/>
  <c r="S431" i="15"/>
  <c r="D936" i="17" s="1"/>
  <c r="S430" i="15"/>
  <c r="D935" i="17" s="1"/>
  <c r="S429" i="15"/>
  <c r="D934" i="17" s="1"/>
  <c r="S428" i="15"/>
  <c r="D933" i="17" s="1"/>
  <c r="S427" i="15"/>
  <c r="D932" i="17" s="1"/>
  <c r="L427" i="15"/>
  <c r="E917" i="17" s="1"/>
  <c r="M427" i="15"/>
  <c r="F917" i="17" s="1"/>
  <c r="N427" i="15"/>
  <c r="G917" i="17" s="1"/>
  <c r="O427" i="15"/>
  <c r="H917" i="17" s="1"/>
  <c r="L428" i="15"/>
  <c r="E918" i="17" s="1"/>
  <c r="M428" i="15"/>
  <c r="F918" i="17" s="1"/>
  <c r="N428" i="15"/>
  <c r="G918" i="17" s="1"/>
  <c r="O428" i="15"/>
  <c r="H918" i="17" s="1"/>
  <c r="L429" i="15"/>
  <c r="E919" i="17" s="1"/>
  <c r="M429" i="15"/>
  <c r="F919" i="17" s="1"/>
  <c r="N429" i="15"/>
  <c r="G919" i="17" s="1"/>
  <c r="O429" i="15"/>
  <c r="H919" i="17" s="1"/>
  <c r="L430" i="15"/>
  <c r="E920" i="17" s="1"/>
  <c r="M430" i="15"/>
  <c r="F920" i="17" s="1"/>
  <c r="N430" i="15"/>
  <c r="G920" i="17" s="1"/>
  <c r="O430" i="15"/>
  <c r="H920" i="17" s="1"/>
  <c r="L431" i="15"/>
  <c r="E921" i="17" s="1"/>
  <c r="M431" i="15"/>
  <c r="F921" i="17" s="1"/>
  <c r="N431" i="15"/>
  <c r="G921" i="17" s="1"/>
  <c r="O431" i="15"/>
  <c r="H921" i="17" s="1"/>
  <c r="L432" i="15"/>
  <c r="E922" i="17" s="1"/>
  <c r="M432" i="15"/>
  <c r="F922" i="17" s="1"/>
  <c r="N432" i="15"/>
  <c r="G922" i="17" s="1"/>
  <c r="O432" i="15"/>
  <c r="H922" i="17" s="1"/>
  <c r="L433" i="15"/>
  <c r="E923" i="17" s="1"/>
  <c r="M433" i="15"/>
  <c r="F923" i="17" s="1"/>
  <c r="N433" i="15"/>
  <c r="G923" i="17" s="1"/>
  <c r="O433" i="15"/>
  <c r="H923" i="17" s="1"/>
  <c r="L434" i="15"/>
  <c r="E924" i="17" s="1"/>
  <c r="M434" i="15"/>
  <c r="F924" i="17" s="1"/>
  <c r="N434" i="15"/>
  <c r="G924" i="17" s="1"/>
  <c r="L435" i="15"/>
  <c r="E925" i="17" s="1"/>
  <c r="M435" i="15"/>
  <c r="F925" i="17" s="1"/>
  <c r="N435" i="15"/>
  <c r="G925" i="17" s="1"/>
  <c r="L436" i="15"/>
  <c r="E926" i="17" s="1"/>
  <c r="M436" i="15"/>
  <c r="F926" i="17" s="1"/>
  <c r="N436" i="15"/>
  <c r="G926" i="17" s="1"/>
  <c r="L437" i="15"/>
  <c r="E927" i="17" s="1"/>
  <c r="M437" i="15"/>
  <c r="F927" i="17" s="1"/>
  <c r="N437" i="15"/>
  <c r="G927" i="17" s="1"/>
  <c r="L438" i="15"/>
  <c r="E928" i="17" s="1"/>
  <c r="M438" i="15"/>
  <c r="F928" i="17" s="1"/>
  <c r="N438" i="15"/>
  <c r="G928" i="17" s="1"/>
  <c r="L439" i="15"/>
  <c r="E929" i="17" s="1"/>
  <c r="M439" i="15"/>
  <c r="F929" i="17" s="1"/>
  <c r="N439" i="15"/>
  <c r="G929" i="17" s="1"/>
  <c r="L440" i="15"/>
  <c r="E930" i="17" s="1"/>
  <c r="M440" i="15"/>
  <c r="F930" i="17" s="1"/>
  <c r="N440" i="15"/>
  <c r="G930" i="17" s="1"/>
  <c r="L441" i="15"/>
  <c r="E931" i="17" s="1"/>
  <c r="M441" i="15"/>
  <c r="F931" i="17" s="1"/>
  <c r="N441" i="15"/>
  <c r="G931" i="17" s="1"/>
  <c r="K436" i="15"/>
  <c r="D926" i="17" s="1"/>
  <c r="K441" i="15"/>
  <c r="D931" i="17" s="1"/>
  <c r="K440" i="15"/>
  <c r="D930" i="17" s="1"/>
  <c r="K439" i="15"/>
  <c r="D929" i="17" s="1"/>
  <c r="K438" i="15"/>
  <c r="D928" i="17" s="1"/>
  <c r="K437" i="15"/>
  <c r="D927" i="17" s="1"/>
  <c r="K435" i="15"/>
  <c r="D925" i="17" s="1"/>
  <c r="K434" i="15"/>
  <c r="D924" i="17" s="1"/>
  <c r="K433" i="15"/>
  <c r="D923" i="17" s="1"/>
  <c r="K432" i="15"/>
  <c r="D922" i="17" s="1"/>
  <c r="K431" i="15"/>
  <c r="D921" i="17" s="1"/>
  <c r="K430" i="15"/>
  <c r="D920" i="17" s="1"/>
  <c r="K429" i="15"/>
  <c r="D919" i="17" s="1"/>
  <c r="K428" i="15"/>
  <c r="D918" i="17" s="1"/>
  <c r="K427" i="15"/>
  <c r="D917" i="17" s="1"/>
  <c r="D427" i="15"/>
  <c r="E902" i="17" s="1"/>
  <c r="E427" i="15"/>
  <c r="F902" i="17" s="1"/>
  <c r="F427" i="15"/>
  <c r="G902" i="17" s="1"/>
  <c r="G427" i="15"/>
  <c r="H902" i="17" s="1"/>
  <c r="D428" i="15"/>
  <c r="E903" i="17" s="1"/>
  <c r="E428" i="15"/>
  <c r="F903" i="17" s="1"/>
  <c r="F428" i="15"/>
  <c r="G903" i="17" s="1"/>
  <c r="G428" i="15"/>
  <c r="H903" i="17" s="1"/>
  <c r="D429" i="15"/>
  <c r="E904" i="17" s="1"/>
  <c r="E429" i="15"/>
  <c r="F904" i="17" s="1"/>
  <c r="F429" i="15"/>
  <c r="G904" i="17" s="1"/>
  <c r="G429" i="15"/>
  <c r="H904" i="17" s="1"/>
  <c r="D430" i="15"/>
  <c r="E905" i="17" s="1"/>
  <c r="E430" i="15"/>
  <c r="F905" i="17" s="1"/>
  <c r="F430" i="15"/>
  <c r="G905" i="17" s="1"/>
  <c r="G430" i="15"/>
  <c r="H905" i="17" s="1"/>
  <c r="D431" i="15"/>
  <c r="E906" i="17" s="1"/>
  <c r="E431" i="15"/>
  <c r="F906" i="17" s="1"/>
  <c r="F431" i="15"/>
  <c r="G906" i="17" s="1"/>
  <c r="G431" i="15"/>
  <c r="H906" i="17" s="1"/>
  <c r="D432" i="15"/>
  <c r="E907" i="17" s="1"/>
  <c r="E432" i="15"/>
  <c r="F907" i="17" s="1"/>
  <c r="F432" i="15"/>
  <c r="G907" i="17" s="1"/>
  <c r="G432" i="15"/>
  <c r="H907" i="17" s="1"/>
  <c r="D433" i="15"/>
  <c r="E908" i="17" s="1"/>
  <c r="E433" i="15"/>
  <c r="F908" i="17" s="1"/>
  <c r="F433" i="15"/>
  <c r="G908" i="17" s="1"/>
  <c r="G433" i="15"/>
  <c r="H908" i="17" s="1"/>
  <c r="D434" i="15"/>
  <c r="E909" i="17" s="1"/>
  <c r="E434" i="15"/>
  <c r="F909" i="17" s="1"/>
  <c r="F434" i="15"/>
  <c r="G909" i="17" s="1"/>
  <c r="D435" i="15"/>
  <c r="E910" i="17" s="1"/>
  <c r="E435" i="15"/>
  <c r="F910" i="17" s="1"/>
  <c r="F435" i="15"/>
  <c r="G910" i="17" s="1"/>
  <c r="D436" i="15"/>
  <c r="E911" i="17" s="1"/>
  <c r="E436" i="15"/>
  <c r="F911" i="17" s="1"/>
  <c r="F436" i="15"/>
  <c r="G911" i="17" s="1"/>
  <c r="D437" i="15"/>
  <c r="E912" i="17" s="1"/>
  <c r="E437" i="15"/>
  <c r="F912" i="17" s="1"/>
  <c r="F437" i="15"/>
  <c r="G912" i="17" s="1"/>
  <c r="D438" i="15"/>
  <c r="E913" i="17" s="1"/>
  <c r="E438" i="15"/>
  <c r="F913" i="17" s="1"/>
  <c r="F438" i="15"/>
  <c r="G913" i="17" s="1"/>
  <c r="D439" i="15"/>
  <c r="E914" i="17" s="1"/>
  <c r="E439" i="15"/>
  <c r="F914" i="17" s="1"/>
  <c r="F439" i="15"/>
  <c r="G914" i="17" s="1"/>
  <c r="D440" i="15"/>
  <c r="E915" i="17" s="1"/>
  <c r="E440" i="15"/>
  <c r="F915" i="17" s="1"/>
  <c r="F440" i="15"/>
  <c r="G915" i="17" s="1"/>
  <c r="D441" i="15"/>
  <c r="E916" i="17" s="1"/>
  <c r="E441" i="15"/>
  <c r="F916" i="17" s="1"/>
  <c r="F441" i="15"/>
  <c r="G916" i="17" s="1"/>
  <c r="C441" i="15"/>
  <c r="D916" i="17" s="1"/>
  <c r="C440" i="15"/>
  <c r="D915" i="17" s="1"/>
  <c r="C439" i="15"/>
  <c r="D914" i="17" s="1"/>
  <c r="C438" i="15"/>
  <c r="D913" i="17" s="1"/>
  <c r="C437" i="15"/>
  <c r="D912" i="17" s="1"/>
  <c r="C436" i="15"/>
  <c r="D911" i="17" s="1"/>
  <c r="C435" i="15"/>
  <c r="D910" i="17" s="1"/>
  <c r="C434" i="15"/>
  <c r="D909" i="17" s="1"/>
  <c r="C433" i="15"/>
  <c r="D908" i="17" s="1"/>
  <c r="C432" i="15"/>
  <c r="D907" i="17" s="1"/>
  <c r="C431" i="15"/>
  <c r="D906" i="17" s="1"/>
  <c r="C430" i="15"/>
  <c r="D905" i="17" s="1"/>
  <c r="C429" i="15"/>
  <c r="D904" i="17" s="1"/>
  <c r="C428" i="15"/>
  <c r="D903" i="17" s="1"/>
  <c r="C427" i="15"/>
  <c r="D902" i="17" s="1"/>
  <c r="T406" i="15"/>
  <c r="E887" i="17" s="1"/>
  <c r="U406" i="15"/>
  <c r="F887" i="17" s="1"/>
  <c r="V406" i="15"/>
  <c r="G887" i="17" s="1"/>
  <c r="W406" i="15"/>
  <c r="H887" i="17" s="1"/>
  <c r="T407" i="15"/>
  <c r="E888" i="17" s="1"/>
  <c r="U407" i="15"/>
  <c r="F888" i="17" s="1"/>
  <c r="V407" i="15"/>
  <c r="G888" i="17" s="1"/>
  <c r="W407" i="15"/>
  <c r="H888" i="17" s="1"/>
  <c r="T408" i="15"/>
  <c r="E889" i="17" s="1"/>
  <c r="U408" i="15"/>
  <c r="F889" i="17" s="1"/>
  <c r="V408" i="15"/>
  <c r="G889" i="17" s="1"/>
  <c r="W408" i="15"/>
  <c r="H889" i="17" s="1"/>
  <c r="T409" i="15"/>
  <c r="E890" i="17" s="1"/>
  <c r="U409" i="15"/>
  <c r="F890" i="17" s="1"/>
  <c r="V409" i="15"/>
  <c r="G890" i="17" s="1"/>
  <c r="W409" i="15"/>
  <c r="H890" i="17" s="1"/>
  <c r="T410" i="15"/>
  <c r="E891" i="17" s="1"/>
  <c r="U410" i="15"/>
  <c r="F891" i="17" s="1"/>
  <c r="V410" i="15"/>
  <c r="G891" i="17" s="1"/>
  <c r="W410" i="15"/>
  <c r="H891" i="17" s="1"/>
  <c r="T411" i="15"/>
  <c r="E892" i="17" s="1"/>
  <c r="U411" i="15"/>
  <c r="F892" i="17" s="1"/>
  <c r="V411" i="15"/>
  <c r="G892" i="17" s="1"/>
  <c r="W411" i="15"/>
  <c r="H892" i="17" s="1"/>
  <c r="T412" i="15"/>
  <c r="E893" i="17" s="1"/>
  <c r="U412" i="15"/>
  <c r="F893" i="17" s="1"/>
  <c r="V412" i="15"/>
  <c r="G893" i="17" s="1"/>
  <c r="W412" i="15"/>
  <c r="H893" i="17" s="1"/>
  <c r="T413" i="15"/>
  <c r="E894" i="17" s="1"/>
  <c r="U413" i="15"/>
  <c r="F894" i="17" s="1"/>
  <c r="V413" i="15"/>
  <c r="G894" i="17" s="1"/>
  <c r="T414" i="15"/>
  <c r="E895" i="17" s="1"/>
  <c r="U414" i="15"/>
  <c r="F895" i="17" s="1"/>
  <c r="V414" i="15"/>
  <c r="G895" i="17" s="1"/>
  <c r="T415" i="15"/>
  <c r="E896" i="17" s="1"/>
  <c r="U415" i="15"/>
  <c r="F896" i="17" s="1"/>
  <c r="V415" i="15"/>
  <c r="G896" i="17" s="1"/>
  <c r="T416" i="15"/>
  <c r="E897" i="17" s="1"/>
  <c r="U416" i="15"/>
  <c r="F897" i="17" s="1"/>
  <c r="V416" i="15"/>
  <c r="G897" i="17" s="1"/>
  <c r="T417" i="15"/>
  <c r="E898" i="17" s="1"/>
  <c r="U417" i="15"/>
  <c r="F898" i="17" s="1"/>
  <c r="V417" i="15"/>
  <c r="G898" i="17" s="1"/>
  <c r="T418" i="15"/>
  <c r="E899" i="17" s="1"/>
  <c r="U418" i="15"/>
  <c r="F899" i="17" s="1"/>
  <c r="V418" i="15"/>
  <c r="G899" i="17" s="1"/>
  <c r="T419" i="15"/>
  <c r="E900" i="17" s="1"/>
  <c r="U419" i="15"/>
  <c r="F900" i="17" s="1"/>
  <c r="V419" i="15"/>
  <c r="G900" i="17" s="1"/>
  <c r="T420" i="15"/>
  <c r="E901" i="17" s="1"/>
  <c r="U420" i="15"/>
  <c r="F901" i="17" s="1"/>
  <c r="V420" i="15"/>
  <c r="G901" i="17" s="1"/>
  <c r="S420" i="15"/>
  <c r="D901" i="17" s="1"/>
  <c r="S419" i="15"/>
  <c r="D900" i="17" s="1"/>
  <c r="S418" i="15"/>
  <c r="D899" i="17" s="1"/>
  <c r="S417" i="15"/>
  <c r="D898" i="17" s="1"/>
  <c r="S416" i="15"/>
  <c r="D897" i="17" s="1"/>
  <c r="S415" i="15"/>
  <c r="D896" i="17" s="1"/>
  <c r="S414" i="15"/>
  <c r="D895" i="17" s="1"/>
  <c r="S413" i="15"/>
  <c r="D894" i="17" s="1"/>
  <c r="S412" i="15"/>
  <c r="D893" i="17" s="1"/>
  <c r="S411" i="15"/>
  <c r="D892" i="17" s="1"/>
  <c r="S410" i="15"/>
  <c r="D891" i="17" s="1"/>
  <c r="S409" i="15"/>
  <c r="D890" i="17" s="1"/>
  <c r="S408" i="15"/>
  <c r="D889" i="17" s="1"/>
  <c r="S407" i="15"/>
  <c r="D888" i="17" s="1"/>
  <c r="S406" i="15"/>
  <c r="D887" i="17" s="1"/>
  <c r="L406" i="15"/>
  <c r="E872" i="17" s="1"/>
  <c r="M406" i="15"/>
  <c r="F872" i="17" s="1"/>
  <c r="N406" i="15"/>
  <c r="G872" i="17" s="1"/>
  <c r="O406" i="15"/>
  <c r="H872" i="17" s="1"/>
  <c r="L407" i="15"/>
  <c r="E873" i="17" s="1"/>
  <c r="M407" i="15"/>
  <c r="F873" i="17" s="1"/>
  <c r="N407" i="15"/>
  <c r="G873" i="17" s="1"/>
  <c r="O407" i="15"/>
  <c r="H873" i="17" s="1"/>
  <c r="L408" i="15"/>
  <c r="E874" i="17" s="1"/>
  <c r="M408" i="15"/>
  <c r="F874" i="17" s="1"/>
  <c r="N408" i="15"/>
  <c r="G874" i="17" s="1"/>
  <c r="O408" i="15"/>
  <c r="H874" i="17" s="1"/>
  <c r="L409" i="15"/>
  <c r="E875" i="17" s="1"/>
  <c r="M409" i="15"/>
  <c r="F875" i="17" s="1"/>
  <c r="N409" i="15"/>
  <c r="G875" i="17" s="1"/>
  <c r="O409" i="15"/>
  <c r="H875" i="17" s="1"/>
  <c r="L410" i="15"/>
  <c r="E876" i="17" s="1"/>
  <c r="M410" i="15"/>
  <c r="F876" i="17" s="1"/>
  <c r="N410" i="15"/>
  <c r="G876" i="17" s="1"/>
  <c r="O410" i="15"/>
  <c r="H876" i="17" s="1"/>
  <c r="L411" i="15"/>
  <c r="E877" i="17" s="1"/>
  <c r="M411" i="15"/>
  <c r="F877" i="17" s="1"/>
  <c r="N411" i="15"/>
  <c r="G877" i="17" s="1"/>
  <c r="O411" i="15"/>
  <c r="H877" i="17" s="1"/>
  <c r="L412" i="15"/>
  <c r="E878" i="17" s="1"/>
  <c r="M412" i="15"/>
  <c r="F878" i="17" s="1"/>
  <c r="N412" i="15"/>
  <c r="G878" i="17" s="1"/>
  <c r="O412" i="15"/>
  <c r="H878" i="17" s="1"/>
  <c r="L413" i="15"/>
  <c r="E879" i="17" s="1"/>
  <c r="M413" i="15"/>
  <c r="F879" i="17" s="1"/>
  <c r="N413" i="15"/>
  <c r="G879" i="17" s="1"/>
  <c r="L414" i="15"/>
  <c r="E880" i="17" s="1"/>
  <c r="M414" i="15"/>
  <c r="F880" i="17" s="1"/>
  <c r="N414" i="15"/>
  <c r="G880" i="17" s="1"/>
  <c r="L415" i="15"/>
  <c r="E881" i="17" s="1"/>
  <c r="M415" i="15"/>
  <c r="F881" i="17" s="1"/>
  <c r="N415" i="15"/>
  <c r="G881" i="17" s="1"/>
  <c r="L416" i="15"/>
  <c r="E882" i="17" s="1"/>
  <c r="M416" i="15"/>
  <c r="F882" i="17" s="1"/>
  <c r="N416" i="15"/>
  <c r="G882" i="17" s="1"/>
  <c r="L417" i="15"/>
  <c r="E883" i="17" s="1"/>
  <c r="M417" i="15"/>
  <c r="F883" i="17" s="1"/>
  <c r="N417" i="15"/>
  <c r="G883" i="17" s="1"/>
  <c r="L418" i="15"/>
  <c r="E884" i="17" s="1"/>
  <c r="M418" i="15"/>
  <c r="F884" i="17" s="1"/>
  <c r="N418" i="15"/>
  <c r="G884" i="17" s="1"/>
  <c r="L419" i="15"/>
  <c r="E885" i="17" s="1"/>
  <c r="M419" i="15"/>
  <c r="F885" i="17" s="1"/>
  <c r="N419" i="15"/>
  <c r="G885" i="17" s="1"/>
  <c r="L420" i="15"/>
  <c r="E886" i="17" s="1"/>
  <c r="M420" i="15"/>
  <c r="F886" i="17" s="1"/>
  <c r="N420" i="15"/>
  <c r="G886" i="17" s="1"/>
  <c r="K420" i="15"/>
  <c r="D886" i="17" s="1"/>
  <c r="K419" i="15"/>
  <c r="D885" i="17" s="1"/>
  <c r="K418" i="15"/>
  <c r="D884" i="17" s="1"/>
  <c r="K417" i="15"/>
  <c r="D883" i="17" s="1"/>
  <c r="K416" i="15"/>
  <c r="D882" i="17" s="1"/>
  <c r="K415" i="15"/>
  <c r="D881" i="17" s="1"/>
  <c r="K414" i="15"/>
  <c r="D880" i="17" s="1"/>
  <c r="K413" i="15"/>
  <c r="D879" i="17" s="1"/>
  <c r="K412" i="15"/>
  <c r="D878" i="17" s="1"/>
  <c r="K411" i="15"/>
  <c r="D877" i="17" s="1"/>
  <c r="K410" i="15"/>
  <c r="D876" i="17" s="1"/>
  <c r="K409" i="15"/>
  <c r="D875" i="17" s="1"/>
  <c r="K408" i="15"/>
  <c r="D874" i="17" s="1"/>
  <c r="K407" i="15"/>
  <c r="D873" i="17" s="1"/>
  <c r="K406" i="15"/>
  <c r="D872" i="17" s="1"/>
  <c r="D406" i="15"/>
  <c r="E857" i="17" s="1"/>
  <c r="E406" i="15"/>
  <c r="F857" i="17" s="1"/>
  <c r="F406" i="15"/>
  <c r="G857" i="17" s="1"/>
  <c r="G406" i="15"/>
  <c r="H857" i="17" s="1"/>
  <c r="D407" i="15"/>
  <c r="E858" i="17" s="1"/>
  <c r="E407" i="15"/>
  <c r="F858" i="17" s="1"/>
  <c r="F407" i="15"/>
  <c r="G858" i="17" s="1"/>
  <c r="G407" i="15"/>
  <c r="H858" i="17" s="1"/>
  <c r="D408" i="15"/>
  <c r="E859" i="17" s="1"/>
  <c r="E408" i="15"/>
  <c r="F859" i="17" s="1"/>
  <c r="F408" i="15"/>
  <c r="G859" i="17" s="1"/>
  <c r="G408" i="15"/>
  <c r="H859" i="17" s="1"/>
  <c r="D409" i="15"/>
  <c r="E860" i="17" s="1"/>
  <c r="E409" i="15"/>
  <c r="F860" i="17" s="1"/>
  <c r="F409" i="15"/>
  <c r="G860" i="17" s="1"/>
  <c r="G409" i="15"/>
  <c r="H860" i="17" s="1"/>
  <c r="D410" i="15"/>
  <c r="E861" i="17" s="1"/>
  <c r="E410" i="15"/>
  <c r="F861" i="17" s="1"/>
  <c r="F410" i="15"/>
  <c r="G861" i="17" s="1"/>
  <c r="G410" i="15"/>
  <c r="H861" i="17" s="1"/>
  <c r="D411" i="15"/>
  <c r="E862" i="17" s="1"/>
  <c r="E411" i="15"/>
  <c r="F862" i="17" s="1"/>
  <c r="F411" i="15"/>
  <c r="G862" i="17" s="1"/>
  <c r="G411" i="15"/>
  <c r="H862" i="17" s="1"/>
  <c r="D412" i="15"/>
  <c r="E863" i="17" s="1"/>
  <c r="E412" i="15"/>
  <c r="F863" i="17" s="1"/>
  <c r="F412" i="15"/>
  <c r="G863" i="17" s="1"/>
  <c r="G412" i="15"/>
  <c r="H863" i="17" s="1"/>
  <c r="D413" i="15"/>
  <c r="E864" i="17" s="1"/>
  <c r="E413" i="15"/>
  <c r="F864" i="17" s="1"/>
  <c r="F413" i="15"/>
  <c r="G864" i="17" s="1"/>
  <c r="D414" i="15"/>
  <c r="E865" i="17" s="1"/>
  <c r="E414" i="15"/>
  <c r="F865" i="17" s="1"/>
  <c r="F414" i="15"/>
  <c r="G865" i="17" s="1"/>
  <c r="D415" i="15"/>
  <c r="E866" i="17" s="1"/>
  <c r="E415" i="15"/>
  <c r="F866" i="17" s="1"/>
  <c r="F415" i="15"/>
  <c r="G866" i="17" s="1"/>
  <c r="D416" i="15"/>
  <c r="E867" i="17" s="1"/>
  <c r="E416" i="15"/>
  <c r="F867" i="17" s="1"/>
  <c r="F416" i="15"/>
  <c r="G867" i="17" s="1"/>
  <c r="D417" i="15"/>
  <c r="E868" i="17" s="1"/>
  <c r="E417" i="15"/>
  <c r="F868" i="17" s="1"/>
  <c r="F417" i="15"/>
  <c r="G868" i="17" s="1"/>
  <c r="D418" i="15"/>
  <c r="E869" i="17" s="1"/>
  <c r="E418" i="15"/>
  <c r="F869" i="17" s="1"/>
  <c r="F418" i="15"/>
  <c r="G869" i="17" s="1"/>
  <c r="D419" i="15"/>
  <c r="E870" i="17" s="1"/>
  <c r="E419" i="15"/>
  <c r="F870" i="17" s="1"/>
  <c r="F419" i="15"/>
  <c r="G870" i="17" s="1"/>
  <c r="D420" i="15"/>
  <c r="E871" i="17" s="1"/>
  <c r="E420" i="15"/>
  <c r="F871" i="17" s="1"/>
  <c r="F420" i="15"/>
  <c r="G871" i="17" s="1"/>
  <c r="C420" i="15"/>
  <c r="D871" i="17" s="1"/>
  <c r="C419" i="15"/>
  <c r="D870" i="17" s="1"/>
  <c r="C418" i="15"/>
  <c r="D869" i="17" s="1"/>
  <c r="C417" i="15"/>
  <c r="D868" i="17" s="1"/>
  <c r="C416" i="15"/>
  <c r="D867" i="17" s="1"/>
  <c r="C415" i="15"/>
  <c r="D866" i="17" s="1"/>
  <c r="C414" i="15"/>
  <c r="D865" i="17" s="1"/>
  <c r="C413" i="15"/>
  <c r="D864" i="17" s="1"/>
  <c r="C412" i="15"/>
  <c r="D863" i="17" s="1"/>
  <c r="C411" i="15"/>
  <c r="D862" i="17" s="1"/>
  <c r="C410" i="15"/>
  <c r="D861" i="17" s="1"/>
  <c r="C409" i="15"/>
  <c r="D860" i="17" s="1"/>
  <c r="C408" i="15"/>
  <c r="D859" i="17" s="1"/>
  <c r="C407" i="15"/>
  <c r="D858" i="17" s="1"/>
  <c r="C406" i="15"/>
  <c r="D857" i="17" s="1"/>
  <c r="T385" i="15"/>
  <c r="E842" i="17" s="1"/>
  <c r="U385" i="15"/>
  <c r="F842" i="17" s="1"/>
  <c r="V385" i="15"/>
  <c r="G842" i="17" s="1"/>
  <c r="W385" i="15"/>
  <c r="H842" i="17" s="1"/>
  <c r="T386" i="15"/>
  <c r="E843" i="17" s="1"/>
  <c r="U386" i="15"/>
  <c r="F843" i="17" s="1"/>
  <c r="V386" i="15"/>
  <c r="G843" i="17" s="1"/>
  <c r="W386" i="15"/>
  <c r="H843" i="17" s="1"/>
  <c r="T387" i="15"/>
  <c r="E844" i="17" s="1"/>
  <c r="U387" i="15"/>
  <c r="F844" i="17" s="1"/>
  <c r="V387" i="15"/>
  <c r="G844" i="17" s="1"/>
  <c r="W387" i="15"/>
  <c r="H844" i="17" s="1"/>
  <c r="T388" i="15"/>
  <c r="E845" i="17" s="1"/>
  <c r="U388" i="15"/>
  <c r="F845" i="17" s="1"/>
  <c r="V388" i="15"/>
  <c r="G845" i="17" s="1"/>
  <c r="W388" i="15"/>
  <c r="H845" i="17" s="1"/>
  <c r="T389" i="15"/>
  <c r="E846" i="17" s="1"/>
  <c r="U389" i="15"/>
  <c r="F846" i="17" s="1"/>
  <c r="V389" i="15"/>
  <c r="G846" i="17" s="1"/>
  <c r="W389" i="15"/>
  <c r="H846" i="17" s="1"/>
  <c r="T390" i="15"/>
  <c r="E847" i="17" s="1"/>
  <c r="U390" i="15"/>
  <c r="F847" i="17" s="1"/>
  <c r="V390" i="15"/>
  <c r="G847" i="17" s="1"/>
  <c r="W390" i="15"/>
  <c r="H847" i="17" s="1"/>
  <c r="T391" i="15"/>
  <c r="E848" i="17" s="1"/>
  <c r="U391" i="15"/>
  <c r="F848" i="17" s="1"/>
  <c r="V391" i="15"/>
  <c r="G848" i="17" s="1"/>
  <c r="W391" i="15"/>
  <c r="H848" i="17" s="1"/>
  <c r="T392" i="15"/>
  <c r="E849" i="17" s="1"/>
  <c r="U392" i="15"/>
  <c r="F849" i="17" s="1"/>
  <c r="V392" i="15"/>
  <c r="G849" i="17" s="1"/>
  <c r="T393" i="15"/>
  <c r="E850" i="17" s="1"/>
  <c r="U393" i="15"/>
  <c r="F850" i="17" s="1"/>
  <c r="V393" i="15"/>
  <c r="G850" i="17" s="1"/>
  <c r="T394" i="15"/>
  <c r="E851" i="17" s="1"/>
  <c r="U394" i="15"/>
  <c r="F851" i="17" s="1"/>
  <c r="V394" i="15"/>
  <c r="G851" i="17" s="1"/>
  <c r="T395" i="15"/>
  <c r="E852" i="17" s="1"/>
  <c r="U395" i="15"/>
  <c r="F852" i="17" s="1"/>
  <c r="V395" i="15"/>
  <c r="G852" i="17" s="1"/>
  <c r="T396" i="15"/>
  <c r="E853" i="17" s="1"/>
  <c r="U396" i="15"/>
  <c r="F853" i="17" s="1"/>
  <c r="V396" i="15"/>
  <c r="G853" i="17" s="1"/>
  <c r="T397" i="15"/>
  <c r="E854" i="17" s="1"/>
  <c r="U397" i="15"/>
  <c r="F854" i="17" s="1"/>
  <c r="V397" i="15"/>
  <c r="G854" i="17" s="1"/>
  <c r="T398" i="15"/>
  <c r="E855" i="17" s="1"/>
  <c r="U398" i="15"/>
  <c r="F855" i="17" s="1"/>
  <c r="V398" i="15"/>
  <c r="G855" i="17" s="1"/>
  <c r="T399" i="15"/>
  <c r="E856" i="17" s="1"/>
  <c r="U399" i="15"/>
  <c r="F856" i="17" s="1"/>
  <c r="V399" i="15"/>
  <c r="G856" i="17" s="1"/>
  <c r="S399" i="15"/>
  <c r="D856" i="17" s="1"/>
  <c r="S398" i="15"/>
  <c r="D855" i="17" s="1"/>
  <c r="S397" i="15"/>
  <c r="D854" i="17" s="1"/>
  <c r="S396" i="15"/>
  <c r="D853" i="17" s="1"/>
  <c r="S395" i="15"/>
  <c r="D852" i="17" s="1"/>
  <c r="S394" i="15"/>
  <c r="D851" i="17" s="1"/>
  <c r="S393" i="15"/>
  <c r="D850" i="17" s="1"/>
  <c r="S392" i="15"/>
  <c r="D849" i="17" s="1"/>
  <c r="S391" i="15"/>
  <c r="D848" i="17" s="1"/>
  <c r="S390" i="15"/>
  <c r="D847" i="17" s="1"/>
  <c r="S389" i="15"/>
  <c r="D846" i="17" s="1"/>
  <c r="S388" i="15"/>
  <c r="D845" i="17" s="1"/>
  <c r="S387" i="15"/>
  <c r="D844" i="17" s="1"/>
  <c r="S386" i="15"/>
  <c r="D843" i="17" s="1"/>
  <c r="S385" i="15"/>
  <c r="D842" i="17" s="1"/>
  <c r="L385" i="15"/>
  <c r="E827" i="17" s="1"/>
  <c r="M385" i="15"/>
  <c r="F827" i="17" s="1"/>
  <c r="N385" i="15"/>
  <c r="G827" i="17" s="1"/>
  <c r="O385" i="15"/>
  <c r="H827" i="17" s="1"/>
  <c r="L386" i="15"/>
  <c r="E828" i="17" s="1"/>
  <c r="M386" i="15"/>
  <c r="F828" i="17" s="1"/>
  <c r="N386" i="15"/>
  <c r="G828" i="17" s="1"/>
  <c r="O386" i="15"/>
  <c r="H828" i="17" s="1"/>
  <c r="L387" i="15"/>
  <c r="E829" i="17" s="1"/>
  <c r="M387" i="15"/>
  <c r="F829" i="17" s="1"/>
  <c r="N387" i="15"/>
  <c r="G829" i="17" s="1"/>
  <c r="O387" i="15"/>
  <c r="H829" i="17" s="1"/>
  <c r="L388" i="15"/>
  <c r="E830" i="17" s="1"/>
  <c r="M388" i="15"/>
  <c r="F830" i="17" s="1"/>
  <c r="N388" i="15"/>
  <c r="G830" i="17" s="1"/>
  <c r="O388" i="15"/>
  <c r="H830" i="17" s="1"/>
  <c r="L389" i="15"/>
  <c r="E831" i="17" s="1"/>
  <c r="M389" i="15"/>
  <c r="F831" i="17" s="1"/>
  <c r="N389" i="15"/>
  <c r="G831" i="17" s="1"/>
  <c r="O389" i="15"/>
  <c r="H831" i="17" s="1"/>
  <c r="L390" i="15"/>
  <c r="E832" i="17" s="1"/>
  <c r="M390" i="15"/>
  <c r="F832" i="17" s="1"/>
  <c r="N390" i="15"/>
  <c r="G832" i="17" s="1"/>
  <c r="O390" i="15"/>
  <c r="H832" i="17" s="1"/>
  <c r="L391" i="15"/>
  <c r="E833" i="17" s="1"/>
  <c r="M391" i="15"/>
  <c r="F833" i="17" s="1"/>
  <c r="N391" i="15"/>
  <c r="G833" i="17" s="1"/>
  <c r="O391" i="15"/>
  <c r="H833" i="17" s="1"/>
  <c r="L392" i="15"/>
  <c r="E834" i="17" s="1"/>
  <c r="M392" i="15"/>
  <c r="F834" i="17" s="1"/>
  <c r="N392" i="15"/>
  <c r="G834" i="17" s="1"/>
  <c r="L393" i="15"/>
  <c r="E835" i="17" s="1"/>
  <c r="M393" i="15"/>
  <c r="F835" i="17" s="1"/>
  <c r="N393" i="15"/>
  <c r="G835" i="17" s="1"/>
  <c r="L394" i="15"/>
  <c r="E836" i="17" s="1"/>
  <c r="M394" i="15"/>
  <c r="F836" i="17" s="1"/>
  <c r="N394" i="15"/>
  <c r="G836" i="17" s="1"/>
  <c r="L395" i="15"/>
  <c r="E837" i="17" s="1"/>
  <c r="M395" i="15"/>
  <c r="F837" i="17" s="1"/>
  <c r="N395" i="15"/>
  <c r="G837" i="17" s="1"/>
  <c r="L396" i="15"/>
  <c r="E838" i="17" s="1"/>
  <c r="M396" i="15"/>
  <c r="F838" i="17" s="1"/>
  <c r="N396" i="15"/>
  <c r="G838" i="17" s="1"/>
  <c r="L397" i="15"/>
  <c r="E839" i="17" s="1"/>
  <c r="M397" i="15"/>
  <c r="F839" i="17" s="1"/>
  <c r="N397" i="15"/>
  <c r="G839" i="17" s="1"/>
  <c r="L398" i="15"/>
  <c r="E840" i="17" s="1"/>
  <c r="M398" i="15"/>
  <c r="F840" i="17" s="1"/>
  <c r="N398" i="15"/>
  <c r="G840" i="17" s="1"/>
  <c r="L399" i="15"/>
  <c r="E841" i="17" s="1"/>
  <c r="M399" i="15"/>
  <c r="F841" i="17" s="1"/>
  <c r="N399" i="15"/>
  <c r="G841" i="17" s="1"/>
  <c r="K399" i="15"/>
  <c r="D841" i="17" s="1"/>
  <c r="K398" i="15"/>
  <c r="D840" i="17" s="1"/>
  <c r="K397" i="15"/>
  <c r="D839" i="17" s="1"/>
  <c r="K396" i="15"/>
  <c r="D838" i="17" s="1"/>
  <c r="K395" i="15"/>
  <c r="D837" i="17" s="1"/>
  <c r="K394" i="15"/>
  <c r="D836" i="17" s="1"/>
  <c r="K393" i="15"/>
  <c r="D835" i="17" s="1"/>
  <c r="K392" i="15"/>
  <c r="D834" i="17" s="1"/>
  <c r="K391" i="15"/>
  <c r="D833" i="17" s="1"/>
  <c r="K390" i="15"/>
  <c r="D832" i="17" s="1"/>
  <c r="K389" i="15"/>
  <c r="D831" i="17" s="1"/>
  <c r="K388" i="15"/>
  <c r="D830" i="17" s="1"/>
  <c r="K387" i="15"/>
  <c r="D829" i="17" s="1"/>
  <c r="K386" i="15"/>
  <c r="D828" i="17" s="1"/>
  <c r="K385" i="15"/>
  <c r="D827" i="17" s="1"/>
  <c r="D385" i="15"/>
  <c r="E812" i="17" s="1"/>
  <c r="E385" i="15"/>
  <c r="F812" i="17" s="1"/>
  <c r="F385" i="15"/>
  <c r="G812" i="17" s="1"/>
  <c r="G385" i="15"/>
  <c r="H812" i="17" s="1"/>
  <c r="D386" i="15"/>
  <c r="E813" i="17" s="1"/>
  <c r="E386" i="15"/>
  <c r="F813" i="17" s="1"/>
  <c r="F386" i="15"/>
  <c r="G813" i="17" s="1"/>
  <c r="G386" i="15"/>
  <c r="H813" i="17" s="1"/>
  <c r="D387" i="15"/>
  <c r="E814" i="17" s="1"/>
  <c r="E387" i="15"/>
  <c r="F814" i="17" s="1"/>
  <c r="F387" i="15"/>
  <c r="G814" i="17" s="1"/>
  <c r="G387" i="15"/>
  <c r="H814" i="17" s="1"/>
  <c r="D388" i="15"/>
  <c r="E815" i="17" s="1"/>
  <c r="E388" i="15"/>
  <c r="F815" i="17" s="1"/>
  <c r="F388" i="15"/>
  <c r="G815" i="17" s="1"/>
  <c r="G388" i="15"/>
  <c r="H815" i="17" s="1"/>
  <c r="D389" i="15"/>
  <c r="E816" i="17" s="1"/>
  <c r="E389" i="15"/>
  <c r="F816" i="17" s="1"/>
  <c r="F389" i="15"/>
  <c r="G816" i="17" s="1"/>
  <c r="G389" i="15"/>
  <c r="H816" i="17" s="1"/>
  <c r="D390" i="15"/>
  <c r="E817" i="17" s="1"/>
  <c r="E390" i="15"/>
  <c r="F817" i="17" s="1"/>
  <c r="F390" i="15"/>
  <c r="G817" i="17" s="1"/>
  <c r="G390" i="15"/>
  <c r="H817" i="17" s="1"/>
  <c r="D391" i="15"/>
  <c r="E818" i="17" s="1"/>
  <c r="E391" i="15"/>
  <c r="F818" i="17" s="1"/>
  <c r="F391" i="15"/>
  <c r="G818" i="17" s="1"/>
  <c r="G391" i="15"/>
  <c r="H818" i="17" s="1"/>
  <c r="D392" i="15"/>
  <c r="E819" i="17" s="1"/>
  <c r="E392" i="15"/>
  <c r="F819" i="17" s="1"/>
  <c r="F392" i="15"/>
  <c r="G819" i="17" s="1"/>
  <c r="D393" i="15"/>
  <c r="E820" i="17" s="1"/>
  <c r="E393" i="15"/>
  <c r="F820" i="17" s="1"/>
  <c r="F393" i="15"/>
  <c r="G820" i="17" s="1"/>
  <c r="D394" i="15"/>
  <c r="E821" i="17" s="1"/>
  <c r="E394" i="15"/>
  <c r="F821" i="17" s="1"/>
  <c r="F394" i="15"/>
  <c r="G821" i="17" s="1"/>
  <c r="D395" i="15"/>
  <c r="E822" i="17" s="1"/>
  <c r="E395" i="15"/>
  <c r="F822" i="17" s="1"/>
  <c r="F395" i="15"/>
  <c r="G822" i="17" s="1"/>
  <c r="D396" i="15"/>
  <c r="E823" i="17" s="1"/>
  <c r="E396" i="15"/>
  <c r="F823" i="17" s="1"/>
  <c r="F396" i="15"/>
  <c r="G823" i="17" s="1"/>
  <c r="D397" i="15"/>
  <c r="E824" i="17" s="1"/>
  <c r="E397" i="15"/>
  <c r="F824" i="17" s="1"/>
  <c r="F397" i="15"/>
  <c r="G824" i="17" s="1"/>
  <c r="D398" i="15"/>
  <c r="E825" i="17" s="1"/>
  <c r="E398" i="15"/>
  <c r="F825" i="17" s="1"/>
  <c r="F398" i="15"/>
  <c r="G825" i="17" s="1"/>
  <c r="D399" i="15"/>
  <c r="E826" i="17" s="1"/>
  <c r="E399" i="15"/>
  <c r="F826" i="17" s="1"/>
  <c r="F399" i="15"/>
  <c r="G826" i="17" s="1"/>
  <c r="C399" i="15"/>
  <c r="D826" i="17" s="1"/>
  <c r="C398" i="15"/>
  <c r="D825" i="17" s="1"/>
  <c r="C397" i="15"/>
  <c r="D824" i="17" s="1"/>
  <c r="C396" i="15"/>
  <c r="D823" i="17" s="1"/>
  <c r="C395" i="15"/>
  <c r="D822" i="17" s="1"/>
  <c r="C394" i="15"/>
  <c r="D821" i="17" s="1"/>
  <c r="C393" i="15"/>
  <c r="D820" i="17" s="1"/>
  <c r="C392" i="15"/>
  <c r="D819" i="17" s="1"/>
  <c r="C391" i="15"/>
  <c r="D818" i="17" s="1"/>
  <c r="C390" i="15"/>
  <c r="D817" i="17" s="1"/>
  <c r="C389" i="15"/>
  <c r="D816" i="17" s="1"/>
  <c r="C388" i="15"/>
  <c r="D815" i="17" s="1"/>
  <c r="C387" i="15"/>
  <c r="D814" i="17" s="1"/>
  <c r="C386" i="15"/>
  <c r="D813" i="17" s="1"/>
  <c r="C385" i="15"/>
  <c r="D812" i="17" s="1"/>
  <c r="T364" i="15"/>
  <c r="E797" i="17" s="1"/>
  <c r="U364" i="15"/>
  <c r="F797" i="17" s="1"/>
  <c r="V364" i="15"/>
  <c r="G797" i="17" s="1"/>
  <c r="W364" i="15"/>
  <c r="H797" i="17" s="1"/>
  <c r="T365" i="15"/>
  <c r="E798" i="17" s="1"/>
  <c r="U365" i="15"/>
  <c r="F798" i="17" s="1"/>
  <c r="V365" i="15"/>
  <c r="G798" i="17" s="1"/>
  <c r="W365" i="15"/>
  <c r="H798" i="17" s="1"/>
  <c r="T366" i="15"/>
  <c r="E799" i="17" s="1"/>
  <c r="U366" i="15"/>
  <c r="F799" i="17" s="1"/>
  <c r="V366" i="15"/>
  <c r="G799" i="17" s="1"/>
  <c r="W366" i="15"/>
  <c r="H799" i="17" s="1"/>
  <c r="T367" i="15"/>
  <c r="E800" i="17" s="1"/>
  <c r="U367" i="15"/>
  <c r="F800" i="17" s="1"/>
  <c r="V367" i="15"/>
  <c r="G800" i="17" s="1"/>
  <c r="W367" i="15"/>
  <c r="H800" i="17" s="1"/>
  <c r="T368" i="15"/>
  <c r="E801" i="17" s="1"/>
  <c r="U368" i="15"/>
  <c r="F801" i="17" s="1"/>
  <c r="V368" i="15"/>
  <c r="G801" i="17" s="1"/>
  <c r="W368" i="15"/>
  <c r="H801" i="17" s="1"/>
  <c r="T369" i="15"/>
  <c r="E802" i="17" s="1"/>
  <c r="U369" i="15"/>
  <c r="F802" i="17" s="1"/>
  <c r="V369" i="15"/>
  <c r="G802" i="17" s="1"/>
  <c r="W369" i="15"/>
  <c r="H802" i="17" s="1"/>
  <c r="T370" i="15"/>
  <c r="E803" i="17" s="1"/>
  <c r="U370" i="15"/>
  <c r="F803" i="17" s="1"/>
  <c r="V370" i="15"/>
  <c r="G803" i="17" s="1"/>
  <c r="W370" i="15"/>
  <c r="H803" i="17" s="1"/>
  <c r="T371" i="15"/>
  <c r="E804" i="17" s="1"/>
  <c r="U371" i="15"/>
  <c r="F804" i="17" s="1"/>
  <c r="V371" i="15"/>
  <c r="G804" i="17" s="1"/>
  <c r="T372" i="15"/>
  <c r="E805" i="17" s="1"/>
  <c r="U372" i="15"/>
  <c r="F805" i="17" s="1"/>
  <c r="V372" i="15"/>
  <c r="G805" i="17" s="1"/>
  <c r="T373" i="15"/>
  <c r="E806" i="17" s="1"/>
  <c r="U373" i="15"/>
  <c r="F806" i="17" s="1"/>
  <c r="V373" i="15"/>
  <c r="G806" i="17" s="1"/>
  <c r="T374" i="15"/>
  <c r="E807" i="17" s="1"/>
  <c r="U374" i="15"/>
  <c r="F807" i="17" s="1"/>
  <c r="V374" i="15"/>
  <c r="G807" i="17" s="1"/>
  <c r="T375" i="15"/>
  <c r="E808" i="17" s="1"/>
  <c r="U375" i="15"/>
  <c r="F808" i="17" s="1"/>
  <c r="V375" i="15"/>
  <c r="G808" i="17" s="1"/>
  <c r="T376" i="15"/>
  <c r="E809" i="17" s="1"/>
  <c r="U376" i="15"/>
  <c r="F809" i="17" s="1"/>
  <c r="V376" i="15"/>
  <c r="G809" i="17" s="1"/>
  <c r="T377" i="15"/>
  <c r="E810" i="17" s="1"/>
  <c r="U377" i="15"/>
  <c r="F810" i="17" s="1"/>
  <c r="V377" i="15"/>
  <c r="G810" i="17" s="1"/>
  <c r="T378" i="15"/>
  <c r="E811" i="17" s="1"/>
  <c r="U378" i="15"/>
  <c r="F811" i="17" s="1"/>
  <c r="V378" i="15"/>
  <c r="G811" i="17" s="1"/>
  <c r="S378" i="15"/>
  <c r="D811" i="17" s="1"/>
  <c r="S377" i="15"/>
  <c r="D810" i="17" s="1"/>
  <c r="S376" i="15"/>
  <c r="D809" i="17" s="1"/>
  <c r="S375" i="15"/>
  <c r="D808" i="17" s="1"/>
  <c r="S374" i="15"/>
  <c r="D807" i="17" s="1"/>
  <c r="S373" i="15"/>
  <c r="D806" i="17" s="1"/>
  <c r="S372" i="15"/>
  <c r="D805" i="17" s="1"/>
  <c r="S371" i="15"/>
  <c r="D804" i="17" s="1"/>
  <c r="S370" i="15"/>
  <c r="D803" i="17" s="1"/>
  <c r="S369" i="15"/>
  <c r="D802" i="17" s="1"/>
  <c r="S368" i="15"/>
  <c r="D801" i="17" s="1"/>
  <c r="S367" i="15"/>
  <c r="D800" i="17" s="1"/>
  <c r="S366" i="15"/>
  <c r="D799" i="17" s="1"/>
  <c r="S365" i="15"/>
  <c r="D798" i="17" s="1"/>
  <c r="S364" i="15"/>
  <c r="D797" i="17" s="1"/>
  <c r="L367" i="15"/>
  <c r="E785" i="17" s="1"/>
  <c r="M367" i="15"/>
  <c r="F785" i="17" s="1"/>
  <c r="N367" i="15"/>
  <c r="G785" i="17" s="1"/>
  <c r="O367" i="15"/>
  <c r="H785" i="17" s="1"/>
  <c r="K367" i="15"/>
  <c r="D785" i="17" s="1"/>
  <c r="L364" i="15"/>
  <c r="E782" i="17" s="1"/>
  <c r="M364" i="15"/>
  <c r="F782" i="17" s="1"/>
  <c r="N364" i="15"/>
  <c r="G782" i="17" s="1"/>
  <c r="O364" i="15"/>
  <c r="H782" i="17" s="1"/>
  <c r="L365" i="15"/>
  <c r="E783" i="17" s="1"/>
  <c r="M365" i="15"/>
  <c r="F783" i="17" s="1"/>
  <c r="N365" i="15"/>
  <c r="G783" i="17" s="1"/>
  <c r="O365" i="15"/>
  <c r="H783" i="17" s="1"/>
  <c r="L366" i="15"/>
  <c r="E784" i="17" s="1"/>
  <c r="M366" i="15"/>
  <c r="F784" i="17" s="1"/>
  <c r="N366" i="15"/>
  <c r="G784" i="17" s="1"/>
  <c r="O366" i="15"/>
  <c r="H784" i="17" s="1"/>
  <c r="L368" i="15"/>
  <c r="E786" i="17" s="1"/>
  <c r="M368" i="15"/>
  <c r="F786" i="17" s="1"/>
  <c r="N368" i="15"/>
  <c r="G786" i="17" s="1"/>
  <c r="O368" i="15"/>
  <c r="H786" i="17" s="1"/>
  <c r="L369" i="15"/>
  <c r="E787" i="17" s="1"/>
  <c r="M369" i="15"/>
  <c r="F787" i="17" s="1"/>
  <c r="N369" i="15"/>
  <c r="G787" i="17" s="1"/>
  <c r="O369" i="15"/>
  <c r="H787" i="17" s="1"/>
  <c r="L370" i="15"/>
  <c r="E788" i="17" s="1"/>
  <c r="M370" i="15"/>
  <c r="F788" i="17" s="1"/>
  <c r="N370" i="15"/>
  <c r="G788" i="17" s="1"/>
  <c r="O370" i="15"/>
  <c r="H788" i="17" s="1"/>
  <c r="L371" i="15"/>
  <c r="E789" i="17" s="1"/>
  <c r="M371" i="15"/>
  <c r="F789" i="17" s="1"/>
  <c r="N371" i="15"/>
  <c r="G789" i="17" s="1"/>
  <c r="L372" i="15"/>
  <c r="E790" i="17" s="1"/>
  <c r="M372" i="15"/>
  <c r="F790" i="17" s="1"/>
  <c r="N372" i="15"/>
  <c r="G790" i="17" s="1"/>
  <c r="L373" i="15"/>
  <c r="E791" i="17" s="1"/>
  <c r="M373" i="15"/>
  <c r="F791" i="17" s="1"/>
  <c r="N373" i="15"/>
  <c r="G791" i="17" s="1"/>
  <c r="L374" i="15"/>
  <c r="E792" i="17" s="1"/>
  <c r="M374" i="15"/>
  <c r="F792" i="17" s="1"/>
  <c r="N374" i="15"/>
  <c r="G792" i="17" s="1"/>
  <c r="L375" i="15"/>
  <c r="E793" i="17" s="1"/>
  <c r="M375" i="15"/>
  <c r="F793" i="17" s="1"/>
  <c r="N375" i="15"/>
  <c r="G793" i="17" s="1"/>
  <c r="L376" i="15"/>
  <c r="E794" i="17" s="1"/>
  <c r="M376" i="15"/>
  <c r="F794" i="17" s="1"/>
  <c r="N376" i="15"/>
  <c r="G794" i="17" s="1"/>
  <c r="L377" i="15"/>
  <c r="E795" i="17" s="1"/>
  <c r="M377" i="15"/>
  <c r="F795" i="17" s="1"/>
  <c r="N377" i="15"/>
  <c r="G795" i="17" s="1"/>
  <c r="L378" i="15"/>
  <c r="E796" i="17" s="1"/>
  <c r="M378" i="15"/>
  <c r="F796" i="17" s="1"/>
  <c r="N378" i="15"/>
  <c r="G796" i="17" s="1"/>
  <c r="K378" i="15"/>
  <c r="D796" i="17" s="1"/>
  <c r="K377" i="15"/>
  <c r="D795" i="17" s="1"/>
  <c r="K376" i="15"/>
  <c r="D794" i="17" s="1"/>
  <c r="K375" i="15"/>
  <c r="D793" i="17" s="1"/>
  <c r="K374" i="15"/>
  <c r="D792" i="17" s="1"/>
  <c r="K373" i="15"/>
  <c r="D791" i="17" s="1"/>
  <c r="K372" i="15"/>
  <c r="D790" i="17" s="1"/>
  <c r="K371" i="15"/>
  <c r="D789" i="17" s="1"/>
  <c r="K370" i="15"/>
  <c r="D788" i="17" s="1"/>
  <c r="K369" i="15"/>
  <c r="D787" i="17" s="1"/>
  <c r="K368" i="15"/>
  <c r="D786" i="17" s="1"/>
  <c r="K366" i="15"/>
  <c r="D784" i="17" s="1"/>
  <c r="K365" i="15"/>
  <c r="D783" i="17" s="1"/>
  <c r="K364" i="15"/>
  <c r="D782" i="17" s="1"/>
  <c r="D364" i="15"/>
  <c r="E767" i="17" s="1"/>
  <c r="E364" i="15"/>
  <c r="F767" i="17" s="1"/>
  <c r="F364" i="15"/>
  <c r="G767" i="17" s="1"/>
  <c r="G364" i="15"/>
  <c r="H767" i="17" s="1"/>
  <c r="D365" i="15"/>
  <c r="E768" i="17" s="1"/>
  <c r="E365" i="15"/>
  <c r="F768" i="17" s="1"/>
  <c r="F365" i="15"/>
  <c r="G768" i="17" s="1"/>
  <c r="G365" i="15"/>
  <c r="H768" i="17" s="1"/>
  <c r="D366" i="15"/>
  <c r="E769" i="17" s="1"/>
  <c r="E366" i="15"/>
  <c r="F769" i="17" s="1"/>
  <c r="F366" i="15"/>
  <c r="G769" i="17" s="1"/>
  <c r="G366" i="15"/>
  <c r="H769" i="17" s="1"/>
  <c r="D367" i="15"/>
  <c r="E770" i="17" s="1"/>
  <c r="E367" i="15"/>
  <c r="F770" i="17" s="1"/>
  <c r="F367" i="15"/>
  <c r="G770" i="17" s="1"/>
  <c r="G367" i="15"/>
  <c r="H770" i="17" s="1"/>
  <c r="D368" i="15"/>
  <c r="E771" i="17" s="1"/>
  <c r="E368" i="15"/>
  <c r="F771" i="17" s="1"/>
  <c r="F368" i="15"/>
  <c r="G771" i="17" s="1"/>
  <c r="G368" i="15"/>
  <c r="H771" i="17" s="1"/>
  <c r="D369" i="15"/>
  <c r="E772" i="17" s="1"/>
  <c r="E369" i="15"/>
  <c r="F772" i="17" s="1"/>
  <c r="F369" i="15"/>
  <c r="G772" i="17" s="1"/>
  <c r="G369" i="15"/>
  <c r="H772" i="17" s="1"/>
  <c r="D370" i="15"/>
  <c r="E773" i="17" s="1"/>
  <c r="E370" i="15"/>
  <c r="F773" i="17" s="1"/>
  <c r="F370" i="15"/>
  <c r="G773" i="17" s="1"/>
  <c r="G370" i="15"/>
  <c r="H773" i="17" s="1"/>
  <c r="D371" i="15"/>
  <c r="E774" i="17" s="1"/>
  <c r="E371" i="15"/>
  <c r="F774" i="17" s="1"/>
  <c r="F371" i="15"/>
  <c r="G774" i="17" s="1"/>
  <c r="D372" i="15"/>
  <c r="E775" i="17" s="1"/>
  <c r="E372" i="15"/>
  <c r="F775" i="17" s="1"/>
  <c r="F372" i="15"/>
  <c r="G775" i="17" s="1"/>
  <c r="D373" i="15"/>
  <c r="E776" i="17" s="1"/>
  <c r="E373" i="15"/>
  <c r="F776" i="17" s="1"/>
  <c r="F373" i="15"/>
  <c r="G776" i="17" s="1"/>
  <c r="D374" i="15"/>
  <c r="E777" i="17" s="1"/>
  <c r="E374" i="15"/>
  <c r="F777" i="17" s="1"/>
  <c r="F374" i="15"/>
  <c r="G777" i="17" s="1"/>
  <c r="D375" i="15"/>
  <c r="E778" i="17" s="1"/>
  <c r="E375" i="15"/>
  <c r="F778" i="17" s="1"/>
  <c r="F375" i="15"/>
  <c r="G778" i="17" s="1"/>
  <c r="D376" i="15"/>
  <c r="E779" i="17" s="1"/>
  <c r="E376" i="15"/>
  <c r="F779" i="17" s="1"/>
  <c r="F376" i="15"/>
  <c r="G779" i="17" s="1"/>
  <c r="D377" i="15"/>
  <c r="E780" i="17" s="1"/>
  <c r="E377" i="15"/>
  <c r="F780" i="17" s="1"/>
  <c r="F377" i="15"/>
  <c r="G780" i="17" s="1"/>
  <c r="D378" i="15"/>
  <c r="E781" i="17" s="1"/>
  <c r="E378" i="15"/>
  <c r="F781" i="17" s="1"/>
  <c r="F378" i="15"/>
  <c r="G781" i="17" s="1"/>
  <c r="C378" i="15"/>
  <c r="D781" i="17" s="1"/>
  <c r="C377" i="15"/>
  <c r="D780" i="17" s="1"/>
  <c r="C376" i="15"/>
  <c r="D779" i="17" s="1"/>
  <c r="C375" i="15"/>
  <c r="D778" i="17" s="1"/>
  <c r="C374" i="15"/>
  <c r="D777" i="17" s="1"/>
  <c r="C373" i="15"/>
  <c r="D776" i="17" s="1"/>
  <c r="C372" i="15"/>
  <c r="D775" i="17" s="1"/>
  <c r="C371" i="15"/>
  <c r="D774" i="17" s="1"/>
  <c r="C370" i="15"/>
  <c r="D773" i="17" s="1"/>
  <c r="C369" i="15"/>
  <c r="D772" i="17" s="1"/>
  <c r="C368" i="15"/>
  <c r="D771" i="17" s="1"/>
  <c r="C367" i="15"/>
  <c r="D770" i="17" s="1"/>
  <c r="C366" i="15"/>
  <c r="D769" i="17" s="1"/>
  <c r="C365" i="15"/>
  <c r="D768" i="17" s="1"/>
  <c r="C364" i="15"/>
  <c r="D767" i="17" s="1"/>
  <c r="T343" i="15"/>
  <c r="E752" i="17" s="1"/>
  <c r="U343" i="15"/>
  <c r="F752" i="17" s="1"/>
  <c r="V343" i="15"/>
  <c r="G752" i="17" s="1"/>
  <c r="W343" i="15"/>
  <c r="H752" i="17" s="1"/>
  <c r="T344" i="15"/>
  <c r="E753" i="17" s="1"/>
  <c r="U344" i="15"/>
  <c r="F753" i="17" s="1"/>
  <c r="V344" i="15"/>
  <c r="G753" i="17" s="1"/>
  <c r="W344" i="15"/>
  <c r="H753" i="17" s="1"/>
  <c r="T345" i="15"/>
  <c r="E754" i="17" s="1"/>
  <c r="U345" i="15"/>
  <c r="F754" i="17" s="1"/>
  <c r="V345" i="15"/>
  <c r="G754" i="17" s="1"/>
  <c r="W345" i="15"/>
  <c r="H754" i="17" s="1"/>
  <c r="T346" i="15"/>
  <c r="E755" i="17" s="1"/>
  <c r="U346" i="15"/>
  <c r="F755" i="17" s="1"/>
  <c r="V346" i="15"/>
  <c r="G755" i="17" s="1"/>
  <c r="W346" i="15"/>
  <c r="H755" i="17" s="1"/>
  <c r="T347" i="15"/>
  <c r="E756" i="17" s="1"/>
  <c r="U347" i="15"/>
  <c r="F756" i="17" s="1"/>
  <c r="V347" i="15"/>
  <c r="G756" i="17" s="1"/>
  <c r="W347" i="15"/>
  <c r="H756" i="17" s="1"/>
  <c r="T348" i="15"/>
  <c r="E757" i="17" s="1"/>
  <c r="U348" i="15"/>
  <c r="F757" i="17" s="1"/>
  <c r="V348" i="15"/>
  <c r="G757" i="17" s="1"/>
  <c r="W348" i="15"/>
  <c r="H757" i="17" s="1"/>
  <c r="T349" i="15"/>
  <c r="E758" i="17" s="1"/>
  <c r="U349" i="15"/>
  <c r="F758" i="17" s="1"/>
  <c r="V349" i="15"/>
  <c r="G758" i="17" s="1"/>
  <c r="W349" i="15"/>
  <c r="H758" i="17" s="1"/>
  <c r="T350" i="15"/>
  <c r="E759" i="17" s="1"/>
  <c r="U350" i="15"/>
  <c r="F759" i="17" s="1"/>
  <c r="V350" i="15"/>
  <c r="G759" i="17" s="1"/>
  <c r="T351" i="15"/>
  <c r="E760" i="17" s="1"/>
  <c r="U351" i="15"/>
  <c r="F760" i="17" s="1"/>
  <c r="V351" i="15"/>
  <c r="G760" i="17" s="1"/>
  <c r="T352" i="15"/>
  <c r="E761" i="17" s="1"/>
  <c r="U352" i="15"/>
  <c r="F761" i="17" s="1"/>
  <c r="V352" i="15"/>
  <c r="G761" i="17" s="1"/>
  <c r="T353" i="15"/>
  <c r="E762" i="17" s="1"/>
  <c r="U353" i="15"/>
  <c r="F762" i="17" s="1"/>
  <c r="V353" i="15"/>
  <c r="G762" i="17" s="1"/>
  <c r="T354" i="15"/>
  <c r="E763" i="17" s="1"/>
  <c r="U354" i="15"/>
  <c r="F763" i="17" s="1"/>
  <c r="V354" i="15"/>
  <c r="G763" i="17" s="1"/>
  <c r="T355" i="15"/>
  <c r="E764" i="17" s="1"/>
  <c r="U355" i="15"/>
  <c r="F764" i="17" s="1"/>
  <c r="V355" i="15"/>
  <c r="G764" i="17" s="1"/>
  <c r="T356" i="15"/>
  <c r="E765" i="17" s="1"/>
  <c r="U356" i="15"/>
  <c r="F765" i="17" s="1"/>
  <c r="V356" i="15"/>
  <c r="G765" i="17" s="1"/>
  <c r="T357" i="15"/>
  <c r="E766" i="17" s="1"/>
  <c r="U357" i="15"/>
  <c r="F766" i="17" s="1"/>
  <c r="V357" i="15"/>
  <c r="G766" i="17" s="1"/>
  <c r="S357" i="15"/>
  <c r="D766" i="17" s="1"/>
  <c r="S356" i="15"/>
  <c r="D765" i="17" s="1"/>
  <c r="S355" i="15"/>
  <c r="D764" i="17" s="1"/>
  <c r="S354" i="15"/>
  <c r="D763" i="17" s="1"/>
  <c r="S353" i="15"/>
  <c r="D762" i="17" s="1"/>
  <c r="S352" i="15"/>
  <c r="D761" i="17" s="1"/>
  <c r="S351" i="15"/>
  <c r="D760" i="17" s="1"/>
  <c r="S350" i="15"/>
  <c r="D759" i="17" s="1"/>
  <c r="S349" i="15"/>
  <c r="D758" i="17" s="1"/>
  <c r="S348" i="15"/>
  <c r="D757" i="17" s="1"/>
  <c r="S347" i="15"/>
  <c r="D756" i="17" s="1"/>
  <c r="S346" i="15"/>
  <c r="D755" i="17" s="1"/>
  <c r="S345" i="15"/>
  <c r="D754" i="17" s="1"/>
  <c r="S344" i="15"/>
  <c r="D753" i="17" s="1"/>
  <c r="S343" i="15"/>
  <c r="D752" i="17" s="1"/>
  <c r="L343" i="15"/>
  <c r="E737" i="17" s="1"/>
  <c r="M343" i="15"/>
  <c r="F737" i="17" s="1"/>
  <c r="N343" i="15"/>
  <c r="G737" i="17" s="1"/>
  <c r="O343" i="15"/>
  <c r="H737" i="17" s="1"/>
  <c r="L344" i="15"/>
  <c r="E738" i="17" s="1"/>
  <c r="M344" i="15"/>
  <c r="F738" i="17" s="1"/>
  <c r="N344" i="15"/>
  <c r="G738" i="17" s="1"/>
  <c r="O344" i="15"/>
  <c r="H738" i="17" s="1"/>
  <c r="L345" i="15"/>
  <c r="E739" i="17" s="1"/>
  <c r="M345" i="15"/>
  <c r="F739" i="17" s="1"/>
  <c r="N345" i="15"/>
  <c r="G739" i="17" s="1"/>
  <c r="O345" i="15"/>
  <c r="H739" i="17" s="1"/>
  <c r="L346" i="15"/>
  <c r="E740" i="17" s="1"/>
  <c r="M346" i="15"/>
  <c r="F740" i="17" s="1"/>
  <c r="N346" i="15"/>
  <c r="G740" i="17" s="1"/>
  <c r="O346" i="15"/>
  <c r="H740" i="17" s="1"/>
  <c r="L347" i="15"/>
  <c r="E741" i="17" s="1"/>
  <c r="M347" i="15"/>
  <c r="F741" i="17" s="1"/>
  <c r="N347" i="15"/>
  <c r="G741" i="17" s="1"/>
  <c r="O347" i="15"/>
  <c r="H741" i="17" s="1"/>
  <c r="L348" i="15"/>
  <c r="E742" i="17" s="1"/>
  <c r="M348" i="15"/>
  <c r="F742" i="17" s="1"/>
  <c r="N348" i="15"/>
  <c r="G742" i="17" s="1"/>
  <c r="O348" i="15"/>
  <c r="H742" i="17" s="1"/>
  <c r="L349" i="15"/>
  <c r="E743" i="17" s="1"/>
  <c r="M349" i="15"/>
  <c r="F743" i="17" s="1"/>
  <c r="N349" i="15"/>
  <c r="G743" i="17" s="1"/>
  <c r="O349" i="15"/>
  <c r="H743" i="17" s="1"/>
  <c r="L350" i="15"/>
  <c r="E744" i="17" s="1"/>
  <c r="M350" i="15"/>
  <c r="F744" i="17" s="1"/>
  <c r="N350" i="15"/>
  <c r="G744" i="17" s="1"/>
  <c r="L351" i="15"/>
  <c r="E745" i="17" s="1"/>
  <c r="M351" i="15"/>
  <c r="F745" i="17" s="1"/>
  <c r="N351" i="15"/>
  <c r="G745" i="17" s="1"/>
  <c r="L352" i="15"/>
  <c r="E746" i="17" s="1"/>
  <c r="M352" i="15"/>
  <c r="F746" i="17" s="1"/>
  <c r="N352" i="15"/>
  <c r="G746" i="17" s="1"/>
  <c r="L353" i="15"/>
  <c r="E747" i="17" s="1"/>
  <c r="M353" i="15"/>
  <c r="F747" i="17" s="1"/>
  <c r="N353" i="15"/>
  <c r="G747" i="17" s="1"/>
  <c r="L354" i="15"/>
  <c r="E748" i="17" s="1"/>
  <c r="M354" i="15"/>
  <c r="F748" i="17" s="1"/>
  <c r="N354" i="15"/>
  <c r="G748" i="17" s="1"/>
  <c r="L355" i="15"/>
  <c r="E749" i="17" s="1"/>
  <c r="M355" i="15"/>
  <c r="F749" i="17" s="1"/>
  <c r="N355" i="15"/>
  <c r="G749" i="17" s="1"/>
  <c r="L356" i="15"/>
  <c r="E750" i="17" s="1"/>
  <c r="M356" i="15"/>
  <c r="F750" i="17" s="1"/>
  <c r="N356" i="15"/>
  <c r="G750" i="17" s="1"/>
  <c r="L357" i="15"/>
  <c r="E751" i="17" s="1"/>
  <c r="M357" i="15"/>
  <c r="F751" i="17" s="1"/>
  <c r="N357" i="15"/>
  <c r="G751" i="17" s="1"/>
  <c r="K357" i="15"/>
  <c r="D751" i="17" s="1"/>
  <c r="K356" i="15"/>
  <c r="D750" i="17" s="1"/>
  <c r="K355" i="15"/>
  <c r="D749" i="17" s="1"/>
  <c r="K354" i="15"/>
  <c r="D748" i="17" s="1"/>
  <c r="K353" i="15"/>
  <c r="D747" i="17" s="1"/>
  <c r="K352" i="15"/>
  <c r="D746" i="17" s="1"/>
  <c r="K351" i="15"/>
  <c r="D745" i="17" s="1"/>
  <c r="K350" i="15"/>
  <c r="D744" i="17" s="1"/>
  <c r="K349" i="15"/>
  <c r="D743" i="17" s="1"/>
  <c r="K348" i="15"/>
  <c r="D742" i="17" s="1"/>
  <c r="K347" i="15"/>
  <c r="D741" i="17" s="1"/>
  <c r="K346" i="15"/>
  <c r="D740" i="17" s="1"/>
  <c r="K345" i="15"/>
  <c r="D739" i="17" s="1"/>
  <c r="K344" i="15"/>
  <c r="D738" i="17" s="1"/>
  <c r="K343" i="15"/>
  <c r="D737" i="17" s="1"/>
  <c r="D343" i="15"/>
  <c r="E722" i="17" s="1"/>
  <c r="E343" i="15"/>
  <c r="F722" i="17" s="1"/>
  <c r="F343" i="15"/>
  <c r="G722" i="17" s="1"/>
  <c r="G343" i="15"/>
  <c r="H722" i="17" s="1"/>
  <c r="D344" i="15"/>
  <c r="E723" i="17" s="1"/>
  <c r="E344" i="15"/>
  <c r="F723" i="17" s="1"/>
  <c r="F344" i="15"/>
  <c r="G723" i="17" s="1"/>
  <c r="G344" i="15"/>
  <c r="H723" i="17" s="1"/>
  <c r="D345" i="15"/>
  <c r="E724" i="17" s="1"/>
  <c r="E345" i="15"/>
  <c r="F724" i="17" s="1"/>
  <c r="F345" i="15"/>
  <c r="G724" i="17" s="1"/>
  <c r="G345" i="15"/>
  <c r="H724" i="17" s="1"/>
  <c r="D346" i="15"/>
  <c r="E725" i="17" s="1"/>
  <c r="E346" i="15"/>
  <c r="F725" i="17" s="1"/>
  <c r="F346" i="15"/>
  <c r="G725" i="17" s="1"/>
  <c r="G346" i="15"/>
  <c r="H725" i="17" s="1"/>
  <c r="D347" i="15"/>
  <c r="E726" i="17" s="1"/>
  <c r="E347" i="15"/>
  <c r="F726" i="17" s="1"/>
  <c r="F347" i="15"/>
  <c r="G726" i="17" s="1"/>
  <c r="G347" i="15"/>
  <c r="H726" i="17" s="1"/>
  <c r="D348" i="15"/>
  <c r="E727" i="17" s="1"/>
  <c r="E348" i="15"/>
  <c r="F727" i="17" s="1"/>
  <c r="F348" i="15"/>
  <c r="G727" i="17" s="1"/>
  <c r="G348" i="15"/>
  <c r="H727" i="17" s="1"/>
  <c r="D349" i="15"/>
  <c r="E728" i="17" s="1"/>
  <c r="E349" i="15"/>
  <c r="F728" i="17" s="1"/>
  <c r="F349" i="15"/>
  <c r="G728" i="17" s="1"/>
  <c r="G349" i="15"/>
  <c r="H728" i="17" s="1"/>
  <c r="D350" i="15"/>
  <c r="E729" i="17" s="1"/>
  <c r="E350" i="15"/>
  <c r="F729" i="17" s="1"/>
  <c r="F350" i="15"/>
  <c r="G729" i="17" s="1"/>
  <c r="D351" i="15"/>
  <c r="E730" i="17" s="1"/>
  <c r="E351" i="15"/>
  <c r="F730" i="17" s="1"/>
  <c r="F351" i="15"/>
  <c r="G730" i="17" s="1"/>
  <c r="D352" i="15"/>
  <c r="E731" i="17" s="1"/>
  <c r="E352" i="15"/>
  <c r="F731" i="17" s="1"/>
  <c r="F352" i="15"/>
  <c r="G731" i="17" s="1"/>
  <c r="D353" i="15"/>
  <c r="E732" i="17" s="1"/>
  <c r="E353" i="15"/>
  <c r="F732" i="17" s="1"/>
  <c r="F353" i="15"/>
  <c r="G732" i="17" s="1"/>
  <c r="D354" i="15"/>
  <c r="E733" i="17" s="1"/>
  <c r="E354" i="15"/>
  <c r="F733" i="17" s="1"/>
  <c r="F354" i="15"/>
  <c r="G733" i="17" s="1"/>
  <c r="D355" i="15"/>
  <c r="E734" i="17" s="1"/>
  <c r="E355" i="15"/>
  <c r="F734" i="17" s="1"/>
  <c r="F355" i="15"/>
  <c r="G734" i="17" s="1"/>
  <c r="D356" i="15"/>
  <c r="E735" i="17" s="1"/>
  <c r="E356" i="15"/>
  <c r="F735" i="17" s="1"/>
  <c r="F356" i="15"/>
  <c r="G735" i="17" s="1"/>
  <c r="D357" i="15"/>
  <c r="E736" i="17" s="1"/>
  <c r="E357" i="15"/>
  <c r="F736" i="17" s="1"/>
  <c r="F357" i="15"/>
  <c r="G736" i="17" s="1"/>
  <c r="C348" i="15"/>
  <c r="D727" i="17" s="1"/>
  <c r="C357" i="15"/>
  <c r="D736" i="17" s="1"/>
  <c r="C356" i="15"/>
  <c r="D735" i="17" s="1"/>
  <c r="C355" i="15"/>
  <c r="D734" i="17" s="1"/>
  <c r="C354" i="15"/>
  <c r="D733" i="17" s="1"/>
  <c r="C353" i="15"/>
  <c r="D732" i="17" s="1"/>
  <c r="C352" i="15"/>
  <c r="D731" i="17" s="1"/>
  <c r="C351" i="15"/>
  <c r="D730" i="17" s="1"/>
  <c r="C350" i="15"/>
  <c r="D729" i="17" s="1"/>
  <c r="C349" i="15"/>
  <c r="D728" i="17" s="1"/>
  <c r="C347" i="15"/>
  <c r="D726" i="17" s="1"/>
  <c r="C346" i="15"/>
  <c r="D725" i="17" s="1"/>
  <c r="C345" i="15"/>
  <c r="D724" i="17" s="1"/>
  <c r="C344" i="15"/>
  <c r="D723" i="17" s="1"/>
  <c r="C343" i="15"/>
  <c r="D722" i="17" s="1"/>
  <c r="T322" i="15"/>
  <c r="E707" i="17" s="1"/>
  <c r="U322" i="15"/>
  <c r="F707" i="17" s="1"/>
  <c r="V322" i="15"/>
  <c r="G707" i="17" s="1"/>
  <c r="W322" i="15"/>
  <c r="H707" i="17" s="1"/>
  <c r="T323" i="15"/>
  <c r="E708" i="17" s="1"/>
  <c r="U323" i="15"/>
  <c r="F708" i="17" s="1"/>
  <c r="V323" i="15"/>
  <c r="G708" i="17" s="1"/>
  <c r="W323" i="15"/>
  <c r="H708" i="17" s="1"/>
  <c r="T324" i="15"/>
  <c r="E709" i="17" s="1"/>
  <c r="U324" i="15"/>
  <c r="F709" i="17" s="1"/>
  <c r="V324" i="15"/>
  <c r="G709" i="17" s="1"/>
  <c r="W324" i="15"/>
  <c r="H709" i="17" s="1"/>
  <c r="T325" i="15"/>
  <c r="E710" i="17" s="1"/>
  <c r="U325" i="15"/>
  <c r="F710" i="17" s="1"/>
  <c r="V325" i="15"/>
  <c r="G710" i="17" s="1"/>
  <c r="W325" i="15"/>
  <c r="H710" i="17" s="1"/>
  <c r="T326" i="15"/>
  <c r="E711" i="17" s="1"/>
  <c r="U326" i="15"/>
  <c r="F711" i="17" s="1"/>
  <c r="V326" i="15"/>
  <c r="G711" i="17" s="1"/>
  <c r="W326" i="15"/>
  <c r="H711" i="17" s="1"/>
  <c r="T327" i="15"/>
  <c r="E712" i="17" s="1"/>
  <c r="U327" i="15"/>
  <c r="F712" i="17" s="1"/>
  <c r="V327" i="15"/>
  <c r="G712" i="17" s="1"/>
  <c r="W327" i="15"/>
  <c r="H712" i="17" s="1"/>
  <c r="T328" i="15"/>
  <c r="E713" i="17" s="1"/>
  <c r="U328" i="15"/>
  <c r="F713" i="17" s="1"/>
  <c r="V328" i="15"/>
  <c r="G713" i="17" s="1"/>
  <c r="W328" i="15"/>
  <c r="H713" i="17" s="1"/>
  <c r="T329" i="15"/>
  <c r="E714" i="17" s="1"/>
  <c r="U329" i="15"/>
  <c r="F714" i="17" s="1"/>
  <c r="V329" i="15"/>
  <c r="G714" i="17" s="1"/>
  <c r="T330" i="15"/>
  <c r="E715" i="17" s="1"/>
  <c r="U330" i="15"/>
  <c r="F715" i="17" s="1"/>
  <c r="V330" i="15"/>
  <c r="G715" i="17" s="1"/>
  <c r="T331" i="15"/>
  <c r="E716" i="17" s="1"/>
  <c r="U331" i="15"/>
  <c r="F716" i="17" s="1"/>
  <c r="V331" i="15"/>
  <c r="G716" i="17" s="1"/>
  <c r="T332" i="15"/>
  <c r="E717" i="17" s="1"/>
  <c r="U332" i="15"/>
  <c r="F717" i="17" s="1"/>
  <c r="V332" i="15"/>
  <c r="G717" i="17" s="1"/>
  <c r="T333" i="15"/>
  <c r="E718" i="17" s="1"/>
  <c r="U333" i="15"/>
  <c r="F718" i="17" s="1"/>
  <c r="V333" i="15"/>
  <c r="G718" i="17" s="1"/>
  <c r="T334" i="15"/>
  <c r="E719" i="17" s="1"/>
  <c r="U334" i="15"/>
  <c r="F719" i="17" s="1"/>
  <c r="V334" i="15"/>
  <c r="G719" i="17" s="1"/>
  <c r="T335" i="15"/>
  <c r="E720" i="17" s="1"/>
  <c r="U335" i="15"/>
  <c r="F720" i="17" s="1"/>
  <c r="V335" i="15"/>
  <c r="G720" i="17" s="1"/>
  <c r="T336" i="15"/>
  <c r="E721" i="17" s="1"/>
  <c r="U336" i="15"/>
  <c r="F721" i="17" s="1"/>
  <c r="V336" i="15"/>
  <c r="G721" i="17" s="1"/>
  <c r="S336" i="15"/>
  <c r="D721" i="17" s="1"/>
  <c r="S335" i="15"/>
  <c r="D720" i="17" s="1"/>
  <c r="S334" i="15"/>
  <c r="D719" i="17" s="1"/>
  <c r="S333" i="15"/>
  <c r="D718" i="17" s="1"/>
  <c r="S332" i="15"/>
  <c r="D717" i="17" s="1"/>
  <c r="S331" i="15"/>
  <c r="D716" i="17" s="1"/>
  <c r="S330" i="15"/>
  <c r="D715" i="17" s="1"/>
  <c r="S329" i="15"/>
  <c r="D714" i="17" s="1"/>
  <c r="S328" i="15"/>
  <c r="D713" i="17" s="1"/>
  <c r="S327" i="15"/>
  <c r="D712" i="17" s="1"/>
  <c r="S326" i="15"/>
  <c r="D711" i="17" s="1"/>
  <c r="S325" i="15"/>
  <c r="D710" i="17" s="1"/>
  <c r="S324" i="15"/>
  <c r="D709" i="17" s="1"/>
  <c r="S323" i="15"/>
  <c r="D708" i="17" s="1"/>
  <c r="S322" i="15"/>
  <c r="D707" i="17" s="1"/>
  <c r="L322" i="15"/>
  <c r="E692" i="17" s="1"/>
  <c r="M322" i="15"/>
  <c r="F692" i="17" s="1"/>
  <c r="N322" i="15"/>
  <c r="G692" i="17" s="1"/>
  <c r="O322" i="15"/>
  <c r="H692" i="17" s="1"/>
  <c r="L323" i="15"/>
  <c r="E693" i="17" s="1"/>
  <c r="M323" i="15"/>
  <c r="F693" i="17" s="1"/>
  <c r="N323" i="15"/>
  <c r="G693" i="17" s="1"/>
  <c r="O323" i="15"/>
  <c r="H693" i="17" s="1"/>
  <c r="L324" i="15"/>
  <c r="E694" i="17" s="1"/>
  <c r="M324" i="15"/>
  <c r="F694" i="17" s="1"/>
  <c r="N324" i="15"/>
  <c r="G694" i="17" s="1"/>
  <c r="O324" i="15"/>
  <c r="H694" i="17" s="1"/>
  <c r="L325" i="15"/>
  <c r="E695" i="17" s="1"/>
  <c r="M325" i="15"/>
  <c r="F695" i="17" s="1"/>
  <c r="N325" i="15"/>
  <c r="G695" i="17" s="1"/>
  <c r="O325" i="15"/>
  <c r="H695" i="17" s="1"/>
  <c r="L326" i="15"/>
  <c r="E696" i="17" s="1"/>
  <c r="M326" i="15"/>
  <c r="F696" i="17" s="1"/>
  <c r="N326" i="15"/>
  <c r="G696" i="17" s="1"/>
  <c r="O326" i="15"/>
  <c r="H696" i="17" s="1"/>
  <c r="L327" i="15"/>
  <c r="E697" i="17" s="1"/>
  <c r="M327" i="15"/>
  <c r="F697" i="17" s="1"/>
  <c r="N327" i="15"/>
  <c r="G697" i="17" s="1"/>
  <c r="O327" i="15"/>
  <c r="H697" i="17" s="1"/>
  <c r="L328" i="15"/>
  <c r="E698" i="17" s="1"/>
  <c r="M328" i="15"/>
  <c r="F698" i="17" s="1"/>
  <c r="N328" i="15"/>
  <c r="G698" i="17" s="1"/>
  <c r="O328" i="15"/>
  <c r="H698" i="17" s="1"/>
  <c r="L329" i="15"/>
  <c r="E699" i="17" s="1"/>
  <c r="M329" i="15"/>
  <c r="F699" i="17" s="1"/>
  <c r="N329" i="15"/>
  <c r="G699" i="17" s="1"/>
  <c r="L330" i="15"/>
  <c r="E700" i="17" s="1"/>
  <c r="M330" i="15"/>
  <c r="F700" i="17" s="1"/>
  <c r="N330" i="15"/>
  <c r="G700" i="17" s="1"/>
  <c r="L331" i="15"/>
  <c r="E701" i="17" s="1"/>
  <c r="M331" i="15"/>
  <c r="F701" i="17" s="1"/>
  <c r="N331" i="15"/>
  <c r="G701" i="17" s="1"/>
  <c r="L332" i="15"/>
  <c r="E702" i="17" s="1"/>
  <c r="M332" i="15"/>
  <c r="F702" i="17" s="1"/>
  <c r="N332" i="15"/>
  <c r="G702" i="17" s="1"/>
  <c r="L333" i="15"/>
  <c r="E703" i="17" s="1"/>
  <c r="M333" i="15"/>
  <c r="F703" i="17" s="1"/>
  <c r="N333" i="15"/>
  <c r="G703" i="17" s="1"/>
  <c r="L334" i="15"/>
  <c r="E704" i="17" s="1"/>
  <c r="M334" i="15"/>
  <c r="F704" i="17" s="1"/>
  <c r="N334" i="15"/>
  <c r="G704" i="17" s="1"/>
  <c r="L335" i="15"/>
  <c r="E705" i="17" s="1"/>
  <c r="M335" i="15"/>
  <c r="F705" i="17" s="1"/>
  <c r="N335" i="15"/>
  <c r="G705" i="17" s="1"/>
  <c r="L336" i="15"/>
  <c r="E706" i="17" s="1"/>
  <c r="M336" i="15"/>
  <c r="F706" i="17" s="1"/>
  <c r="N336" i="15"/>
  <c r="G706" i="17" s="1"/>
  <c r="K336" i="15"/>
  <c r="D706" i="17" s="1"/>
  <c r="K335" i="15"/>
  <c r="D705" i="17" s="1"/>
  <c r="K334" i="15"/>
  <c r="D704" i="17" s="1"/>
  <c r="K333" i="15"/>
  <c r="D703" i="17" s="1"/>
  <c r="K332" i="15"/>
  <c r="D702" i="17" s="1"/>
  <c r="K331" i="15"/>
  <c r="D701" i="17" s="1"/>
  <c r="K330" i="15"/>
  <c r="D700" i="17" s="1"/>
  <c r="K329" i="15"/>
  <c r="D699" i="17" s="1"/>
  <c r="K328" i="15"/>
  <c r="D698" i="17" s="1"/>
  <c r="K327" i="15"/>
  <c r="D697" i="17" s="1"/>
  <c r="K326" i="15"/>
  <c r="D696" i="17" s="1"/>
  <c r="K325" i="15"/>
  <c r="D695" i="17" s="1"/>
  <c r="K324" i="15"/>
  <c r="D694" i="17" s="1"/>
  <c r="K323" i="15"/>
  <c r="D693" i="17" s="1"/>
  <c r="K322" i="15"/>
  <c r="D692" i="17" s="1"/>
  <c r="D322" i="15"/>
  <c r="E677" i="17" s="1"/>
  <c r="E322" i="15"/>
  <c r="F677" i="17" s="1"/>
  <c r="F322" i="15"/>
  <c r="G677" i="17" s="1"/>
  <c r="G322" i="15"/>
  <c r="H677" i="17" s="1"/>
  <c r="D323" i="15"/>
  <c r="E678" i="17" s="1"/>
  <c r="E323" i="15"/>
  <c r="F678" i="17" s="1"/>
  <c r="F323" i="15"/>
  <c r="G678" i="17" s="1"/>
  <c r="G323" i="15"/>
  <c r="H678" i="17" s="1"/>
  <c r="D324" i="15"/>
  <c r="E679" i="17" s="1"/>
  <c r="E324" i="15"/>
  <c r="F679" i="17" s="1"/>
  <c r="F324" i="15"/>
  <c r="G679" i="17" s="1"/>
  <c r="G324" i="15"/>
  <c r="H679" i="17" s="1"/>
  <c r="D325" i="15"/>
  <c r="E680" i="17" s="1"/>
  <c r="E325" i="15"/>
  <c r="F680" i="17" s="1"/>
  <c r="F325" i="15"/>
  <c r="G680" i="17" s="1"/>
  <c r="G325" i="15"/>
  <c r="H680" i="17" s="1"/>
  <c r="D326" i="15"/>
  <c r="E681" i="17" s="1"/>
  <c r="E326" i="15"/>
  <c r="F681" i="17" s="1"/>
  <c r="F326" i="15"/>
  <c r="G681" i="17" s="1"/>
  <c r="G326" i="15"/>
  <c r="H681" i="17" s="1"/>
  <c r="D327" i="15"/>
  <c r="E682" i="17" s="1"/>
  <c r="E327" i="15"/>
  <c r="F682" i="17" s="1"/>
  <c r="F327" i="15"/>
  <c r="G682" i="17" s="1"/>
  <c r="G327" i="15"/>
  <c r="H682" i="17" s="1"/>
  <c r="D328" i="15"/>
  <c r="E683" i="17" s="1"/>
  <c r="E328" i="15"/>
  <c r="F683" i="17" s="1"/>
  <c r="F328" i="15"/>
  <c r="G683" i="17" s="1"/>
  <c r="G328" i="15"/>
  <c r="H683" i="17" s="1"/>
  <c r="D329" i="15"/>
  <c r="E684" i="17" s="1"/>
  <c r="E329" i="15"/>
  <c r="F684" i="17" s="1"/>
  <c r="F329" i="15"/>
  <c r="G684" i="17" s="1"/>
  <c r="D330" i="15"/>
  <c r="E685" i="17" s="1"/>
  <c r="E330" i="15"/>
  <c r="F685" i="17" s="1"/>
  <c r="F330" i="15"/>
  <c r="G685" i="17" s="1"/>
  <c r="D331" i="15"/>
  <c r="E686" i="17" s="1"/>
  <c r="E331" i="15"/>
  <c r="F686" i="17" s="1"/>
  <c r="F331" i="15"/>
  <c r="G686" i="17" s="1"/>
  <c r="D332" i="15"/>
  <c r="E687" i="17" s="1"/>
  <c r="E332" i="15"/>
  <c r="F687" i="17" s="1"/>
  <c r="F332" i="15"/>
  <c r="G687" i="17" s="1"/>
  <c r="D333" i="15"/>
  <c r="E688" i="17" s="1"/>
  <c r="E333" i="15"/>
  <c r="F688" i="17" s="1"/>
  <c r="F333" i="15"/>
  <c r="G688" i="17" s="1"/>
  <c r="D334" i="15"/>
  <c r="E689" i="17" s="1"/>
  <c r="E334" i="15"/>
  <c r="F689" i="17" s="1"/>
  <c r="F334" i="15"/>
  <c r="G689" i="17" s="1"/>
  <c r="D335" i="15"/>
  <c r="E690" i="17" s="1"/>
  <c r="E335" i="15"/>
  <c r="F690" i="17" s="1"/>
  <c r="F335" i="15"/>
  <c r="G690" i="17" s="1"/>
  <c r="D336" i="15"/>
  <c r="E691" i="17" s="1"/>
  <c r="E336" i="15"/>
  <c r="F691" i="17" s="1"/>
  <c r="F336" i="15"/>
  <c r="G691" i="17" s="1"/>
  <c r="C336" i="15"/>
  <c r="D691" i="17" s="1"/>
  <c r="C335" i="15"/>
  <c r="D690" i="17" s="1"/>
  <c r="C334" i="15"/>
  <c r="D689" i="17" s="1"/>
  <c r="C333" i="15"/>
  <c r="D688" i="17" s="1"/>
  <c r="C332" i="15"/>
  <c r="D687" i="17" s="1"/>
  <c r="C331" i="15"/>
  <c r="D686" i="17" s="1"/>
  <c r="C330" i="15"/>
  <c r="D685" i="17" s="1"/>
  <c r="C329" i="15"/>
  <c r="D684" i="17" s="1"/>
  <c r="C328" i="15"/>
  <c r="D683" i="17" s="1"/>
  <c r="C327" i="15"/>
  <c r="D682" i="17" s="1"/>
  <c r="C326" i="15"/>
  <c r="D681" i="17" s="1"/>
  <c r="C324" i="15"/>
  <c r="D679" i="17" s="1"/>
  <c r="C323" i="15"/>
  <c r="D678" i="17" s="1"/>
  <c r="C322" i="15"/>
  <c r="D677" i="17" s="1"/>
  <c r="C325" i="15"/>
  <c r="D680" i="17" s="1"/>
  <c r="T301" i="15"/>
  <c r="E662" i="17" s="1"/>
  <c r="U301" i="15"/>
  <c r="F662" i="17" s="1"/>
  <c r="V301" i="15"/>
  <c r="G662" i="17" s="1"/>
  <c r="W301" i="15"/>
  <c r="H662" i="17" s="1"/>
  <c r="T302" i="15"/>
  <c r="E663" i="17" s="1"/>
  <c r="U302" i="15"/>
  <c r="F663" i="17" s="1"/>
  <c r="V302" i="15"/>
  <c r="G663" i="17" s="1"/>
  <c r="W302" i="15"/>
  <c r="H663" i="17" s="1"/>
  <c r="T303" i="15"/>
  <c r="E664" i="17" s="1"/>
  <c r="U303" i="15"/>
  <c r="F664" i="17" s="1"/>
  <c r="V303" i="15"/>
  <c r="G664" i="17" s="1"/>
  <c r="W303" i="15"/>
  <c r="H664" i="17" s="1"/>
  <c r="T304" i="15"/>
  <c r="E665" i="17" s="1"/>
  <c r="U304" i="15"/>
  <c r="F665" i="17" s="1"/>
  <c r="V304" i="15"/>
  <c r="G665" i="17" s="1"/>
  <c r="W304" i="15"/>
  <c r="H665" i="17" s="1"/>
  <c r="T305" i="15"/>
  <c r="E666" i="17" s="1"/>
  <c r="U305" i="15"/>
  <c r="F666" i="17" s="1"/>
  <c r="V305" i="15"/>
  <c r="G666" i="17" s="1"/>
  <c r="W305" i="15"/>
  <c r="H666" i="17" s="1"/>
  <c r="T306" i="15"/>
  <c r="E667" i="17" s="1"/>
  <c r="U306" i="15"/>
  <c r="F667" i="17" s="1"/>
  <c r="V306" i="15"/>
  <c r="G667" i="17" s="1"/>
  <c r="W306" i="15"/>
  <c r="H667" i="17" s="1"/>
  <c r="T307" i="15"/>
  <c r="E668" i="17" s="1"/>
  <c r="U307" i="15"/>
  <c r="F668" i="17" s="1"/>
  <c r="V307" i="15"/>
  <c r="G668" i="17" s="1"/>
  <c r="W307" i="15"/>
  <c r="H668" i="17" s="1"/>
  <c r="T308" i="15"/>
  <c r="E669" i="17" s="1"/>
  <c r="U308" i="15"/>
  <c r="F669" i="17" s="1"/>
  <c r="V308" i="15"/>
  <c r="G669" i="17" s="1"/>
  <c r="T309" i="15"/>
  <c r="E670" i="17" s="1"/>
  <c r="U309" i="15"/>
  <c r="F670" i="17" s="1"/>
  <c r="V309" i="15"/>
  <c r="G670" i="17" s="1"/>
  <c r="T310" i="15"/>
  <c r="E671" i="17" s="1"/>
  <c r="U310" i="15"/>
  <c r="F671" i="17" s="1"/>
  <c r="V310" i="15"/>
  <c r="G671" i="17" s="1"/>
  <c r="T311" i="15"/>
  <c r="E672" i="17" s="1"/>
  <c r="U311" i="15"/>
  <c r="F672" i="17" s="1"/>
  <c r="V311" i="15"/>
  <c r="G672" i="17" s="1"/>
  <c r="T312" i="15"/>
  <c r="E673" i="17" s="1"/>
  <c r="U312" i="15"/>
  <c r="F673" i="17" s="1"/>
  <c r="V312" i="15"/>
  <c r="G673" i="17" s="1"/>
  <c r="T313" i="15"/>
  <c r="E674" i="17" s="1"/>
  <c r="U313" i="15"/>
  <c r="F674" i="17" s="1"/>
  <c r="V313" i="15"/>
  <c r="G674" i="17" s="1"/>
  <c r="T314" i="15"/>
  <c r="E675" i="17" s="1"/>
  <c r="U314" i="15"/>
  <c r="F675" i="17" s="1"/>
  <c r="V314" i="15"/>
  <c r="G675" i="17" s="1"/>
  <c r="T315" i="15"/>
  <c r="E676" i="17" s="1"/>
  <c r="U315" i="15"/>
  <c r="F676" i="17" s="1"/>
  <c r="V315" i="15"/>
  <c r="G676" i="17" s="1"/>
  <c r="S315" i="15"/>
  <c r="D676" i="17" s="1"/>
  <c r="S314" i="15"/>
  <c r="D675" i="17" s="1"/>
  <c r="S313" i="15"/>
  <c r="D674" i="17" s="1"/>
  <c r="S312" i="15"/>
  <c r="D673" i="17" s="1"/>
  <c r="S311" i="15"/>
  <c r="D672" i="17" s="1"/>
  <c r="S310" i="15"/>
  <c r="D671" i="17" s="1"/>
  <c r="S309" i="15"/>
  <c r="D670" i="17" s="1"/>
  <c r="S308" i="15"/>
  <c r="D669" i="17" s="1"/>
  <c r="S307" i="15"/>
  <c r="D668" i="17" s="1"/>
  <c r="S306" i="15"/>
  <c r="D667" i="17" s="1"/>
  <c r="S305" i="15"/>
  <c r="D666" i="17" s="1"/>
  <c r="S304" i="15"/>
  <c r="D665" i="17" s="1"/>
  <c r="S303" i="15"/>
  <c r="D664" i="17" s="1"/>
  <c r="S302" i="15"/>
  <c r="D663" i="17" s="1"/>
  <c r="S301" i="15"/>
  <c r="D662" i="17" s="1"/>
  <c r="L301" i="15"/>
  <c r="E647" i="17" s="1"/>
  <c r="M301" i="15"/>
  <c r="F647" i="17" s="1"/>
  <c r="N301" i="15"/>
  <c r="G647" i="17" s="1"/>
  <c r="O301" i="15"/>
  <c r="H647" i="17" s="1"/>
  <c r="L302" i="15"/>
  <c r="E648" i="17" s="1"/>
  <c r="M302" i="15"/>
  <c r="F648" i="17" s="1"/>
  <c r="N302" i="15"/>
  <c r="G648" i="17" s="1"/>
  <c r="O302" i="15"/>
  <c r="H648" i="17" s="1"/>
  <c r="L303" i="15"/>
  <c r="E649" i="17" s="1"/>
  <c r="M303" i="15"/>
  <c r="F649" i="17" s="1"/>
  <c r="N303" i="15"/>
  <c r="G649" i="17" s="1"/>
  <c r="O303" i="15"/>
  <c r="H649" i="17" s="1"/>
  <c r="L304" i="15"/>
  <c r="E650" i="17" s="1"/>
  <c r="M304" i="15"/>
  <c r="F650" i="17" s="1"/>
  <c r="N304" i="15"/>
  <c r="G650" i="17" s="1"/>
  <c r="O304" i="15"/>
  <c r="H650" i="17" s="1"/>
  <c r="L305" i="15"/>
  <c r="E651" i="17" s="1"/>
  <c r="M305" i="15"/>
  <c r="F651" i="17" s="1"/>
  <c r="N305" i="15"/>
  <c r="G651" i="17" s="1"/>
  <c r="O305" i="15"/>
  <c r="H651" i="17" s="1"/>
  <c r="L306" i="15"/>
  <c r="E652" i="17" s="1"/>
  <c r="M306" i="15"/>
  <c r="F652" i="17" s="1"/>
  <c r="N306" i="15"/>
  <c r="G652" i="17" s="1"/>
  <c r="O306" i="15"/>
  <c r="H652" i="17" s="1"/>
  <c r="L307" i="15"/>
  <c r="E653" i="17" s="1"/>
  <c r="M307" i="15"/>
  <c r="F653" i="17" s="1"/>
  <c r="N307" i="15"/>
  <c r="G653" i="17" s="1"/>
  <c r="O307" i="15"/>
  <c r="H653" i="17" s="1"/>
  <c r="L308" i="15"/>
  <c r="E654" i="17" s="1"/>
  <c r="M308" i="15"/>
  <c r="F654" i="17" s="1"/>
  <c r="N308" i="15"/>
  <c r="G654" i="17" s="1"/>
  <c r="L309" i="15"/>
  <c r="E655" i="17" s="1"/>
  <c r="M309" i="15"/>
  <c r="F655" i="17" s="1"/>
  <c r="N309" i="15"/>
  <c r="G655" i="17" s="1"/>
  <c r="L310" i="15"/>
  <c r="E656" i="17" s="1"/>
  <c r="M310" i="15"/>
  <c r="F656" i="17" s="1"/>
  <c r="N310" i="15"/>
  <c r="G656" i="17" s="1"/>
  <c r="L311" i="15"/>
  <c r="E657" i="17" s="1"/>
  <c r="M311" i="15"/>
  <c r="F657" i="17" s="1"/>
  <c r="N311" i="15"/>
  <c r="G657" i="17" s="1"/>
  <c r="L312" i="15"/>
  <c r="E658" i="17" s="1"/>
  <c r="M312" i="15"/>
  <c r="F658" i="17" s="1"/>
  <c r="N312" i="15"/>
  <c r="G658" i="17" s="1"/>
  <c r="L313" i="15"/>
  <c r="E659" i="17" s="1"/>
  <c r="M313" i="15"/>
  <c r="F659" i="17" s="1"/>
  <c r="N313" i="15"/>
  <c r="G659" i="17" s="1"/>
  <c r="L314" i="15"/>
  <c r="E660" i="17" s="1"/>
  <c r="M314" i="15"/>
  <c r="F660" i="17" s="1"/>
  <c r="N314" i="15"/>
  <c r="G660" i="17" s="1"/>
  <c r="L315" i="15"/>
  <c r="E661" i="17" s="1"/>
  <c r="M315" i="15"/>
  <c r="F661" i="17" s="1"/>
  <c r="N315" i="15"/>
  <c r="G661" i="17" s="1"/>
  <c r="K315" i="15"/>
  <c r="D661" i="17" s="1"/>
  <c r="K314" i="15"/>
  <c r="D660" i="17" s="1"/>
  <c r="K313" i="15"/>
  <c r="D659" i="17" s="1"/>
  <c r="K312" i="15"/>
  <c r="D658" i="17" s="1"/>
  <c r="K311" i="15"/>
  <c r="D657" i="17" s="1"/>
  <c r="K310" i="15"/>
  <c r="D656" i="17" s="1"/>
  <c r="K309" i="15"/>
  <c r="D655" i="17" s="1"/>
  <c r="K308" i="15"/>
  <c r="D654" i="17" s="1"/>
  <c r="K307" i="15"/>
  <c r="D653" i="17" s="1"/>
  <c r="K306" i="15"/>
  <c r="D652" i="17" s="1"/>
  <c r="K305" i="15"/>
  <c r="D651" i="17" s="1"/>
  <c r="K304" i="15"/>
  <c r="D650" i="17" s="1"/>
  <c r="K303" i="15"/>
  <c r="D649" i="17" s="1"/>
  <c r="K302" i="15"/>
  <c r="D648" i="17" s="1"/>
  <c r="K301" i="15"/>
  <c r="D647" i="17" s="1"/>
  <c r="D301" i="15"/>
  <c r="E632" i="17" s="1"/>
  <c r="E301" i="15"/>
  <c r="F632" i="17" s="1"/>
  <c r="F301" i="15"/>
  <c r="G632" i="17" s="1"/>
  <c r="G301" i="15"/>
  <c r="H632" i="17" s="1"/>
  <c r="D302" i="15"/>
  <c r="E633" i="17" s="1"/>
  <c r="E302" i="15"/>
  <c r="F633" i="17" s="1"/>
  <c r="F302" i="15"/>
  <c r="G633" i="17" s="1"/>
  <c r="G302" i="15"/>
  <c r="H633" i="17" s="1"/>
  <c r="D303" i="15"/>
  <c r="E634" i="17" s="1"/>
  <c r="E303" i="15"/>
  <c r="F634" i="17" s="1"/>
  <c r="F303" i="15"/>
  <c r="G634" i="17" s="1"/>
  <c r="G303" i="15"/>
  <c r="H634" i="17" s="1"/>
  <c r="D304" i="15"/>
  <c r="E635" i="17" s="1"/>
  <c r="E304" i="15"/>
  <c r="F635" i="17" s="1"/>
  <c r="F304" i="15"/>
  <c r="G635" i="17" s="1"/>
  <c r="G304" i="15"/>
  <c r="H635" i="17" s="1"/>
  <c r="D305" i="15"/>
  <c r="E636" i="17" s="1"/>
  <c r="E305" i="15"/>
  <c r="F636" i="17" s="1"/>
  <c r="F305" i="15"/>
  <c r="G636" i="17" s="1"/>
  <c r="G305" i="15"/>
  <c r="H636" i="17" s="1"/>
  <c r="D306" i="15"/>
  <c r="E637" i="17" s="1"/>
  <c r="E306" i="15"/>
  <c r="F637" i="17" s="1"/>
  <c r="F306" i="15"/>
  <c r="G637" i="17" s="1"/>
  <c r="G306" i="15"/>
  <c r="H637" i="17" s="1"/>
  <c r="D307" i="15"/>
  <c r="E638" i="17" s="1"/>
  <c r="E307" i="15"/>
  <c r="F638" i="17" s="1"/>
  <c r="F307" i="15"/>
  <c r="G638" i="17" s="1"/>
  <c r="G307" i="15"/>
  <c r="H638" i="17" s="1"/>
  <c r="D308" i="15"/>
  <c r="E639" i="17" s="1"/>
  <c r="E308" i="15"/>
  <c r="F639" i="17" s="1"/>
  <c r="F308" i="15"/>
  <c r="G639" i="17" s="1"/>
  <c r="D309" i="15"/>
  <c r="E640" i="17" s="1"/>
  <c r="E309" i="15"/>
  <c r="F640" i="17" s="1"/>
  <c r="F309" i="15"/>
  <c r="G640" i="17" s="1"/>
  <c r="D310" i="15"/>
  <c r="E641" i="17" s="1"/>
  <c r="E310" i="15"/>
  <c r="F641" i="17" s="1"/>
  <c r="F310" i="15"/>
  <c r="G641" i="17" s="1"/>
  <c r="D311" i="15"/>
  <c r="E642" i="17" s="1"/>
  <c r="E311" i="15"/>
  <c r="F642" i="17" s="1"/>
  <c r="F311" i="15"/>
  <c r="G642" i="17" s="1"/>
  <c r="D312" i="15"/>
  <c r="E643" i="17" s="1"/>
  <c r="E312" i="15"/>
  <c r="F643" i="17" s="1"/>
  <c r="F312" i="15"/>
  <c r="G643" i="17" s="1"/>
  <c r="D313" i="15"/>
  <c r="E644" i="17" s="1"/>
  <c r="E313" i="15"/>
  <c r="F644" i="17" s="1"/>
  <c r="F313" i="15"/>
  <c r="G644" i="17" s="1"/>
  <c r="D314" i="15"/>
  <c r="E645" i="17" s="1"/>
  <c r="E314" i="15"/>
  <c r="F645" i="17" s="1"/>
  <c r="F314" i="15"/>
  <c r="G645" i="17" s="1"/>
  <c r="D315" i="15"/>
  <c r="E646" i="17" s="1"/>
  <c r="E315" i="15"/>
  <c r="F646" i="17" s="1"/>
  <c r="F315" i="15"/>
  <c r="G646" i="17" s="1"/>
  <c r="C315" i="15"/>
  <c r="D646" i="17" s="1"/>
  <c r="C314" i="15"/>
  <c r="D645" i="17" s="1"/>
  <c r="C313" i="15"/>
  <c r="D644" i="17" s="1"/>
  <c r="C312" i="15"/>
  <c r="D643" i="17" s="1"/>
  <c r="C311" i="15"/>
  <c r="D642" i="17" s="1"/>
  <c r="C310" i="15"/>
  <c r="D641" i="17" s="1"/>
  <c r="C309" i="15"/>
  <c r="D640" i="17" s="1"/>
  <c r="C308" i="15"/>
  <c r="D639" i="17" s="1"/>
  <c r="C307" i="15"/>
  <c r="D638" i="17" s="1"/>
  <c r="C306" i="15"/>
  <c r="D637" i="17" s="1"/>
  <c r="C305" i="15"/>
  <c r="D636" i="17" s="1"/>
  <c r="C304" i="15"/>
  <c r="D635" i="17" s="1"/>
  <c r="C303" i="15"/>
  <c r="D634" i="17" s="1"/>
  <c r="C302" i="15"/>
  <c r="D633" i="17" s="1"/>
  <c r="C301" i="15"/>
  <c r="D632" i="17" s="1"/>
  <c r="T280" i="15"/>
  <c r="E617" i="17" s="1"/>
  <c r="U280" i="15"/>
  <c r="F617" i="17" s="1"/>
  <c r="V280" i="15"/>
  <c r="G617" i="17" s="1"/>
  <c r="W280" i="15"/>
  <c r="H617" i="17" s="1"/>
  <c r="T281" i="15"/>
  <c r="E618" i="17" s="1"/>
  <c r="U281" i="15"/>
  <c r="F618" i="17" s="1"/>
  <c r="V281" i="15"/>
  <c r="G618" i="17" s="1"/>
  <c r="W281" i="15"/>
  <c r="H618" i="17" s="1"/>
  <c r="T282" i="15"/>
  <c r="E619" i="17" s="1"/>
  <c r="U282" i="15"/>
  <c r="F619" i="17" s="1"/>
  <c r="V282" i="15"/>
  <c r="G619" i="17" s="1"/>
  <c r="W282" i="15"/>
  <c r="H619" i="17" s="1"/>
  <c r="T283" i="15"/>
  <c r="E620" i="17" s="1"/>
  <c r="U283" i="15"/>
  <c r="F620" i="17" s="1"/>
  <c r="V283" i="15"/>
  <c r="G620" i="17" s="1"/>
  <c r="W283" i="15"/>
  <c r="H620" i="17" s="1"/>
  <c r="T284" i="15"/>
  <c r="E621" i="17" s="1"/>
  <c r="U284" i="15"/>
  <c r="F621" i="17" s="1"/>
  <c r="V284" i="15"/>
  <c r="G621" i="17" s="1"/>
  <c r="W284" i="15"/>
  <c r="H621" i="17" s="1"/>
  <c r="T285" i="15"/>
  <c r="E622" i="17" s="1"/>
  <c r="U285" i="15"/>
  <c r="F622" i="17" s="1"/>
  <c r="V285" i="15"/>
  <c r="G622" i="17" s="1"/>
  <c r="W285" i="15"/>
  <c r="H622" i="17" s="1"/>
  <c r="T286" i="15"/>
  <c r="E623" i="17" s="1"/>
  <c r="U286" i="15"/>
  <c r="F623" i="17" s="1"/>
  <c r="V286" i="15"/>
  <c r="G623" i="17" s="1"/>
  <c r="W286" i="15"/>
  <c r="H623" i="17" s="1"/>
  <c r="T287" i="15"/>
  <c r="E624" i="17" s="1"/>
  <c r="U287" i="15"/>
  <c r="F624" i="17" s="1"/>
  <c r="V287" i="15"/>
  <c r="G624" i="17" s="1"/>
  <c r="T288" i="15"/>
  <c r="E625" i="17" s="1"/>
  <c r="U288" i="15"/>
  <c r="F625" i="17" s="1"/>
  <c r="V288" i="15"/>
  <c r="G625" i="17" s="1"/>
  <c r="T289" i="15"/>
  <c r="E626" i="17" s="1"/>
  <c r="U289" i="15"/>
  <c r="F626" i="17" s="1"/>
  <c r="V289" i="15"/>
  <c r="G626" i="17" s="1"/>
  <c r="T290" i="15"/>
  <c r="E627" i="17" s="1"/>
  <c r="U290" i="15"/>
  <c r="F627" i="17" s="1"/>
  <c r="V290" i="15"/>
  <c r="G627" i="17" s="1"/>
  <c r="T291" i="15"/>
  <c r="E628" i="17" s="1"/>
  <c r="U291" i="15"/>
  <c r="F628" i="17" s="1"/>
  <c r="V291" i="15"/>
  <c r="G628" i="17" s="1"/>
  <c r="T292" i="15"/>
  <c r="E629" i="17" s="1"/>
  <c r="U292" i="15"/>
  <c r="F629" i="17" s="1"/>
  <c r="V292" i="15"/>
  <c r="G629" i="17" s="1"/>
  <c r="T293" i="15"/>
  <c r="E630" i="17" s="1"/>
  <c r="U293" i="15"/>
  <c r="F630" i="17" s="1"/>
  <c r="V293" i="15"/>
  <c r="G630" i="17" s="1"/>
  <c r="T294" i="15"/>
  <c r="E631" i="17" s="1"/>
  <c r="U294" i="15"/>
  <c r="F631" i="17" s="1"/>
  <c r="V294" i="15"/>
  <c r="G631" i="17" s="1"/>
  <c r="S294" i="15"/>
  <c r="D631" i="17" s="1"/>
  <c r="S293" i="15"/>
  <c r="D630" i="17" s="1"/>
  <c r="S292" i="15"/>
  <c r="D629" i="17" s="1"/>
  <c r="S291" i="15"/>
  <c r="D628" i="17" s="1"/>
  <c r="S290" i="15"/>
  <c r="D627" i="17" s="1"/>
  <c r="S289" i="15"/>
  <c r="D626" i="17" s="1"/>
  <c r="S288" i="15"/>
  <c r="D625" i="17" s="1"/>
  <c r="S287" i="15"/>
  <c r="D624" i="17" s="1"/>
  <c r="S286" i="15"/>
  <c r="D623" i="17" s="1"/>
  <c r="S285" i="15"/>
  <c r="D622" i="17" s="1"/>
  <c r="S284" i="15"/>
  <c r="D621" i="17" s="1"/>
  <c r="S283" i="15"/>
  <c r="D620" i="17" s="1"/>
  <c r="S282" i="15"/>
  <c r="D619" i="17" s="1"/>
  <c r="S281" i="15"/>
  <c r="D618" i="17" s="1"/>
  <c r="S280" i="15"/>
  <c r="D617" i="17" s="1"/>
  <c r="L280" i="15"/>
  <c r="E602" i="17" s="1"/>
  <c r="M280" i="15"/>
  <c r="F602" i="17" s="1"/>
  <c r="N280" i="15"/>
  <c r="G602" i="17" s="1"/>
  <c r="O280" i="15"/>
  <c r="H602" i="17" s="1"/>
  <c r="L281" i="15"/>
  <c r="E603" i="17" s="1"/>
  <c r="M281" i="15"/>
  <c r="F603" i="17" s="1"/>
  <c r="N281" i="15"/>
  <c r="G603" i="17" s="1"/>
  <c r="O281" i="15"/>
  <c r="H603" i="17" s="1"/>
  <c r="L282" i="15"/>
  <c r="E604" i="17" s="1"/>
  <c r="M282" i="15"/>
  <c r="F604" i="17" s="1"/>
  <c r="N282" i="15"/>
  <c r="G604" i="17" s="1"/>
  <c r="O282" i="15"/>
  <c r="H604" i="17" s="1"/>
  <c r="L283" i="15"/>
  <c r="E605" i="17" s="1"/>
  <c r="M283" i="15"/>
  <c r="F605" i="17" s="1"/>
  <c r="N283" i="15"/>
  <c r="G605" i="17" s="1"/>
  <c r="O283" i="15"/>
  <c r="H605" i="17" s="1"/>
  <c r="L284" i="15"/>
  <c r="E606" i="17" s="1"/>
  <c r="M284" i="15"/>
  <c r="F606" i="17" s="1"/>
  <c r="N284" i="15"/>
  <c r="G606" i="17" s="1"/>
  <c r="O284" i="15"/>
  <c r="H606" i="17" s="1"/>
  <c r="L285" i="15"/>
  <c r="E607" i="17" s="1"/>
  <c r="M285" i="15"/>
  <c r="F607" i="17" s="1"/>
  <c r="N285" i="15"/>
  <c r="G607" i="17" s="1"/>
  <c r="O285" i="15"/>
  <c r="H607" i="17" s="1"/>
  <c r="L286" i="15"/>
  <c r="E608" i="17" s="1"/>
  <c r="M286" i="15"/>
  <c r="F608" i="17" s="1"/>
  <c r="N286" i="15"/>
  <c r="G608" i="17" s="1"/>
  <c r="O286" i="15"/>
  <c r="H608" i="17" s="1"/>
  <c r="L287" i="15"/>
  <c r="E609" i="17" s="1"/>
  <c r="M287" i="15"/>
  <c r="F609" i="17" s="1"/>
  <c r="N287" i="15"/>
  <c r="G609" i="17" s="1"/>
  <c r="L288" i="15"/>
  <c r="E610" i="17" s="1"/>
  <c r="M288" i="15"/>
  <c r="F610" i="17" s="1"/>
  <c r="N288" i="15"/>
  <c r="G610" i="17" s="1"/>
  <c r="L289" i="15"/>
  <c r="E611" i="17" s="1"/>
  <c r="M289" i="15"/>
  <c r="F611" i="17" s="1"/>
  <c r="N289" i="15"/>
  <c r="G611" i="17" s="1"/>
  <c r="L290" i="15"/>
  <c r="E612" i="17" s="1"/>
  <c r="M290" i="15"/>
  <c r="F612" i="17" s="1"/>
  <c r="N290" i="15"/>
  <c r="G612" i="17" s="1"/>
  <c r="L291" i="15"/>
  <c r="E613" i="17" s="1"/>
  <c r="M291" i="15"/>
  <c r="F613" i="17" s="1"/>
  <c r="N291" i="15"/>
  <c r="G613" i="17" s="1"/>
  <c r="L292" i="15"/>
  <c r="E614" i="17" s="1"/>
  <c r="M292" i="15"/>
  <c r="F614" i="17" s="1"/>
  <c r="N292" i="15"/>
  <c r="G614" i="17" s="1"/>
  <c r="L293" i="15"/>
  <c r="E615" i="17" s="1"/>
  <c r="M293" i="15"/>
  <c r="F615" i="17" s="1"/>
  <c r="N293" i="15"/>
  <c r="G615" i="17" s="1"/>
  <c r="L294" i="15"/>
  <c r="E616" i="17" s="1"/>
  <c r="M294" i="15"/>
  <c r="F616" i="17" s="1"/>
  <c r="N294" i="15"/>
  <c r="G616" i="17" s="1"/>
  <c r="K294" i="15"/>
  <c r="D616" i="17" s="1"/>
  <c r="K293" i="15"/>
  <c r="D615" i="17" s="1"/>
  <c r="K292" i="15"/>
  <c r="D614" i="17" s="1"/>
  <c r="K291" i="15"/>
  <c r="D613" i="17" s="1"/>
  <c r="K290" i="15"/>
  <c r="D612" i="17" s="1"/>
  <c r="K289" i="15"/>
  <c r="D611" i="17" s="1"/>
  <c r="K288" i="15"/>
  <c r="D610" i="17" s="1"/>
  <c r="K287" i="15"/>
  <c r="D609" i="17" s="1"/>
  <c r="K286" i="15"/>
  <c r="D608" i="17" s="1"/>
  <c r="K285" i="15"/>
  <c r="D607" i="17" s="1"/>
  <c r="K284" i="15"/>
  <c r="D606" i="17" s="1"/>
  <c r="K283" i="15"/>
  <c r="D605" i="17" s="1"/>
  <c r="K282" i="15"/>
  <c r="D604" i="17" s="1"/>
  <c r="K281" i="15"/>
  <c r="D603" i="17" s="1"/>
  <c r="K280" i="15"/>
  <c r="D602" i="17" s="1"/>
  <c r="D280" i="15"/>
  <c r="E587" i="17" s="1"/>
  <c r="E280" i="15"/>
  <c r="F587" i="17" s="1"/>
  <c r="F280" i="15"/>
  <c r="G587" i="17" s="1"/>
  <c r="G280" i="15"/>
  <c r="H587" i="17" s="1"/>
  <c r="D281" i="15"/>
  <c r="E588" i="17" s="1"/>
  <c r="E281" i="15"/>
  <c r="F588" i="17" s="1"/>
  <c r="F281" i="15"/>
  <c r="G588" i="17" s="1"/>
  <c r="G281" i="15"/>
  <c r="H588" i="17" s="1"/>
  <c r="D282" i="15"/>
  <c r="E589" i="17" s="1"/>
  <c r="E282" i="15"/>
  <c r="F589" i="17" s="1"/>
  <c r="F282" i="15"/>
  <c r="G589" i="17" s="1"/>
  <c r="G282" i="15"/>
  <c r="H589" i="17" s="1"/>
  <c r="D283" i="15"/>
  <c r="E590" i="17" s="1"/>
  <c r="E283" i="15"/>
  <c r="F590" i="17" s="1"/>
  <c r="F283" i="15"/>
  <c r="G590" i="17" s="1"/>
  <c r="G283" i="15"/>
  <c r="H590" i="17" s="1"/>
  <c r="D284" i="15"/>
  <c r="E591" i="17" s="1"/>
  <c r="E284" i="15"/>
  <c r="F591" i="17" s="1"/>
  <c r="F284" i="15"/>
  <c r="G591" i="17" s="1"/>
  <c r="G284" i="15"/>
  <c r="H591" i="17" s="1"/>
  <c r="D285" i="15"/>
  <c r="E592" i="17" s="1"/>
  <c r="E285" i="15"/>
  <c r="F592" i="17" s="1"/>
  <c r="F285" i="15"/>
  <c r="G592" i="17" s="1"/>
  <c r="G285" i="15"/>
  <c r="H592" i="17" s="1"/>
  <c r="D286" i="15"/>
  <c r="E593" i="17" s="1"/>
  <c r="E286" i="15"/>
  <c r="F593" i="17" s="1"/>
  <c r="F286" i="15"/>
  <c r="G593" i="17" s="1"/>
  <c r="G286" i="15"/>
  <c r="H593" i="17" s="1"/>
  <c r="D287" i="15"/>
  <c r="E594" i="17" s="1"/>
  <c r="E287" i="15"/>
  <c r="F594" i="17" s="1"/>
  <c r="F287" i="15"/>
  <c r="G594" i="17" s="1"/>
  <c r="D288" i="15"/>
  <c r="E595" i="17" s="1"/>
  <c r="E288" i="15"/>
  <c r="F595" i="17" s="1"/>
  <c r="F288" i="15"/>
  <c r="G595" i="17" s="1"/>
  <c r="D289" i="15"/>
  <c r="E596" i="17" s="1"/>
  <c r="E289" i="15"/>
  <c r="F596" i="17" s="1"/>
  <c r="F289" i="15"/>
  <c r="G596" i="17" s="1"/>
  <c r="D290" i="15"/>
  <c r="E597" i="17" s="1"/>
  <c r="E290" i="15"/>
  <c r="F597" i="17" s="1"/>
  <c r="F290" i="15"/>
  <c r="G597" i="17" s="1"/>
  <c r="D291" i="15"/>
  <c r="E598" i="17" s="1"/>
  <c r="E291" i="15"/>
  <c r="F598" i="17" s="1"/>
  <c r="F291" i="15"/>
  <c r="G598" i="17" s="1"/>
  <c r="D292" i="15"/>
  <c r="E599" i="17" s="1"/>
  <c r="E292" i="15"/>
  <c r="F599" i="17" s="1"/>
  <c r="F292" i="15"/>
  <c r="G599" i="17" s="1"/>
  <c r="D293" i="15"/>
  <c r="E600" i="17" s="1"/>
  <c r="E293" i="15"/>
  <c r="F600" i="17" s="1"/>
  <c r="F293" i="15"/>
  <c r="G600" i="17" s="1"/>
  <c r="D294" i="15"/>
  <c r="E601" i="17" s="1"/>
  <c r="E294" i="15"/>
  <c r="F601" i="17" s="1"/>
  <c r="F294" i="15"/>
  <c r="G601" i="17" s="1"/>
  <c r="C294" i="15"/>
  <c r="D601" i="17" s="1"/>
  <c r="C293" i="15"/>
  <c r="D600" i="17" s="1"/>
  <c r="C292" i="15"/>
  <c r="D599" i="17" s="1"/>
  <c r="C291" i="15"/>
  <c r="D598" i="17" s="1"/>
  <c r="C290" i="15"/>
  <c r="D597" i="17" s="1"/>
  <c r="C289" i="15"/>
  <c r="D596" i="17" s="1"/>
  <c r="C288" i="15"/>
  <c r="D595" i="17" s="1"/>
  <c r="C287" i="15"/>
  <c r="D594" i="17" s="1"/>
  <c r="C286" i="15"/>
  <c r="D593" i="17" s="1"/>
  <c r="C285" i="15"/>
  <c r="D592" i="17" s="1"/>
  <c r="C284" i="15"/>
  <c r="D591" i="17" s="1"/>
  <c r="C283" i="15"/>
  <c r="D590" i="17" s="1"/>
  <c r="C282" i="15"/>
  <c r="D589" i="17" s="1"/>
  <c r="C281" i="15"/>
  <c r="D588" i="17" s="1"/>
  <c r="C280" i="15"/>
  <c r="D587" i="17" s="1"/>
  <c r="T259" i="15"/>
  <c r="E572" i="17" s="1"/>
  <c r="U259" i="15"/>
  <c r="F572" i="17" s="1"/>
  <c r="V259" i="15"/>
  <c r="G572" i="17" s="1"/>
  <c r="W259" i="15"/>
  <c r="H572" i="17" s="1"/>
  <c r="T260" i="15"/>
  <c r="E573" i="17" s="1"/>
  <c r="U260" i="15"/>
  <c r="F573" i="17" s="1"/>
  <c r="V260" i="15"/>
  <c r="G573" i="17" s="1"/>
  <c r="W260" i="15"/>
  <c r="H573" i="17" s="1"/>
  <c r="T261" i="15"/>
  <c r="E574" i="17" s="1"/>
  <c r="U261" i="15"/>
  <c r="F574" i="17" s="1"/>
  <c r="V261" i="15"/>
  <c r="G574" i="17" s="1"/>
  <c r="W261" i="15"/>
  <c r="H574" i="17" s="1"/>
  <c r="T262" i="15"/>
  <c r="E575" i="17" s="1"/>
  <c r="U262" i="15"/>
  <c r="F575" i="17" s="1"/>
  <c r="V262" i="15"/>
  <c r="G575" i="17" s="1"/>
  <c r="W262" i="15"/>
  <c r="H575" i="17" s="1"/>
  <c r="T263" i="15"/>
  <c r="E576" i="17" s="1"/>
  <c r="U263" i="15"/>
  <c r="F576" i="17" s="1"/>
  <c r="V263" i="15"/>
  <c r="G576" i="17" s="1"/>
  <c r="W263" i="15"/>
  <c r="H576" i="17" s="1"/>
  <c r="T264" i="15"/>
  <c r="E577" i="17" s="1"/>
  <c r="U264" i="15"/>
  <c r="F577" i="17" s="1"/>
  <c r="V264" i="15"/>
  <c r="G577" i="17" s="1"/>
  <c r="W264" i="15"/>
  <c r="H577" i="17" s="1"/>
  <c r="T265" i="15"/>
  <c r="E578" i="17" s="1"/>
  <c r="U265" i="15"/>
  <c r="F578" i="17" s="1"/>
  <c r="V265" i="15"/>
  <c r="G578" i="17" s="1"/>
  <c r="W265" i="15"/>
  <c r="H578" i="17" s="1"/>
  <c r="T266" i="15"/>
  <c r="E579" i="17" s="1"/>
  <c r="U266" i="15"/>
  <c r="F579" i="17" s="1"/>
  <c r="V266" i="15"/>
  <c r="G579" i="17" s="1"/>
  <c r="T267" i="15"/>
  <c r="E580" i="17" s="1"/>
  <c r="U267" i="15"/>
  <c r="F580" i="17" s="1"/>
  <c r="V267" i="15"/>
  <c r="G580" i="17" s="1"/>
  <c r="T268" i="15"/>
  <c r="E581" i="17" s="1"/>
  <c r="U268" i="15"/>
  <c r="F581" i="17" s="1"/>
  <c r="V268" i="15"/>
  <c r="G581" i="17" s="1"/>
  <c r="T269" i="15"/>
  <c r="E582" i="17" s="1"/>
  <c r="U269" i="15"/>
  <c r="F582" i="17" s="1"/>
  <c r="V269" i="15"/>
  <c r="G582" i="17" s="1"/>
  <c r="T270" i="15"/>
  <c r="E583" i="17" s="1"/>
  <c r="U270" i="15"/>
  <c r="F583" i="17" s="1"/>
  <c r="V270" i="15"/>
  <c r="G583" i="17" s="1"/>
  <c r="T271" i="15"/>
  <c r="E584" i="17" s="1"/>
  <c r="U271" i="15"/>
  <c r="F584" i="17" s="1"/>
  <c r="V271" i="15"/>
  <c r="G584" i="17" s="1"/>
  <c r="T272" i="15"/>
  <c r="E585" i="17" s="1"/>
  <c r="U272" i="15"/>
  <c r="F585" i="17" s="1"/>
  <c r="V272" i="15"/>
  <c r="G585" i="17" s="1"/>
  <c r="T273" i="15"/>
  <c r="E586" i="17" s="1"/>
  <c r="U273" i="15"/>
  <c r="F586" i="17" s="1"/>
  <c r="V273" i="15"/>
  <c r="G586" i="17" s="1"/>
  <c r="S273" i="15"/>
  <c r="D586" i="17" s="1"/>
  <c r="S272" i="15"/>
  <c r="D585" i="17" s="1"/>
  <c r="S271" i="15"/>
  <c r="D584" i="17" s="1"/>
  <c r="S270" i="15"/>
  <c r="D583" i="17" s="1"/>
  <c r="S269" i="15"/>
  <c r="D582" i="17" s="1"/>
  <c r="S268" i="15"/>
  <c r="D581" i="17" s="1"/>
  <c r="S267" i="15"/>
  <c r="D580" i="17" s="1"/>
  <c r="S266" i="15"/>
  <c r="D579" i="17" s="1"/>
  <c r="S265" i="15"/>
  <c r="D578" i="17" s="1"/>
  <c r="S264" i="15"/>
  <c r="D577" i="17" s="1"/>
  <c r="S263" i="15"/>
  <c r="D576" i="17" s="1"/>
  <c r="S262" i="15"/>
  <c r="D575" i="17" s="1"/>
  <c r="S261" i="15"/>
  <c r="D574" i="17" s="1"/>
  <c r="S260" i="15"/>
  <c r="D573" i="17" s="1"/>
  <c r="S259" i="15"/>
  <c r="D572" i="17" s="1"/>
  <c r="L259" i="15"/>
  <c r="E557" i="17" s="1"/>
  <c r="M259" i="15"/>
  <c r="F557" i="17" s="1"/>
  <c r="N259" i="15"/>
  <c r="G557" i="17" s="1"/>
  <c r="O259" i="15"/>
  <c r="H557" i="17" s="1"/>
  <c r="L260" i="15"/>
  <c r="E558" i="17" s="1"/>
  <c r="M260" i="15"/>
  <c r="F558" i="17" s="1"/>
  <c r="N260" i="15"/>
  <c r="G558" i="17" s="1"/>
  <c r="O260" i="15"/>
  <c r="H558" i="17" s="1"/>
  <c r="L261" i="15"/>
  <c r="E559" i="17" s="1"/>
  <c r="M261" i="15"/>
  <c r="F559" i="17" s="1"/>
  <c r="N261" i="15"/>
  <c r="G559" i="17" s="1"/>
  <c r="O261" i="15"/>
  <c r="H559" i="17" s="1"/>
  <c r="L262" i="15"/>
  <c r="E560" i="17" s="1"/>
  <c r="M262" i="15"/>
  <c r="F560" i="17" s="1"/>
  <c r="N262" i="15"/>
  <c r="G560" i="17" s="1"/>
  <c r="O262" i="15"/>
  <c r="H560" i="17" s="1"/>
  <c r="L263" i="15"/>
  <c r="E561" i="17" s="1"/>
  <c r="M263" i="15"/>
  <c r="F561" i="17" s="1"/>
  <c r="N263" i="15"/>
  <c r="G561" i="17" s="1"/>
  <c r="O263" i="15"/>
  <c r="H561" i="17" s="1"/>
  <c r="L264" i="15"/>
  <c r="E562" i="17" s="1"/>
  <c r="M264" i="15"/>
  <c r="F562" i="17" s="1"/>
  <c r="N264" i="15"/>
  <c r="G562" i="17" s="1"/>
  <c r="O264" i="15"/>
  <c r="H562" i="17" s="1"/>
  <c r="L265" i="15"/>
  <c r="E563" i="17" s="1"/>
  <c r="M265" i="15"/>
  <c r="F563" i="17" s="1"/>
  <c r="N265" i="15"/>
  <c r="G563" i="17" s="1"/>
  <c r="O265" i="15"/>
  <c r="H563" i="17" s="1"/>
  <c r="L266" i="15"/>
  <c r="E564" i="17" s="1"/>
  <c r="M266" i="15"/>
  <c r="F564" i="17" s="1"/>
  <c r="N266" i="15"/>
  <c r="G564" i="17" s="1"/>
  <c r="L267" i="15"/>
  <c r="E565" i="17" s="1"/>
  <c r="M267" i="15"/>
  <c r="F565" i="17" s="1"/>
  <c r="N267" i="15"/>
  <c r="G565" i="17" s="1"/>
  <c r="L268" i="15"/>
  <c r="E566" i="17" s="1"/>
  <c r="M268" i="15"/>
  <c r="F566" i="17" s="1"/>
  <c r="N268" i="15"/>
  <c r="G566" i="17" s="1"/>
  <c r="L269" i="15"/>
  <c r="E567" i="17" s="1"/>
  <c r="M269" i="15"/>
  <c r="F567" i="17" s="1"/>
  <c r="N269" i="15"/>
  <c r="G567" i="17" s="1"/>
  <c r="L270" i="15"/>
  <c r="E568" i="17" s="1"/>
  <c r="M270" i="15"/>
  <c r="F568" i="17" s="1"/>
  <c r="N270" i="15"/>
  <c r="G568" i="17" s="1"/>
  <c r="L271" i="15"/>
  <c r="E569" i="17" s="1"/>
  <c r="M271" i="15"/>
  <c r="F569" i="17" s="1"/>
  <c r="N271" i="15"/>
  <c r="G569" i="17" s="1"/>
  <c r="L272" i="15"/>
  <c r="E570" i="17" s="1"/>
  <c r="M272" i="15"/>
  <c r="F570" i="17" s="1"/>
  <c r="N272" i="15"/>
  <c r="G570" i="17" s="1"/>
  <c r="L273" i="15"/>
  <c r="E571" i="17" s="1"/>
  <c r="M273" i="15"/>
  <c r="F571" i="17" s="1"/>
  <c r="N273" i="15"/>
  <c r="G571" i="17" s="1"/>
  <c r="K273" i="15"/>
  <c r="D571" i="17" s="1"/>
  <c r="K272" i="15"/>
  <c r="D570" i="17" s="1"/>
  <c r="K271" i="15"/>
  <c r="D569" i="17" s="1"/>
  <c r="K270" i="15"/>
  <c r="D568" i="17" s="1"/>
  <c r="K269" i="15"/>
  <c r="D567" i="17" s="1"/>
  <c r="K268" i="15"/>
  <c r="D566" i="17" s="1"/>
  <c r="K267" i="15"/>
  <c r="D565" i="17" s="1"/>
  <c r="K266" i="15"/>
  <c r="D564" i="17" s="1"/>
  <c r="K265" i="15"/>
  <c r="D563" i="17" s="1"/>
  <c r="K264" i="15"/>
  <c r="D562" i="17" s="1"/>
  <c r="K263" i="15"/>
  <c r="D561" i="17" s="1"/>
  <c r="K262" i="15"/>
  <c r="D560" i="17" s="1"/>
  <c r="K261" i="15"/>
  <c r="D559" i="17" s="1"/>
  <c r="K260" i="15"/>
  <c r="D558" i="17" s="1"/>
  <c r="K259" i="15"/>
  <c r="D557" i="17" s="1"/>
  <c r="D259" i="15"/>
  <c r="E542" i="17" s="1"/>
  <c r="E259" i="15"/>
  <c r="F542" i="17" s="1"/>
  <c r="F259" i="15"/>
  <c r="G542" i="17" s="1"/>
  <c r="G259" i="15"/>
  <c r="H542" i="17" s="1"/>
  <c r="D260" i="15"/>
  <c r="E543" i="17" s="1"/>
  <c r="E260" i="15"/>
  <c r="F543" i="17" s="1"/>
  <c r="F260" i="15"/>
  <c r="G543" i="17" s="1"/>
  <c r="G260" i="15"/>
  <c r="H543" i="17" s="1"/>
  <c r="D261" i="15"/>
  <c r="E544" i="17" s="1"/>
  <c r="E261" i="15"/>
  <c r="F544" i="17" s="1"/>
  <c r="F261" i="15"/>
  <c r="G544" i="17" s="1"/>
  <c r="G261" i="15"/>
  <c r="H544" i="17" s="1"/>
  <c r="D262" i="15"/>
  <c r="E545" i="17" s="1"/>
  <c r="E262" i="15"/>
  <c r="F545" i="17" s="1"/>
  <c r="F262" i="15"/>
  <c r="G545" i="17" s="1"/>
  <c r="G262" i="15"/>
  <c r="H545" i="17" s="1"/>
  <c r="D263" i="15"/>
  <c r="E546" i="17" s="1"/>
  <c r="E263" i="15"/>
  <c r="F546" i="17" s="1"/>
  <c r="F263" i="15"/>
  <c r="G546" i="17" s="1"/>
  <c r="G263" i="15"/>
  <c r="H546" i="17" s="1"/>
  <c r="D264" i="15"/>
  <c r="E547" i="17" s="1"/>
  <c r="E264" i="15"/>
  <c r="F547" i="17" s="1"/>
  <c r="F264" i="15"/>
  <c r="G547" i="17" s="1"/>
  <c r="G264" i="15"/>
  <c r="H547" i="17" s="1"/>
  <c r="D265" i="15"/>
  <c r="E548" i="17" s="1"/>
  <c r="E265" i="15"/>
  <c r="F548" i="17" s="1"/>
  <c r="F265" i="15"/>
  <c r="G548" i="17" s="1"/>
  <c r="G265" i="15"/>
  <c r="H548" i="17" s="1"/>
  <c r="D266" i="15"/>
  <c r="E549" i="17" s="1"/>
  <c r="E266" i="15"/>
  <c r="F549" i="17" s="1"/>
  <c r="F266" i="15"/>
  <c r="G549" i="17" s="1"/>
  <c r="D267" i="15"/>
  <c r="E550" i="17" s="1"/>
  <c r="E267" i="15"/>
  <c r="F550" i="17" s="1"/>
  <c r="F267" i="15"/>
  <c r="G550" i="17" s="1"/>
  <c r="D268" i="15"/>
  <c r="E551" i="17" s="1"/>
  <c r="E268" i="15"/>
  <c r="F551" i="17" s="1"/>
  <c r="F268" i="15"/>
  <c r="G551" i="17" s="1"/>
  <c r="D269" i="15"/>
  <c r="E552" i="17" s="1"/>
  <c r="E269" i="15"/>
  <c r="F552" i="17" s="1"/>
  <c r="F269" i="15"/>
  <c r="G552" i="17" s="1"/>
  <c r="D270" i="15"/>
  <c r="E553" i="17" s="1"/>
  <c r="E270" i="15"/>
  <c r="F553" i="17" s="1"/>
  <c r="F270" i="15"/>
  <c r="G553" i="17" s="1"/>
  <c r="D271" i="15"/>
  <c r="E554" i="17" s="1"/>
  <c r="E271" i="15"/>
  <c r="F554" i="17" s="1"/>
  <c r="F271" i="15"/>
  <c r="G554" i="17" s="1"/>
  <c r="D272" i="15"/>
  <c r="E555" i="17" s="1"/>
  <c r="E272" i="15"/>
  <c r="F555" i="17" s="1"/>
  <c r="F272" i="15"/>
  <c r="G555" i="17" s="1"/>
  <c r="D273" i="15"/>
  <c r="E556" i="17" s="1"/>
  <c r="E273" i="15"/>
  <c r="F556" i="17" s="1"/>
  <c r="F273" i="15"/>
  <c r="G556" i="17" s="1"/>
  <c r="C273" i="15"/>
  <c r="D556" i="17" s="1"/>
  <c r="C272" i="15"/>
  <c r="D555" i="17" s="1"/>
  <c r="C271" i="15"/>
  <c r="D554" i="17" s="1"/>
  <c r="C270" i="15"/>
  <c r="D553" i="17" s="1"/>
  <c r="C269" i="15"/>
  <c r="D552" i="17" s="1"/>
  <c r="C268" i="15"/>
  <c r="D551" i="17" s="1"/>
  <c r="C267" i="15"/>
  <c r="D550" i="17" s="1"/>
  <c r="C266" i="15"/>
  <c r="D549" i="17" s="1"/>
  <c r="C265" i="15"/>
  <c r="D548" i="17" s="1"/>
  <c r="C264" i="15"/>
  <c r="D547" i="17" s="1"/>
  <c r="C263" i="15"/>
  <c r="D546" i="17" s="1"/>
  <c r="C262" i="15"/>
  <c r="D545" i="17" s="1"/>
  <c r="C261" i="15"/>
  <c r="D544" i="17" s="1"/>
  <c r="C260" i="15"/>
  <c r="D543" i="17" s="1"/>
  <c r="C259" i="15"/>
  <c r="D542" i="17" s="1"/>
  <c r="T238" i="15"/>
  <c r="E527" i="17" s="1"/>
  <c r="U238" i="15"/>
  <c r="F527" i="17" s="1"/>
  <c r="V238" i="15"/>
  <c r="G527" i="17" s="1"/>
  <c r="W238" i="15"/>
  <c r="H527" i="17" s="1"/>
  <c r="T239" i="15"/>
  <c r="E528" i="17" s="1"/>
  <c r="U239" i="15"/>
  <c r="F528" i="17" s="1"/>
  <c r="V239" i="15"/>
  <c r="G528" i="17" s="1"/>
  <c r="W239" i="15"/>
  <c r="H528" i="17" s="1"/>
  <c r="T240" i="15"/>
  <c r="E529" i="17" s="1"/>
  <c r="U240" i="15"/>
  <c r="F529" i="17" s="1"/>
  <c r="V240" i="15"/>
  <c r="G529" i="17" s="1"/>
  <c r="W240" i="15"/>
  <c r="H529" i="17" s="1"/>
  <c r="T241" i="15"/>
  <c r="E530" i="17" s="1"/>
  <c r="U241" i="15"/>
  <c r="F530" i="17" s="1"/>
  <c r="V241" i="15"/>
  <c r="G530" i="17" s="1"/>
  <c r="W241" i="15"/>
  <c r="H530" i="17" s="1"/>
  <c r="T242" i="15"/>
  <c r="E531" i="17" s="1"/>
  <c r="U242" i="15"/>
  <c r="F531" i="17" s="1"/>
  <c r="V242" i="15"/>
  <c r="G531" i="17" s="1"/>
  <c r="W242" i="15"/>
  <c r="H531" i="17" s="1"/>
  <c r="T243" i="15"/>
  <c r="E532" i="17" s="1"/>
  <c r="U243" i="15"/>
  <c r="F532" i="17" s="1"/>
  <c r="V243" i="15"/>
  <c r="G532" i="17" s="1"/>
  <c r="W243" i="15"/>
  <c r="H532" i="17" s="1"/>
  <c r="T244" i="15"/>
  <c r="E533" i="17" s="1"/>
  <c r="U244" i="15"/>
  <c r="F533" i="17" s="1"/>
  <c r="V244" i="15"/>
  <c r="G533" i="17" s="1"/>
  <c r="W244" i="15"/>
  <c r="H533" i="17" s="1"/>
  <c r="T245" i="15"/>
  <c r="E534" i="17" s="1"/>
  <c r="U245" i="15"/>
  <c r="F534" i="17" s="1"/>
  <c r="V245" i="15"/>
  <c r="G534" i="17" s="1"/>
  <c r="T246" i="15"/>
  <c r="E535" i="17" s="1"/>
  <c r="U246" i="15"/>
  <c r="F535" i="17" s="1"/>
  <c r="V246" i="15"/>
  <c r="G535" i="17" s="1"/>
  <c r="T247" i="15"/>
  <c r="E536" i="17" s="1"/>
  <c r="U247" i="15"/>
  <c r="F536" i="17" s="1"/>
  <c r="V247" i="15"/>
  <c r="G536" i="17" s="1"/>
  <c r="T248" i="15"/>
  <c r="E537" i="17" s="1"/>
  <c r="U248" i="15"/>
  <c r="F537" i="17" s="1"/>
  <c r="V248" i="15"/>
  <c r="G537" i="17" s="1"/>
  <c r="T249" i="15"/>
  <c r="E538" i="17" s="1"/>
  <c r="U249" i="15"/>
  <c r="F538" i="17" s="1"/>
  <c r="V249" i="15"/>
  <c r="G538" i="17" s="1"/>
  <c r="T250" i="15"/>
  <c r="E539" i="17" s="1"/>
  <c r="U250" i="15"/>
  <c r="F539" i="17" s="1"/>
  <c r="V250" i="15"/>
  <c r="G539" i="17" s="1"/>
  <c r="T251" i="15"/>
  <c r="E540" i="17" s="1"/>
  <c r="U251" i="15"/>
  <c r="F540" i="17" s="1"/>
  <c r="V251" i="15"/>
  <c r="G540" i="17" s="1"/>
  <c r="T252" i="15"/>
  <c r="E541" i="17" s="1"/>
  <c r="U252" i="15"/>
  <c r="F541" i="17" s="1"/>
  <c r="V252" i="15"/>
  <c r="G541" i="17" s="1"/>
  <c r="S252" i="15"/>
  <c r="D541" i="17" s="1"/>
  <c r="S251" i="15"/>
  <c r="D540" i="17" s="1"/>
  <c r="S250" i="15"/>
  <c r="D539" i="17" s="1"/>
  <c r="S249" i="15"/>
  <c r="D538" i="17" s="1"/>
  <c r="S248" i="15"/>
  <c r="D537" i="17" s="1"/>
  <c r="S247" i="15"/>
  <c r="D536" i="17" s="1"/>
  <c r="S246" i="15"/>
  <c r="D535" i="17" s="1"/>
  <c r="S245" i="15"/>
  <c r="D534" i="17" s="1"/>
  <c r="S244" i="15"/>
  <c r="D533" i="17" s="1"/>
  <c r="S243" i="15"/>
  <c r="D532" i="17" s="1"/>
  <c r="S242" i="15"/>
  <c r="D531" i="17" s="1"/>
  <c r="S241" i="15"/>
  <c r="D530" i="17" s="1"/>
  <c r="S240" i="15"/>
  <c r="D529" i="17" s="1"/>
  <c r="S239" i="15"/>
  <c r="D528" i="17" s="1"/>
  <c r="S238" i="15"/>
  <c r="D527" i="17" s="1"/>
  <c r="L238" i="15"/>
  <c r="E512" i="17" s="1"/>
  <c r="M238" i="15"/>
  <c r="F512" i="17" s="1"/>
  <c r="N238" i="15"/>
  <c r="G512" i="17" s="1"/>
  <c r="O238" i="15"/>
  <c r="H512" i="17" s="1"/>
  <c r="L239" i="15"/>
  <c r="E513" i="17" s="1"/>
  <c r="M239" i="15"/>
  <c r="F513" i="17" s="1"/>
  <c r="N239" i="15"/>
  <c r="G513" i="17" s="1"/>
  <c r="O239" i="15"/>
  <c r="H513" i="17" s="1"/>
  <c r="L240" i="15"/>
  <c r="E514" i="17" s="1"/>
  <c r="M240" i="15"/>
  <c r="F514" i="17" s="1"/>
  <c r="N240" i="15"/>
  <c r="G514" i="17" s="1"/>
  <c r="O240" i="15"/>
  <c r="H514" i="17" s="1"/>
  <c r="L241" i="15"/>
  <c r="E515" i="17" s="1"/>
  <c r="M241" i="15"/>
  <c r="F515" i="17" s="1"/>
  <c r="N241" i="15"/>
  <c r="G515" i="17" s="1"/>
  <c r="O241" i="15"/>
  <c r="H515" i="17" s="1"/>
  <c r="L242" i="15"/>
  <c r="E516" i="17" s="1"/>
  <c r="M242" i="15"/>
  <c r="F516" i="17" s="1"/>
  <c r="N242" i="15"/>
  <c r="G516" i="17" s="1"/>
  <c r="O242" i="15"/>
  <c r="H516" i="17" s="1"/>
  <c r="L243" i="15"/>
  <c r="E517" i="17" s="1"/>
  <c r="M243" i="15"/>
  <c r="F517" i="17" s="1"/>
  <c r="N243" i="15"/>
  <c r="G517" i="17" s="1"/>
  <c r="O243" i="15"/>
  <c r="H517" i="17" s="1"/>
  <c r="L244" i="15"/>
  <c r="E518" i="17" s="1"/>
  <c r="M244" i="15"/>
  <c r="F518" i="17" s="1"/>
  <c r="N244" i="15"/>
  <c r="G518" i="17" s="1"/>
  <c r="O244" i="15"/>
  <c r="H518" i="17" s="1"/>
  <c r="L245" i="15"/>
  <c r="E519" i="17" s="1"/>
  <c r="M245" i="15"/>
  <c r="F519" i="17" s="1"/>
  <c r="N245" i="15"/>
  <c r="G519" i="17" s="1"/>
  <c r="L246" i="15"/>
  <c r="E520" i="17" s="1"/>
  <c r="M246" i="15"/>
  <c r="F520" i="17" s="1"/>
  <c r="N246" i="15"/>
  <c r="G520" i="17" s="1"/>
  <c r="L247" i="15"/>
  <c r="E521" i="17" s="1"/>
  <c r="M247" i="15"/>
  <c r="F521" i="17" s="1"/>
  <c r="N247" i="15"/>
  <c r="G521" i="17" s="1"/>
  <c r="L248" i="15"/>
  <c r="E522" i="17" s="1"/>
  <c r="M248" i="15"/>
  <c r="F522" i="17" s="1"/>
  <c r="N248" i="15"/>
  <c r="G522" i="17" s="1"/>
  <c r="L249" i="15"/>
  <c r="E523" i="17" s="1"/>
  <c r="M249" i="15"/>
  <c r="F523" i="17" s="1"/>
  <c r="N249" i="15"/>
  <c r="G523" i="17" s="1"/>
  <c r="L250" i="15"/>
  <c r="E524" i="17" s="1"/>
  <c r="M250" i="15"/>
  <c r="F524" i="17" s="1"/>
  <c r="N250" i="15"/>
  <c r="G524" i="17" s="1"/>
  <c r="L251" i="15"/>
  <c r="E525" i="17" s="1"/>
  <c r="M251" i="15"/>
  <c r="F525" i="17" s="1"/>
  <c r="N251" i="15"/>
  <c r="G525" i="17" s="1"/>
  <c r="L252" i="15"/>
  <c r="E526" i="17" s="1"/>
  <c r="M252" i="15"/>
  <c r="F526" i="17" s="1"/>
  <c r="N252" i="15"/>
  <c r="G526" i="17" s="1"/>
  <c r="K252" i="15"/>
  <c r="D526" i="17" s="1"/>
  <c r="K251" i="15"/>
  <c r="D525" i="17" s="1"/>
  <c r="K250" i="15"/>
  <c r="D524" i="17" s="1"/>
  <c r="K249" i="15"/>
  <c r="D523" i="17" s="1"/>
  <c r="K248" i="15"/>
  <c r="D522" i="17" s="1"/>
  <c r="K247" i="15"/>
  <c r="D521" i="17" s="1"/>
  <c r="K246" i="15"/>
  <c r="D520" i="17" s="1"/>
  <c r="K245" i="15"/>
  <c r="D519" i="17" s="1"/>
  <c r="K244" i="15"/>
  <c r="D518" i="17" s="1"/>
  <c r="K243" i="15"/>
  <c r="D517" i="17" s="1"/>
  <c r="K242" i="15"/>
  <c r="D516" i="17" s="1"/>
  <c r="K241" i="15"/>
  <c r="D515" i="17" s="1"/>
  <c r="K240" i="15"/>
  <c r="D514" i="17" s="1"/>
  <c r="K239" i="15"/>
  <c r="D513" i="17" s="1"/>
  <c r="K238" i="15"/>
  <c r="D512" i="17" s="1"/>
  <c r="D238" i="15"/>
  <c r="E497" i="17" s="1"/>
  <c r="E238" i="15"/>
  <c r="F497" i="17" s="1"/>
  <c r="F238" i="15"/>
  <c r="G497" i="17" s="1"/>
  <c r="G238" i="15"/>
  <c r="H497" i="17" s="1"/>
  <c r="D239" i="15"/>
  <c r="E498" i="17" s="1"/>
  <c r="E239" i="15"/>
  <c r="F498" i="17" s="1"/>
  <c r="F239" i="15"/>
  <c r="G498" i="17" s="1"/>
  <c r="G239" i="15"/>
  <c r="H498" i="17" s="1"/>
  <c r="D240" i="15"/>
  <c r="E499" i="17" s="1"/>
  <c r="E240" i="15"/>
  <c r="F499" i="17" s="1"/>
  <c r="F240" i="15"/>
  <c r="G499" i="17" s="1"/>
  <c r="G240" i="15"/>
  <c r="H499" i="17" s="1"/>
  <c r="D241" i="15"/>
  <c r="E500" i="17" s="1"/>
  <c r="E241" i="15"/>
  <c r="F500" i="17" s="1"/>
  <c r="F241" i="15"/>
  <c r="G500" i="17" s="1"/>
  <c r="G241" i="15"/>
  <c r="H500" i="17" s="1"/>
  <c r="D242" i="15"/>
  <c r="E501" i="17" s="1"/>
  <c r="E242" i="15"/>
  <c r="F501" i="17" s="1"/>
  <c r="F242" i="15"/>
  <c r="G501" i="17" s="1"/>
  <c r="G242" i="15"/>
  <c r="H501" i="17" s="1"/>
  <c r="D243" i="15"/>
  <c r="E502" i="17" s="1"/>
  <c r="E243" i="15"/>
  <c r="F502" i="17" s="1"/>
  <c r="F243" i="15"/>
  <c r="G502" i="17" s="1"/>
  <c r="G243" i="15"/>
  <c r="H502" i="17" s="1"/>
  <c r="D244" i="15"/>
  <c r="E503" i="17" s="1"/>
  <c r="E244" i="15"/>
  <c r="F503" i="17" s="1"/>
  <c r="F244" i="15"/>
  <c r="G503" i="17" s="1"/>
  <c r="G244" i="15"/>
  <c r="H503" i="17" s="1"/>
  <c r="D245" i="15"/>
  <c r="E504" i="17" s="1"/>
  <c r="E245" i="15"/>
  <c r="F504" i="17" s="1"/>
  <c r="F245" i="15"/>
  <c r="G504" i="17" s="1"/>
  <c r="D246" i="15"/>
  <c r="E505" i="17" s="1"/>
  <c r="E246" i="15"/>
  <c r="F505" i="17" s="1"/>
  <c r="F246" i="15"/>
  <c r="G505" i="17" s="1"/>
  <c r="D247" i="15"/>
  <c r="E506" i="17" s="1"/>
  <c r="E247" i="15"/>
  <c r="F506" i="17" s="1"/>
  <c r="F247" i="15"/>
  <c r="G506" i="17" s="1"/>
  <c r="D248" i="15"/>
  <c r="E507" i="17" s="1"/>
  <c r="E248" i="15"/>
  <c r="F507" i="17" s="1"/>
  <c r="F248" i="15"/>
  <c r="G507" i="17" s="1"/>
  <c r="D249" i="15"/>
  <c r="E508" i="17" s="1"/>
  <c r="E249" i="15"/>
  <c r="F508" i="17" s="1"/>
  <c r="F249" i="15"/>
  <c r="G508" i="17" s="1"/>
  <c r="D250" i="15"/>
  <c r="E509" i="17" s="1"/>
  <c r="E250" i="15"/>
  <c r="F509" i="17" s="1"/>
  <c r="F250" i="15"/>
  <c r="G509" i="17" s="1"/>
  <c r="D251" i="15"/>
  <c r="E510" i="17" s="1"/>
  <c r="E251" i="15"/>
  <c r="F510" i="17" s="1"/>
  <c r="F251" i="15"/>
  <c r="G510" i="17" s="1"/>
  <c r="D252" i="15"/>
  <c r="E511" i="17" s="1"/>
  <c r="E252" i="15"/>
  <c r="F511" i="17" s="1"/>
  <c r="F252" i="15"/>
  <c r="G511" i="17" s="1"/>
  <c r="C252" i="15"/>
  <c r="D511" i="17" s="1"/>
  <c r="C251" i="15"/>
  <c r="D510" i="17" s="1"/>
  <c r="C250" i="15"/>
  <c r="D509" i="17" s="1"/>
  <c r="C249" i="15"/>
  <c r="D508" i="17" s="1"/>
  <c r="C248" i="15"/>
  <c r="D507" i="17" s="1"/>
  <c r="C247" i="15"/>
  <c r="D506" i="17" s="1"/>
  <c r="C246" i="15"/>
  <c r="D505" i="17" s="1"/>
  <c r="C245" i="15"/>
  <c r="D504" i="17" s="1"/>
  <c r="C244" i="15"/>
  <c r="D503" i="17" s="1"/>
  <c r="C243" i="15"/>
  <c r="D502" i="17" s="1"/>
  <c r="C242" i="15"/>
  <c r="D501" i="17" s="1"/>
  <c r="C241" i="15"/>
  <c r="D500" i="17" s="1"/>
  <c r="C240" i="15"/>
  <c r="D499" i="17" s="1"/>
  <c r="C239" i="15"/>
  <c r="D498" i="17" s="1"/>
  <c r="C238" i="15"/>
  <c r="D497" i="17" s="1"/>
  <c r="T217" i="15"/>
  <c r="E482" i="17" s="1"/>
  <c r="U217" i="15"/>
  <c r="F482" i="17" s="1"/>
  <c r="V217" i="15"/>
  <c r="G482" i="17" s="1"/>
  <c r="W217" i="15"/>
  <c r="H482" i="17" s="1"/>
  <c r="T218" i="15"/>
  <c r="E483" i="17" s="1"/>
  <c r="U218" i="15"/>
  <c r="F483" i="17" s="1"/>
  <c r="V218" i="15"/>
  <c r="G483" i="17" s="1"/>
  <c r="W218" i="15"/>
  <c r="H483" i="17" s="1"/>
  <c r="T219" i="15"/>
  <c r="E484" i="17" s="1"/>
  <c r="U219" i="15"/>
  <c r="F484" i="17" s="1"/>
  <c r="V219" i="15"/>
  <c r="G484" i="17" s="1"/>
  <c r="W219" i="15"/>
  <c r="H484" i="17" s="1"/>
  <c r="T220" i="15"/>
  <c r="E485" i="17" s="1"/>
  <c r="U220" i="15"/>
  <c r="F485" i="17" s="1"/>
  <c r="V220" i="15"/>
  <c r="G485" i="17" s="1"/>
  <c r="W220" i="15"/>
  <c r="H485" i="17" s="1"/>
  <c r="T221" i="15"/>
  <c r="E486" i="17" s="1"/>
  <c r="U221" i="15"/>
  <c r="F486" i="17" s="1"/>
  <c r="V221" i="15"/>
  <c r="G486" i="17" s="1"/>
  <c r="W221" i="15"/>
  <c r="H486" i="17" s="1"/>
  <c r="T222" i="15"/>
  <c r="E487" i="17" s="1"/>
  <c r="U222" i="15"/>
  <c r="F487" i="17" s="1"/>
  <c r="V222" i="15"/>
  <c r="G487" i="17" s="1"/>
  <c r="W222" i="15"/>
  <c r="H487" i="17" s="1"/>
  <c r="T223" i="15"/>
  <c r="E488" i="17" s="1"/>
  <c r="U223" i="15"/>
  <c r="F488" i="17" s="1"/>
  <c r="V223" i="15"/>
  <c r="G488" i="17" s="1"/>
  <c r="W223" i="15"/>
  <c r="H488" i="17" s="1"/>
  <c r="T224" i="15"/>
  <c r="E489" i="17" s="1"/>
  <c r="U224" i="15"/>
  <c r="F489" i="17" s="1"/>
  <c r="V224" i="15"/>
  <c r="G489" i="17" s="1"/>
  <c r="T225" i="15"/>
  <c r="E490" i="17" s="1"/>
  <c r="U225" i="15"/>
  <c r="F490" i="17" s="1"/>
  <c r="V225" i="15"/>
  <c r="G490" i="17" s="1"/>
  <c r="T226" i="15"/>
  <c r="E491" i="17" s="1"/>
  <c r="U226" i="15"/>
  <c r="F491" i="17" s="1"/>
  <c r="V226" i="15"/>
  <c r="G491" i="17" s="1"/>
  <c r="T227" i="15"/>
  <c r="E492" i="17" s="1"/>
  <c r="U227" i="15"/>
  <c r="F492" i="17" s="1"/>
  <c r="V227" i="15"/>
  <c r="G492" i="17" s="1"/>
  <c r="T228" i="15"/>
  <c r="E493" i="17" s="1"/>
  <c r="U228" i="15"/>
  <c r="F493" i="17" s="1"/>
  <c r="V228" i="15"/>
  <c r="G493" i="17" s="1"/>
  <c r="T229" i="15"/>
  <c r="E494" i="17" s="1"/>
  <c r="U229" i="15"/>
  <c r="F494" i="17" s="1"/>
  <c r="V229" i="15"/>
  <c r="G494" i="17" s="1"/>
  <c r="T230" i="15"/>
  <c r="E495" i="17" s="1"/>
  <c r="U230" i="15"/>
  <c r="F495" i="17" s="1"/>
  <c r="V230" i="15"/>
  <c r="G495" i="17" s="1"/>
  <c r="T231" i="15"/>
  <c r="E496" i="17" s="1"/>
  <c r="U231" i="15"/>
  <c r="F496" i="17" s="1"/>
  <c r="V231" i="15"/>
  <c r="G496" i="17" s="1"/>
  <c r="S231" i="15"/>
  <c r="D496" i="17" s="1"/>
  <c r="S230" i="15"/>
  <c r="D495" i="17" s="1"/>
  <c r="S229" i="15"/>
  <c r="D494" i="17" s="1"/>
  <c r="S228" i="15"/>
  <c r="D493" i="17" s="1"/>
  <c r="S227" i="15"/>
  <c r="D492" i="17" s="1"/>
  <c r="S226" i="15"/>
  <c r="D491" i="17" s="1"/>
  <c r="S225" i="15"/>
  <c r="D490" i="17" s="1"/>
  <c r="S224" i="15"/>
  <c r="D489" i="17" s="1"/>
  <c r="S223" i="15"/>
  <c r="D488" i="17" s="1"/>
  <c r="S222" i="15"/>
  <c r="D487" i="17" s="1"/>
  <c r="S221" i="15"/>
  <c r="D486" i="17" s="1"/>
  <c r="S220" i="15"/>
  <c r="D485" i="17" s="1"/>
  <c r="S219" i="15"/>
  <c r="D484" i="17" s="1"/>
  <c r="S218" i="15"/>
  <c r="D483" i="17" s="1"/>
  <c r="S217" i="15"/>
  <c r="D482" i="17" s="1"/>
  <c r="L217" i="15"/>
  <c r="E467" i="17" s="1"/>
  <c r="M217" i="15"/>
  <c r="F467" i="17" s="1"/>
  <c r="N217" i="15"/>
  <c r="G467" i="17" s="1"/>
  <c r="O217" i="15"/>
  <c r="H467" i="17" s="1"/>
  <c r="L218" i="15"/>
  <c r="E468" i="17" s="1"/>
  <c r="M218" i="15"/>
  <c r="F468" i="17" s="1"/>
  <c r="N218" i="15"/>
  <c r="G468" i="17" s="1"/>
  <c r="O218" i="15"/>
  <c r="H468" i="17" s="1"/>
  <c r="L219" i="15"/>
  <c r="E469" i="17" s="1"/>
  <c r="M219" i="15"/>
  <c r="F469" i="17" s="1"/>
  <c r="N219" i="15"/>
  <c r="G469" i="17" s="1"/>
  <c r="O219" i="15"/>
  <c r="H469" i="17" s="1"/>
  <c r="L220" i="15"/>
  <c r="E470" i="17" s="1"/>
  <c r="M220" i="15"/>
  <c r="F470" i="17" s="1"/>
  <c r="N220" i="15"/>
  <c r="G470" i="17" s="1"/>
  <c r="O220" i="15"/>
  <c r="H470" i="17" s="1"/>
  <c r="L221" i="15"/>
  <c r="E471" i="17" s="1"/>
  <c r="M221" i="15"/>
  <c r="F471" i="17" s="1"/>
  <c r="N221" i="15"/>
  <c r="G471" i="17" s="1"/>
  <c r="O221" i="15"/>
  <c r="H471" i="17" s="1"/>
  <c r="L222" i="15"/>
  <c r="E472" i="17" s="1"/>
  <c r="M222" i="15"/>
  <c r="F472" i="17" s="1"/>
  <c r="N222" i="15"/>
  <c r="G472" i="17" s="1"/>
  <c r="O222" i="15"/>
  <c r="H472" i="17" s="1"/>
  <c r="L223" i="15"/>
  <c r="E473" i="17" s="1"/>
  <c r="M223" i="15"/>
  <c r="F473" i="17" s="1"/>
  <c r="N223" i="15"/>
  <c r="G473" i="17" s="1"/>
  <c r="O223" i="15"/>
  <c r="H473" i="17" s="1"/>
  <c r="L224" i="15"/>
  <c r="E474" i="17" s="1"/>
  <c r="M224" i="15"/>
  <c r="F474" i="17" s="1"/>
  <c r="N224" i="15"/>
  <c r="G474" i="17" s="1"/>
  <c r="L225" i="15"/>
  <c r="E475" i="17" s="1"/>
  <c r="M225" i="15"/>
  <c r="F475" i="17" s="1"/>
  <c r="N225" i="15"/>
  <c r="G475" i="17" s="1"/>
  <c r="L226" i="15"/>
  <c r="E476" i="17" s="1"/>
  <c r="M226" i="15"/>
  <c r="F476" i="17" s="1"/>
  <c r="N226" i="15"/>
  <c r="G476" i="17" s="1"/>
  <c r="L227" i="15"/>
  <c r="E477" i="17" s="1"/>
  <c r="M227" i="15"/>
  <c r="F477" i="17" s="1"/>
  <c r="N227" i="15"/>
  <c r="G477" i="17" s="1"/>
  <c r="L228" i="15"/>
  <c r="E478" i="17" s="1"/>
  <c r="M228" i="15"/>
  <c r="F478" i="17" s="1"/>
  <c r="N228" i="15"/>
  <c r="G478" i="17" s="1"/>
  <c r="L229" i="15"/>
  <c r="E479" i="17" s="1"/>
  <c r="M229" i="15"/>
  <c r="F479" i="17" s="1"/>
  <c r="N229" i="15"/>
  <c r="G479" i="17" s="1"/>
  <c r="L230" i="15"/>
  <c r="E480" i="17" s="1"/>
  <c r="M230" i="15"/>
  <c r="F480" i="17" s="1"/>
  <c r="N230" i="15"/>
  <c r="G480" i="17" s="1"/>
  <c r="L231" i="15"/>
  <c r="E481" i="17" s="1"/>
  <c r="M231" i="15"/>
  <c r="F481" i="17" s="1"/>
  <c r="N231" i="15"/>
  <c r="G481" i="17" s="1"/>
  <c r="K231" i="15"/>
  <c r="D481" i="17" s="1"/>
  <c r="K230" i="15"/>
  <c r="D480" i="17" s="1"/>
  <c r="K229" i="15"/>
  <c r="D479" i="17" s="1"/>
  <c r="K228" i="15"/>
  <c r="D478" i="17" s="1"/>
  <c r="K227" i="15"/>
  <c r="D477" i="17" s="1"/>
  <c r="K226" i="15"/>
  <c r="D476" i="17" s="1"/>
  <c r="K225" i="15"/>
  <c r="D475" i="17" s="1"/>
  <c r="K224" i="15"/>
  <c r="D474" i="17" s="1"/>
  <c r="K223" i="15"/>
  <c r="D473" i="17" s="1"/>
  <c r="K222" i="15"/>
  <c r="D472" i="17" s="1"/>
  <c r="K221" i="15"/>
  <c r="D471" i="17" s="1"/>
  <c r="K220" i="15"/>
  <c r="D470" i="17" s="1"/>
  <c r="K219" i="15"/>
  <c r="D469" i="17" s="1"/>
  <c r="K218" i="15"/>
  <c r="D468" i="17" s="1"/>
  <c r="K217" i="15"/>
  <c r="D467" i="17" s="1"/>
  <c r="D217" i="15"/>
  <c r="E452" i="17" s="1"/>
  <c r="E217" i="15"/>
  <c r="F452" i="17" s="1"/>
  <c r="F217" i="15"/>
  <c r="G452" i="17" s="1"/>
  <c r="G217" i="15"/>
  <c r="H452" i="17" s="1"/>
  <c r="D218" i="15"/>
  <c r="E453" i="17" s="1"/>
  <c r="E218" i="15"/>
  <c r="F453" i="17" s="1"/>
  <c r="F218" i="15"/>
  <c r="G453" i="17" s="1"/>
  <c r="G218" i="15"/>
  <c r="H453" i="17" s="1"/>
  <c r="D219" i="15"/>
  <c r="E454" i="17" s="1"/>
  <c r="E219" i="15"/>
  <c r="F454" i="17" s="1"/>
  <c r="F219" i="15"/>
  <c r="G454" i="17" s="1"/>
  <c r="G219" i="15"/>
  <c r="H454" i="17" s="1"/>
  <c r="D220" i="15"/>
  <c r="E455" i="17" s="1"/>
  <c r="E220" i="15"/>
  <c r="F455" i="17" s="1"/>
  <c r="F220" i="15"/>
  <c r="G455" i="17" s="1"/>
  <c r="G220" i="15"/>
  <c r="H455" i="17" s="1"/>
  <c r="D221" i="15"/>
  <c r="E456" i="17" s="1"/>
  <c r="E221" i="15"/>
  <c r="F456" i="17" s="1"/>
  <c r="F221" i="15"/>
  <c r="G456" i="17" s="1"/>
  <c r="G221" i="15"/>
  <c r="H456" i="17" s="1"/>
  <c r="D222" i="15"/>
  <c r="E457" i="17" s="1"/>
  <c r="E222" i="15"/>
  <c r="F457" i="17" s="1"/>
  <c r="F222" i="15"/>
  <c r="G457" i="17" s="1"/>
  <c r="G222" i="15"/>
  <c r="H457" i="17" s="1"/>
  <c r="D223" i="15"/>
  <c r="E458" i="17" s="1"/>
  <c r="E223" i="15"/>
  <c r="F458" i="17" s="1"/>
  <c r="F223" i="15"/>
  <c r="G458" i="17" s="1"/>
  <c r="G223" i="15"/>
  <c r="H458" i="17" s="1"/>
  <c r="D224" i="15"/>
  <c r="E459" i="17" s="1"/>
  <c r="E224" i="15"/>
  <c r="F459" i="17" s="1"/>
  <c r="F224" i="15"/>
  <c r="G459" i="17" s="1"/>
  <c r="D225" i="15"/>
  <c r="E460" i="17" s="1"/>
  <c r="E225" i="15"/>
  <c r="F460" i="17" s="1"/>
  <c r="F225" i="15"/>
  <c r="G460" i="17" s="1"/>
  <c r="D226" i="15"/>
  <c r="E461" i="17" s="1"/>
  <c r="E226" i="15"/>
  <c r="F461" i="17" s="1"/>
  <c r="F226" i="15"/>
  <c r="G461" i="17" s="1"/>
  <c r="D227" i="15"/>
  <c r="E462" i="17" s="1"/>
  <c r="E227" i="15"/>
  <c r="F462" i="17" s="1"/>
  <c r="F227" i="15"/>
  <c r="G462" i="17" s="1"/>
  <c r="D228" i="15"/>
  <c r="E463" i="17" s="1"/>
  <c r="E228" i="15"/>
  <c r="F463" i="17" s="1"/>
  <c r="F228" i="15"/>
  <c r="G463" i="17" s="1"/>
  <c r="D229" i="15"/>
  <c r="E464" i="17" s="1"/>
  <c r="E229" i="15"/>
  <c r="F464" i="17" s="1"/>
  <c r="F229" i="15"/>
  <c r="G464" i="17" s="1"/>
  <c r="D230" i="15"/>
  <c r="E465" i="17" s="1"/>
  <c r="E230" i="15"/>
  <c r="F465" i="17" s="1"/>
  <c r="F230" i="15"/>
  <c r="G465" i="17" s="1"/>
  <c r="D231" i="15"/>
  <c r="E466" i="17" s="1"/>
  <c r="E231" i="15"/>
  <c r="F466" i="17" s="1"/>
  <c r="F231" i="15"/>
  <c r="G466" i="17" s="1"/>
  <c r="C231" i="15"/>
  <c r="D466" i="17" s="1"/>
  <c r="C230" i="15"/>
  <c r="D465" i="17" s="1"/>
  <c r="C229" i="15"/>
  <c r="D464" i="17" s="1"/>
  <c r="C228" i="15"/>
  <c r="D463" i="17" s="1"/>
  <c r="C227" i="15"/>
  <c r="D462" i="17" s="1"/>
  <c r="C226" i="15"/>
  <c r="D461" i="17" s="1"/>
  <c r="C225" i="15"/>
  <c r="D460" i="17" s="1"/>
  <c r="C224" i="15"/>
  <c r="D459" i="17" s="1"/>
  <c r="C223" i="15"/>
  <c r="D458" i="17" s="1"/>
  <c r="C222" i="15"/>
  <c r="D457" i="17" s="1"/>
  <c r="C221" i="15"/>
  <c r="D456" i="17" s="1"/>
  <c r="C220" i="15"/>
  <c r="D455" i="17" s="1"/>
  <c r="C219" i="15"/>
  <c r="D454" i="17" s="1"/>
  <c r="C218" i="15"/>
  <c r="D453" i="17" s="1"/>
  <c r="C217" i="15"/>
  <c r="D452" i="17" s="1"/>
  <c r="T196" i="15"/>
  <c r="E437" i="17" s="1"/>
  <c r="U196" i="15"/>
  <c r="F437" i="17" s="1"/>
  <c r="V196" i="15"/>
  <c r="G437" i="17" s="1"/>
  <c r="W196" i="15"/>
  <c r="H437" i="17" s="1"/>
  <c r="T197" i="15"/>
  <c r="E438" i="17" s="1"/>
  <c r="U197" i="15"/>
  <c r="F438" i="17" s="1"/>
  <c r="V197" i="15"/>
  <c r="G438" i="17" s="1"/>
  <c r="W197" i="15"/>
  <c r="H438" i="17" s="1"/>
  <c r="T198" i="15"/>
  <c r="E439" i="17" s="1"/>
  <c r="U198" i="15"/>
  <c r="F439" i="17" s="1"/>
  <c r="V198" i="15"/>
  <c r="G439" i="17" s="1"/>
  <c r="W198" i="15"/>
  <c r="H439" i="17" s="1"/>
  <c r="T199" i="15"/>
  <c r="E440" i="17" s="1"/>
  <c r="U199" i="15"/>
  <c r="F440" i="17" s="1"/>
  <c r="V199" i="15"/>
  <c r="G440" i="17" s="1"/>
  <c r="W199" i="15"/>
  <c r="H440" i="17" s="1"/>
  <c r="T200" i="15"/>
  <c r="E441" i="17" s="1"/>
  <c r="U200" i="15"/>
  <c r="F441" i="17" s="1"/>
  <c r="V200" i="15"/>
  <c r="G441" i="17" s="1"/>
  <c r="W200" i="15"/>
  <c r="H441" i="17" s="1"/>
  <c r="T201" i="15"/>
  <c r="E442" i="17" s="1"/>
  <c r="U201" i="15"/>
  <c r="F442" i="17" s="1"/>
  <c r="V201" i="15"/>
  <c r="G442" i="17" s="1"/>
  <c r="W201" i="15"/>
  <c r="H442" i="17" s="1"/>
  <c r="T202" i="15"/>
  <c r="E443" i="17" s="1"/>
  <c r="U202" i="15"/>
  <c r="F443" i="17" s="1"/>
  <c r="V202" i="15"/>
  <c r="G443" i="17" s="1"/>
  <c r="W202" i="15"/>
  <c r="H443" i="17" s="1"/>
  <c r="T203" i="15"/>
  <c r="E444" i="17" s="1"/>
  <c r="U203" i="15"/>
  <c r="F444" i="17" s="1"/>
  <c r="V203" i="15"/>
  <c r="G444" i="17" s="1"/>
  <c r="T204" i="15"/>
  <c r="E445" i="17" s="1"/>
  <c r="U204" i="15"/>
  <c r="F445" i="17" s="1"/>
  <c r="V204" i="15"/>
  <c r="G445" i="17" s="1"/>
  <c r="T205" i="15"/>
  <c r="E446" i="17" s="1"/>
  <c r="U205" i="15"/>
  <c r="F446" i="17" s="1"/>
  <c r="V205" i="15"/>
  <c r="G446" i="17" s="1"/>
  <c r="T206" i="15"/>
  <c r="E447" i="17" s="1"/>
  <c r="U206" i="15"/>
  <c r="F447" i="17" s="1"/>
  <c r="V206" i="15"/>
  <c r="G447" i="17" s="1"/>
  <c r="T207" i="15"/>
  <c r="E448" i="17" s="1"/>
  <c r="U207" i="15"/>
  <c r="F448" i="17" s="1"/>
  <c r="V207" i="15"/>
  <c r="G448" i="17" s="1"/>
  <c r="T208" i="15"/>
  <c r="E449" i="17" s="1"/>
  <c r="U208" i="15"/>
  <c r="F449" i="17" s="1"/>
  <c r="V208" i="15"/>
  <c r="G449" i="17" s="1"/>
  <c r="T209" i="15"/>
  <c r="E450" i="17" s="1"/>
  <c r="U209" i="15"/>
  <c r="F450" i="17" s="1"/>
  <c r="V209" i="15"/>
  <c r="G450" i="17" s="1"/>
  <c r="T210" i="15"/>
  <c r="E451" i="17" s="1"/>
  <c r="U210" i="15"/>
  <c r="F451" i="17" s="1"/>
  <c r="V210" i="15"/>
  <c r="G451" i="17" s="1"/>
  <c r="S210" i="15"/>
  <c r="D451" i="17" s="1"/>
  <c r="S209" i="15"/>
  <c r="D450" i="17" s="1"/>
  <c r="S208" i="15"/>
  <c r="D449" i="17" s="1"/>
  <c r="S207" i="15"/>
  <c r="D448" i="17" s="1"/>
  <c r="S206" i="15"/>
  <c r="D447" i="17" s="1"/>
  <c r="S205" i="15"/>
  <c r="D446" i="17" s="1"/>
  <c r="S204" i="15"/>
  <c r="D445" i="17" s="1"/>
  <c r="S203" i="15"/>
  <c r="D444" i="17" s="1"/>
  <c r="S202" i="15"/>
  <c r="D443" i="17" s="1"/>
  <c r="S201" i="15"/>
  <c r="D442" i="17" s="1"/>
  <c r="S200" i="15"/>
  <c r="D441" i="17" s="1"/>
  <c r="S199" i="15"/>
  <c r="D440" i="17" s="1"/>
  <c r="S198" i="15"/>
  <c r="D439" i="17" s="1"/>
  <c r="S197" i="15"/>
  <c r="D438" i="17" s="1"/>
  <c r="S196" i="15"/>
  <c r="D437" i="17" s="1"/>
  <c r="L196" i="15"/>
  <c r="E422" i="17" s="1"/>
  <c r="M196" i="15"/>
  <c r="F422" i="17" s="1"/>
  <c r="N196" i="15"/>
  <c r="G422" i="17" s="1"/>
  <c r="O196" i="15"/>
  <c r="H422" i="17" s="1"/>
  <c r="L197" i="15"/>
  <c r="E423" i="17" s="1"/>
  <c r="M197" i="15"/>
  <c r="F423" i="17" s="1"/>
  <c r="N197" i="15"/>
  <c r="G423" i="17" s="1"/>
  <c r="O197" i="15"/>
  <c r="H423" i="17" s="1"/>
  <c r="L198" i="15"/>
  <c r="E424" i="17" s="1"/>
  <c r="M198" i="15"/>
  <c r="F424" i="17" s="1"/>
  <c r="N198" i="15"/>
  <c r="G424" i="17" s="1"/>
  <c r="O198" i="15"/>
  <c r="H424" i="17" s="1"/>
  <c r="L199" i="15"/>
  <c r="E425" i="17" s="1"/>
  <c r="M199" i="15"/>
  <c r="F425" i="17" s="1"/>
  <c r="N199" i="15"/>
  <c r="G425" i="17" s="1"/>
  <c r="O199" i="15"/>
  <c r="H425" i="17" s="1"/>
  <c r="L200" i="15"/>
  <c r="E426" i="17" s="1"/>
  <c r="M200" i="15"/>
  <c r="F426" i="17" s="1"/>
  <c r="N200" i="15"/>
  <c r="G426" i="17" s="1"/>
  <c r="O200" i="15"/>
  <c r="H426" i="17" s="1"/>
  <c r="L201" i="15"/>
  <c r="E427" i="17" s="1"/>
  <c r="M201" i="15"/>
  <c r="F427" i="17" s="1"/>
  <c r="N201" i="15"/>
  <c r="G427" i="17" s="1"/>
  <c r="O201" i="15"/>
  <c r="H427" i="17" s="1"/>
  <c r="L202" i="15"/>
  <c r="E428" i="17" s="1"/>
  <c r="M202" i="15"/>
  <c r="F428" i="17" s="1"/>
  <c r="N202" i="15"/>
  <c r="G428" i="17" s="1"/>
  <c r="O202" i="15"/>
  <c r="H428" i="17" s="1"/>
  <c r="L203" i="15"/>
  <c r="E429" i="17" s="1"/>
  <c r="M203" i="15"/>
  <c r="F429" i="17" s="1"/>
  <c r="N203" i="15"/>
  <c r="G429" i="17" s="1"/>
  <c r="L204" i="15"/>
  <c r="E430" i="17" s="1"/>
  <c r="M204" i="15"/>
  <c r="F430" i="17" s="1"/>
  <c r="N204" i="15"/>
  <c r="G430" i="17" s="1"/>
  <c r="L205" i="15"/>
  <c r="E431" i="17" s="1"/>
  <c r="M205" i="15"/>
  <c r="F431" i="17" s="1"/>
  <c r="N205" i="15"/>
  <c r="G431" i="17" s="1"/>
  <c r="L206" i="15"/>
  <c r="E432" i="17" s="1"/>
  <c r="M206" i="15"/>
  <c r="F432" i="17" s="1"/>
  <c r="N206" i="15"/>
  <c r="G432" i="17" s="1"/>
  <c r="L207" i="15"/>
  <c r="E433" i="17" s="1"/>
  <c r="M207" i="15"/>
  <c r="F433" i="17" s="1"/>
  <c r="N207" i="15"/>
  <c r="G433" i="17" s="1"/>
  <c r="L208" i="15"/>
  <c r="E434" i="17" s="1"/>
  <c r="M208" i="15"/>
  <c r="F434" i="17" s="1"/>
  <c r="N208" i="15"/>
  <c r="G434" i="17" s="1"/>
  <c r="L209" i="15"/>
  <c r="E435" i="17" s="1"/>
  <c r="M209" i="15"/>
  <c r="F435" i="17" s="1"/>
  <c r="N209" i="15"/>
  <c r="G435" i="17" s="1"/>
  <c r="L210" i="15"/>
  <c r="E436" i="17" s="1"/>
  <c r="M210" i="15"/>
  <c r="F436" i="17" s="1"/>
  <c r="N210" i="15"/>
  <c r="G436" i="17" s="1"/>
  <c r="K210" i="15"/>
  <c r="D436" i="17" s="1"/>
  <c r="K209" i="15"/>
  <c r="D435" i="17" s="1"/>
  <c r="K208" i="15"/>
  <c r="D434" i="17" s="1"/>
  <c r="K207" i="15"/>
  <c r="D433" i="17" s="1"/>
  <c r="K206" i="15"/>
  <c r="D432" i="17" s="1"/>
  <c r="K205" i="15"/>
  <c r="D431" i="17" s="1"/>
  <c r="K204" i="15"/>
  <c r="D430" i="17" s="1"/>
  <c r="K203" i="15"/>
  <c r="D429" i="17" s="1"/>
  <c r="K202" i="15"/>
  <c r="D428" i="17" s="1"/>
  <c r="K201" i="15"/>
  <c r="D427" i="17" s="1"/>
  <c r="K200" i="15"/>
  <c r="D426" i="17" s="1"/>
  <c r="K199" i="15"/>
  <c r="D425" i="17" s="1"/>
  <c r="K198" i="15"/>
  <c r="D424" i="17" s="1"/>
  <c r="K197" i="15"/>
  <c r="D423" i="17" s="1"/>
  <c r="K196" i="15"/>
  <c r="D422" i="17" s="1"/>
  <c r="D196" i="15"/>
  <c r="E407" i="17" s="1"/>
  <c r="E196" i="15"/>
  <c r="F407" i="17" s="1"/>
  <c r="F196" i="15"/>
  <c r="G407" i="17" s="1"/>
  <c r="G196" i="15"/>
  <c r="H407" i="17" s="1"/>
  <c r="D197" i="15"/>
  <c r="E408" i="17" s="1"/>
  <c r="E197" i="15"/>
  <c r="F408" i="17" s="1"/>
  <c r="F197" i="15"/>
  <c r="G408" i="17" s="1"/>
  <c r="G197" i="15"/>
  <c r="H408" i="17" s="1"/>
  <c r="D198" i="15"/>
  <c r="E409" i="17" s="1"/>
  <c r="E198" i="15"/>
  <c r="F409" i="17" s="1"/>
  <c r="F198" i="15"/>
  <c r="G409" i="17" s="1"/>
  <c r="G198" i="15"/>
  <c r="H409" i="17" s="1"/>
  <c r="D199" i="15"/>
  <c r="E410" i="17" s="1"/>
  <c r="E199" i="15"/>
  <c r="F410" i="17" s="1"/>
  <c r="F199" i="15"/>
  <c r="G410" i="17" s="1"/>
  <c r="G199" i="15"/>
  <c r="H410" i="17" s="1"/>
  <c r="D200" i="15"/>
  <c r="E411" i="17" s="1"/>
  <c r="E200" i="15"/>
  <c r="F411" i="17" s="1"/>
  <c r="F200" i="15"/>
  <c r="G411" i="17" s="1"/>
  <c r="G200" i="15"/>
  <c r="H411" i="17" s="1"/>
  <c r="D201" i="15"/>
  <c r="E412" i="17" s="1"/>
  <c r="E201" i="15"/>
  <c r="F412" i="17" s="1"/>
  <c r="F201" i="15"/>
  <c r="G412" i="17" s="1"/>
  <c r="G201" i="15"/>
  <c r="H412" i="17" s="1"/>
  <c r="D202" i="15"/>
  <c r="E413" i="17" s="1"/>
  <c r="E202" i="15"/>
  <c r="F413" i="17" s="1"/>
  <c r="F202" i="15"/>
  <c r="G413" i="17" s="1"/>
  <c r="G202" i="15"/>
  <c r="H413" i="17" s="1"/>
  <c r="D203" i="15"/>
  <c r="E414" i="17" s="1"/>
  <c r="E203" i="15"/>
  <c r="F414" i="17" s="1"/>
  <c r="F203" i="15"/>
  <c r="G414" i="17" s="1"/>
  <c r="D204" i="15"/>
  <c r="E415" i="17" s="1"/>
  <c r="E204" i="15"/>
  <c r="F415" i="17" s="1"/>
  <c r="F204" i="15"/>
  <c r="G415" i="17" s="1"/>
  <c r="D205" i="15"/>
  <c r="E416" i="17" s="1"/>
  <c r="E205" i="15"/>
  <c r="F416" i="17" s="1"/>
  <c r="F205" i="15"/>
  <c r="G416" i="17" s="1"/>
  <c r="D206" i="15"/>
  <c r="E417" i="17" s="1"/>
  <c r="E206" i="15"/>
  <c r="F417" i="17" s="1"/>
  <c r="F206" i="15"/>
  <c r="G417" i="17" s="1"/>
  <c r="D207" i="15"/>
  <c r="E418" i="17" s="1"/>
  <c r="E207" i="15"/>
  <c r="F418" i="17" s="1"/>
  <c r="F207" i="15"/>
  <c r="G418" i="17" s="1"/>
  <c r="D208" i="15"/>
  <c r="E419" i="17" s="1"/>
  <c r="E208" i="15"/>
  <c r="F419" i="17" s="1"/>
  <c r="F208" i="15"/>
  <c r="G419" i="17" s="1"/>
  <c r="D209" i="15"/>
  <c r="E420" i="17" s="1"/>
  <c r="E209" i="15"/>
  <c r="F420" i="17" s="1"/>
  <c r="F209" i="15"/>
  <c r="G420" i="17" s="1"/>
  <c r="D210" i="15"/>
  <c r="E421" i="17" s="1"/>
  <c r="E210" i="15"/>
  <c r="F421" i="17" s="1"/>
  <c r="F210" i="15"/>
  <c r="G421" i="17" s="1"/>
  <c r="C210" i="15"/>
  <c r="D421" i="17" s="1"/>
  <c r="C209" i="15"/>
  <c r="D420" i="17" s="1"/>
  <c r="C208" i="15"/>
  <c r="D419" i="17" s="1"/>
  <c r="C207" i="15"/>
  <c r="D418" i="17" s="1"/>
  <c r="C206" i="15"/>
  <c r="D417" i="17" s="1"/>
  <c r="C205" i="15"/>
  <c r="D416" i="17" s="1"/>
  <c r="C204" i="15"/>
  <c r="D415" i="17" s="1"/>
  <c r="C203" i="15"/>
  <c r="D414" i="17" s="1"/>
  <c r="C202" i="15"/>
  <c r="D413" i="17" s="1"/>
  <c r="C201" i="15"/>
  <c r="D412" i="17" s="1"/>
  <c r="C200" i="15"/>
  <c r="D411" i="17" s="1"/>
  <c r="C199" i="15"/>
  <c r="D410" i="17" s="1"/>
  <c r="C198" i="15"/>
  <c r="D409" i="17" s="1"/>
  <c r="C197" i="15"/>
  <c r="D408" i="17" s="1"/>
  <c r="C196" i="15"/>
  <c r="D407" i="17" s="1"/>
  <c r="T175" i="15"/>
  <c r="E392" i="17" s="1"/>
  <c r="U175" i="15"/>
  <c r="F392" i="17" s="1"/>
  <c r="V175" i="15"/>
  <c r="G392" i="17" s="1"/>
  <c r="W175" i="15"/>
  <c r="H392" i="17" s="1"/>
  <c r="T176" i="15"/>
  <c r="E393" i="17" s="1"/>
  <c r="U176" i="15"/>
  <c r="F393" i="17" s="1"/>
  <c r="V176" i="15"/>
  <c r="G393" i="17" s="1"/>
  <c r="W176" i="15"/>
  <c r="H393" i="17" s="1"/>
  <c r="T177" i="15"/>
  <c r="E394" i="17" s="1"/>
  <c r="U177" i="15"/>
  <c r="F394" i="17" s="1"/>
  <c r="V177" i="15"/>
  <c r="G394" i="17" s="1"/>
  <c r="W177" i="15"/>
  <c r="H394" i="17" s="1"/>
  <c r="T178" i="15"/>
  <c r="E395" i="17" s="1"/>
  <c r="U178" i="15"/>
  <c r="F395" i="17" s="1"/>
  <c r="V178" i="15"/>
  <c r="G395" i="17" s="1"/>
  <c r="W178" i="15"/>
  <c r="H395" i="17" s="1"/>
  <c r="T179" i="15"/>
  <c r="E396" i="17" s="1"/>
  <c r="U179" i="15"/>
  <c r="F396" i="17" s="1"/>
  <c r="V179" i="15"/>
  <c r="G396" i="17" s="1"/>
  <c r="W179" i="15"/>
  <c r="H396" i="17" s="1"/>
  <c r="T180" i="15"/>
  <c r="E397" i="17" s="1"/>
  <c r="U180" i="15"/>
  <c r="F397" i="17" s="1"/>
  <c r="V180" i="15"/>
  <c r="G397" i="17" s="1"/>
  <c r="W180" i="15"/>
  <c r="H397" i="17" s="1"/>
  <c r="T181" i="15"/>
  <c r="E398" i="17" s="1"/>
  <c r="U181" i="15"/>
  <c r="F398" i="17" s="1"/>
  <c r="V181" i="15"/>
  <c r="G398" i="17" s="1"/>
  <c r="W181" i="15"/>
  <c r="H398" i="17" s="1"/>
  <c r="T182" i="15"/>
  <c r="E399" i="17" s="1"/>
  <c r="U182" i="15"/>
  <c r="F399" i="17" s="1"/>
  <c r="V182" i="15"/>
  <c r="G399" i="17" s="1"/>
  <c r="T183" i="15"/>
  <c r="E400" i="17" s="1"/>
  <c r="U183" i="15"/>
  <c r="F400" i="17" s="1"/>
  <c r="V183" i="15"/>
  <c r="G400" i="17" s="1"/>
  <c r="T184" i="15"/>
  <c r="E401" i="17" s="1"/>
  <c r="U184" i="15"/>
  <c r="F401" i="17" s="1"/>
  <c r="V184" i="15"/>
  <c r="G401" i="17" s="1"/>
  <c r="T185" i="15"/>
  <c r="E402" i="17" s="1"/>
  <c r="U185" i="15"/>
  <c r="F402" i="17" s="1"/>
  <c r="V185" i="15"/>
  <c r="G402" i="17" s="1"/>
  <c r="T186" i="15"/>
  <c r="E403" i="17" s="1"/>
  <c r="U186" i="15"/>
  <c r="F403" i="17" s="1"/>
  <c r="V186" i="15"/>
  <c r="G403" i="17" s="1"/>
  <c r="T187" i="15"/>
  <c r="E404" i="17" s="1"/>
  <c r="U187" i="15"/>
  <c r="F404" i="17" s="1"/>
  <c r="V187" i="15"/>
  <c r="G404" i="17" s="1"/>
  <c r="T188" i="15"/>
  <c r="E405" i="17" s="1"/>
  <c r="U188" i="15"/>
  <c r="F405" i="17" s="1"/>
  <c r="V188" i="15"/>
  <c r="G405" i="17" s="1"/>
  <c r="T189" i="15"/>
  <c r="E406" i="17" s="1"/>
  <c r="U189" i="15"/>
  <c r="F406" i="17" s="1"/>
  <c r="V189" i="15"/>
  <c r="G406" i="17" s="1"/>
  <c r="S189" i="15"/>
  <c r="D406" i="17" s="1"/>
  <c r="S188" i="15"/>
  <c r="D405" i="17" s="1"/>
  <c r="S187" i="15"/>
  <c r="D404" i="17" s="1"/>
  <c r="S186" i="15"/>
  <c r="D403" i="17" s="1"/>
  <c r="S185" i="15"/>
  <c r="D402" i="17" s="1"/>
  <c r="S184" i="15"/>
  <c r="D401" i="17" s="1"/>
  <c r="S183" i="15"/>
  <c r="D400" i="17" s="1"/>
  <c r="S182" i="15"/>
  <c r="D399" i="17" s="1"/>
  <c r="S181" i="15"/>
  <c r="D398" i="17" s="1"/>
  <c r="S180" i="15"/>
  <c r="D397" i="17" s="1"/>
  <c r="S179" i="15"/>
  <c r="D396" i="17" s="1"/>
  <c r="S178" i="15"/>
  <c r="D395" i="17" s="1"/>
  <c r="S177" i="15"/>
  <c r="D394" i="17" s="1"/>
  <c r="S176" i="15"/>
  <c r="D393" i="17" s="1"/>
  <c r="S175" i="15"/>
  <c r="D392" i="17" s="1"/>
  <c r="L175" i="15"/>
  <c r="E377" i="17" s="1"/>
  <c r="M175" i="15"/>
  <c r="F377" i="17" s="1"/>
  <c r="N175" i="15"/>
  <c r="G377" i="17" s="1"/>
  <c r="O175" i="15"/>
  <c r="H377" i="17" s="1"/>
  <c r="L176" i="15"/>
  <c r="E378" i="17" s="1"/>
  <c r="M176" i="15"/>
  <c r="F378" i="17" s="1"/>
  <c r="N176" i="15"/>
  <c r="G378" i="17" s="1"/>
  <c r="O176" i="15"/>
  <c r="H378" i="17" s="1"/>
  <c r="L177" i="15"/>
  <c r="E379" i="17" s="1"/>
  <c r="M177" i="15"/>
  <c r="F379" i="17" s="1"/>
  <c r="N177" i="15"/>
  <c r="G379" i="17" s="1"/>
  <c r="O177" i="15"/>
  <c r="H379" i="17" s="1"/>
  <c r="L178" i="15"/>
  <c r="E380" i="17" s="1"/>
  <c r="M178" i="15"/>
  <c r="F380" i="17" s="1"/>
  <c r="N178" i="15"/>
  <c r="G380" i="17" s="1"/>
  <c r="O178" i="15"/>
  <c r="H380" i="17" s="1"/>
  <c r="L179" i="15"/>
  <c r="E381" i="17" s="1"/>
  <c r="M179" i="15"/>
  <c r="F381" i="17" s="1"/>
  <c r="N179" i="15"/>
  <c r="G381" i="17" s="1"/>
  <c r="O179" i="15"/>
  <c r="H381" i="17" s="1"/>
  <c r="L180" i="15"/>
  <c r="E382" i="17" s="1"/>
  <c r="M180" i="15"/>
  <c r="F382" i="17" s="1"/>
  <c r="N180" i="15"/>
  <c r="G382" i="17" s="1"/>
  <c r="O180" i="15"/>
  <c r="H382" i="17" s="1"/>
  <c r="L181" i="15"/>
  <c r="E383" i="17" s="1"/>
  <c r="M181" i="15"/>
  <c r="F383" i="17" s="1"/>
  <c r="N181" i="15"/>
  <c r="G383" i="17" s="1"/>
  <c r="O181" i="15"/>
  <c r="H383" i="17" s="1"/>
  <c r="L182" i="15"/>
  <c r="E384" i="17" s="1"/>
  <c r="M182" i="15"/>
  <c r="F384" i="17" s="1"/>
  <c r="N182" i="15"/>
  <c r="G384" i="17" s="1"/>
  <c r="L183" i="15"/>
  <c r="E385" i="17" s="1"/>
  <c r="M183" i="15"/>
  <c r="F385" i="17" s="1"/>
  <c r="N183" i="15"/>
  <c r="G385" i="17" s="1"/>
  <c r="L184" i="15"/>
  <c r="E386" i="17" s="1"/>
  <c r="M184" i="15"/>
  <c r="F386" i="17" s="1"/>
  <c r="N184" i="15"/>
  <c r="G386" i="17" s="1"/>
  <c r="L185" i="15"/>
  <c r="E387" i="17" s="1"/>
  <c r="M185" i="15"/>
  <c r="F387" i="17" s="1"/>
  <c r="N185" i="15"/>
  <c r="G387" i="17" s="1"/>
  <c r="L186" i="15"/>
  <c r="E388" i="17" s="1"/>
  <c r="M186" i="15"/>
  <c r="F388" i="17" s="1"/>
  <c r="N186" i="15"/>
  <c r="G388" i="17" s="1"/>
  <c r="L187" i="15"/>
  <c r="E389" i="17" s="1"/>
  <c r="M187" i="15"/>
  <c r="F389" i="17" s="1"/>
  <c r="N187" i="15"/>
  <c r="G389" i="17" s="1"/>
  <c r="L188" i="15"/>
  <c r="E390" i="17" s="1"/>
  <c r="M188" i="15"/>
  <c r="F390" i="17" s="1"/>
  <c r="N188" i="15"/>
  <c r="G390" i="17" s="1"/>
  <c r="L189" i="15"/>
  <c r="E391" i="17" s="1"/>
  <c r="M189" i="15"/>
  <c r="F391" i="17" s="1"/>
  <c r="N189" i="15"/>
  <c r="G391" i="17" s="1"/>
  <c r="K189" i="15"/>
  <c r="D391" i="17" s="1"/>
  <c r="K188" i="15"/>
  <c r="D390" i="17" s="1"/>
  <c r="K187" i="15"/>
  <c r="D389" i="17" s="1"/>
  <c r="K186" i="15"/>
  <c r="D388" i="17" s="1"/>
  <c r="K185" i="15"/>
  <c r="D387" i="17" s="1"/>
  <c r="K184" i="15"/>
  <c r="D386" i="17" s="1"/>
  <c r="K183" i="15"/>
  <c r="D385" i="17" s="1"/>
  <c r="K182" i="15"/>
  <c r="D384" i="17" s="1"/>
  <c r="K181" i="15"/>
  <c r="D383" i="17" s="1"/>
  <c r="K180" i="15"/>
  <c r="D382" i="17" s="1"/>
  <c r="K179" i="15"/>
  <c r="D381" i="17" s="1"/>
  <c r="K178" i="15"/>
  <c r="D380" i="17" s="1"/>
  <c r="K177" i="15"/>
  <c r="D379" i="17" s="1"/>
  <c r="K176" i="15"/>
  <c r="D378" i="17" s="1"/>
  <c r="K175" i="15"/>
  <c r="D377" i="17" s="1"/>
  <c r="D175" i="15"/>
  <c r="E362" i="17" s="1"/>
  <c r="E175" i="15"/>
  <c r="F362" i="17" s="1"/>
  <c r="F175" i="15"/>
  <c r="G362" i="17" s="1"/>
  <c r="G175" i="15"/>
  <c r="H362" i="17" s="1"/>
  <c r="D176" i="15"/>
  <c r="E363" i="17" s="1"/>
  <c r="E176" i="15"/>
  <c r="F363" i="17" s="1"/>
  <c r="F176" i="15"/>
  <c r="G363" i="17" s="1"/>
  <c r="G176" i="15"/>
  <c r="H363" i="17" s="1"/>
  <c r="D177" i="15"/>
  <c r="E364" i="17" s="1"/>
  <c r="E177" i="15"/>
  <c r="F364" i="17" s="1"/>
  <c r="F177" i="15"/>
  <c r="G364" i="17" s="1"/>
  <c r="G177" i="15"/>
  <c r="H364" i="17" s="1"/>
  <c r="D178" i="15"/>
  <c r="E365" i="17" s="1"/>
  <c r="E178" i="15"/>
  <c r="F365" i="17" s="1"/>
  <c r="F178" i="15"/>
  <c r="G365" i="17" s="1"/>
  <c r="G178" i="15"/>
  <c r="H365" i="17" s="1"/>
  <c r="D179" i="15"/>
  <c r="E366" i="17" s="1"/>
  <c r="E179" i="15"/>
  <c r="F366" i="17" s="1"/>
  <c r="F179" i="15"/>
  <c r="G366" i="17" s="1"/>
  <c r="G179" i="15"/>
  <c r="H366" i="17" s="1"/>
  <c r="D180" i="15"/>
  <c r="E367" i="17" s="1"/>
  <c r="E180" i="15"/>
  <c r="F367" i="17" s="1"/>
  <c r="F180" i="15"/>
  <c r="G367" i="17" s="1"/>
  <c r="G180" i="15"/>
  <c r="H367" i="17" s="1"/>
  <c r="D181" i="15"/>
  <c r="E368" i="17" s="1"/>
  <c r="E181" i="15"/>
  <c r="F368" i="17" s="1"/>
  <c r="F181" i="15"/>
  <c r="G368" i="17" s="1"/>
  <c r="G181" i="15"/>
  <c r="H368" i="17" s="1"/>
  <c r="D182" i="15"/>
  <c r="E369" i="17" s="1"/>
  <c r="E182" i="15"/>
  <c r="F369" i="17" s="1"/>
  <c r="F182" i="15"/>
  <c r="G369" i="17" s="1"/>
  <c r="D183" i="15"/>
  <c r="E370" i="17" s="1"/>
  <c r="E183" i="15"/>
  <c r="F370" i="17" s="1"/>
  <c r="F183" i="15"/>
  <c r="G370" i="17" s="1"/>
  <c r="D184" i="15"/>
  <c r="E371" i="17" s="1"/>
  <c r="E184" i="15"/>
  <c r="F371" i="17" s="1"/>
  <c r="F184" i="15"/>
  <c r="G371" i="17" s="1"/>
  <c r="D185" i="15"/>
  <c r="E372" i="17" s="1"/>
  <c r="E185" i="15"/>
  <c r="F372" i="17" s="1"/>
  <c r="F185" i="15"/>
  <c r="G372" i="17" s="1"/>
  <c r="D186" i="15"/>
  <c r="E373" i="17" s="1"/>
  <c r="E186" i="15"/>
  <c r="F373" i="17" s="1"/>
  <c r="F186" i="15"/>
  <c r="G373" i="17" s="1"/>
  <c r="D187" i="15"/>
  <c r="E374" i="17" s="1"/>
  <c r="E187" i="15"/>
  <c r="F374" i="17" s="1"/>
  <c r="F187" i="15"/>
  <c r="G374" i="17" s="1"/>
  <c r="D188" i="15"/>
  <c r="E375" i="17" s="1"/>
  <c r="E188" i="15"/>
  <c r="F375" i="17" s="1"/>
  <c r="F188" i="15"/>
  <c r="G375" i="17" s="1"/>
  <c r="D189" i="15"/>
  <c r="E376" i="17" s="1"/>
  <c r="E189" i="15"/>
  <c r="F376" i="17" s="1"/>
  <c r="F189" i="15"/>
  <c r="G376" i="17" s="1"/>
  <c r="C189" i="15"/>
  <c r="D376" i="17" s="1"/>
  <c r="C188" i="15"/>
  <c r="D375" i="17" s="1"/>
  <c r="C187" i="15"/>
  <c r="D374" i="17" s="1"/>
  <c r="C186" i="15"/>
  <c r="D373" i="17" s="1"/>
  <c r="C185" i="15"/>
  <c r="D372" i="17" s="1"/>
  <c r="C184" i="15"/>
  <c r="D371" i="17" s="1"/>
  <c r="C183" i="15"/>
  <c r="D370" i="17" s="1"/>
  <c r="C182" i="15"/>
  <c r="D369" i="17" s="1"/>
  <c r="C181" i="15"/>
  <c r="D368" i="17" s="1"/>
  <c r="C180" i="15"/>
  <c r="D367" i="17" s="1"/>
  <c r="C179" i="15"/>
  <c r="D366" i="17" s="1"/>
  <c r="C178" i="15"/>
  <c r="D365" i="17" s="1"/>
  <c r="C177" i="15"/>
  <c r="D364" i="17" s="1"/>
  <c r="C176" i="15"/>
  <c r="D363" i="17" s="1"/>
  <c r="C175" i="15"/>
  <c r="D362" i="17" s="1"/>
  <c r="T154" i="15"/>
  <c r="E347" i="17" s="1"/>
  <c r="U154" i="15"/>
  <c r="F347" i="17" s="1"/>
  <c r="V154" i="15"/>
  <c r="G347" i="17" s="1"/>
  <c r="W154" i="15"/>
  <c r="H347" i="17" s="1"/>
  <c r="T155" i="15"/>
  <c r="E348" i="17" s="1"/>
  <c r="U155" i="15"/>
  <c r="F348" i="17" s="1"/>
  <c r="V155" i="15"/>
  <c r="G348" i="17" s="1"/>
  <c r="W155" i="15"/>
  <c r="H348" i="17" s="1"/>
  <c r="T156" i="15"/>
  <c r="E349" i="17" s="1"/>
  <c r="U156" i="15"/>
  <c r="F349" i="17" s="1"/>
  <c r="V156" i="15"/>
  <c r="G349" i="17" s="1"/>
  <c r="W156" i="15"/>
  <c r="H349" i="17" s="1"/>
  <c r="T157" i="15"/>
  <c r="E350" i="17" s="1"/>
  <c r="U157" i="15"/>
  <c r="F350" i="17" s="1"/>
  <c r="V157" i="15"/>
  <c r="G350" i="17" s="1"/>
  <c r="W157" i="15"/>
  <c r="H350" i="17" s="1"/>
  <c r="T158" i="15"/>
  <c r="E351" i="17" s="1"/>
  <c r="U158" i="15"/>
  <c r="F351" i="17" s="1"/>
  <c r="V158" i="15"/>
  <c r="G351" i="17" s="1"/>
  <c r="W158" i="15"/>
  <c r="H351" i="17" s="1"/>
  <c r="T159" i="15"/>
  <c r="E352" i="17" s="1"/>
  <c r="U159" i="15"/>
  <c r="F352" i="17" s="1"/>
  <c r="V159" i="15"/>
  <c r="G352" i="17" s="1"/>
  <c r="W159" i="15"/>
  <c r="H352" i="17" s="1"/>
  <c r="T160" i="15"/>
  <c r="E353" i="17" s="1"/>
  <c r="U160" i="15"/>
  <c r="F353" i="17" s="1"/>
  <c r="V160" i="15"/>
  <c r="G353" i="17" s="1"/>
  <c r="W160" i="15"/>
  <c r="H353" i="17" s="1"/>
  <c r="T161" i="15"/>
  <c r="E354" i="17" s="1"/>
  <c r="U161" i="15"/>
  <c r="F354" i="17" s="1"/>
  <c r="V161" i="15"/>
  <c r="G354" i="17" s="1"/>
  <c r="T162" i="15"/>
  <c r="E355" i="17" s="1"/>
  <c r="U162" i="15"/>
  <c r="F355" i="17" s="1"/>
  <c r="V162" i="15"/>
  <c r="G355" i="17" s="1"/>
  <c r="T163" i="15"/>
  <c r="E356" i="17" s="1"/>
  <c r="U163" i="15"/>
  <c r="F356" i="17" s="1"/>
  <c r="V163" i="15"/>
  <c r="G356" i="17" s="1"/>
  <c r="T164" i="15"/>
  <c r="E357" i="17" s="1"/>
  <c r="U164" i="15"/>
  <c r="F357" i="17" s="1"/>
  <c r="V164" i="15"/>
  <c r="G357" i="17" s="1"/>
  <c r="T165" i="15"/>
  <c r="E358" i="17" s="1"/>
  <c r="U165" i="15"/>
  <c r="F358" i="17" s="1"/>
  <c r="V165" i="15"/>
  <c r="G358" i="17" s="1"/>
  <c r="T166" i="15"/>
  <c r="E359" i="17" s="1"/>
  <c r="U166" i="15"/>
  <c r="F359" i="17" s="1"/>
  <c r="V166" i="15"/>
  <c r="G359" i="17" s="1"/>
  <c r="T167" i="15"/>
  <c r="E360" i="17" s="1"/>
  <c r="U167" i="15"/>
  <c r="F360" i="17" s="1"/>
  <c r="V167" i="15"/>
  <c r="G360" i="17" s="1"/>
  <c r="T168" i="15"/>
  <c r="E361" i="17" s="1"/>
  <c r="U168" i="15"/>
  <c r="F361" i="17" s="1"/>
  <c r="V168" i="15"/>
  <c r="G361" i="17" s="1"/>
  <c r="S168" i="15"/>
  <c r="D361" i="17" s="1"/>
  <c r="S167" i="15"/>
  <c r="D360" i="17" s="1"/>
  <c r="S166" i="15"/>
  <c r="D359" i="17" s="1"/>
  <c r="S165" i="15"/>
  <c r="D358" i="17" s="1"/>
  <c r="S164" i="15"/>
  <c r="D357" i="17" s="1"/>
  <c r="S163" i="15"/>
  <c r="D356" i="17" s="1"/>
  <c r="S162" i="15"/>
  <c r="D355" i="17" s="1"/>
  <c r="S161" i="15"/>
  <c r="D354" i="17" s="1"/>
  <c r="S160" i="15"/>
  <c r="D353" i="17" s="1"/>
  <c r="S159" i="15"/>
  <c r="D352" i="17" s="1"/>
  <c r="S158" i="15"/>
  <c r="D351" i="17" s="1"/>
  <c r="S157" i="15"/>
  <c r="D350" i="17" s="1"/>
  <c r="S156" i="15"/>
  <c r="D349" i="17" s="1"/>
  <c r="S155" i="15"/>
  <c r="D348" i="17" s="1"/>
  <c r="S154" i="15"/>
  <c r="D347" i="17" s="1"/>
  <c r="L154" i="15"/>
  <c r="E332" i="17" s="1"/>
  <c r="M154" i="15"/>
  <c r="F332" i="17" s="1"/>
  <c r="N154" i="15"/>
  <c r="G332" i="17" s="1"/>
  <c r="O154" i="15"/>
  <c r="H332" i="17" s="1"/>
  <c r="L155" i="15"/>
  <c r="E333" i="17" s="1"/>
  <c r="M155" i="15"/>
  <c r="F333" i="17" s="1"/>
  <c r="N155" i="15"/>
  <c r="G333" i="17" s="1"/>
  <c r="O155" i="15"/>
  <c r="H333" i="17" s="1"/>
  <c r="L156" i="15"/>
  <c r="E334" i="17" s="1"/>
  <c r="M156" i="15"/>
  <c r="F334" i="17" s="1"/>
  <c r="N156" i="15"/>
  <c r="G334" i="17" s="1"/>
  <c r="O156" i="15"/>
  <c r="H334" i="17" s="1"/>
  <c r="L157" i="15"/>
  <c r="E335" i="17" s="1"/>
  <c r="M157" i="15"/>
  <c r="F335" i="17" s="1"/>
  <c r="N157" i="15"/>
  <c r="G335" i="17" s="1"/>
  <c r="O157" i="15"/>
  <c r="H335" i="17" s="1"/>
  <c r="L158" i="15"/>
  <c r="E336" i="17" s="1"/>
  <c r="M158" i="15"/>
  <c r="F336" i="17" s="1"/>
  <c r="N158" i="15"/>
  <c r="G336" i="17" s="1"/>
  <c r="O158" i="15"/>
  <c r="H336" i="17" s="1"/>
  <c r="L159" i="15"/>
  <c r="E337" i="17" s="1"/>
  <c r="M159" i="15"/>
  <c r="F337" i="17" s="1"/>
  <c r="N159" i="15"/>
  <c r="G337" i="17" s="1"/>
  <c r="O159" i="15"/>
  <c r="H337" i="17" s="1"/>
  <c r="L160" i="15"/>
  <c r="E338" i="17" s="1"/>
  <c r="M160" i="15"/>
  <c r="F338" i="17" s="1"/>
  <c r="N160" i="15"/>
  <c r="G338" i="17" s="1"/>
  <c r="O160" i="15"/>
  <c r="H338" i="17" s="1"/>
  <c r="L161" i="15"/>
  <c r="E339" i="17" s="1"/>
  <c r="M161" i="15"/>
  <c r="F339" i="17" s="1"/>
  <c r="N161" i="15"/>
  <c r="G339" i="17" s="1"/>
  <c r="L162" i="15"/>
  <c r="E340" i="17" s="1"/>
  <c r="M162" i="15"/>
  <c r="F340" i="17" s="1"/>
  <c r="N162" i="15"/>
  <c r="G340" i="17" s="1"/>
  <c r="L163" i="15"/>
  <c r="E341" i="17" s="1"/>
  <c r="M163" i="15"/>
  <c r="F341" i="17" s="1"/>
  <c r="N163" i="15"/>
  <c r="G341" i="17" s="1"/>
  <c r="L164" i="15"/>
  <c r="E342" i="17" s="1"/>
  <c r="M164" i="15"/>
  <c r="F342" i="17" s="1"/>
  <c r="N164" i="15"/>
  <c r="G342" i="17" s="1"/>
  <c r="L165" i="15"/>
  <c r="E343" i="17" s="1"/>
  <c r="M165" i="15"/>
  <c r="F343" i="17" s="1"/>
  <c r="N165" i="15"/>
  <c r="G343" i="17" s="1"/>
  <c r="L166" i="15"/>
  <c r="E344" i="17" s="1"/>
  <c r="M166" i="15"/>
  <c r="F344" i="17" s="1"/>
  <c r="N166" i="15"/>
  <c r="G344" i="17" s="1"/>
  <c r="L167" i="15"/>
  <c r="E345" i="17" s="1"/>
  <c r="M167" i="15"/>
  <c r="F345" i="17" s="1"/>
  <c r="N167" i="15"/>
  <c r="G345" i="17" s="1"/>
  <c r="L168" i="15"/>
  <c r="E346" i="17" s="1"/>
  <c r="M168" i="15"/>
  <c r="F346" i="17" s="1"/>
  <c r="N168" i="15"/>
  <c r="G346" i="17" s="1"/>
  <c r="K168" i="15"/>
  <c r="D346" i="17" s="1"/>
  <c r="K167" i="15"/>
  <c r="D345" i="17" s="1"/>
  <c r="K166" i="15"/>
  <c r="D344" i="17" s="1"/>
  <c r="K165" i="15"/>
  <c r="D343" i="17" s="1"/>
  <c r="K164" i="15"/>
  <c r="D342" i="17" s="1"/>
  <c r="K163" i="15"/>
  <c r="D341" i="17" s="1"/>
  <c r="K162" i="15"/>
  <c r="D340" i="17" s="1"/>
  <c r="K161" i="15"/>
  <c r="D339" i="17" s="1"/>
  <c r="K160" i="15"/>
  <c r="D338" i="17" s="1"/>
  <c r="K159" i="15"/>
  <c r="D337" i="17" s="1"/>
  <c r="K158" i="15"/>
  <c r="D336" i="17" s="1"/>
  <c r="K157" i="15"/>
  <c r="D335" i="17" s="1"/>
  <c r="K156" i="15"/>
  <c r="D334" i="17" s="1"/>
  <c r="K155" i="15"/>
  <c r="D333" i="17" s="1"/>
  <c r="K154" i="15"/>
  <c r="D332" i="17" s="1"/>
  <c r="D154" i="15"/>
  <c r="E317" i="17" s="1"/>
  <c r="E154" i="15"/>
  <c r="F317" i="17" s="1"/>
  <c r="F154" i="15"/>
  <c r="G317" i="17" s="1"/>
  <c r="G154" i="15"/>
  <c r="H317" i="17" s="1"/>
  <c r="D155" i="15"/>
  <c r="E318" i="17" s="1"/>
  <c r="E155" i="15"/>
  <c r="F318" i="17" s="1"/>
  <c r="F155" i="15"/>
  <c r="G318" i="17" s="1"/>
  <c r="G155" i="15"/>
  <c r="H318" i="17" s="1"/>
  <c r="D156" i="15"/>
  <c r="E319" i="17" s="1"/>
  <c r="E156" i="15"/>
  <c r="F319" i="17" s="1"/>
  <c r="F156" i="15"/>
  <c r="G319" i="17" s="1"/>
  <c r="G156" i="15"/>
  <c r="H319" i="17" s="1"/>
  <c r="D157" i="15"/>
  <c r="E320" i="17" s="1"/>
  <c r="E157" i="15"/>
  <c r="F320" i="17" s="1"/>
  <c r="F157" i="15"/>
  <c r="G320" i="17" s="1"/>
  <c r="G157" i="15"/>
  <c r="H320" i="17" s="1"/>
  <c r="D158" i="15"/>
  <c r="E321" i="17" s="1"/>
  <c r="E158" i="15"/>
  <c r="F321" i="17" s="1"/>
  <c r="F158" i="15"/>
  <c r="G321" i="17" s="1"/>
  <c r="G158" i="15"/>
  <c r="H321" i="17" s="1"/>
  <c r="D159" i="15"/>
  <c r="E322" i="17" s="1"/>
  <c r="E159" i="15"/>
  <c r="F322" i="17" s="1"/>
  <c r="F159" i="15"/>
  <c r="G322" i="17" s="1"/>
  <c r="G159" i="15"/>
  <c r="H322" i="17" s="1"/>
  <c r="D160" i="15"/>
  <c r="E323" i="17" s="1"/>
  <c r="E160" i="15"/>
  <c r="F323" i="17" s="1"/>
  <c r="F160" i="15"/>
  <c r="G323" i="17" s="1"/>
  <c r="G160" i="15"/>
  <c r="H323" i="17" s="1"/>
  <c r="D161" i="15"/>
  <c r="E324" i="17" s="1"/>
  <c r="E161" i="15"/>
  <c r="F324" i="17" s="1"/>
  <c r="F161" i="15"/>
  <c r="G324" i="17" s="1"/>
  <c r="D162" i="15"/>
  <c r="E325" i="17" s="1"/>
  <c r="E162" i="15"/>
  <c r="F325" i="17" s="1"/>
  <c r="F162" i="15"/>
  <c r="G325" i="17" s="1"/>
  <c r="D163" i="15"/>
  <c r="E326" i="17" s="1"/>
  <c r="E163" i="15"/>
  <c r="F326" i="17" s="1"/>
  <c r="F163" i="15"/>
  <c r="G326" i="17" s="1"/>
  <c r="D164" i="15"/>
  <c r="E327" i="17" s="1"/>
  <c r="E164" i="15"/>
  <c r="F327" i="17" s="1"/>
  <c r="F164" i="15"/>
  <c r="G327" i="17" s="1"/>
  <c r="D165" i="15"/>
  <c r="E328" i="17" s="1"/>
  <c r="E165" i="15"/>
  <c r="F328" i="17" s="1"/>
  <c r="F165" i="15"/>
  <c r="G328" i="17" s="1"/>
  <c r="D166" i="15"/>
  <c r="E329" i="17" s="1"/>
  <c r="E166" i="15"/>
  <c r="F329" i="17" s="1"/>
  <c r="F166" i="15"/>
  <c r="G329" i="17" s="1"/>
  <c r="D167" i="15"/>
  <c r="E330" i="17" s="1"/>
  <c r="E167" i="15"/>
  <c r="F330" i="17" s="1"/>
  <c r="F167" i="15"/>
  <c r="G330" i="17" s="1"/>
  <c r="D168" i="15"/>
  <c r="E331" i="17" s="1"/>
  <c r="E168" i="15"/>
  <c r="F331" i="17" s="1"/>
  <c r="F168" i="15"/>
  <c r="G331" i="17" s="1"/>
  <c r="C168" i="15"/>
  <c r="D331" i="17" s="1"/>
  <c r="C167" i="15"/>
  <c r="D330" i="17" s="1"/>
  <c r="C166" i="15"/>
  <c r="D329" i="17" s="1"/>
  <c r="C165" i="15"/>
  <c r="D328" i="17" s="1"/>
  <c r="C164" i="15"/>
  <c r="D327" i="17" s="1"/>
  <c r="C163" i="15"/>
  <c r="D326" i="17" s="1"/>
  <c r="C162" i="15"/>
  <c r="D325" i="17" s="1"/>
  <c r="C161" i="15"/>
  <c r="D324" i="17" s="1"/>
  <c r="C160" i="15"/>
  <c r="D323" i="17" s="1"/>
  <c r="C159" i="15"/>
  <c r="D322" i="17" s="1"/>
  <c r="C158" i="15"/>
  <c r="D321" i="17" s="1"/>
  <c r="C157" i="15"/>
  <c r="D320" i="17" s="1"/>
  <c r="C156" i="15"/>
  <c r="D319" i="17" s="1"/>
  <c r="C155" i="15"/>
  <c r="D318" i="17" s="1"/>
  <c r="C154" i="15"/>
  <c r="D317" i="17" s="1"/>
  <c r="T133" i="15"/>
  <c r="E302" i="17" s="1"/>
  <c r="U133" i="15"/>
  <c r="F302" i="17" s="1"/>
  <c r="V133" i="15"/>
  <c r="G302" i="17" s="1"/>
  <c r="W133" i="15"/>
  <c r="H302" i="17" s="1"/>
  <c r="T134" i="15"/>
  <c r="E303" i="17" s="1"/>
  <c r="U134" i="15"/>
  <c r="F303" i="17" s="1"/>
  <c r="V134" i="15"/>
  <c r="G303" i="17" s="1"/>
  <c r="W134" i="15"/>
  <c r="H303" i="17" s="1"/>
  <c r="T135" i="15"/>
  <c r="E304" i="17" s="1"/>
  <c r="U135" i="15"/>
  <c r="F304" i="17" s="1"/>
  <c r="V135" i="15"/>
  <c r="G304" i="17" s="1"/>
  <c r="W135" i="15"/>
  <c r="H304" i="17" s="1"/>
  <c r="T136" i="15"/>
  <c r="E305" i="17" s="1"/>
  <c r="U136" i="15"/>
  <c r="F305" i="17" s="1"/>
  <c r="V136" i="15"/>
  <c r="G305" i="17" s="1"/>
  <c r="W136" i="15"/>
  <c r="H305" i="17" s="1"/>
  <c r="T137" i="15"/>
  <c r="E306" i="17" s="1"/>
  <c r="U137" i="15"/>
  <c r="F306" i="17" s="1"/>
  <c r="V137" i="15"/>
  <c r="G306" i="17" s="1"/>
  <c r="W137" i="15"/>
  <c r="H306" i="17" s="1"/>
  <c r="T138" i="15"/>
  <c r="E307" i="17" s="1"/>
  <c r="U138" i="15"/>
  <c r="F307" i="17" s="1"/>
  <c r="V138" i="15"/>
  <c r="G307" i="17" s="1"/>
  <c r="W138" i="15"/>
  <c r="H307" i="17" s="1"/>
  <c r="T139" i="15"/>
  <c r="E308" i="17" s="1"/>
  <c r="U139" i="15"/>
  <c r="F308" i="17" s="1"/>
  <c r="V139" i="15"/>
  <c r="G308" i="17" s="1"/>
  <c r="W139" i="15"/>
  <c r="H308" i="17" s="1"/>
  <c r="T140" i="15"/>
  <c r="E309" i="17" s="1"/>
  <c r="U140" i="15"/>
  <c r="F309" i="17" s="1"/>
  <c r="V140" i="15"/>
  <c r="G309" i="17" s="1"/>
  <c r="T141" i="15"/>
  <c r="E310" i="17" s="1"/>
  <c r="U141" i="15"/>
  <c r="F310" i="17" s="1"/>
  <c r="V141" i="15"/>
  <c r="G310" i="17" s="1"/>
  <c r="T142" i="15"/>
  <c r="E311" i="17" s="1"/>
  <c r="U142" i="15"/>
  <c r="F311" i="17" s="1"/>
  <c r="V142" i="15"/>
  <c r="G311" i="17" s="1"/>
  <c r="T143" i="15"/>
  <c r="E312" i="17" s="1"/>
  <c r="U143" i="15"/>
  <c r="F312" i="17" s="1"/>
  <c r="V143" i="15"/>
  <c r="G312" i="17" s="1"/>
  <c r="T144" i="15"/>
  <c r="E313" i="17" s="1"/>
  <c r="U144" i="15"/>
  <c r="F313" i="17" s="1"/>
  <c r="V144" i="15"/>
  <c r="G313" i="17" s="1"/>
  <c r="T145" i="15"/>
  <c r="E314" i="17" s="1"/>
  <c r="U145" i="15"/>
  <c r="F314" i="17" s="1"/>
  <c r="V145" i="15"/>
  <c r="G314" i="17" s="1"/>
  <c r="T146" i="15"/>
  <c r="E315" i="17" s="1"/>
  <c r="U146" i="15"/>
  <c r="F315" i="17" s="1"/>
  <c r="V146" i="15"/>
  <c r="G315" i="17" s="1"/>
  <c r="T147" i="15"/>
  <c r="E316" i="17" s="1"/>
  <c r="U147" i="15"/>
  <c r="F316" i="17" s="1"/>
  <c r="V147" i="15"/>
  <c r="G316" i="17" s="1"/>
  <c r="S147" i="15"/>
  <c r="D316" i="17" s="1"/>
  <c r="S146" i="15"/>
  <c r="D315" i="17" s="1"/>
  <c r="S145" i="15"/>
  <c r="D314" i="17" s="1"/>
  <c r="S144" i="15"/>
  <c r="D313" i="17" s="1"/>
  <c r="S143" i="15"/>
  <c r="D312" i="17" s="1"/>
  <c r="S142" i="15"/>
  <c r="D311" i="17" s="1"/>
  <c r="S141" i="15"/>
  <c r="D310" i="17" s="1"/>
  <c r="S140" i="15"/>
  <c r="D309" i="17" s="1"/>
  <c r="S139" i="15"/>
  <c r="D308" i="17" s="1"/>
  <c r="S138" i="15"/>
  <c r="D307" i="17" s="1"/>
  <c r="S137" i="15"/>
  <c r="D306" i="17" s="1"/>
  <c r="S136" i="15"/>
  <c r="D305" i="17" s="1"/>
  <c r="S135" i="15"/>
  <c r="D304" i="17" s="1"/>
  <c r="S134" i="15"/>
  <c r="D303" i="17" s="1"/>
  <c r="S133" i="15"/>
  <c r="D302" i="17" s="1"/>
  <c r="L133" i="15"/>
  <c r="E287" i="17" s="1"/>
  <c r="M133" i="15"/>
  <c r="F287" i="17" s="1"/>
  <c r="N133" i="15"/>
  <c r="G287" i="17" s="1"/>
  <c r="O133" i="15"/>
  <c r="H287" i="17" s="1"/>
  <c r="L134" i="15"/>
  <c r="E288" i="17" s="1"/>
  <c r="M134" i="15"/>
  <c r="F288" i="17" s="1"/>
  <c r="N134" i="15"/>
  <c r="G288" i="17" s="1"/>
  <c r="O134" i="15"/>
  <c r="H288" i="17" s="1"/>
  <c r="L135" i="15"/>
  <c r="E289" i="17" s="1"/>
  <c r="M135" i="15"/>
  <c r="F289" i="17" s="1"/>
  <c r="N135" i="15"/>
  <c r="G289" i="17" s="1"/>
  <c r="O135" i="15"/>
  <c r="H289" i="17" s="1"/>
  <c r="L136" i="15"/>
  <c r="E290" i="17" s="1"/>
  <c r="M136" i="15"/>
  <c r="F290" i="17" s="1"/>
  <c r="N136" i="15"/>
  <c r="G290" i="17" s="1"/>
  <c r="O136" i="15"/>
  <c r="H290" i="17" s="1"/>
  <c r="L137" i="15"/>
  <c r="E291" i="17" s="1"/>
  <c r="M137" i="15"/>
  <c r="F291" i="17" s="1"/>
  <c r="N137" i="15"/>
  <c r="G291" i="17" s="1"/>
  <c r="O137" i="15"/>
  <c r="H291" i="17" s="1"/>
  <c r="L138" i="15"/>
  <c r="E292" i="17" s="1"/>
  <c r="M138" i="15"/>
  <c r="F292" i="17" s="1"/>
  <c r="N138" i="15"/>
  <c r="G292" i="17" s="1"/>
  <c r="O138" i="15"/>
  <c r="H292" i="17" s="1"/>
  <c r="L139" i="15"/>
  <c r="E293" i="17" s="1"/>
  <c r="M139" i="15"/>
  <c r="F293" i="17" s="1"/>
  <c r="N139" i="15"/>
  <c r="G293" i="17" s="1"/>
  <c r="O139" i="15"/>
  <c r="H293" i="17" s="1"/>
  <c r="L140" i="15"/>
  <c r="E294" i="17" s="1"/>
  <c r="M140" i="15"/>
  <c r="F294" i="17" s="1"/>
  <c r="N140" i="15"/>
  <c r="G294" i="17" s="1"/>
  <c r="L141" i="15"/>
  <c r="E295" i="17" s="1"/>
  <c r="M141" i="15"/>
  <c r="F295" i="17" s="1"/>
  <c r="N141" i="15"/>
  <c r="G295" i="17" s="1"/>
  <c r="L142" i="15"/>
  <c r="E296" i="17" s="1"/>
  <c r="M142" i="15"/>
  <c r="F296" i="17" s="1"/>
  <c r="N142" i="15"/>
  <c r="G296" i="17" s="1"/>
  <c r="L143" i="15"/>
  <c r="E297" i="17" s="1"/>
  <c r="M143" i="15"/>
  <c r="F297" i="17" s="1"/>
  <c r="N143" i="15"/>
  <c r="G297" i="17" s="1"/>
  <c r="L144" i="15"/>
  <c r="E298" i="17" s="1"/>
  <c r="M144" i="15"/>
  <c r="F298" i="17" s="1"/>
  <c r="N144" i="15"/>
  <c r="G298" i="17" s="1"/>
  <c r="L145" i="15"/>
  <c r="E299" i="17" s="1"/>
  <c r="M145" i="15"/>
  <c r="F299" i="17" s="1"/>
  <c r="N145" i="15"/>
  <c r="G299" i="17" s="1"/>
  <c r="L146" i="15"/>
  <c r="E300" i="17" s="1"/>
  <c r="M146" i="15"/>
  <c r="F300" i="17" s="1"/>
  <c r="N146" i="15"/>
  <c r="G300" i="17" s="1"/>
  <c r="L147" i="15"/>
  <c r="E301" i="17" s="1"/>
  <c r="M147" i="15"/>
  <c r="F301" i="17" s="1"/>
  <c r="N147" i="15"/>
  <c r="G301" i="17" s="1"/>
  <c r="K147" i="15"/>
  <c r="D301" i="17" s="1"/>
  <c r="K146" i="15"/>
  <c r="D300" i="17" s="1"/>
  <c r="K145" i="15"/>
  <c r="D299" i="17" s="1"/>
  <c r="K144" i="15"/>
  <c r="D298" i="17" s="1"/>
  <c r="K143" i="15"/>
  <c r="D297" i="17" s="1"/>
  <c r="K142" i="15"/>
  <c r="D296" i="17" s="1"/>
  <c r="K141" i="15"/>
  <c r="D295" i="17" s="1"/>
  <c r="K140" i="15"/>
  <c r="D294" i="17" s="1"/>
  <c r="K139" i="15"/>
  <c r="D293" i="17" s="1"/>
  <c r="K138" i="15"/>
  <c r="D292" i="17" s="1"/>
  <c r="K137" i="15"/>
  <c r="D291" i="17" s="1"/>
  <c r="K136" i="15"/>
  <c r="D290" i="17" s="1"/>
  <c r="K135" i="15"/>
  <c r="D289" i="17" s="1"/>
  <c r="K134" i="15"/>
  <c r="D288" i="17" s="1"/>
  <c r="K133" i="15"/>
  <c r="D287" i="17" s="1"/>
  <c r="D133" i="15"/>
  <c r="E272" i="17" s="1"/>
  <c r="E133" i="15"/>
  <c r="F272" i="17" s="1"/>
  <c r="F133" i="15"/>
  <c r="G272" i="17" s="1"/>
  <c r="G133" i="15"/>
  <c r="H272" i="17" s="1"/>
  <c r="D134" i="15"/>
  <c r="E273" i="17" s="1"/>
  <c r="E134" i="15"/>
  <c r="F273" i="17" s="1"/>
  <c r="F134" i="15"/>
  <c r="G273" i="17" s="1"/>
  <c r="G134" i="15"/>
  <c r="H273" i="17" s="1"/>
  <c r="D135" i="15"/>
  <c r="E274" i="17" s="1"/>
  <c r="E135" i="15"/>
  <c r="F274" i="17" s="1"/>
  <c r="F135" i="15"/>
  <c r="G274" i="17" s="1"/>
  <c r="G135" i="15"/>
  <c r="H274" i="17" s="1"/>
  <c r="D136" i="15"/>
  <c r="E275" i="17" s="1"/>
  <c r="E136" i="15"/>
  <c r="F275" i="17" s="1"/>
  <c r="F136" i="15"/>
  <c r="G275" i="17" s="1"/>
  <c r="G136" i="15"/>
  <c r="H275" i="17" s="1"/>
  <c r="D137" i="15"/>
  <c r="E276" i="17" s="1"/>
  <c r="E137" i="15"/>
  <c r="F276" i="17" s="1"/>
  <c r="F137" i="15"/>
  <c r="G276" i="17" s="1"/>
  <c r="G137" i="15"/>
  <c r="H276" i="17" s="1"/>
  <c r="D138" i="15"/>
  <c r="E277" i="17" s="1"/>
  <c r="E138" i="15"/>
  <c r="F277" i="17" s="1"/>
  <c r="F138" i="15"/>
  <c r="G277" i="17" s="1"/>
  <c r="G138" i="15"/>
  <c r="H277" i="17" s="1"/>
  <c r="D139" i="15"/>
  <c r="E278" i="17" s="1"/>
  <c r="E139" i="15"/>
  <c r="F278" i="17" s="1"/>
  <c r="F139" i="15"/>
  <c r="G278" i="17" s="1"/>
  <c r="G139" i="15"/>
  <c r="H278" i="17" s="1"/>
  <c r="D140" i="15"/>
  <c r="E279" i="17" s="1"/>
  <c r="E140" i="15"/>
  <c r="F279" i="17" s="1"/>
  <c r="F140" i="15"/>
  <c r="G279" i="17" s="1"/>
  <c r="D141" i="15"/>
  <c r="E280" i="17" s="1"/>
  <c r="E141" i="15"/>
  <c r="F280" i="17" s="1"/>
  <c r="F141" i="15"/>
  <c r="G280" i="17" s="1"/>
  <c r="D142" i="15"/>
  <c r="E281" i="17" s="1"/>
  <c r="E142" i="15"/>
  <c r="F281" i="17" s="1"/>
  <c r="F142" i="15"/>
  <c r="G281" i="17" s="1"/>
  <c r="D143" i="15"/>
  <c r="E282" i="17" s="1"/>
  <c r="E143" i="15"/>
  <c r="F282" i="17" s="1"/>
  <c r="F143" i="15"/>
  <c r="G282" i="17" s="1"/>
  <c r="D144" i="15"/>
  <c r="E283" i="17" s="1"/>
  <c r="E144" i="15"/>
  <c r="F283" i="17" s="1"/>
  <c r="F144" i="15"/>
  <c r="G283" i="17" s="1"/>
  <c r="D145" i="15"/>
  <c r="E284" i="17" s="1"/>
  <c r="E145" i="15"/>
  <c r="F284" i="17" s="1"/>
  <c r="F145" i="15"/>
  <c r="G284" i="17" s="1"/>
  <c r="D146" i="15"/>
  <c r="E285" i="17" s="1"/>
  <c r="E146" i="15"/>
  <c r="F285" i="17" s="1"/>
  <c r="F146" i="15"/>
  <c r="G285" i="17" s="1"/>
  <c r="D147" i="15"/>
  <c r="E286" i="17" s="1"/>
  <c r="E147" i="15"/>
  <c r="F286" i="17" s="1"/>
  <c r="F147" i="15"/>
  <c r="G286" i="17" s="1"/>
  <c r="C147" i="15"/>
  <c r="D286" i="17" s="1"/>
  <c r="C146" i="15"/>
  <c r="D285" i="17" s="1"/>
  <c r="C145" i="15"/>
  <c r="D284" i="17" s="1"/>
  <c r="C144" i="15"/>
  <c r="D283" i="17" s="1"/>
  <c r="C143" i="15"/>
  <c r="D282" i="17" s="1"/>
  <c r="C142" i="15"/>
  <c r="D281" i="17" s="1"/>
  <c r="C141" i="15"/>
  <c r="D280" i="17" s="1"/>
  <c r="C140" i="15"/>
  <c r="D279" i="17" s="1"/>
  <c r="C139" i="15"/>
  <c r="D278" i="17" s="1"/>
  <c r="C138" i="15"/>
  <c r="D277" i="17" s="1"/>
  <c r="C137" i="15"/>
  <c r="D276" i="17" s="1"/>
  <c r="C136" i="15"/>
  <c r="D275" i="17" s="1"/>
  <c r="C135" i="15"/>
  <c r="D274" i="17" s="1"/>
  <c r="C134" i="15"/>
  <c r="D273" i="17" s="1"/>
  <c r="C133" i="15"/>
  <c r="D272" i="17" s="1"/>
  <c r="T112" i="15"/>
  <c r="E257" i="17" s="1"/>
  <c r="U112" i="15"/>
  <c r="F257" i="17" s="1"/>
  <c r="V112" i="15"/>
  <c r="G257" i="17" s="1"/>
  <c r="W112" i="15"/>
  <c r="H257" i="17" s="1"/>
  <c r="T113" i="15"/>
  <c r="E258" i="17" s="1"/>
  <c r="U113" i="15"/>
  <c r="F258" i="17" s="1"/>
  <c r="V113" i="15"/>
  <c r="G258" i="17" s="1"/>
  <c r="W113" i="15"/>
  <c r="H258" i="17" s="1"/>
  <c r="T114" i="15"/>
  <c r="E259" i="17" s="1"/>
  <c r="U114" i="15"/>
  <c r="F259" i="17" s="1"/>
  <c r="V114" i="15"/>
  <c r="G259" i="17" s="1"/>
  <c r="W114" i="15"/>
  <c r="H259" i="17" s="1"/>
  <c r="T115" i="15"/>
  <c r="E260" i="17" s="1"/>
  <c r="U115" i="15"/>
  <c r="F260" i="17" s="1"/>
  <c r="V115" i="15"/>
  <c r="G260" i="17" s="1"/>
  <c r="W115" i="15"/>
  <c r="H260" i="17" s="1"/>
  <c r="T116" i="15"/>
  <c r="E261" i="17" s="1"/>
  <c r="U116" i="15"/>
  <c r="F261" i="17" s="1"/>
  <c r="V116" i="15"/>
  <c r="G261" i="17" s="1"/>
  <c r="W116" i="15"/>
  <c r="H261" i="17" s="1"/>
  <c r="T117" i="15"/>
  <c r="E262" i="17" s="1"/>
  <c r="U117" i="15"/>
  <c r="F262" i="17" s="1"/>
  <c r="V117" i="15"/>
  <c r="G262" i="17" s="1"/>
  <c r="W117" i="15"/>
  <c r="H262" i="17" s="1"/>
  <c r="T118" i="15"/>
  <c r="E263" i="17" s="1"/>
  <c r="U118" i="15"/>
  <c r="F263" i="17" s="1"/>
  <c r="V118" i="15"/>
  <c r="G263" i="17" s="1"/>
  <c r="W118" i="15"/>
  <c r="H263" i="17" s="1"/>
  <c r="T119" i="15"/>
  <c r="E264" i="17" s="1"/>
  <c r="U119" i="15"/>
  <c r="F264" i="17" s="1"/>
  <c r="V119" i="15"/>
  <c r="G264" i="17" s="1"/>
  <c r="T120" i="15"/>
  <c r="E265" i="17" s="1"/>
  <c r="U120" i="15"/>
  <c r="F265" i="17" s="1"/>
  <c r="V120" i="15"/>
  <c r="G265" i="17" s="1"/>
  <c r="T121" i="15"/>
  <c r="E266" i="17" s="1"/>
  <c r="U121" i="15"/>
  <c r="F266" i="17" s="1"/>
  <c r="V121" i="15"/>
  <c r="G266" i="17" s="1"/>
  <c r="T122" i="15"/>
  <c r="E267" i="17" s="1"/>
  <c r="U122" i="15"/>
  <c r="F267" i="17" s="1"/>
  <c r="V122" i="15"/>
  <c r="G267" i="17" s="1"/>
  <c r="T123" i="15"/>
  <c r="E268" i="17" s="1"/>
  <c r="U123" i="15"/>
  <c r="F268" i="17" s="1"/>
  <c r="V123" i="15"/>
  <c r="G268" i="17" s="1"/>
  <c r="T124" i="15"/>
  <c r="E269" i="17" s="1"/>
  <c r="U124" i="15"/>
  <c r="F269" i="17" s="1"/>
  <c r="V124" i="15"/>
  <c r="G269" i="17" s="1"/>
  <c r="T125" i="15"/>
  <c r="E270" i="17" s="1"/>
  <c r="U125" i="15"/>
  <c r="F270" i="17" s="1"/>
  <c r="V125" i="15"/>
  <c r="G270" i="17" s="1"/>
  <c r="T126" i="15"/>
  <c r="E271" i="17" s="1"/>
  <c r="U126" i="15"/>
  <c r="F271" i="17" s="1"/>
  <c r="V126" i="15"/>
  <c r="G271" i="17" s="1"/>
  <c r="S126" i="15"/>
  <c r="D271" i="17" s="1"/>
  <c r="S125" i="15"/>
  <c r="D270" i="17" s="1"/>
  <c r="S124" i="15"/>
  <c r="D269" i="17" s="1"/>
  <c r="S123" i="15"/>
  <c r="D268" i="17" s="1"/>
  <c r="S122" i="15"/>
  <c r="D267" i="17" s="1"/>
  <c r="S121" i="15"/>
  <c r="D266" i="17" s="1"/>
  <c r="S120" i="15"/>
  <c r="D265" i="17" s="1"/>
  <c r="S119" i="15"/>
  <c r="D264" i="17" s="1"/>
  <c r="S118" i="15"/>
  <c r="D263" i="17" s="1"/>
  <c r="S117" i="15"/>
  <c r="D262" i="17" s="1"/>
  <c r="S116" i="15"/>
  <c r="D261" i="17" s="1"/>
  <c r="S115" i="15"/>
  <c r="D260" i="17" s="1"/>
  <c r="S114" i="15"/>
  <c r="D259" i="17" s="1"/>
  <c r="S113" i="15"/>
  <c r="D258" i="17" s="1"/>
  <c r="S112" i="15"/>
  <c r="D257" i="17" s="1"/>
  <c r="L112" i="15"/>
  <c r="E242" i="17" s="1"/>
  <c r="M112" i="15"/>
  <c r="F242" i="17" s="1"/>
  <c r="N112" i="15"/>
  <c r="G242" i="17" s="1"/>
  <c r="O112" i="15"/>
  <c r="H242" i="17" s="1"/>
  <c r="L113" i="15"/>
  <c r="E243" i="17" s="1"/>
  <c r="M113" i="15"/>
  <c r="F243" i="17" s="1"/>
  <c r="N113" i="15"/>
  <c r="G243" i="17" s="1"/>
  <c r="O113" i="15"/>
  <c r="H243" i="17" s="1"/>
  <c r="L114" i="15"/>
  <c r="E244" i="17" s="1"/>
  <c r="M114" i="15"/>
  <c r="F244" i="17" s="1"/>
  <c r="N114" i="15"/>
  <c r="G244" i="17" s="1"/>
  <c r="O114" i="15"/>
  <c r="H244" i="17" s="1"/>
  <c r="L115" i="15"/>
  <c r="E245" i="17" s="1"/>
  <c r="M115" i="15"/>
  <c r="F245" i="17" s="1"/>
  <c r="N115" i="15"/>
  <c r="G245" i="17" s="1"/>
  <c r="O115" i="15"/>
  <c r="H245" i="17" s="1"/>
  <c r="L116" i="15"/>
  <c r="E246" i="17" s="1"/>
  <c r="M116" i="15"/>
  <c r="F246" i="17" s="1"/>
  <c r="N116" i="15"/>
  <c r="G246" i="17" s="1"/>
  <c r="O116" i="15"/>
  <c r="H246" i="17" s="1"/>
  <c r="L117" i="15"/>
  <c r="E247" i="17" s="1"/>
  <c r="M117" i="15"/>
  <c r="F247" i="17" s="1"/>
  <c r="N117" i="15"/>
  <c r="G247" i="17" s="1"/>
  <c r="O117" i="15"/>
  <c r="H247" i="17" s="1"/>
  <c r="L118" i="15"/>
  <c r="E248" i="17" s="1"/>
  <c r="M118" i="15"/>
  <c r="F248" i="17" s="1"/>
  <c r="N118" i="15"/>
  <c r="G248" i="17" s="1"/>
  <c r="O118" i="15"/>
  <c r="H248" i="17" s="1"/>
  <c r="L119" i="15"/>
  <c r="E249" i="17" s="1"/>
  <c r="M119" i="15"/>
  <c r="F249" i="17" s="1"/>
  <c r="N119" i="15"/>
  <c r="G249" i="17" s="1"/>
  <c r="L120" i="15"/>
  <c r="E250" i="17" s="1"/>
  <c r="M120" i="15"/>
  <c r="F250" i="17" s="1"/>
  <c r="N120" i="15"/>
  <c r="G250" i="17" s="1"/>
  <c r="L121" i="15"/>
  <c r="E251" i="17" s="1"/>
  <c r="M121" i="15"/>
  <c r="F251" i="17" s="1"/>
  <c r="N121" i="15"/>
  <c r="G251" i="17" s="1"/>
  <c r="L122" i="15"/>
  <c r="E252" i="17" s="1"/>
  <c r="M122" i="15"/>
  <c r="F252" i="17" s="1"/>
  <c r="N122" i="15"/>
  <c r="G252" i="17" s="1"/>
  <c r="L123" i="15"/>
  <c r="E253" i="17" s="1"/>
  <c r="M123" i="15"/>
  <c r="F253" i="17" s="1"/>
  <c r="N123" i="15"/>
  <c r="G253" i="17" s="1"/>
  <c r="L124" i="15"/>
  <c r="E254" i="17" s="1"/>
  <c r="M124" i="15"/>
  <c r="F254" i="17" s="1"/>
  <c r="N124" i="15"/>
  <c r="G254" i="17" s="1"/>
  <c r="L125" i="15"/>
  <c r="E255" i="17" s="1"/>
  <c r="M125" i="15"/>
  <c r="F255" i="17" s="1"/>
  <c r="N125" i="15"/>
  <c r="G255" i="17" s="1"/>
  <c r="L126" i="15"/>
  <c r="E256" i="17" s="1"/>
  <c r="M126" i="15"/>
  <c r="F256" i="17" s="1"/>
  <c r="N126" i="15"/>
  <c r="G256" i="17" s="1"/>
  <c r="K126" i="15"/>
  <c r="D256" i="17" s="1"/>
  <c r="K125" i="15"/>
  <c r="D255" i="17" s="1"/>
  <c r="K124" i="15"/>
  <c r="D254" i="17" s="1"/>
  <c r="K123" i="15"/>
  <c r="D253" i="17" s="1"/>
  <c r="K122" i="15"/>
  <c r="D252" i="17" s="1"/>
  <c r="K121" i="15"/>
  <c r="D251" i="17" s="1"/>
  <c r="K120" i="15"/>
  <c r="D250" i="17" s="1"/>
  <c r="K119" i="15"/>
  <c r="D249" i="17" s="1"/>
  <c r="K118" i="15"/>
  <c r="D248" i="17" s="1"/>
  <c r="K117" i="15"/>
  <c r="D247" i="17" s="1"/>
  <c r="K116" i="15"/>
  <c r="D246" i="17" s="1"/>
  <c r="K115" i="15"/>
  <c r="D245" i="17" s="1"/>
  <c r="K114" i="15"/>
  <c r="D244" i="17" s="1"/>
  <c r="K113" i="15"/>
  <c r="D243" i="17" s="1"/>
  <c r="K112" i="15"/>
  <c r="D242" i="17" s="1"/>
  <c r="D112" i="15"/>
  <c r="E227" i="17" s="1"/>
  <c r="E112" i="15"/>
  <c r="F227" i="17" s="1"/>
  <c r="F112" i="15"/>
  <c r="G227" i="17" s="1"/>
  <c r="G112" i="15"/>
  <c r="H227" i="17" s="1"/>
  <c r="D113" i="15"/>
  <c r="E228" i="17" s="1"/>
  <c r="E113" i="15"/>
  <c r="F228" i="17" s="1"/>
  <c r="F113" i="15"/>
  <c r="G228" i="17" s="1"/>
  <c r="G113" i="15"/>
  <c r="H228" i="17" s="1"/>
  <c r="D114" i="15"/>
  <c r="E229" i="17" s="1"/>
  <c r="E114" i="15"/>
  <c r="F229" i="17" s="1"/>
  <c r="F114" i="15"/>
  <c r="G229" i="17" s="1"/>
  <c r="G114" i="15"/>
  <c r="H229" i="17" s="1"/>
  <c r="D115" i="15"/>
  <c r="E230" i="17" s="1"/>
  <c r="E115" i="15"/>
  <c r="F230" i="17" s="1"/>
  <c r="F115" i="15"/>
  <c r="G230" i="17" s="1"/>
  <c r="G115" i="15"/>
  <c r="H230" i="17" s="1"/>
  <c r="D116" i="15"/>
  <c r="E231" i="17" s="1"/>
  <c r="E116" i="15"/>
  <c r="F231" i="17" s="1"/>
  <c r="F116" i="15"/>
  <c r="G231" i="17" s="1"/>
  <c r="G116" i="15"/>
  <c r="H231" i="17" s="1"/>
  <c r="D117" i="15"/>
  <c r="E232" i="17" s="1"/>
  <c r="E117" i="15"/>
  <c r="F232" i="17" s="1"/>
  <c r="F117" i="15"/>
  <c r="G232" i="17" s="1"/>
  <c r="G117" i="15"/>
  <c r="H232" i="17" s="1"/>
  <c r="D118" i="15"/>
  <c r="E233" i="17" s="1"/>
  <c r="E118" i="15"/>
  <c r="F233" i="17" s="1"/>
  <c r="F118" i="15"/>
  <c r="G233" i="17" s="1"/>
  <c r="G118" i="15"/>
  <c r="H233" i="17" s="1"/>
  <c r="D119" i="15"/>
  <c r="E234" i="17" s="1"/>
  <c r="E119" i="15"/>
  <c r="F234" i="17" s="1"/>
  <c r="F119" i="15"/>
  <c r="G234" i="17" s="1"/>
  <c r="D120" i="15"/>
  <c r="E235" i="17" s="1"/>
  <c r="E120" i="15"/>
  <c r="F235" i="17" s="1"/>
  <c r="F120" i="15"/>
  <c r="G235" i="17" s="1"/>
  <c r="D121" i="15"/>
  <c r="E236" i="17" s="1"/>
  <c r="E121" i="15"/>
  <c r="F236" i="17" s="1"/>
  <c r="F121" i="15"/>
  <c r="G236" i="17" s="1"/>
  <c r="D122" i="15"/>
  <c r="E237" i="17" s="1"/>
  <c r="E122" i="15"/>
  <c r="F237" i="17" s="1"/>
  <c r="F122" i="15"/>
  <c r="G237" i="17" s="1"/>
  <c r="D123" i="15"/>
  <c r="E238" i="17" s="1"/>
  <c r="E123" i="15"/>
  <c r="F238" i="17" s="1"/>
  <c r="F123" i="15"/>
  <c r="G238" i="17" s="1"/>
  <c r="D124" i="15"/>
  <c r="E239" i="17" s="1"/>
  <c r="E124" i="15"/>
  <c r="F239" i="17" s="1"/>
  <c r="F124" i="15"/>
  <c r="G239" i="17" s="1"/>
  <c r="D125" i="15"/>
  <c r="E240" i="17" s="1"/>
  <c r="E125" i="15"/>
  <c r="F240" i="17" s="1"/>
  <c r="F125" i="15"/>
  <c r="G240" i="17" s="1"/>
  <c r="D126" i="15"/>
  <c r="E241" i="17" s="1"/>
  <c r="E126" i="15"/>
  <c r="F241" i="17" s="1"/>
  <c r="F126" i="15"/>
  <c r="G241" i="17" s="1"/>
  <c r="C126" i="15"/>
  <c r="D241" i="17" s="1"/>
  <c r="C125" i="15"/>
  <c r="D240" i="17" s="1"/>
  <c r="C124" i="15"/>
  <c r="D239" i="17" s="1"/>
  <c r="C123" i="15"/>
  <c r="D238" i="17" s="1"/>
  <c r="C122" i="15"/>
  <c r="D237" i="17" s="1"/>
  <c r="C121" i="15"/>
  <c r="D236" i="17" s="1"/>
  <c r="C120" i="15"/>
  <c r="D235" i="17" s="1"/>
  <c r="C119" i="15"/>
  <c r="D234" i="17" s="1"/>
  <c r="C118" i="15"/>
  <c r="D233" i="17" s="1"/>
  <c r="C117" i="15"/>
  <c r="D232" i="17" s="1"/>
  <c r="C116" i="15"/>
  <c r="D231" i="17" s="1"/>
  <c r="C115" i="15"/>
  <c r="D230" i="17" s="1"/>
  <c r="C114" i="15"/>
  <c r="D229" i="17" s="1"/>
  <c r="C113" i="15"/>
  <c r="D228" i="17" s="1"/>
  <c r="C112" i="15"/>
  <c r="D227" i="17" s="1"/>
  <c r="T91" i="15"/>
  <c r="E212" i="17" s="1"/>
  <c r="U91" i="15"/>
  <c r="F212" i="17" s="1"/>
  <c r="V91" i="15"/>
  <c r="G212" i="17" s="1"/>
  <c r="W91" i="15"/>
  <c r="H212" i="17" s="1"/>
  <c r="T92" i="15"/>
  <c r="E213" i="17" s="1"/>
  <c r="U92" i="15"/>
  <c r="F213" i="17" s="1"/>
  <c r="V92" i="15"/>
  <c r="G213" i="17" s="1"/>
  <c r="W92" i="15"/>
  <c r="H213" i="17" s="1"/>
  <c r="T93" i="15"/>
  <c r="E214" i="17" s="1"/>
  <c r="U93" i="15"/>
  <c r="F214" i="17" s="1"/>
  <c r="V93" i="15"/>
  <c r="G214" i="17" s="1"/>
  <c r="W93" i="15"/>
  <c r="H214" i="17" s="1"/>
  <c r="T94" i="15"/>
  <c r="E215" i="17" s="1"/>
  <c r="U94" i="15"/>
  <c r="F215" i="17" s="1"/>
  <c r="V94" i="15"/>
  <c r="G215" i="17" s="1"/>
  <c r="W94" i="15"/>
  <c r="H215" i="17" s="1"/>
  <c r="T95" i="15"/>
  <c r="E216" i="17" s="1"/>
  <c r="U95" i="15"/>
  <c r="F216" i="17" s="1"/>
  <c r="V95" i="15"/>
  <c r="G216" i="17" s="1"/>
  <c r="W95" i="15"/>
  <c r="H216" i="17" s="1"/>
  <c r="T96" i="15"/>
  <c r="E217" i="17" s="1"/>
  <c r="U96" i="15"/>
  <c r="F217" i="17" s="1"/>
  <c r="V96" i="15"/>
  <c r="G217" i="17" s="1"/>
  <c r="W96" i="15"/>
  <c r="H217" i="17" s="1"/>
  <c r="T97" i="15"/>
  <c r="E218" i="17" s="1"/>
  <c r="U97" i="15"/>
  <c r="F218" i="17" s="1"/>
  <c r="V97" i="15"/>
  <c r="G218" i="17" s="1"/>
  <c r="W97" i="15"/>
  <c r="H218" i="17" s="1"/>
  <c r="T98" i="15"/>
  <c r="E219" i="17" s="1"/>
  <c r="U98" i="15"/>
  <c r="F219" i="17" s="1"/>
  <c r="V98" i="15"/>
  <c r="G219" i="17" s="1"/>
  <c r="T99" i="15"/>
  <c r="E220" i="17" s="1"/>
  <c r="U99" i="15"/>
  <c r="F220" i="17" s="1"/>
  <c r="V99" i="15"/>
  <c r="G220" i="17" s="1"/>
  <c r="T100" i="15"/>
  <c r="E221" i="17" s="1"/>
  <c r="U100" i="15"/>
  <c r="F221" i="17" s="1"/>
  <c r="V100" i="15"/>
  <c r="G221" i="17" s="1"/>
  <c r="T101" i="15"/>
  <c r="E222" i="17" s="1"/>
  <c r="U101" i="15"/>
  <c r="F222" i="17" s="1"/>
  <c r="V101" i="15"/>
  <c r="G222" i="17" s="1"/>
  <c r="T102" i="15"/>
  <c r="E223" i="17" s="1"/>
  <c r="U102" i="15"/>
  <c r="F223" i="17" s="1"/>
  <c r="V102" i="15"/>
  <c r="G223" i="17" s="1"/>
  <c r="T103" i="15"/>
  <c r="E224" i="17" s="1"/>
  <c r="U103" i="15"/>
  <c r="F224" i="17" s="1"/>
  <c r="V103" i="15"/>
  <c r="G224" i="17" s="1"/>
  <c r="T104" i="15"/>
  <c r="E225" i="17" s="1"/>
  <c r="U104" i="15"/>
  <c r="F225" i="17" s="1"/>
  <c r="V104" i="15"/>
  <c r="G225" i="17" s="1"/>
  <c r="T105" i="15"/>
  <c r="E226" i="17" s="1"/>
  <c r="U105" i="15"/>
  <c r="F226" i="17" s="1"/>
  <c r="V105" i="15"/>
  <c r="G226" i="17" s="1"/>
  <c r="S105" i="15"/>
  <c r="D226" i="17" s="1"/>
  <c r="S104" i="15"/>
  <c r="D225" i="17" s="1"/>
  <c r="S103" i="15"/>
  <c r="D224" i="17" s="1"/>
  <c r="S102" i="15"/>
  <c r="D223" i="17" s="1"/>
  <c r="S101" i="15"/>
  <c r="D222" i="17" s="1"/>
  <c r="S100" i="15"/>
  <c r="D221" i="17" s="1"/>
  <c r="S99" i="15"/>
  <c r="D220" i="17" s="1"/>
  <c r="S98" i="15"/>
  <c r="D219" i="17" s="1"/>
  <c r="S97" i="15"/>
  <c r="D218" i="17" s="1"/>
  <c r="S96" i="15"/>
  <c r="D217" i="17" s="1"/>
  <c r="S95" i="15"/>
  <c r="D216" i="17" s="1"/>
  <c r="S94" i="15"/>
  <c r="D215" i="17" s="1"/>
  <c r="S93" i="15"/>
  <c r="D214" i="17" s="1"/>
  <c r="S92" i="15"/>
  <c r="D213" i="17" s="1"/>
  <c r="S91" i="15"/>
  <c r="D212" i="17" s="1"/>
  <c r="L91" i="15"/>
  <c r="E197" i="17" s="1"/>
  <c r="M91" i="15"/>
  <c r="F197" i="17" s="1"/>
  <c r="N91" i="15"/>
  <c r="G197" i="17" s="1"/>
  <c r="O91" i="15"/>
  <c r="H197" i="17" s="1"/>
  <c r="L92" i="15"/>
  <c r="E198" i="17" s="1"/>
  <c r="M92" i="15"/>
  <c r="F198" i="17" s="1"/>
  <c r="N92" i="15"/>
  <c r="G198" i="17" s="1"/>
  <c r="O92" i="15"/>
  <c r="H198" i="17" s="1"/>
  <c r="L93" i="15"/>
  <c r="E199" i="17" s="1"/>
  <c r="M93" i="15"/>
  <c r="F199" i="17" s="1"/>
  <c r="N93" i="15"/>
  <c r="G199" i="17" s="1"/>
  <c r="O93" i="15"/>
  <c r="H199" i="17" s="1"/>
  <c r="L94" i="15"/>
  <c r="E200" i="17" s="1"/>
  <c r="M94" i="15"/>
  <c r="F200" i="17" s="1"/>
  <c r="N94" i="15"/>
  <c r="G200" i="17" s="1"/>
  <c r="O94" i="15"/>
  <c r="H200" i="17" s="1"/>
  <c r="L95" i="15"/>
  <c r="E201" i="17" s="1"/>
  <c r="M95" i="15"/>
  <c r="F201" i="17" s="1"/>
  <c r="N95" i="15"/>
  <c r="G201" i="17" s="1"/>
  <c r="O95" i="15"/>
  <c r="H201" i="17" s="1"/>
  <c r="L96" i="15"/>
  <c r="E202" i="17" s="1"/>
  <c r="M96" i="15"/>
  <c r="F202" i="17" s="1"/>
  <c r="N96" i="15"/>
  <c r="G202" i="17" s="1"/>
  <c r="O96" i="15"/>
  <c r="H202" i="17" s="1"/>
  <c r="L97" i="15"/>
  <c r="E203" i="17" s="1"/>
  <c r="M97" i="15"/>
  <c r="F203" i="17" s="1"/>
  <c r="N97" i="15"/>
  <c r="G203" i="17" s="1"/>
  <c r="O97" i="15"/>
  <c r="H203" i="17" s="1"/>
  <c r="L98" i="15"/>
  <c r="E204" i="17" s="1"/>
  <c r="M98" i="15"/>
  <c r="F204" i="17" s="1"/>
  <c r="N98" i="15"/>
  <c r="G204" i="17" s="1"/>
  <c r="L99" i="15"/>
  <c r="E205" i="17" s="1"/>
  <c r="M99" i="15"/>
  <c r="F205" i="17" s="1"/>
  <c r="N99" i="15"/>
  <c r="G205" i="17" s="1"/>
  <c r="L100" i="15"/>
  <c r="E206" i="17" s="1"/>
  <c r="M100" i="15"/>
  <c r="F206" i="17" s="1"/>
  <c r="N100" i="15"/>
  <c r="G206" i="17" s="1"/>
  <c r="L101" i="15"/>
  <c r="E207" i="17" s="1"/>
  <c r="M101" i="15"/>
  <c r="F207" i="17" s="1"/>
  <c r="N101" i="15"/>
  <c r="G207" i="17" s="1"/>
  <c r="L102" i="15"/>
  <c r="E208" i="17" s="1"/>
  <c r="M102" i="15"/>
  <c r="F208" i="17" s="1"/>
  <c r="N102" i="15"/>
  <c r="G208" i="17" s="1"/>
  <c r="L103" i="15"/>
  <c r="E209" i="17" s="1"/>
  <c r="M103" i="15"/>
  <c r="F209" i="17" s="1"/>
  <c r="N103" i="15"/>
  <c r="G209" i="17" s="1"/>
  <c r="L104" i="15"/>
  <c r="E210" i="17" s="1"/>
  <c r="M104" i="15"/>
  <c r="F210" i="17" s="1"/>
  <c r="N104" i="15"/>
  <c r="G210" i="17" s="1"/>
  <c r="L105" i="15"/>
  <c r="E211" i="17" s="1"/>
  <c r="M105" i="15"/>
  <c r="F211" i="17" s="1"/>
  <c r="N105" i="15"/>
  <c r="G211" i="17" s="1"/>
  <c r="K105" i="15"/>
  <c r="D211" i="17" s="1"/>
  <c r="K104" i="15"/>
  <c r="D210" i="17" s="1"/>
  <c r="K103" i="15"/>
  <c r="D209" i="17" s="1"/>
  <c r="K102" i="15"/>
  <c r="D208" i="17" s="1"/>
  <c r="K101" i="15"/>
  <c r="D207" i="17" s="1"/>
  <c r="K100" i="15"/>
  <c r="D206" i="17" s="1"/>
  <c r="K99" i="15"/>
  <c r="D205" i="17" s="1"/>
  <c r="K98" i="15"/>
  <c r="D204" i="17" s="1"/>
  <c r="K97" i="15"/>
  <c r="D203" i="17" s="1"/>
  <c r="K96" i="15"/>
  <c r="D202" i="17" s="1"/>
  <c r="K95" i="15"/>
  <c r="D201" i="17" s="1"/>
  <c r="K94" i="15"/>
  <c r="D200" i="17" s="1"/>
  <c r="K93" i="15"/>
  <c r="D199" i="17" s="1"/>
  <c r="K92" i="15"/>
  <c r="D198" i="17" s="1"/>
  <c r="K91" i="15"/>
  <c r="D197" i="17" s="1"/>
  <c r="D91" i="15"/>
  <c r="E182" i="17" s="1"/>
  <c r="E91" i="15"/>
  <c r="F182" i="17" s="1"/>
  <c r="F91" i="15"/>
  <c r="G182" i="17" s="1"/>
  <c r="G91" i="15"/>
  <c r="H182" i="17" s="1"/>
  <c r="D92" i="15"/>
  <c r="E183" i="17" s="1"/>
  <c r="E92" i="15"/>
  <c r="F183" i="17" s="1"/>
  <c r="F92" i="15"/>
  <c r="G183" i="17" s="1"/>
  <c r="G92" i="15"/>
  <c r="H183" i="17" s="1"/>
  <c r="D93" i="15"/>
  <c r="E184" i="17" s="1"/>
  <c r="E93" i="15"/>
  <c r="F184" i="17" s="1"/>
  <c r="F93" i="15"/>
  <c r="G184" i="17" s="1"/>
  <c r="G93" i="15"/>
  <c r="H184" i="17" s="1"/>
  <c r="D94" i="15"/>
  <c r="E185" i="17" s="1"/>
  <c r="E94" i="15"/>
  <c r="F185" i="17" s="1"/>
  <c r="F94" i="15"/>
  <c r="G185" i="17" s="1"/>
  <c r="G94" i="15"/>
  <c r="H185" i="17" s="1"/>
  <c r="D95" i="15"/>
  <c r="E186" i="17" s="1"/>
  <c r="E95" i="15"/>
  <c r="F186" i="17" s="1"/>
  <c r="F95" i="15"/>
  <c r="G186" i="17" s="1"/>
  <c r="G95" i="15"/>
  <c r="H186" i="17" s="1"/>
  <c r="D96" i="15"/>
  <c r="E187" i="17" s="1"/>
  <c r="E96" i="15"/>
  <c r="F187" i="17" s="1"/>
  <c r="F96" i="15"/>
  <c r="G187" i="17" s="1"/>
  <c r="G96" i="15"/>
  <c r="H187" i="17" s="1"/>
  <c r="D97" i="15"/>
  <c r="E188" i="17" s="1"/>
  <c r="E97" i="15"/>
  <c r="F188" i="17" s="1"/>
  <c r="F97" i="15"/>
  <c r="G188" i="17" s="1"/>
  <c r="G97" i="15"/>
  <c r="H188" i="17" s="1"/>
  <c r="D98" i="15"/>
  <c r="E189" i="17" s="1"/>
  <c r="E98" i="15"/>
  <c r="F189" i="17" s="1"/>
  <c r="F98" i="15"/>
  <c r="G189" i="17" s="1"/>
  <c r="D99" i="15"/>
  <c r="E190" i="17" s="1"/>
  <c r="E99" i="15"/>
  <c r="F190" i="17" s="1"/>
  <c r="F99" i="15"/>
  <c r="G190" i="17" s="1"/>
  <c r="D100" i="15"/>
  <c r="E191" i="17" s="1"/>
  <c r="E100" i="15"/>
  <c r="F191" i="17" s="1"/>
  <c r="F100" i="15"/>
  <c r="G191" i="17" s="1"/>
  <c r="D101" i="15"/>
  <c r="E192" i="17" s="1"/>
  <c r="E101" i="15"/>
  <c r="F192" i="17" s="1"/>
  <c r="F101" i="15"/>
  <c r="G192" i="17" s="1"/>
  <c r="D102" i="15"/>
  <c r="E193" i="17" s="1"/>
  <c r="E102" i="15"/>
  <c r="F193" i="17" s="1"/>
  <c r="F102" i="15"/>
  <c r="G193" i="17" s="1"/>
  <c r="D103" i="15"/>
  <c r="E194" i="17" s="1"/>
  <c r="E103" i="15"/>
  <c r="F194" i="17" s="1"/>
  <c r="F103" i="15"/>
  <c r="G194" i="17" s="1"/>
  <c r="D104" i="15"/>
  <c r="E195" i="17" s="1"/>
  <c r="E104" i="15"/>
  <c r="F195" i="17" s="1"/>
  <c r="F104" i="15"/>
  <c r="G195" i="17" s="1"/>
  <c r="D105" i="15"/>
  <c r="E196" i="17" s="1"/>
  <c r="E105" i="15"/>
  <c r="F196" i="17" s="1"/>
  <c r="F105" i="15"/>
  <c r="G196" i="17" s="1"/>
  <c r="C105" i="15"/>
  <c r="D196" i="17" s="1"/>
  <c r="C104" i="15"/>
  <c r="D195" i="17" s="1"/>
  <c r="C103" i="15"/>
  <c r="D194" i="17" s="1"/>
  <c r="C102" i="15"/>
  <c r="D193" i="17" s="1"/>
  <c r="C101" i="15"/>
  <c r="D192" i="17" s="1"/>
  <c r="C100" i="15"/>
  <c r="D191" i="17" s="1"/>
  <c r="C99" i="15"/>
  <c r="D190" i="17" s="1"/>
  <c r="C98" i="15"/>
  <c r="D189" i="17" s="1"/>
  <c r="C97" i="15"/>
  <c r="D188" i="17" s="1"/>
  <c r="C96" i="15"/>
  <c r="D187" i="17" s="1"/>
  <c r="C95" i="15"/>
  <c r="D186" i="17" s="1"/>
  <c r="C94" i="15"/>
  <c r="D185" i="17" s="1"/>
  <c r="C93" i="15"/>
  <c r="D184" i="17" s="1"/>
  <c r="C92" i="15"/>
  <c r="D183" i="17" s="1"/>
  <c r="C91" i="15"/>
  <c r="D182" i="17" s="1"/>
  <c r="T70" i="15"/>
  <c r="E167" i="17" s="1"/>
  <c r="U70" i="15"/>
  <c r="F167" i="17" s="1"/>
  <c r="V70" i="15"/>
  <c r="G167" i="17" s="1"/>
  <c r="W70" i="15"/>
  <c r="H167" i="17" s="1"/>
  <c r="T71" i="15"/>
  <c r="E168" i="17" s="1"/>
  <c r="U71" i="15"/>
  <c r="F168" i="17" s="1"/>
  <c r="V71" i="15"/>
  <c r="G168" i="17" s="1"/>
  <c r="W71" i="15"/>
  <c r="H168" i="17" s="1"/>
  <c r="T72" i="15"/>
  <c r="E169" i="17" s="1"/>
  <c r="U72" i="15"/>
  <c r="F169" i="17" s="1"/>
  <c r="V72" i="15"/>
  <c r="G169" i="17" s="1"/>
  <c r="W72" i="15"/>
  <c r="H169" i="17" s="1"/>
  <c r="T73" i="15"/>
  <c r="E170" i="17" s="1"/>
  <c r="U73" i="15"/>
  <c r="F170" i="17" s="1"/>
  <c r="V73" i="15"/>
  <c r="G170" i="17" s="1"/>
  <c r="W73" i="15"/>
  <c r="H170" i="17" s="1"/>
  <c r="T74" i="15"/>
  <c r="E171" i="17" s="1"/>
  <c r="U74" i="15"/>
  <c r="F171" i="17" s="1"/>
  <c r="V74" i="15"/>
  <c r="G171" i="17" s="1"/>
  <c r="W74" i="15"/>
  <c r="H171" i="17" s="1"/>
  <c r="T75" i="15"/>
  <c r="E172" i="17" s="1"/>
  <c r="U75" i="15"/>
  <c r="F172" i="17" s="1"/>
  <c r="V75" i="15"/>
  <c r="G172" i="17" s="1"/>
  <c r="W75" i="15"/>
  <c r="H172" i="17" s="1"/>
  <c r="T76" i="15"/>
  <c r="E173" i="17" s="1"/>
  <c r="U76" i="15"/>
  <c r="F173" i="17" s="1"/>
  <c r="V76" i="15"/>
  <c r="G173" i="17" s="1"/>
  <c r="W76" i="15"/>
  <c r="H173" i="17" s="1"/>
  <c r="T77" i="15"/>
  <c r="E174" i="17" s="1"/>
  <c r="U77" i="15"/>
  <c r="F174" i="17" s="1"/>
  <c r="V77" i="15"/>
  <c r="G174" i="17" s="1"/>
  <c r="T78" i="15"/>
  <c r="E175" i="17" s="1"/>
  <c r="U78" i="15"/>
  <c r="F175" i="17" s="1"/>
  <c r="V78" i="15"/>
  <c r="G175" i="17" s="1"/>
  <c r="T79" i="15"/>
  <c r="E176" i="17" s="1"/>
  <c r="U79" i="15"/>
  <c r="F176" i="17" s="1"/>
  <c r="V79" i="15"/>
  <c r="G176" i="17" s="1"/>
  <c r="T80" i="15"/>
  <c r="E177" i="17" s="1"/>
  <c r="U80" i="15"/>
  <c r="F177" i="17" s="1"/>
  <c r="V80" i="15"/>
  <c r="G177" i="17" s="1"/>
  <c r="T81" i="15"/>
  <c r="E178" i="17" s="1"/>
  <c r="U81" i="15"/>
  <c r="F178" i="17" s="1"/>
  <c r="V81" i="15"/>
  <c r="G178" i="17" s="1"/>
  <c r="T82" i="15"/>
  <c r="E179" i="17" s="1"/>
  <c r="U82" i="15"/>
  <c r="F179" i="17" s="1"/>
  <c r="V82" i="15"/>
  <c r="G179" i="17" s="1"/>
  <c r="T83" i="15"/>
  <c r="E180" i="17" s="1"/>
  <c r="U83" i="15"/>
  <c r="F180" i="17" s="1"/>
  <c r="V83" i="15"/>
  <c r="G180" i="17" s="1"/>
  <c r="T84" i="15"/>
  <c r="E181" i="17" s="1"/>
  <c r="U84" i="15"/>
  <c r="F181" i="17" s="1"/>
  <c r="V84" i="15"/>
  <c r="G181" i="17" s="1"/>
  <c r="S84" i="15"/>
  <c r="D181" i="17" s="1"/>
  <c r="S83" i="15"/>
  <c r="D180" i="17" s="1"/>
  <c r="S82" i="15"/>
  <c r="D179" i="17" s="1"/>
  <c r="S81" i="15"/>
  <c r="D178" i="17" s="1"/>
  <c r="S80" i="15"/>
  <c r="D177" i="17" s="1"/>
  <c r="S79" i="15"/>
  <c r="D176" i="17" s="1"/>
  <c r="S78" i="15"/>
  <c r="D175" i="17" s="1"/>
  <c r="S77" i="15"/>
  <c r="D174" i="17" s="1"/>
  <c r="S76" i="15"/>
  <c r="D173" i="17" s="1"/>
  <c r="S75" i="15"/>
  <c r="D172" i="17" s="1"/>
  <c r="S74" i="15"/>
  <c r="D171" i="17" s="1"/>
  <c r="S73" i="15"/>
  <c r="D170" i="17" s="1"/>
  <c r="S72" i="15"/>
  <c r="D169" i="17" s="1"/>
  <c r="S71" i="15"/>
  <c r="D168" i="17" s="1"/>
  <c r="S70" i="15"/>
  <c r="D167" i="17" s="1"/>
  <c r="L70" i="15"/>
  <c r="E152" i="17" s="1"/>
  <c r="M70" i="15"/>
  <c r="F152" i="17" s="1"/>
  <c r="N70" i="15"/>
  <c r="G152" i="17" s="1"/>
  <c r="O70" i="15"/>
  <c r="H152" i="17" s="1"/>
  <c r="L71" i="15"/>
  <c r="E153" i="17" s="1"/>
  <c r="M71" i="15"/>
  <c r="F153" i="17" s="1"/>
  <c r="N71" i="15"/>
  <c r="G153" i="17" s="1"/>
  <c r="O71" i="15"/>
  <c r="H153" i="17" s="1"/>
  <c r="L72" i="15"/>
  <c r="E154" i="17" s="1"/>
  <c r="M72" i="15"/>
  <c r="F154" i="17" s="1"/>
  <c r="N72" i="15"/>
  <c r="G154" i="17" s="1"/>
  <c r="O72" i="15"/>
  <c r="H154" i="17" s="1"/>
  <c r="L73" i="15"/>
  <c r="E155" i="17" s="1"/>
  <c r="M73" i="15"/>
  <c r="F155" i="17" s="1"/>
  <c r="N73" i="15"/>
  <c r="G155" i="17" s="1"/>
  <c r="O73" i="15"/>
  <c r="H155" i="17" s="1"/>
  <c r="L74" i="15"/>
  <c r="E156" i="17" s="1"/>
  <c r="M74" i="15"/>
  <c r="F156" i="17" s="1"/>
  <c r="N74" i="15"/>
  <c r="G156" i="17" s="1"/>
  <c r="O74" i="15"/>
  <c r="H156" i="17" s="1"/>
  <c r="L75" i="15"/>
  <c r="E157" i="17" s="1"/>
  <c r="M75" i="15"/>
  <c r="F157" i="17" s="1"/>
  <c r="N75" i="15"/>
  <c r="G157" i="17" s="1"/>
  <c r="O75" i="15"/>
  <c r="H157" i="17" s="1"/>
  <c r="L76" i="15"/>
  <c r="E158" i="17" s="1"/>
  <c r="M76" i="15"/>
  <c r="F158" i="17" s="1"/>
  <c r="N76" i="15"/>
  <c r="G158" i="17" s="1"/>
  <c r="O76" i="15"/>
  <c r="H158" i="17" s="1"/>
  <c r="L77" i="15"/>
  <c r="E159" i="17" s="1"/>
  <c r="M77" i="15"/>
  <c r="F159" i="17" s="1"/>
  <c r="N77" i="15"/>
  <c r="G159" i="17" s="1"/>
  <c r="L78" i="15"/>
  <c r="E160" i="17" s="1"/>
  <c r="M78" i="15"/>
  <c r="F160" i="17" s="1"/>
  <c r="N78" i="15"/>
  <c r="G160" i="17" s="1"/>
  <c r="L79" i="15"/>
  <c r="E161" i="17" s="1"/>
  <c r="M79" i="15"/>
  <c r="F161" i="17" s="1"/>
  <c r="N79" i="15"/>
  <c r="G161" i="17" s="1"/>
  <c r="L80" i="15"/>
  <c r="E162" i="17" s="1"/>
  <c r="M80" i="15"/>
  <c r="F162" i="17" s="1"/>
  <c r="N80" i="15"/>
  <c r="G162" i="17" s="1"/>
  <c r="L81" i="15"/>
  <c r="E163" i="17" s="1"/>
  <c r="M81" i="15"/>
  <c r="F163" i="17" s="1"/>
  <c r="N81" i="15"/>
  <c r="G163" i="17" s="1"/>
  <c r="L82" i="15"/>
  <c r="E164" i="17" s="1"/>
  <c r="M82" i="15"/>
  <c r="F164" i="17" s="1"/>
  <c r="N82" i="15"/>
  <c r="G164" i="17" s="1"/>
  <c r="L83" i="15"/>
  <c r="E165" i="17" s="1"/>
  <c r="M83" i="15"/>
  <c r="F165" i="17" s="1"/>
  <c r="N83" i="15"/>
  <c r="G165" i="17" s="1"/>
  <c r="L84" i="15"/>
  <c r="E166" i="17" s="1"/>
  <c r="M84" i="15"/>
  <c r="F166" i="17" s="1"/>
  <c r="N84" i="15"/>
  <c r="G166" i="17" s="1"/>
  <c r="K84" i="15"/>
  <c r="D166" i="17" s="1"/>
  <c r="K83" i="15"/>
  <c r="D165" i="17" s="1"/>
  <c r="K82" i="15"/>
  <c r="D164" i="17" s="1"/>
  <c r="K81" i="15"/>
  <c r="D163" i="17" s="1"/>
  <c r="K80" i="15"/>
  <c r="D162" i="17" s="1"/>
  <c r="K79" i="15"/>
  <c r="D161" i="17" s="1"/>
  <c r="K78" i="15"/>
  <c r="D160" i="17" s="1"/>
  <c r="K77" i="15"/>
  <c r="D159" i="17" s="1"/>
  <c r="K76" i="15"/>
  <c r="D158" i="17" s="1"/>
  <c r="K75" i="15"/>
  <c r="D157" i="17" s="1"/>
  <c r="K74" i="15"/>
  <c r="D156" i="17" s="1"/>
  <c r="K73" i="15"/>
  <c r="D155" i="17" s="1"/>
  <c r="K72" i="15"/>
  <c r="D154" i="17" s="1"/>
  <c r="K71" i="15"/>
  <c r="D153" i="17" s="1"/>
  <c r="K70" i="15"/>
  <c r="D152" i="17" s="1"/>
  <c r="D70" i="15"/>
  <c r="E137" i="17" s="1"/>
  <c r="E70" i="15"/>
  <c r="F137" i="17" s="1"/>
  <c r="F70" i="15"/>
  <c r="G137" i="17" s="1"/>
  <c r="G70" i="15"/>
  <c r="H137" i="17" s="1"/>
  <c r="D71" i="15"/>
  <c r="E138" i="17" s="1"/>
  <c r="E71" i="15"/>
  <c r="F138" i="17" s="1"/>
  <c r="F71" i="15"/>
  <c r="G138" i="17" s="1"/>
  <c r="G71" i="15"/>
  <c r="H138" i="17" s="1"/>
  <c r="D72" i="15"/>
  <c r="E139" i="17" s="1"/>
  <c r="E72" i="15"/>
  <c r="F139" i="17" s="1"/>
  <c r="F72" i="15"/>
  <c r="G139" i="17" s="1"/>
  <c r="G72" i="15"/>
  <c r="H139" i="17" s="1"/>
  <c r="D73" i="15"/>
  <c r="E140" i="17" s="1"/>
  <c r="E73" i="15"/>
  <c r="F140" i="17" s="1"/>
  <c r="F73" i="15"/>
  <c r="G140" i="17" s="1"/>
  <c r="G73" i="15"/>
  <c r="H140" i="17" s="1"/>
  <c r="D74" i="15"/>
  <c r="E141" i="17" s="1"/>
  <c r="E74" i="15"/>
  <c r="F141" i="17" s="1"/>
  <c r="F74" i="15"/>
  <c r="G141" i="17" s="1"/>
  <c r="G74" i="15"/>
  <c r="H141" i="17" s="1"/>
  <c r="D75" i="15"/>
  <c r="E142" i="17" s="1"/>
  <c r="E75" i="15"/>
  <c r="F142" i="17" s="1"/>
  <c r="F75" i="15"/>
  <c r="G142" i="17" s="1"/>
  <c r="G75" i="15"/>
  <c r="H142" i="17" s="1"/>
  <c r="D76" i="15"/>
  <c r="E143" i="17" s="1"/>
  <c r="E76" i="15"/>
  <c r="F143" i="17" s="1"/>
  <c r="F76" i="15"/>
  <c r="G143" i="17" s="1"/>
  <c r="G76" i="15"/>
  <c r="H143" i="17" s="1"/>
  <c r="D77" i="15"/>
  <c r="E144" i="17" s="1"/>
  <c r="E77" i="15"/>
  <c r="F144" i="17" s="1"/>
  <c r="F77" i="15"/>
  <c r="G144" i="17" s="1"/>
  <c r="D78" i="15"/>
  <c r="E145" i="17" s="1"/>
  <c r="E78" i="15"/>
  <c r="F145" i="17" s="1"/>
  <c r="F78" i="15"/>
  <c r="G145" i="17" s="1"/>
  <c r="D79" i="15"/>
  <c r="E146" i="17" s="1"/>
  <c r="E79" i="15"/>
  <c r="F146" i="17" s="1"/>
  <c r="F79" i="15"/>
  <c r="G146" i="17" s="1"/>
  <c r="D80" i="15"/>
  <c r="E147" i="17" s="1"/>
  <c r="E80" i="15"/>
  <c r="F147" i="17" s="1"/>
  <c r="F80" i="15"/>
  <c r="G147" i="17" s="1"/>
  <c r="D81" i="15"/>
  <c r="E148" i="17" s="1"/>
  <c r="E81" i="15"/>
  <c r="F148" i="17" s="1"/>
  <c r="F81" i="15"/>
  <c r="G148" i="17" s="1"/>
  <c r="D82" i="15"/>
  <c r="E149" i="17" s="1"/>
  <c r="E82" i="15"/>
  <c r="F149" i="17" s="1"/>
  <c r="F82" i="15"/>
  <c r="G149" i="17" s="1"/>
  <c r="D83" i="15"/>
  <c r="E150" i="17" s="1"/>
  <c r="E83" i="15"/>
  <c r="F150" i="17" s="1"/>
  <c r="F83" i="15"/>
  <c r="G150" i="17" s="1"/>
  <c r="D84" i="15"/>
  <c r="E151" i="17" s="1"/>
  <c r="E84" i="15"/>
  <c r="F151" i="17" s="1"/>
  <c r="F84" i="15"/>
  <c r="G151" i="17" s="1"/>
  <c r="T49" i="15"/>
  <c r="E122" i="17" s="1"/>
  <c r="U49" i="15"/>
  <c r="F122" i="17" s="1"/>
  <c r="V49" i="15"/>
  <c r="G122" i="17" s="1"/>
  <c r="W49" i="15"/>
  <c r="H122" i="17" s="1"/>
  <c r="T50" i="15"/>
  <c r="E123" i="17" s="1"/>
  <c r="U50" i="15"/>
  <c r="F123" i="17" s="1"/>
  <c r="V50" i="15"/>
  <c r="G123" i="17" s="1"/>
  <c r="W50" i="15"/>
  <c r="H123" i="17" s="1"/>
  <c r="T51" i="15"/>
  <c r="E124" i="17" s="1"/>
  <c r="U51" i="15"/>
  <c r="F124" i="17" s="1"/>
  <c r="V51" i="15"/>
  <c r="G124" i="17" s="1"/>
  <c r="W51" i="15"/>
  <c r="H124" i="17" s="1"/>
  <c r="T52" i="15"/>
  <c r="E125" i="17" s="1"/>
  <c r="U52" i="15"/>
  <c r="F125" i="17" s="1"/>
  <c r="V52" i="15"/>
  <c r="G125" i="17" s="1"/>
  <c r="W52" i="15"/>
  <c r="H125" i="17" s="1"/>
  <c r="T53" i="15"/>
  <c r="E126" i="17" s="1"/>
  <c r="U53" i="15"/>
  <c r="F126" i="17" s="1"/>
  <c r="V53" i="15"/>
  <c r="G126" i="17" s="1"/>
  <c r="W53" i="15"/>
  <c r="H126" i="17" s="1"/>
  <c r="T54" i="15"/>
  <c r="E127" i="17" s="1"/>
  <c r="U54" i="15"/>
  <c r="F127" i="17" s="1"/>
  <c r="V54" i="15"/>
  <c r="G127" i="17" s="1"/>
  <c r="W54" i="15"/>
  <c r="H127" i="17" s="1"/>
  <c r="T55" i="15"/>
  <c r="E128" i="17" s="1"/>
  <c r="U55" i="15"/>
  <c r="F128" i="17" s="1"/>
  <c r="V55" i="15"/>
  <c r="G128" i="17" s="1"/>
  <c r="W55" i="15"/>
  <c r="H128" i="17" s="1"/>
  <c r="T56" i="15"/>
  <c r="E129" i="17" s="1"/>
  <c r="U56" i="15"/>
  <c r="F129" i="17" s="1"/>
  <c r="V56" i="15"/>
  <c r="G129" i="17" s="1"/>
  <c r="T57" i="15"/>
  <c r="E130" i="17" s="1"/>
  <c r="U57" i="15"/>
  <c r="F130" i="17" s="1"/>
  <c r="V57" i="15"/>
  <c r="G130" i="17" s="1"/>
  <c r="T58" i="15"/>
  <c r="E131" i="17" s="1"/>
  <c r="U58" i="15"/>
  <c r="F131" i="17" s="1"/>
  <c r="V58" i="15"/>
  <c r="G131" i="17" s="1"/>
  <c r="T59" i="15"/>
  <c r="E132" i="17" s="1"/>
  <c r="U59" i="15"/>
  <c r="F132" i="17" s="1"/>
  <c r="V59" i="15"/>
  <c r="G132" i="17" s="1"/>
  <c r="T60" i="15"/>
  <c r="E133" i="17" s="1"/>
  <c r="U60" i="15"/>
  <c r="F133" i="17" s="1"/>
  <c r="V60" i="15"/>
  <c r="G133" i="17" s="1"/>
  <c r="T61" i="15"/>
  <c r="E134" i="17" s="1"/>
  <c r="U61" i="15"/>
  <c r="F134" i="17" s="1"/>
  <c r="V61" i="15"/>
  <c r="G134" i="17" s="1"/>
  <c r="T62" i="15"/>
  <c r="E135" i="17" s="1"/>
  <c r="U62" i="15"/>
  <c r="F135" i="17" s="1"/>
  <c r="V62" i="15"/>
  <c r="G135" i="17" s="1"/>
  <c r="T63" i="15"/>
  <c r="E136" i="17" s="1"/>
  <c r="U63" i="15"/>
  <c r="F136" i="17" s="1"/>
  <c r="V63" i="15"/>
  <c r="G136" i="17" s="1"/>
  <c r="S63" i="15"/>
  <c r="D136" i="17" s="1"/>
  <c r="S62" i="15"/>
  <c r="D135" i="17" s="1"/>
  <c r="S61" i="15"/>
  <c r="D134" i="17" s="1"/>
  <c r="S60" i="15"/>
  <c r="D133" i="17" s="1"/>
  <c r="S59" i="15"/>
  <c r="D132" i="17" s="1"/>
  <c r="S58" i="15"/>
  <c r="D131" i="17" s="1"/>
  <c r="S57" i="15"/>
  <c r="D130" i="17" s="1"/>
  <c r="S56" i="15"/>
  <c r="D129" i="17" s="1"/>
  <c r="S55" i="15"/>
  <c r="D128" i="17" s="1"/>
  <c r="S54" i="15"/>
  <c r="D127" i="17" s="1"/>
  <c r="S53" i="15"/>
  <c r="D126" i="17" s="1"/>
  <c r="S52" i="15"/>
  <c r="D125" i="17" s="1"/>
  <c r="S51" i="15"/>
  <c r="D124" i="17" s="1"/>
  <c r="S50" i="15"/>
  <c r="D123" i="17" s="1"/>
  <c r="S49" i="15"/>
  <c r="D122" i="17" s="1"/>
  <c r="L49" i="15"/>
  <c r="E107" i="17" s="1"/>
  <c r="M49" i="15"/>
  <c r="F107" i="17" s="1"/>
  <c r="N49" i="15"/>
  <c r="G107" i="17" s="1"/>
  <c r="O49" i="15"/>
  <c r="H107" i="17" s="1"/>
  <c r="L50" i="15"/>
  <c r="E108" i="17" s="1"/>
  <c r="M50" i="15"/>
  <c r="F108" i="17" s="1"/>
  <c r="N50" i="15"/>
  <c r="G108" i="17" s="1"/>
  <c r="O50" i="15"/>
  <c r="H108" i="17" s="1"/>
  <c r="L51" i="15"/>
  <c r="E109" i="17" s="1"/>
  <c r="M51" i="15"/>
  <c r="F109" i="17" s="1"/>
  <c r="N51" i="15"/>
  <c r="G109" i="17" s="1"/>
  <c r="O51" i="15"/>
  <c r="H109" i="17" s="1"/>
  <c r="L52" i="15"/>
  <c r="E110" i="17" s="1"/>
  <c r="M52" i="15"/>
  <c r="F110" i="17" s="1"/>
  <c r="N52" i="15"/>
  <c r="G110" i="17" s="1"/>
  <c r="O52" i="15"/>
  <c r="H110" i="17" s="1"/>
  <c r="L53" i="15"/>
  <c r="E111" i="17" s="1"/>
  <c r="M53" i="15"/>
  <c r="F111" i="17" s="1"/>
  <c r="N53" i="15"/>
  <c r="G111" i="17" s="1"/>
  <c r="O53" i="15"/>
  <c r="H111" i="17" s="1"/>
  <c r="L54" i="15"/>
  <c r="E112" i="17" s="1"/>
  <c r="M54" i="15"/>
  <c r="F112" i="17" s="1"/>
  <c r="N54" i="15"/>
  <c r="G112" i="17" s="1"/>
  <c r="O54" i="15"/>
  <c r="H112" i="17" s="1"/>
  <c r="L55" i="15"/>
  <c r="E113" i="17" s="1"/>
  <c r="M55" i="15"/>
  <c r="F113" i="17" s="1"/>
  <c r="N55" i="15"/>
  <c r="G113" i="17" s="1"/>
  <c r="O55" i="15"/>
  <c r="H113" i="17" s="1"/>
  <c r="L56" i="15"/>
  <c r="E114" i="17" s="1"/>
  <c r="M56" i="15"/>
  <c r="F114" i="17" s="1"/>
  <c r="N56" i="15"/>
  <c r="G114" i="17" s="1"/>
  <c r="L57" i="15"/>
  <c r="E115" i="17" s="1"/>
  <c r="M57" i="15"/>
  <c r="F115" i="17" s="1"/>
  <c r="N57" i="15"/>
  <c r="G115" i="17" s="1"/>
  <c r="L58" i="15"/>
  <c r="E116" i="17" s="1"/>
  <c r="M58" i="15"/>
  <c r="F116" i="17" s="1"/>
  <c r="N58" i="15"/>
  <c r="G116" i="17" s="1"/>
  <c r="L59" i="15"/>
  <c r="E117" i="17" s="1"/>
  <c r="M59" i="15"/>
  <c r="F117" i="17" s="1"/>
  <c r="N59" i="15"/>
  <c r="G117" i="17" s="1"/>
  <c r="L60" i="15"/>
  <c r="E118" i="17" s="1"/>
  <c r="M60" i="15"/>
  <c r="F118" i="17" s="1"/>
  <c r="N60" i="15"/>
  <c r="G118" i="17" s="1"/>
  <c r="L61" i="15"/>
  <c r="E119" i="17" s="1"/>
  <c r="M61" i="15"/>
  <c r="F119" i="17" s="1"/>
  <c r="N61" i="15"/>
  <c r="G119" i="17" s="1"/>
  <c r="L62" i="15"/>
  <c r="E120" i="17" s="1"/>
  <c r="M62" i="15"/>
  <c r="F120" i="17" s="1"/>
  <c r="N62" i="15"/>
  <c r="G120" i="17" s="1"/>
  <c r="L63" i="15"/>
  <c r="E121" i="17" s="1"/>
  <c r="M63" i="15"/>
  <c r="F121" i="17" s="1"/>
  <c r="N63" i="15"/>
  <c r="G121" i="17" s="1"/>
  <c r="K63" i="15"/>
  <c r="D121" i="17" s="1"/>
  <c r="K62" i="15"/>
  <c r="D120" i="17" s="1"/>
  <c r="K61" i="15"/>
  <c r="D119" i="17" s="1"/>
  <c r="K60" i="15"/>
  <c r="D118" i="17" s="1"/>
  <c r="K59" i="15"/>
  <c r="D117" i="17" s="1"/>
  <c r="K58" i="15"/>
  <c r="D116" i="17" s="1"/>
  <c r="K57" i="15"/>
  <c r="D115" i="17" s="1"/>
  <c r="K56" i="15"/>
  <c r="D114" i="17" s="1"/>
  <c r="K55" i="15"/>
  <c r="D113" i="17" s="1"/>
  <c r="K54" i="15"/>
  <c r="D112" i="17" s="1"/>
  <c r="K53" i="15"/>
  <c r="D111" i="17" s="1"/>
  <c r="K52" i="15"/>
  <c r="D110" i="17" s="1"/>
  <c r="K51" i="15"/>
  <c r="D109" i="17" s="1"/>
  <c r="K50" i="15"/>
  <c r="D108" i="17" s="1"/>
  <c r="K49" i="15"/>
  <c r="D107" i="17" s="1"/>
  <c r="D49" i="15"/>
  <c r="E92" i="17" s="1"/>
  <c r="E49" i="15"/>
  <c r="F92" i="17" s="1"/>
  <c r="F49" i="15"/>
  <c r="G92" i="17" s="1"/>
  <c r="G49" i="15"/>
  <c r="H92" i="17" s="1"/>
  <c r="D50" i="15"/>
  <c r="E93" i="17" s="1"/>
  <c r="E50" i="15"/>
  <c r="F93" i="17" s="1"/>
  <c r="F50" i="15"/>
  <c r="G93" i="17" s="1"/>
  <c r="G50" i="15"/>
  <c r="H93" i="17" s="1"/>
  <c r="D51" i="15"/>
  <c r="E94" i="17" s="1"/>
  <c r="E51" i="15"/>
  <c r="F94" i="17" s="1"/>
  <c r="F51" i="15"/>
  <c r="G94" i="17" s="1"/>
  <c r="G51" i="15"/>
  <c r="H94" i="17" s="1"/>
  <c r="D52" i="15"/>
  <c r="E95" i="17" s="1"/>
  <c r="E52" i="15"/>
  <c r="F95" i="17" s="1"/>
  <c r="F52" i="15"/>
  <c r="G95" i="17" s="1"/>
  <c r="G52" i="15"/>
  <c r="H95" i="17" s="1"/>
  <c r="D53" i="15"/>
  <c r="E96" i="17" s="1"/>
  <c r="E53" i="15"/>
  <c r="F96" i="17" s="1"/>
  <c r="F53" i="15"/>
  <c r="G96" i="17" s="1"/>
  <c r="G53" i="15"/>
  <c r="H96" i="17" s="1"/>
  <c r="D54" i="15"/>
  <c r="E97" i="17" s="1"/>
  <c r="E54" i="15"/>
  <c r="F97" i="17" s="1"/>
  <c r="F54" i="15"/>
  <c r="G97" i="17" s="1"/>
  <c r="G54" i="15"/>
  <c r="H97" i="17" s="1"/>
  <c r="D55" i="15"/>
  <c r="E98" i="17" s="1"/>
  <c r="E55" i="15"/>
  <c r="F98" i="17" s="1"/>
  <c r="F55" i="15"/>
  <c r="G98" i="17" s="1"/>
  <c r="G55" i="15"/>
  <c r="H98" i="17" s="1"/>
  <c r="D56" i="15"/>
  <c r="E99" i="17" s="1"/>
  <c r="E56" i="15"/>
  <c r="F99" i="17" s="1"/>
  <c r="F56" i="15"/>
  <c r="G99" i="17" s="1"/>
  <c r="D57" i="15"/>
  <c r="E100" i="17" s="1"/>
  <c r="E57" i="15"/>
  <c r="F100" i="17" s="1"/>
  <c r="F57" i="15"/>
  <c r="G100" i="17" s="1"/>
  <c r="D58" i="15"/>
  <c r="E101" i="17" s="1"/>
  <c r="E58" i="15"/>
  <c r="F101" i="17" s="1"/>
  <c r="F58" i="15"/>
  <c r="G101" i="17" s="1"/>
  <c r="D59" i="15"/>
  <c r="E102" i="17" s="1"/>
  <c r="E59" i="15"/>
  <c r="F102" i="17" s="1"/>
  <c r="F59" i="15"/>
  <c r="G102" i="17" s="1"/>
  <c r="D60" i="15"/>
  <c r="E103" i="17" s="1"/>
  <c r="E60" i="15"/>
  <c r="F103" i="17" s="1"/>
  <c r="F60" i="15"/>
  <c r="G103" i="17" s="1"/>
  <c r="D61" i="15"/>
  <c r="E104" i="17" s="1"/>
  <c r="E61" i="15"/>
  <c r="F104" i="17" s="1"/>
  <c r="F61" i="15"/>
  <c r="G104" i="17" s="1"/>
  <c r="D62" i="15"/>
  <c r="E105" i="17" s="1"/>
  <c r="E62" i="15"/>
  <c r="F105" i="17" s="1"/>
  <c r="F62" i="15"/>
  <c r="G105" i="17" s="1"/>
  <c r="D63" i="15"/>
  <c r="E106" i="17" s="1"/>
  <c r="E63" i="15"/>
  <c r="F106" i="17" s="1"/>
  <c r="F63" i="15"/>
  <c r="G106" i="17" s="1"/>
  <c r="C63" i="15"/>
  <c r="D106" i="17" s="1"/>
  <c r="C62" i="15"/>
  <c r="D105" i="17" s="1"/>
  <c r="C61" i="15"/>
  <c r="D104" i="17" s="1"/>
  <c r="C60" i="15"/>
  <c r="D103" i="17" s="1"/>
  <c r="C59" i="15"/>
  <c r="D102" i="17" s="1"/>
  <c r="C58" i="15"/>
  <c r="D101" i="17" s="1"/>
  <c r="C57" i="15"/>
  <c r="D100" i="17" s="1"/>
  <c r="C56" i="15"/>
  <c r="D99" i="17" s="1"/>
  <c r="C55" i="15"/>
  <c r="D98" i="17" s="1"/>
  <c r="C54" i="15"/>
  <c r="D97" i="17" s="1"/>
  <c r="C53" i="15"/>
  <c r="D96" i="17" s="1"/>
  <c r="C52" i="15"/>
  <c r="D95" i="17" s="1"/>
  <c r="C51" i="15"/>
  <c r="D94" i="17" s="1"/>
  <c r="C50" i="15"/>
  <c r="D93" i="17" s="1"/>
  <c r="C49" i="15"/>
  <c r="D92" i="17" s="1"/>
  <c r="T28" i="15"/>
  <c r="E77" i="17" s="1"/>
  <c r="U28" i="15"/>
  <c r="F77" i="17" s="1"/>
  <c r="V28" i="15"/>
  <c r="G77" i="17" s="1"/>
  <c r="W28" i="15"/>
  <c r="H77" i="17" s="1"/>
  <c r="T29" i="15"/>
  <c r="E78" i="17" s="1"/>
  <c r="U29" i="15"/>
  <c r="F78" i="17" s="1"/>
  <c r="V29" i="15"/>
  <c r="G78" i="17" s="1"/>
  <c r="W29" i="15"/>
  <c r="H78" i="17" s="1"/>
  <c r="T30" i="15"/>
  <c r="E79" i="17" s="1"/>
  <c r="U30" i="15"/>
  <c r="F79" i="17" s="1"/>
  <c r="V30" i="15"/>
  <c r="G79" i="17" s="1"/>
  <c r="W30" i="15"/>
  <c r="H79" i="17" s="1"/>
  <c r="T31" i="15"/>
  <c r="E80" i="17" s="1"/>
  <c r="U31" i="15"/>
  <c r="F80" i="17" s="1"/>
  <c r="V31" i="15"/>
  <c r="G80" i="17" s="1"/>
  <c r="W31" i="15"/>
  <c r="H80" i="17" s="1"/>
  <c r="T32" i="15"/>
  <c r="E81" i="17" s="1"/>
  <c r="U32" i="15"/>
  <c r="F81" i="17" s="1"/>
  <c r="V32" i="15"/>
  <c r="G81" i="17" s="1"/>
  <c r="W32" i="15"/>
  <c r="H81" i="17" s="1"/>
  <c r="T33" i="15"/>
  <c r="E82" i="17" s="1"/>
  <c r="U33" i="15"/>
  <c r="F82" i="17" s="1"/>
  <c r="V33" i="15"/>
  <c r="G82" i="17" s="1"/>
  <c r="W33" i="15"/>
  <c r="H82" i="17" s="1"/>
  <c r="T34" i="15"/>
  <c r="E83" i="17" s="1"/>
  <c r="U34" i="15"/>
  <c r="F83" i="17" s="1"/>
  <c r="V34" i="15"/>
  <c r="G83" i="17" s="1"/>
  <c r="W34" i="15"/>
  <c r="H83" i="17" s="1"/>
  <c r="T35" i="15"/>
  <c r="E84" i="17" s="1"/>
  <c r="U35" i="15"/>
  <c r="F84" i="17" s="1"/>
  <c r="V35" i="15"/>
  <c r="G84" i="17" s="1"/>
  <c r="T36" i="15"/>
  <c r="E85" i="17" s="1"/>
  <c r="U36" i="15"/>
  <c r="F85" i="17" s="1"/>
  <c r="V36" i="15"/>
  <c r="G85" i="17" s="1"/>
  <c r="T37" i="15"/>
  <c r="E86" i="17" s="1"/>
  <c r="U37" i="15"/>
  <c r="F86" i="17" s="1"/>
  <c r="V37" i="15"/>
  <c r="G86" i="17" s="1"/>
  <c r="T38" i="15"/>
  <c r="E87" i="17" s="1"/>
  <c r="U38" i="15"/>
  <c r="F87" i="17" s="1"/>
  <c r="V38" i="15"/>
  <c r="G87" i="17" s="1"/>
  <c r="T39" i="15"/>
  <c r="E88" i="17" s="1"/>
  <c r="U39" i="15"/>
  <c r="F88" i="17" s="1"/>
  <c r="V39" i="15"/>
  <c r="G88" i="17" s="1"/>
  <c r="T40" i="15"/>
  <c r="E89" i="17" s="1"/>
  <c r="U40" i="15"/>
  <c r="F89" i="17" s="1"/>
  <c r="V40" i="15"/>
  <c r="G89" i="17" s="1"/>
  <c r="T41" i="15"/>
  <c r="E90" i="17" s="1"/>
  <c r="U41" i="15"/>
  <c r="F90" i="17" s="1"/>
  <c r="V41" i="15"/>
  <c r="G90" i="17" s="1"/>
  <c r="T42" i="15"/>
  <c r="E91" i="17" s="1"/>
  <c r="U42" i="15"/>
  <c r="F91" i="17" s="1"/>
  <c r="V42" i="15"/>
  <c r="G91" i="17" s="1"/>
  <c r="S42" i="15"/>
  <c r="D91" i="17" s="1"/>
  <c r="S41" i="15"/>
  <c r="D90" i="17" s="1"/>
  <c r="S40" i="15"/>
  <c r="D89" i="17" s="1"/>
  <c r="S39" i="15"/>
  <c r="D88" i="17" s="1"/>
  <c r="S38" i="15"/>
  <c r="D87" i="17" s="1"/>
  <c r="S37" i="15"/>
  <c r="D86" i="17" s="1"/>
  <c r="S36" i="15"/>
  <c r="D85" i="17" s="1"/>
  <c r="S35" i="15"/>
  <c r="D84" i="17" s="1"/>
  <c r="S34" i="15"/>
  <c r="D83" i="17" s="1"/>
  <c r="S33" i="15"/>
  <c r="D82" i="17" s="1"/>
  <c r="S32" i="15"/>
  <c r="D81" i="17" s="1"/>
  <c r="S31" i="15"/>
  <c r="D80" i="17" s="1"/>
  <c r="S30" i="15"/>
  <c r="D79" i="17" s="1"/>
  <c r="S29" i="15"/>
  <c r="D78" i="17" s="1"/>
  <c r="S28" i="15"/>
  <c r="D77" i="17" s="1"/>
  <c r="L28" i="15"/>
  <c r="E62" i="17" s="1"/>
  <c r="M28" i="15"/>
  <c r="F62" i="17" s="1"/>
  <c r="N28" i="15"/>
  <c r="G62" i="17" s="1"/>
  <c r="O28" i="15"/>
  <c r="H62" i="17" s="1"/>
  <c r="L29" i="15"/>
  <c r="E63" i="17" s="1"/>
  <c r="M29" i="15"/>
  <c r="F63" i="17" s="1"/>
  <c r="N29" i="15"/>
  <c r="G63" i="17" s="1"/>
  <c r="O29" i="15"/>
  <c r="H63" i="17" s="1"/>
  <c r="L30" i="15"/>
  <c r="E64" i="17" s="1"/>
  <c r="M30" i="15"/>
  <c r="F64" i="17" s="1"/>
  <c r="N30" i="15"/>
  <c r="G64" i="17" s="1"/>
  <c r="O30" i="15"/>
  <c r="H64" i="17" s="1"/>
  <c r="L31" i="15"/>
  <c r="E65" i="17" s="1"/>
  <c r="M31" i="15"/>
  <c r="F65" i="17" s="1"/>
  <c r="N31" i="15"/>
  <c r="G65" i="17" s="1"/>
  <c r="O31" i="15"/>
  <c r="H65" i="17" s="1"/>
  <c r="L32" i="15"/>
  <c r="E66" i="17" s="1"/>
  <c r="M32" i="15"/>
  <c r="F66" i="17" s="1"/>
  <c r="N32" i="15"/>
  <c r="G66" i="17" s="1"/>
  <c r="O32" i="15"/>
  <c r="H66" i="17" s="1"/>
  <c r="L33" i="15"/>
  <c r="E67" i="17" s="1"/>
  <c r="M33" i="15"/>
  <c r="F67" i="17" s="1"/>
  <c r="N33" i="15"/>
  <c r="G67" i="17" s="1"/>
  <c r="O33" i="15"/>
  <c r="H67" i="17" s="1"/>
  <c r="L34" i="15"/>
  <c r="E68" i="17" s="1"/>
  <c r="M34" i="15"/>
  <c r="F68" i="17" s="1"/>
  <c r="N34" i="15"/>
  <c r="G68" i="17" s="1"/>
  <c r="O34" i="15"/>
  <c r="H68" i="17" s="1"/>
  <c r="L35" i="15"/>
  <c r="E69" i="17" s="1"/>
  <c r="M35" i="15"/>
  <c r="F69" i="17" s="1"/>
  <c r="N35" i="15"/>
  <c r="G69" i="17" s="1"/>
  <c r="L36" i="15"/>
  <c r="E70" i="17" s="1"/>
  <c r="M36" i="15"/>
  <c r="F70" i="17" s="1"/>
  <c r="N36" i="15"/>
  <c r="G70" i="17" s="1"/>
  <c r="L37" i="15"/>
  <c r="E71" i="17" s="1"/>
  <c r="M37" i="15"/>
  <c r="F71" i="17" s="1"/>
  <c r="N37" i="15"/>
  <c r="G71" i="17" s="1"/>
  <c r="L38" i="15"/>
  <c r="E72" i="17" s="1"/>
  <c r="M38" i="15"/>
  <c r="F72" i="17" s="1"/>
  <c r="N38" i="15"/>
  <c r="G72" i="17" s="1"/>
  <c r="L39" i="15"/>
  <c r="E73" i="17" s="1"/>
  <c r="M39" i="15"/>
  <c r="F73" i="17" s="1"/>
  <c r="N39" i="15"/>
  <c r="G73" i="17" s="1"/>
  <c r="L40" i="15"/>
  <c r="E74" i="17" s="1"/>
  <c r="M40" i="15"/>
  <c r="F74" i="17" s="1"/>
  <c r="N40" i="15"/>
  <c r="G74" i="17" s="1"/>
  <c r="L41" i="15"/>
  <c r="E75" i="17" s="1"/>
  <c r="M41" i="15"/>
  <c r="F75" i="17" s="1"/>
  <c r="N41" i="15"/>
  <c r="G75" i="17" s="1"/>
  <c r="L42" i="15"/>
  <c r="E76" i="17" s="1"/>
  <c r="M42" i="15"/>
  <c r="F76" i="17" s="1"/>
  <c r="N42" i="15"/>
  <c r="G76" i="17" s="1"/>
  <c r="K42" i="15"/>
  <c r="D76" i="17" s="1"/>
  <c r="K41" i="15"/>
  <c r="D75" i="17" s="1"/>
  <c r="K40" i="15"/>
  <c r="D74" i="17" s="1"/>
  <c r="K39" i="15"/>
  <c r="D73" i="17" s="1"/>
  <c r="K38" i="15"/>
  <c r="D72" i="17" s="1"/>
  <c r="K37" i="15"/>
  <c r="D71" i="17" s="1"/>
  <c r="K36" i="15"/>
  <c r="D70" i="17" s="1"/>
  <c r="K35" i="15"/>
  <c r="D69" i="17" s="1"/>
  <c r="K34" i="15"/>
  <c r="D68" i="17" s="1"/>
  <c r="K33" i="15"/>
  <c r="D67" i="17" s="1"/>
  <c r="K32" i="15"/>
  <c r="D66" i="17" s="1"/>
  <c r="K31" i="15"/>
  <c r="D65" i="17" s="1"/>
  <c r="K30" i="15"/>
  <c r="D64" i="17" s="1"/>
  <c r="K29" i="15"/>
  <c r="D63" i="17" s="1"/>
  <c r="K28" i="15"/>
  <c r="D62" i="17" s="1"/>
  <c r="D28" i="15"/>
  <c r="E47" i="17" s="1"/>
  <c r="E28" i="15"/>
  <c r="F47" i="17" s="1"/>
  <c r="F28" i="15"/>
  <c r="G47" i="17" s="1"/>
  <c r="G28" i="15"/>
  <c r="H47" i="17" s="1"/>
  <c r="D29" i="15"/>
  <c r="E48" i="17" s="1"/>
  <c r="E29" i="15"/>
  <c r="F48" i="17" s="1"/>
  <c r="F29" i="15"/>
  <c r="G48" i="17" s="1"/>
  <c r="G29" i="15"/>
  <c r="H48" i="17" s="1"/>
  <c r="D30" i="15"/>
  <c r="E49" i="17" s="1"/>
  <c r="E30" i="15"/>
  <c r="F49" i="17" s="1"/>
  <c r="F30" i="15"/>
  <c r="G49" i="17" s="1"/>
  <c r="G30" i="15"/>
  <c r="H49" i="17" s="1"/>
  <c r="D31" i="15"/>
  <c r="E50" i="17" s="1"/>
  <c r="E31" i="15"/>
  <c r="F50" i="17" s="1"/>
  <c r="F31" i="15"/>
  <c r="G50" i="17" s="1"/>
  <c r="G31" i="15"/>
  <c r="H50" i="17" s="1"/>
  <c r="D32" i="15"/>
  <c r="E51" i="17" s="1"/>
  <c r="E32" i="15"/>
  <c r="F51" i="17" s="1"/>
  <c r="F32" i="15"/>
  <c r="G51" i="17" s="1"/>
  <c r="G32" i="15"/>
  <c r="H51" i="17" s="1"/>
  <c r="D33" i="15"/>
  <c r="E52" i="17" s="1"/>
  <c r="E33" i="15"/>
  <c r="F52" i="17" s="1"/>
  <c r="F33" i="15"/>
  <c r="G52" i="17" s="1"/>
  <c r="G33" i="15"/>
  <c r="H52" i="17" s="1"/>
  <c r="D34" i="15"/>
  <c r="E53" i="17" s="1"/>
  <c r="E34" i="15"/>
  <c r="F53" i="17" s="1"/>
  <c r="F34" i="15"/>
  <c r="G53" i="17" s="1"/>
  <c r="G34" i="15"/>
  <c r="H53" i="17" s="1"/>
  <c r="D35" i="15"/>
  <c r="E54" i="17" s="1"/>
  <c r="E35" i="15"/>
  <c r="F54" i="17" s="1"/>
  <c r="F35" i="15"/>
  <c r="G54" i="17" s="1"/>
  <c r="D36" i="15"/>
  <c r="E55" i="17" s="1"/>
  <c r="E36" i="15"/>
  <c r="F55" i="17" s="1"/>
  <c r="F36" i="15"/>
  <c r="G55" i="17" s="1"/>
  <c r="D37" i="15"/>
  <c r="E56" i="17" s="1"/>
  <c r="E37" i="15"/>
  <c r="F56" i="17" s="1"/>
  <c r="F37" i="15"/>
  <c r="G56" i="17" s="1"/>
  <c r="D38" i="15"/>
  <c r="E57" i="17" s="1"/>
  <c r="E38" i="15"/>
  <c r="F57" i="17" s="1"/>
  <c r="F38" i="15"/>
  <c r="G57" i="17" s="1"/>
  <c r="D39" i="15"/>
  <c r="E58" i="17" s="1"/>
  <c r="E39" i="15"/>
  <c r="F58" i="17" s="1"/>
  <c r="F39" i="15"/>
  <c r="G58" i="17" s="1"/>
  <c r="D40" i="15"/>
  <c r="E59" i="17" s="1"/>
  <c r="E40" i="15"/>
  <c r="F59" i="17" s="1"/>
  <c r="F40" i="15"/>
  <c r="G59" i="17" s="1"/>
  <c r="D41" i="15"/>
  <c r="E60" i="17" s="1"/>
  <c r="E41" i="15"/>
  <c r="F60" i="17" s="1"/>
  <c r="F41" i="15"/>
  <c r="G60" i="17" s="1"/>
  <c r="D42" i="15"/>
  <c r="E61" i="17" s="1"/>
  <c r="E42" i="15"/>
  <c r="F61" i="17" s="1"/>
  <c r="F42" i="15"/>
  <c r="G61" i="17" s="1"/>
  <c r="C42" i="15"/>
  <c r="D61" i="17" s="1"/>
  <c r="C41" i="15"/>
  <c r="D60" i="17" s="1"/>
  <c r="C40" i="15"/>
  <c r="D59" i="17" s="1"/>
  <c r="C39" i="15"/>
  <c r="D58" i="17" s="1"/>
  <c r="C38" i="15"/>
  <c r="D57" i="17" s="1"/>
  <c r="C37" i="15"/>
  <c r="D56" i="17" s="1"/>
  <c r="C36" i="15"/>
  <c r="D55" i="17" s="1"/>
  <c r="C35" i="15"/>
  <c r="D54" i="17" s="1"/>
  <c r="C34" i="15"/>
  <c r="D53" i="17" s="1"/>
  <c r="C33" i="15"/>
  <c r="D52" i="17" s="1"/>
  <c r="C32" i="15"/>
  <c r="D51" i="17" s="1"/>
  <c r="C31" i="15"/>
  <c r="D50" i="17" s="1"/>
  <c r="C30" i="15"/>
  <c r="D49" i="17" s="1"/>
  <c r="C29" i="15"/>
  <c r="D48" i="17" s="1"/>
  <c r="C28" i="15"/>
  <c r="D47" i="17" s="1"/>
  <c r="T7" i="15"/>
  <c r="E32" i="17" s="1"/>
  <c r="U7" i="15"/>
  <c r="F32" i="17" s="1"/>
  <c r="V7" i="15"/>
  <c r="G32" i="17" s="1"/>
  <c r="W7" i="15"/>
  <c r="H32" i="17" s="1"/>
  <c r="T8" i="15"/>
  <c r="E33" i="17" s="1"/>
  <c r="U8" i="15"/>
  <c r="F33" i="17" s="1"/>
  <c r="V8" i="15"/>
  <c r="G33" i="17" s="1"/>
  <c r="W8" i="15"/>
  <c r="H33" i="17" s="1"/>
  <c r="T9" i="15"/>
  <c r="E34" i="17" s="1"/>
  <c r="U9" i="15"/>
  <c r="F34" i="17" s="1"/>
  <c r="V9" i="15"/>
  <c r="G34" i="17" s="1"/>
  <c r="W9" i="15"/>
  <c r="H34" i="17" s="1"/>
  <c r="T10" i="15"/>
  <c r="E35" i="17" s="1"/>
  <c r="U10" i="15"/>
  <c r="F35" i="17" s="1"/>
  <c r="V10" i="15"/>
  <c r="G35" i="17" s="1"/>
  <c r="W10" i="15"/>
  <c r="H35" i="17" s="1"/>
  <c r="T11" i="15"/>
  <c r="E36" i="17" s="1"/>
  <c r="U11" i="15"/>
  <c r="F36" i="17" s="1"/>
  <c r="V11" i="15"/>
  <c r="G36" i="17" s="1"/>
  <c r="W11" i="15"/>
  <c r="H36" i="17" s="1"/>
  <c r="T12" i="15"/>
  <c r="E37" i="17" s="1"/>
  <c r="U12" i="15"/>
  <c r="F37" i="17" s="1"/>
  <c r="V12" i="15"/>
  <c r="G37" i="17" s="1"/>
  <c r="W12" i="15"/>
  <c r="H37" i="17" s="1"/>
  <c r="T13" i="15"/>
  <c r="E38" i="17" s="1"/>
  <c r="U13" i="15"/>
  <c r="F38" i="17" s="1"/>
  <c r="V13" i="15"/>
  <c r="G38" i="17" s="1"/>
  <c r="W13" i="15"/>
  <c r="H38" i="17" s="1"/>
  <c r="T14" i="15"/>
  <c r="E39" i="17" s="1"/>
  <c r="U14" i="15"/>
  <c r="F39" i="17" s="1"/>
  <c r="V14" i="15"/>
  <c r="G39" i="17" s="1"/>
  <c r="T15" i="15"/>
  <c r="E40" i="17" s="1"/>
  <c r="U15" i="15"/>
  <c r="F40" i="17" s="1"/>
  <c r="V15" i="15"/>
  <c r="G40" i="17" s="1"/>
  <c r="T16" i="15"/>
  <c r="E41" i="17" s="1"/>
  <c r="U16" i="15"/>
  <c r="F41" i="17" s="1"/>
  <c r="V16" i="15"/>
  <c r="G41" i="17" s="1"/>
  <c r="T17" i="15"/>
  <c r="E42" i="17" s="1"/>
  <c r="U17" i="15"/>
  <c r="F42" i="17" s="1"/>
  <c r="V17" i="15"/>
  <c r="G42" i="17" s="1"/>
  <c r="T18" i="15"/>
  <c r="E43" i="17" s="1"/>
  <c r="U18" i="15"/>
  <c r="F43" i="17" s="1"/>
  <c r="V18" i="15"/>
  <c r="G43" i="17" s="1"/>
  <c r="T19" i="15"/>
  <c r="E44" i="17" s="1"/>
  <c r="U19" i="15"/>
  <c r="F44" i="17" s="1"/>
  <c r="V19" i="15"/>
  <c r="G44" i="17" s="1"/>
  <c r="T20" i="15"/>
  <c r="E45" i="17" s="1"/>
  <c r="U20" i="15"/>
  <c r="F45" i="17" s="1"/>
  <c r="V20" i="15"/>
  <c r="G45" i="17" s="1"/>
  <c r="T21" i="15"/>
  <c r="E46" i="17" s="1"/>
  <c r="U21" i="15"/>
  <c r="F46" i="17" s="1"/>
  <c r="V21" i="15"/>
  <c r="G46" i="17" s="1"/>
  <c r="S21" i="15"/>
  <c r="D46" i="17" s="1"/>
  <c r="S20" i="15"/>
  <c r="D45" i="17" s="1"/>
  <c r="S19" i="15"/>
  <c r="D44" i="17" s="1"/>
  <c r="S18" i="15"/>
  <c r="D43" i="17" s="1"/>
  <c r="S17" i="15"/>
  <c r="D42" i="17" s="1"/>
  <c r="S16" i="15"/>
  <c r="D41" i="17" s="1"/>
  <c r="S15" i="15"/>
  <c r="D40" i="17" s="1"/>
  <c r="S14" i="15"/>
  <c r="D39" i="17" s="1"/>
  <c r="S13" i="15"/>
  <c r="D38" i="17" s="1"/>
  <c r="S12" i="15"/>
  <c r="D37" i="17" s="1"/>
  <c r="S11" i="15"/>
  <c r="D36" i="17" s="1"/>
  <c r="S10" i="15"/>
  <c r="D35" i="17" s="1"/>
  <c r="S9" i="15"/>
  <c r="D34" i="17" s="1"/>
  <c r="S8" i="15"/>
  <c r="D33" i="17" s="1"/>
  <c r="C7" i="15"/>
  <c r="D2" i="17" s="1"/>
  <c r="S7" i="15"/>
  <c r="D32" i="17" s="1"/>
  <c r="K13" i="15"/>
  <c r="D23" i="17" s="1"/>
  <c r="L8" i="15"/>
  <c r="E18" i="17" s="1"/>
  <c r="M8" i="15"/>
  <c r="F18" i="17" s="1"/>
  <c r="N8" i="15"/>
  <c r="G18" i="17" s="1"/>
  <c r="O8" i="15"/>
  <c r="H18" i="17" s="1"/>
  <c r="L9" i="15"/>
  <c r="E19" i="17" s="1"/>
  <c r="M9" i="15"/>
  <c r="F19" i="17" s="1"/>
  <c r="N9" i="15"/>
  <c r="G19" i="17" s="1"/>
  <c r="O9" i="15"/>
  <c r="H19" i="17" s="1"/>
  <c r="L10" i="15"/>
  <c r="E20" i="17" s="1"/>
  <c r="M10" i="15"/>
  <c r="F20" i="17" s="1"/>
  <c r="N10" i="15"/>
  <c r="G20" i="17" s="1"/>
  <c r="O10" i="15"/>
  <c r="H20" i="17" s="1"/>
  <c r="L11" i="15"/>
  <c r="E21" i="17" s="1"/>
  <c r="M11" i="15"/>
  <c r="F21" i="17" s="1"/>
  <c r="N11" i="15"/>
  <c r="G21" i="17" s="1"/>
  <c r="O11" i="15"/>
  <c r="H21" i="17" s="1"/>
  <c r="L12" i="15"/>
  <c r="E22" i="17" s="1"/>
  <c r="M12" i="15"/>
  <c r="F22" i="17" s="1"/>
  <c r="N12" i="15"/>
  <c r="G22" i="17" s="1"/>
  <c r="O12" i="15"/>
  <c r="H22" i="17" s="1"/>
  <c r="L13" i="15"/>
  <c r="E23" i="17" s="1"/>
  <c r="M13" i="15"/>
  <c r="F23" i="17" s="1"/>
  <c r="N13" i="15"/>
  <c r="G23" i="17" s="1"/>
  <c r="O13" i="15"/>
  <c r="H23" i="17" s="1"/>
  <c r="L14" i="15"/>
  <c r="E24" i="17" s="1"/>
  <c r="M14" i="15"/>
  <c r="F24" i="17" s="1"/>
  <c r="N14" i="15"/>
  <c r="G24" i="17" s="1"/>
  <c r="L15" i="15"/>
  <c r="E25" i="17" s="1"/>
  <c r="M15" i="15"/>
  <c r="F25" i="17" s="1"/>
  <c r="N15" i="15"/>
  <c r="G25" i="17" s="1"/>
  <c r="L16" i="15"/>
  <c r="E26" i="17" s="1"/>
  <c r="M16" i="15"/>
  <c r="F26" i="17" s="1"/>
  <c r="N16" i="15"/>
  <c r="G26" i="17" s="1"/>
  <c r="L17" i="15"/>
  <c r="E27" i="17" s="1"/>
  <c r="M17" i="15"/>
  <c r="F27" i="17" s="1"/>
  <c r="N17" i="15"/>
  <c r="G27" i="17" s="1"/>
  <c r="L18" i="15"/>
  <c r="E28" i="17" s="1"/>
  <c r="M18" i="15"/>
  <c r="F28" i="17" s="1"/>
  <c r="N18" i="15"/>
  <c r="G28" i="17" s="1"/>
  <c r="L19" i="15"/>
  <c r="E29" i="17" s="1"/>
  <c r="M19" i="15"/>
  <c r="F29" i="17" s="1"/>
  <c r="N19" i="15"/>
  <c r="G29" i="17" s="1"/>
  <c r="L20" i="15"/>
  <c r="E30" i="17" s="1"/>
  <c r="M20" i="15"/>
  <c r="F30" i="17" s="1"/>
  <c r="N20" i="15"/>
  <c r="G30" i="17" s="1"/>
  <c r="L21" i="15"/>
  <c r="E31" i="17" s="1"/>
  <c r="M21" i="15"/>
  <c r="F31" i="17" s="1"/>
  <c r="N21" i="15"/>
  <c r="G31" i="17" s="1"/>
  <c r="K21" i="15"/>
  <c r="D31" i="17" s="1"/>
  <c r="K20" i="15"/>
  <c r="D30" i="17" s="1"/>
  <c r="K19" i="15"/>
  <c r="D29" i="17" s="1"/>
  <c r="K18" i="15"/>
  <c r="D28" i="17" s="1"/>
  <c r="K17" i="15"/>
  <c r="D27" i="17" s="1"/>
  <c r="K16" i="15"/>
  <c r="D26" i="17" s="1"/>
  <c r="K15" i="15"/>
  <c r="D25" i="17" s="1"/>
  <c r="K14" i="15"/>
  <c r="D24" i="17" s="1"/>
  <c r="K12" i="15"/>
  <c r="D22" i="17" s="1"/>
  <c r="K11" i="15"/>
  <c r="D21" i="17" s="1"/>
  <c r="K10" i="15"/>
  <c r="D20" i="17" s="1"/>
  <c r="K9" i="15"/>
  <c r="D19" i="17" s="1"/>
  <c r="K8" i="15"/>
  <c r="D18" i="17" s="1"/>
  <c r="L7" i="15"/>
  <c r="E17" i="17" s="1"/>
  <c r="M7" i="15"/>
  <c r="F17" i="17" s="1"/>
  <c r="N7" i="15"/>
  <c r="G17" i="17" s="1"/>
  <c r="O7" i="15"/>
  <c r="H17" i="17" s="1"/>
  <c r="K7" i="15"/>
  <c r="D17" i="17" s="1"/>
  <c r="D9" i="15"/>
  <c r="E4" i="17" s="1"/>
  <c r="E9" i="15"/>
  <c r="F4" i="17" s="1"/>
  <c r="F9" i="15"/>
  <c r="G4" i="17" s="1"/>
  <c r="G9" i="15"/>
  <c r="H4" i="17" s="1"/>
  <c r="D10" i="15"/>
  <c r="E5" i="17" s="1"/>
  <c r="E10" i="15"/>
  <c r="F5" i="17" s="1"/>
  <c r="F10" i="15"/>
  <c r="G5" i="17" s="1"/>
  <c r="G10" i="15"/>
  <c r="H5" i="17" s="1"/>
  <c r="D11" i="15"/>
  <c r="E6" i="17" s="1"/>
  <c r="E11" i="15"/>
  <c r="F6" i="17" s="1"/>
  <c r="F11" i="15"/>
  <c r="G6" i="17" s="1"/>
  <c r="G11" i="15"/>
  <c r="H6" i="17" s="1"/>
  <c r="D12" i="15"/>
  <c r="E7" i="17" s="1"/>
  <c r="E12" i="15"/>
  <c r="F7" i="17" s="1"/>
  <c r="F12" i="15"/>
  <c r="G7" i="17" s="1"/>
  <c r="G12" i="15"/>
  <c r="H7" i="17" s="1"/>
  <c r="D13" i="15"/>
  <c r="E8" i="17" s="1"/>
  <c r="E13" i="15"/>
  <c r="F8" i="17" s="1"/>
  <c r="F13" i="15"/>
  <c r="G8" i="17" s="1"/>
  <c r="G13" i="15"/>
  <c r="H8" i="17" s="1"/>
  <c r="D14" i="15"/>
  <c r="E9" i="17" s="1"/>
  <c r="E14" i="15"/>
  <c r="F9" i="17" s="1"/>
  <c r="F14" i="15"/>
  <c r="G9" i="17" s="1"/>
  <c r="D15" i="15"/>
  <c r="E10" i="17" s="1"/>
  <c r="E15" i="15"/>
  <c r="F10" i="17" s="1"/>
  <c r="F15" i="15"/>
  <c r="G10" i="17" s="1"/>
  <c r="D16" i="15"/>
  <c r="E11" i="17" s="1"/>
  <c r="E16" i="15"/>
  <c r="F11" i="17" s="1"/>
  <c r="F16" i="15"/>
  <c r="G11" i="17" s="1"/>
  <c r="D17" i="15"/>
  <c r="E12" i="17" s="1"/>
  <c r="E17" i="15"/>
  <c r="F12" i="17" s="1"/>
  <c r="F17" i="15"/>
  <c r="G12" i="17" s="1"/>
  <c r="D18" i="15"/>
  <c r="E13" i="17" s="1"/>
  <c r="E18" i="15"/>
  <c r="F13" i="17" s="1"/>
  <c r="F18" i="15"/>
  <c r="G13" i="17" s="1"/>
  <c r="D19" i="15"/>
  <c r="E14" i="17" s="1"/>
  <c r="E19" i="15"/>
  <c r="F14" i="17" s="1"/>
  <c r="F19" i="15"/>
  <c r="G14" i="17" s="1"/>
  <c r="D20" i="15"/>
  <c r="E15" i="17" s="1"/>
  <c r="E20" i="15"/>
  <c r="F15" i="17" s="1"/>
  <c r="F20" i="15"/>
  <c r="G15" i="17" s="1"/>
  <c r="D21" i="15"/>
  <c r="E16" i="17" s="1"/>
  <c r="E21" i="15"/>
  <c r="F16" i="17" s="1"/>
  <c r="F21" i="15"/>
  <c r="G16" i="17" s="1"/>
  <c r="C21" i="15"/>
  <c r="D16" i="17" s="1"/>
  <c r="C20" i="15"/>
  <c r="D15" i="17" s="1"/>
  <c r="C19" i="15"/>
  <c r="D14" i="17" s="1"/>
  <c r="C18" i="15"/>
  <c r="D13" i="17" s="1"/>
  <c r="C17" i="15"/>
  <c r="D12" i="17" s="1"/>
  <c r="C16" i="15"/>
  <c r="D11" i="17" s="1"/>
  <c r="C15" i="15"/>
  <c r="D10" i="17" s="1"/>
  <c r="C14" i="15"/>
  <c r="D9" i="17" s="1"/>
  <c r="C13" i="15"/>
  <c r="D8" i="17" s="1"/>
  <c r="C12" i="15"/>
  <c r="D7" i="17" s="1"/>
  <c r="C11" i="15"/>
  <c r="D6" i="17" s="1"/>
  <c r="C10" i="15"/>
  <c r="D5" i="17" s="1"/>
  <c r="C9" i="15"/>
  <c r="D4" i="17" s="1"/>
  <c r="D8" i="15"/>
  <c r="E3" i="17" s="1"/>
  <c r="E8" i="15"/>
  <c r="F3" i="17" s="1"/>
  <c r="F8" i="15"/>
  <c r="G3" i="17" s="1"/>
  <c r="G8" i="15"/>
  <c r="H3" i="17" s="1"/>
  <c r="C8" i="15"/>
  <c r="D3" i="17" s="1"/>
  <c r="D7" i="15"/>
  <c r="E2" i="17" s="1"/>
  <c r="E7" i="15"/>
  <c r="F2" i="17" s="1"/>
  <c r="F7" i="15"/>
  <c r="G2" i="17" s="1"/>
  <c r="G7" i="15"/>
  <c r="H2" i="17" s="1"/>
  <c r="F390" i="7"/>
  <c r="G21" i="15" s="1"/>
  <c r="H16" i="17" s="1"/>
  <c r="AI411" i="7"/>
  <c r="AI410" i="7"/>
  <c r="AI409" i="7"/>
  <c r="AI408" i="7"/>
  <c r="AI407" i="7"/>
  <c r="AI406" i="7"/>
  <c r="AI405" i="7"/>
  <c r="AI404" i="7"/>
  <c r="AI403" i="7"/>
  <c r="AI402" i="7"/>
  <c r="AI401" i="7"/>
  <c r="AJ401" i="7" s="1"/>
  <c r="AI400" i="7"/>
  <c r="AI399" i="7"/>
  <c r="AI398" i="7"/>
  <c r="AI397" i="7"/>
  <c r="AJ397" i="7" s="1"/>
  <c r="AI396" i="7"/>
  <c r="AI395" i="7"/>
  <c r="AI394" i="7"/>
  <c r="AI393" i="7"/>
  <c r="AI392" i="7"/>
  <c r="AI391" i="7"/>
  <c r="AI390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AI383" i="7"/>
  <c r="AI382" i="7"/>
  <c r="AJ382" i="7" s="1"/>
  <c r="AI381" i="7"/>
  <c r="AI380" i="7"/>
  <c r="AI379" i="7"/>
  <c r="AJ379" i="7" s="1"/>
  <c r="AI378" i="7"/>
  <c r="AI377" i="7"/>
  <c r="AM377" i="7" s="1"/>
  <c r="AO377" i="7" s="1"/>
  <c r="AI376" i="7"/>
  <c r="AI375" i="7"/>
  <c r="AJ375" i="7" s="1"/>
  <c r="AI374" i="7"/>
  <c r="AI373" i="7"/>
  <c r="AI372" i="7"/>
  <c r="AI371" i="7"/>
  <c r="AJ371" i="7" s="1"/>
  <c r="AI370" i="7"/>
  <c r="AI369" i="7"/>
  <c r="AI368" i="7"/>
  <c r="AI367" i="7"/>
  <c r="AJ367" i="7" s="1"/>
  <c r="AI366" i="7"/>
  <c r="AJ366" i="7" s="1"/>
  <c r="AI365" i="7"/>
  <c r="AI364" i="7"/>
  <c r="AI363" i="7"/>
  <c r="AI362" i="7"/>
  <c r="U383" i="7"/>
  <c r="Y383" i="7" s="1"/>
  <c r="AA383" i="7" s="1"/>
  <c r="U382" i="7"/>
  <c r="U381" i="7"/>
  <c r="U380" i="7"/>
  <c r="U379" i="7"/>
  <c r="U378" i="7"/>
  <c r="U377" i="7"/>
  <c r="V377" i="7" s="1"/>
  <c r="U376" i="7"/>
  <c r="U375" i="7"/>
  <c r="U374" i="7"/>
  <c r="U373" i="7"/>
  <c r="U372" i="7"/>
  <c r="V372" i="7" s="1"/>
  <c r="U371" i="7"/>
  <c r="U370" i="7"/>
  <c r="U369" i="7"/>
  <c r="U368" i="7"/>
  <c r="U367" i="7"/>
  <c r="Y367" i="7" s="1"/>
  <c r="AA367" i="7" s="1"/>
  <c r="U366" i="7"/>
  <c r="U365" i="7"/>
  <c r="U364" i="7"/>
  <c r="U363" i="7"/>
  <c r="U362" i="7"/>
  <c r="G383" i="7"/>
  <c r="H383" i="7" s="1"/>
  <c r="G382" i="7"/>
  <c r="K382" i="7" s="1"/>
  <c r="M382" i="7" s="1"/>
  <c r="G381" i="7"/>
  <c r="G380" i="7"/>
  <c r="G379" i="7"/>
  <c r="G378" i="7"/>
  <c r="K378" i="7" s="1"/>
  <c r="M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AI355" i="7"/>
  <c r="AI354" i="7"/>
  <c r="AI353" i="7"/>
  <c r="AI352" i="7"/>
  <c r="AI351" i="7"/>
  <c r="AI350" i="7"/>
  <c r="AI349" i="7"/>
  <c r="AJ349" i="7" s="1"/>
  <c r="AI348" i="7"/>
  <c r="AI347" i="7"/>
  <c r="AI346" i="7"/>
  <c r="AI345" i="7"/>
  <c r="AI344" i="7"/>
  <c r="AI343" i="7"/>
  <c r="AI342" i="7"/>
  <c r="AI341" i="7"/>
  <c r="AJ341" i="7" s="1"/>
  <c r="AI340" i="7"/>
  <c r="AJ340" i="7" s="1"/>
  <c r="AI339" i="7"/>
  <c r="AI338" i="7"/>
  <c r="AI337" i="7"/>
  <c r="AI336" i="7"/>
  <c r="AI335" i="7"/>
  <c r="AI334" i="7"/>
  <c r="U355" i="7"/>
  <c r="V355" i="7" s="1"/>
  <c r="U354" i="7"/>
  <c r="V354" i="7" s="1"/>
  <c r="U353" i="7"/>
  <c r="U352" i="7"/>
  <c r="U351" i="7"/>
  <c r="V351" i="7" s="1"/>
  <c r="U350" i="7"/>
  <c r="U349" i="7"/>
  <c r="U348" i="7"/>
  <c r="U347" i="7"/>
  <c r="U346" i="7"/>
  <c r="U345" i="7"/>
  <c r="U344" i="7"/>
  <c r="U343" i="7"/>
  <c r="V343" i="7" s="1"/>
  <c r="U342" i="7"/>
  <c r="U341" i="7"/>
  <c r="U340" i="7"/>
  <c r="U339" i="7"/>
  <c r="V339" i="7" s="1"/>
  <c r="U338" i="7"/>
  <c r="U337" i="7"/>
  <c r="U336" i="7"/>
  <c r="U335" i="7"/>
  <c r="V335" i="7" s="1"/>
  <c r="U334" i="7"/>
  <c r="G355" i="7"/>
  <c r="G354" i="7"/>
  <c r="G353" i="7"/>
  <c r="G352" i="7"/>
  <c r="H352" i="7" s="1"/>
  <c r="G351" i="7"/>
  <c r="G350" i="7"/>
  <c r="G349" i="7"/>
  <c r="G348" i="7"/>
  <c r="G347" i="7"/>
  <c r="K347" i="7" s="1"/>
  <c r="M347" i="7" s="1"/>
  <c r="G346" i="7"/>
  <c r="K346" i="7" s="1"/>
  <c r="M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AI328" i="7"/>
  <c r="AI327" i="7"/>
  <c r="AI326" i="7"/>
  <c r="AI325" i="7"/>
  <c r="AI324" i="7"/>
  <c r="AM324" i="7" s="1"/>
  <c r="AO324" i="7" s="1"/>
  <c r="AI323" i="7"/>
  <c r="AI322" i="7"/>
  <c r="AI321" i="7"/>
  <c r="AI320" i="7"/>
  <c r="AI319" i="7"/>
  <c r="AI318" i="7"/>
  <c r="AI317" i="7"/>
  <c r="AI316" i="7"/>
  <c r="AJ316" i="7" s="1"/>
  <c r="AI315" i="7"/>
  <c r="AI314" i="7"/>
  <c r="AI313" i="7"/>
  <c r="AI312" i="7"/>
  <c r="AI311" i="7"/>
  <c r="AI310" i="7"/>
  <c r="AI309" i="7"/>
  <c r="AI308" i="7"/>
  <c r="AI307" i="7"/>
  <c r="AJ307" i="7" s="1"/>
  <c r="U328" i="7"/>
  <c r="U327" i="7"/>
  <c r="U326" i="7"/>
  <c r="U325" i="7"/>
  <c r="U324" i="7"/>
  <c r="U323" i="7"/>
  <c r="U322" i="7"/>
  <c r="U321" i="7"/>
  <c r="V321" i="7" s="1"/>
  <c r="U320" i="7"/>
  <c r="U319" i="7"/>
  <c r="U318" i="7"/>
  <c r="V318" i="7" s="1"/>
  <c r="U317" i="7"/>
  <c r="U316" i="7"/>
  <c r="U315" i="7"/>
  <c r="U314" i="7"/>
  <c r="U313" i="7"/>
  <c r="U312" i="7"/>
  <c r="U311" i="7"/>
  <c r="U310" i="7"/>
  <c r="V310" i="7" s="1"/>
  <c r="U309" i="7"/>
  <c r="U308" i="7"/>
  <c r="U307" i="7"/>
  <c r="G328" i="7"/>
  <c r="K328" i="7" s="1"/>
  <c r="M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K316" i="7" s="1"/>
  <c r="M316" i="7" s="1"/>
  <c r="G315" i="7"/>
  <c r="G314" i="7"/>
  <c r="G313" i="7"/>
  <c r="G312" i="7"/>
  <c r="G311" i="7"/>
  <c r="G310" i="7"/>
  <c r="K310" i="7" s="1"/>
  <c r="M310" i="7" s="1"/>
  <c r="G309" i="7"/>
  <c r="G308" i="7"/>
  <c r="G307" i="7"/>
  <c r="AI301" i="7"/>
  <c r="AI300" i="7"/>
  <c r="AI299" i="7"/>
  <c r="AI298" i="7"/>
  <c r="AI297" i="7"/>
  <c r="AI296" i="7"/>
  <c r="AI295" i="7"/>
  <c r="AI294" i="7"/>
  <c r="AI293" i="7"/>
  <c r="AJ293" i="7" s="1"/>
  <c r="AI292" i="7"/>
  <c r="AI291" i="7"/>
  <c r="AI290" i="7"/>
  <c r="AI289" i="7"/>
  <c r="AI288" i="7"/>
  <c r="AI287" i="7"/>
  <c r="AI286" i="7"/>
  <c r="AI285" i="7"/>
  <c r="AI284" i="7"/>
  <c r="AI283" i="7"/>
  <c r="AI282" i="7"/>
  <c r="AJ282" i="7" s="1"/>
  <c r="AI281" i="7"/>
  <c r="AI280" i="7"/>
  <c r="U301" i="7"/>
  <c r="U300" i="7"/>
  <c r="U299" i="7"/>
  <c r="U298" i="7"/>
  <c r="U297" i="7"/>
  <c r="U296" i="7"/>
  <c r="V296" i="7" s="1"/>
  <c r="U295" i="7"/>
  <c r="U294" i="7"/>
  <c r="U293" i="7"/>
  <c r="U292" i="7"/>
  <c r="U291" i="7"/>
  <c r="U290" i="7"/>
  <c r="U289" i="7"/>
  <c r="U288" i="7"/>
  <c r="Y288" i="7" s="1"/>
  <c r="AA288" i="7" s="1"/>
  <c r="U287" i="7"/>
  <c r="U286" i="7"/>
  <c r="U285" i="7"/>
  <c r="U284" i="7"/>
  <c r="U283" i="7"/>
  <c r="U282" i="7"/>
  <c r="U281" i="7"/>
  <c r="U280" i="7"/>
  <c r="G301" i="7"/>
  <c r="G300" i="7"/>
  <c r="G299" i="7"/>
  <c r="G298" i="7"/>
  <c r="G297" i="7"/>
  <c r="K297" i="7" s="1"/>
  <c r="M297" i="7" s="1"/>
  <c r="G296" i="7"/>
  <c r="G295" i="7"/>
  <c r="G294" i="7"/>
  <c r="G293" i="7"/>
  <c r="G292" i="7"/>
  <c r="G291" i="7"/>
  <c r="G290" i="7"/>
  <c r="G289" i="7"/>
  <c r="G288" i="7"/>
  <c r="K288" i="7" s="1"/>
  <c r="M288" i="7" s="1"/>
  <c r="G287" i="7"/>
  <c r="G286" i="7"/>
  <c r="G285" i="7"/>
  <c r="G284" i="7"/>
  <c r="G283" i="7"/>
  <c r="K283" i="7" s="1"/>
  <c r="M283" i="7" s="1"/>
  <c r="G282" i="7"/>
  <c r="H282" i="7" s="1"/>
  <c r="G281" i="7"/>
  <c r="H281" i="7" s="1"/>
  <c r="G280" i="7"/>
  <c r="AI274" i="7"/>
  <c r="AI273" i="7"/>
  <c r="AI272" i="7"/>
  <c r="AI271" i="7"/>
  <c r="AJ271" i="7" s="1"/>
  <c r="AI270" i="7"/>
  <c r="AI269" i="7"/>
  <c r="AI268" i="7"/>
  <c r="AI267" i="7"/>
  <c r="AJ267" i="7" s="1"/>
  <c r="AI266" i="7"/>
  <c r="AI265" i="7"/>
  <c r="AI264" i="7"/>
  <c r="AI263" i="7"/>
  <c r="AI262" i="7"/>
  <c r="AI261" i="7"/>
  <c r="AJ261" i="7" s="1"/>
  <c r="AI260" i="7"/>
  <c r="AI259" i="7"/>
  <c r="AI258" i="7"/>
  <c r="AI257" i="7"/>
  <c r="AI256" i="7"/>
  <c r="AI255" i="7"/>
  <c r="AJ255" i="7" s="1"/>
  <c r="AI254" i="7"/>
  <c r="AI253" i="7"/>
  <c r="U274" i="7"/>
  <c r="V274" i="7" s="1"/>
  <c r="U273" i="7"/>
  <c r="U272" i="7"/>
  <c r="U271" i="7"/>
  <c r="V271" i="7" s="1"/>
  <c r="U270" i="7"/>
  <c r="U269" i="7"/>
  <c r="V269" i="7" s="1"/>
  <c r="U268" i="7"/>
  <c r="U267" i="7"/>
  <c r="U266" i="7"/>
  <c r="Y266" i="7" s="1"/>
  <c r="AA266" i="7" s="1"/>
  <c r="U265" i="7"/>
  <c r="U264" i="7"/>
  <c r="U263" i="7"/>
  <c r="U262" i="7"/>
  <c r="U261" i="7"/>
  <c r="U260" i="7"/>
  <c r="U259" i="7"/>
  <c r="U258" i="7"/>
  <c r="V258" i="7" s="1"/>
  <c r="U257" i="7"/>
  <c r="V257" i="7" s="1"/>
  <c r="U256" i="7"/>
  <c r="U255" i="7"/>
  <c r="U254" i="7"/>
  <c r="U253" i="7"/>
  <c r="G274" i="7"/>
  <c r="G273" i="7"/>
  <c r="G272" i="7"/>
  <c r="H272" i="7" s="1"/>
  <c r="G271" i="7"/>
  <c r="G270" i="7"/>
  <c r="G269" i="7"/>
  <c r="G268" i="7"/>
  <c r="G267" i="7"/>
  <c r="G266" i="7"/>
  <c r="K266" i="7" s="1"/>
  <c r="M266" i="7" s="1"/>
  <c r="G265" i="7"/>
  <c r="K265" i="7" s="1"/>
  <c r="M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AI247" i="7"/>
  <c r="AI246" i="7"/>
  <c r="AI245" i="7"/>
  <c r="AI244" i="7"/>
  <c r="AI243" i="7"/>
  <c r="AJ243" i="7" s="1"/>
  <c r="AI242" i="7"/>
  <c r="AI241" i="7"/>
  <c r="AI240" i="7"/>
  <c r="AI239" i="7"/>
  <c r="AI238" i="7"/>
  <c r="AI237" i="7"/>
  <c r="AM237" i="7" s="1"/>
  <c r="AO237" i="7" s="1"/>
  <c r="AI236" i="7"/>
  <c r="AJ236" i="7" s="1"/>
  <c r="AI235" i="7"/>
  <c r="AI234" i="7"/>
  <c r="AM234" i="7" s="1"/>
  <c r="AO234" i="7" s="1"/>
  <c r="AI233" i="7"/>
  <c r="AI232" i="7"/>
  <c r="AI231" i="7"/>
  <c r="AJ231" i="7" s="1"/>
  <c r="AI230" i="7"/>
  <c r="AJ230" i="7" s="1"/>
  <c r="AI229" i="7"/>
  <c r="AI228" i="7"/>
  <c r="AI227" i="7"/>
  <c r="AI226" i="7"/>
  <c r="U247" i="7"/>
  <c r="U246" i="7"/>
  <c r="V246" i="7" s="1"/>
  <c r="U245" i="7"/>
  <c r="U244" i="7"/>
  <c r="V244" i="7" s="1"/>
  <c r="U243" i="7"/>
  <c r="U242" i="7"/>
  <c r="U241" i="7"/>
  <c r="U240" i="7"/>
  <c r="U239" i="7"/>
  <c r="U238" i="7"/>
  <c r="V238" i="7" s="1"/>
  <c r="U237" i="7"/>
  <c r="V237" i="7" s="1"/>
  <c r="U236" i="7"/>
  <c r="U235" i="7"/>
  <c r="U234" i="7"/>
  <c r="U233" i="7"/>
  <c r="U232" i="7"/>
  <c r="U231" i="7"/>
  <c r="U230" i="7"/>
  <c r="V230" i="7" s="1"/>
  <c r="U229" i="7"/>
  <c r="U228" i="7"/>
  <c r="V228" i="7" s="1"/>
  <c r="U227" i="7"/>
  <c r="U226" i="7"/>
  <c r="G247" i="7"/>
  <c r="G246" i="7"/>
  <c r="G245" i="7"/>
  <c r="G244" i="7"/>
  <c r="K244" i="7" s="1"/>
  <c r="M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K228" i="7" s="1"/>
  <c r="M228" i="7" s="1"/>
  <c r="G227" i="7"/>
  <c r="G226" i="7"/>
  <c r="H226" i="7" s="1"/>
  <c r="AI219" i="7"/>
  <c r="AI218" i="7"/>
  <c r="AI217" i="7"/>
  <c r="AI216" i="7"/>
  <c r="AM216" i="7" s="1"/>
  <c r="AO216" i="7" s="1"/>
  <c r="AI215" i="7"/>
  <c r="AI214" i="7"/>
  <c r="AJ214" i="7" s="1"/>
  <c r="AI213" i="7"/>
  <c r="AI212" i="7"/>
  <c r="AJ212" i="7" s="1"/>
  <c r="AI211" i="7"/>
  <c r="AI210" i="7"/>
  <c r="AI209" i="7"/>
  <c r="AI208" i="7"/>
  <c r="AI207" i="7"/>
  <c r="AI206" i="7"/>
  <c r="AI205" i="7"/>
  <c r="AJ205" i="7" s="1"/>
  <c r="AI204" i="7"/>
  <c r="AJ204" i="7" s="1"/>
  <c r="AI203" i="7"/>
  <c r="AI202" i="7"/>
  <c r="AI201" i="7"/>
  <c r="AI200" i="7"/>
  <c r="AI199" i="7"/>
  <c r="AI198" i="7"/>
  <c r="U219" i="7"/>
  <c r="U218" i="7"/>
  <c r="V218" i="7" s="1"/>
  <c r="U217" i="7"/>
  <c r="U216" i="7"/>
  <c r="U215" i="7"/>
  <c r="U214" i="7"/>
  <c r="U213" i="7"/>
  <c r="U212" i="7"/>
  <c r="V212" i="7" s="1"/>
  <c r="U211" i="7"/>
  <c r="V211" i="7" s="1"/>
  <c r="U210" i="7"/>
  <c r="U209" i="7"/>
  <c r="Y209" i="7" s="1"/>
  <c r="AA209" i="7" s="1"/>
  <c r="U208" i="7"/>
  <c r="U207" i="7"/>
  <c r="U206" i="7"/>
  <c r="U205" i="7"/>
  <c r="U204" i="7"/>
  <c r="U203" i="7"/>
  <c r="U202" i="7"/>
  <c r="U201" i="7"/>
  <c r="U200" i="7"/>
  <c r="U199" i="7"/>
  <c r="V199" i="7" s="1"/>
  <c r="U198" i="7"/>
  <c r="G219" i="7"/>
  <c r="K219" i="7" s="1"/>
  <c r="M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AI192" i="7"/>
  <c r="AM192" i="7" s="1"/>
  <c r="AI191" i="7"/>
  <c r="AJ191" i="7" s="1"/>
  <c r="AI190" i="7"/>
  <c r="AJ190" i="7" s="1"/>
  <c r="AI189" i="7"/>
  <c r="AI188" i="7"/>
  <c r="AJ188" i="7" s="1"/>
  <c r="AI187" i="7"/>
  <c r="AI186" i="7"/>
  <c r="AJ186" i="7" s="1"/>
  <c r="AI185" i="7"/>
  <c r="AI184" i="7"/>
  <c r="AJ184" i="7" s="1"/>
  <c r="AI183" i="7"/>
  <c r="AI182" i="7"/>
  <c r="AI181" i="7"/>
  <c r="AI180" i="7"/>
  <c r="AI179" i="7"/>
  <c r="AJ179" i="7" s="1"/>
  <c r="AI178" i="7"/>
  <c r="AI177" i="7"/>
  <c r="AI176" i="7"/>
  <c r="AI175" i="7"/>
  <c r="AI174" i="7"/>
  <c r="AJ174" i="7" s="1"/>
  <c r="AI173" i="7"/>
  <c r="AI172" i="7"/>
  <c r="AJ172" i="7" s="1"/>
  <c r="AI171" i="7"/>
  <c r="AM171" i="7" s="1"/>
  <c r="U192" i="7"/>
  <c r="V192" i="7" s="1"/>
  <c r="U191" i="7"/>
  <c r="U190" i="7"/>
  <c r="V190" i="7" s="1"/>
  <c r="U189" i="7"/>
  <c r="U188" i="7"/>
  <c r="U187" i="7"/>
  <c r="U186" i="7"/>
  <c r="V186" i="7" s="1"/>
  <c r="U185" i="7"/>
  <c r="V185" i="7" s="1"/>
  <c r="U184" i="7"/>
  <c r="U183" i="7"/>
  <c r="U182" i="7"/>
  <c r="U181" i="7"/>
  <c r="V181" i="7" s="1"/>
  <c r="U180" i="7"/>
  <c r="U179" i="7"/>
  <c r="U178" i="7"/>
  <c r="U177" i="7"/>
  <c r="U176" i="7"/>
  <c r="U175" i="7"/>
  <c r="U174" i="7"/>
  <c r="V174" i="7" s="1"/>
  <c r="U173" i="7"/>
  <c r="Y173" i="7" s="1"/>
  <c r="Z173" i="7" s="1"/>
  <c r="U172" i="7"/>
  <c r="U171" i="7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AI165" i="7"/>
  <c r="AJ165" i="7" s="1"/>
  <c r="AI164" i="7"/>
  <c r="AI163" i="7"/>
  <c r="AI162" i="7"/>
  <c r="AJ162" i="7" s="1"/>
  <c r="AI161" i="7"/>
  <c r="AJ161" i="7" s="1"/>
  <c r="AI160" i="7"/>
  <c r="AI159" i="7"/>
  <c r="AI158" i="7"/>
  <c r="AJ158" i="7" s="1"/>
  <c r="AI157" i="7"/>
  <c r="AI156" i="7"/>
  <c r="AI155" i="7"/>
  <c r="AI154" i="7"/>
  <c r="AI153" i="7"/>
  <c r="AI152" i="7"/>
  <c r="AI151" i="7"/>
  <c r="AI150" i="7"/>
  <c r="AJ150" i="7" s="1"/>
  <c r="AI149" i="7"/>
  <c r="AJ149" i="7" s="1"/>
  <c r="AI148" i="7"/>
  <c r="AI147" i="7"/>
  <c r="AI146" i="7"/>
  <c r="AI145" i="7"/>
  <c r="AJ145" i="7" s="1"/>
  <c r="AI144" i="7"/>
  <c r="U165" i="7"/>
  <c r="Y165" i="7" s="1"/>
  <c r="U164" i="7"/>
  <c r="U163" i="7"/>
  <c r="U162" i="7"/>
  <c r="U161" i="7"/>
  <c r="U160" i="7"/>
  <c r="U159" i="7"/>
  <c r="U158" i="7"/>
  <c r="U157" i="7"/>
  <c r="U156" i="7"/>
  <c r="V156" i="7" s="1"/>
  <c r="U155" i="7"/>
  <c r="V155" i="7" s="1"/>
  <c r="U154" i="7"/>
  <c r="U153" i="7"/>
  <c r="U152" i="7"/>
  <c r="U151" i="7"/>
  <c r="V151" i="7" s="1"/>
  <c r="U150" i="7"/>
  <c r="U149" i="7"/>
  <c r="U148" i="7"/>
  <c r="U147" i="7"/>
  <c r="U146" i="7"/>
  <c r="U145" i="7"/>
  <c r="U144" i="7"/>
  <c r="V144" i="7" s="1"/>
  <c r="G165" i="7"/>
  <c r="G164" i="7"/>
  <c r="K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K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AI138" i="7"/>
  <c r="AI137" i="7"/>
  <c r="AI136" i="7"/>
  <c r="AI135" i="7"/>
  <c r="AI134" i="7"/>
  <c r="AJ134" i="7" s="1"/>
  <c r="AI133" i="7"/>
  <c r="AI132" i="7"/>
  <c r="AJ132" i="7" s="1"/>
  <c r="AI131" i="7"/>
  <c r="AI130" i="7"/>
  <c r="AJ130" i="7" s="1"/>
  <c r="AI129" i="7"/>
  <c r="AI128" i="7"/>
  <c r="AJ128" i="7" s="1"/>
  <c r="AI127" i="7"/>
  <c r="AI126" i="7"/>
  <c r="AI125" i="7"/>
  <c r="AJ125" i="7" s="1"/>
  <c r="AI124" i="7"/>
  <c r="AI123" i="7"/>
  <c r="AI122" i="7"/>
  <c r="AI121" i="7"/>
  <c r="AI120" i="7"/>
  <c r="AI119" i="7"/>
  <c r="AI118" i="7"/>
  <c r="AJ118" i="7" s="1"/>
  <c r="AI117" i="7"/>
  <c r="U138" i="7"/>
  <c r="U137" i="7"/>
  <c r="U136" i="7"/>
  <c r="V136" i="7" s="1"/>
  <c r="U135" i="7"/>
  <c r="V135" i="7" s="1"/>
  <c r="U134" i="7"/>
  <c r="U133" i="7"/>
  <c r="U132" i="7"/>
  <c r="U131" i="7"/>
  <c r="U130" i="7"/>
  <c r="V130" i="7" s="1"/>
  <c r="U129" i="7"/>
  <c r="U128" i="7"/>
  <c r="U127" i="7"/>
  <c r="U126" i="7"/>
  <c r="V126" i="7" s="1"/>
  <c r="U125" i="7"/>
  <c r="U124" i="7"/>
  <c r="U123" i="7"/>
  <c r="V123" i="7" s="1"/>
  <c r="U122" i="7"/>
  <c r="U121" i="7"/>
  <c r="U120" i="7"/>
  <c r="U119" i="7"/>
  <c r="U118" i="7"/>
  <c r="U117" i="7"/>
  <c r="G138" i="7"/>
  <c r="K138" i="7" s="1"/>
  <c r="G137" i="7"/>
  <c r="H137" i="7" s="1"/>
  <c r="G136" i="7"/>
  <c r="H136" i="7" s="1"/>
  <c r="G135" i="7"/>
  <c r="K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K124" i="7" s="1"/>
  <c r="G123" i="7"/>
  <c r="G122" i="7"/>
  <c r="G121" i="7"/>
  <c r="H121" i="7" s="1"/>
  <c r="G120" i="7"/>
  <c r="H120" i="7" s="1"/>
  <c r="G119" i="7"/>
  <c r="G118" i="7"/>
  <c r="G117" i="7"/>
  <c r="AI111" i="7"/>
  <c r="AJ111" i="7" s="1"/>
  <c r="AI110" i="7"/>
  <c r="AI109" i="7"/>
  <c r="AJ109" i="7" s="1"/>
  <c r="AI108" i="7"/>
  <c r="AI107" i="7"/>
  <c r="AI106" i="7"/>
  <c r="AI105" i="7"/>
  <c r="AJ105" i="7" s="1"/>
  <c r="AI104" i="7"/>
  <c r="AJ104" i="7" s="1"/>
  <c r="AI103" i="7"/>
  <c r="AI102" i="7"/>
  <c r="AI101" i="7"/>
  <c r="AI100" i="7"/>
  <c r="AJ100" i="7" s="1"/>
  <c r="AI99" i="7"/>
  <c r="AJ99" i="7" s="1"/>
  <c r="AI98" i="7"/>
  <c r="AI97" i="7"/>
  <c r="AI96" i="7"/>
  <c r="AI95" i="7"/>
  <c r="AI94" i="7"/>
  <c r="AM94" i="7" s="1"/>
  <c r="AI93" i="7"/>
  <c r="AJ93" i="7" s="1"/>
  <c r="AI92" i="7"/>
  <c r="AI91" i="7"/>
  <c r="AI90" i="7"/>
  <c r="U111" i="7"/>
  <c r="V111" i="7" s="1"/>
  <c r="U110" i="7"/>
  <c r="V110" i="7" s="1"/>
  <c r="U109" i="7"/>
  <c r="V109" i="7" s="1"/>
  <c r="U108" i="7"/>
  <c r="U107" i="7"/>
  <c r="U106" i="7"/>
  <c r="U105" i="7"/>
  <c r="U104" i="7"/>
  <c r="U103" i="7"/>
  <c r="U102" i="7"/>
  <c r="U101" i="7"/>
  <c r="Y101" i="7" s="1"/>
  <c r="U100" i="7"/>
  <c r="U99" i="7"/>
  <c r="V99" i="7" s="1"/>
  <c r="U98" i="7"/>
  <c r="U97" i="7"/>
  <c r="Y97" i="7" s="1"/>
  <c r="U96" i="7"/>
  <c r="U95" i="7"/>
  <c r="V95" i="7" s="1"/>
  <c r="U94" i="7"/>
  <c r="U93" i="7"/>
  <c r="V93" i="7" s="1"/>
  <c r="U92" i="7"/>
  <c r="U91" i="7"/>
  <c r="U90" i="7"/>
  <c r="V90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K99" i="7" s="1"/>
  <c r="G98" i="7"/>
  <c r="G97" i="7"/>
  <c r="G96" i="7"/>
  <c r="G95" i="7"/>
  <c r="K95" i="7" s="1"/>
  <c r="G94" i="7"/>
  <c r="G93" i="7"/>
  <c r="G92" i="7"/>
  <c r="G91" i="7"/>
  <c r="H91" i="7" s="1"/>
  <c r="G90" i="7"/>
  <c r="G84" i="7"/>
  <c r="H84" i="7" s="1"/>
  <c r="G83" i="7"/>
  <c r="G82" i="7"/>
  <c r="H82" i="7" s="1"/>
  <c r="G81" i="7"/>
  <c r="G80" i="7"/>
  <c r="K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U84" i="7"/>
  <c r="U83" i="7"/>
  <c r="U82" i="7"/>
  <c r="U81" i="7"/>
  <c r="V81" i="7" s="1"/>
  <c r="U80" i="7"/>
  <c r="U79" i="7"/>
  <c r="U78" i="7"/>
  <c r="U77" i="7"/>
  <c r="U76" i="7"/>
  <c r="V76" i="7" s="1"/>
  <c r="U75" i="7"/>
  <c r="U74" i="7"/>
  <c r="V74" i="7" s="1"/>
  <c r="U73" i="7"/>
  <c r="U72" i="7"/>
  <c r="U71" i="7"/>
  <c r="U70" i="7"/>
  <c r="V70" i="7" s="1"/>
  <c r="U69" i="7"/>
  <c r="V69" i="7" s="1"/>
  <c r="U68" i="7"/>
  <c r="U67" i="7"/>
  <c r="U66" i="7"/>
  <c r="U65" i="7"/>
  <c r="V65" i="7" s="1"/>
  <c r="U64" i="7"/>
  <c r="U63" i="7"/>
  <c r="AI84" i="7"/>
  <c r="AJ84" i="7" s="1"/>
  <c r="AI83" i="7"/>
  <c r="AI82" i="7"/>
  <c r="AI81" i="7"/>
  <c r="AI80" i="7"/>
  <c r="AJ80" i="7" s="1"/>
  <c r="AI79" i="7"/>
  <c r="AI78" i="7"/>
  <c r="AJ78" i="7" s="1"/>
  <c r="AI77" i="7"/>
  <c r="AI76" i="7"/>
  <c r="AI75" i="7"/>
  <c r="AI74" i="7"/>
  <c r="AJ74" i="7" s="1"/>
  <c r="AI73" i="7"/>
  <c r="AI72" i="7"/>
  <c r="AI71" i="7"/>
  <c r="AI70" i="7"/>
  <c r="AI69" i="7"/>
  <c r="AI68" i="7"/>
  <c r="AJ68" i="7" s="1"/>
  <c r="AI67" i="7"/>
  <c r="AI66" i="7"/>
  <c r="AI65" i="7"/>
  <c r="AI64" i="7"/>
  <c r="AJ64" i="7" s="1"/>
  <c r="AI63" i="7"/>
  <c r="AI62" i="7"/>
  <c r="AJ62" i="7" s="1"/>
  <c r="AI57" i="7"/>
  <c r="AI56" i="7"/>
  <c r="AI55" i="7"/>
  <c r="AI54" i="7"/>
  <c r="AJ54" i="7" s="1"/>
  <c r="AI53" i="7"/>
  <c r="AI52" i="7"/>
  <c r="AI51" i="7"/>
  <c r="AI50" i="7"/>
  <c r="AI49" i="7"/>
  <c r="AJ49" i="7" s="1"/>
  <c r="AI48" i="7"/>
  <c r="AI47" i="7"/>
  <c r="AI46" i="7"/>
  <c r="AI45" i="7"/>
  <c r="AJ45" i="7" s="1"/>
  <c r="AI44" i="7"/>
  <c r="AI43" i="7"/>
  <c r="AI42" i="7"/>
  <c r="AJ42" i="7" s="1"/>
  <c r="AI41" i="7"/>
  <c r="AI40" i="7"/>
  <c r="AI39" i="7"/>
  <c r="AJ39" i="7" s="1"/>
  <c r="AI38" i="7"/>
  <c r="AI37" i="7"/>
  <c r="AI36" i="7"/>
  <c r="AI31" i="7"/>
  <c r="AJ31" i="7" s="1"/>
  <c r="AI30" i="7"/>
  <c r="AI29" i="7"/>
  <c r="AI28" i="7"/>
  <c r="AI27" i="7"/>
  <c r="AI26" i="7"/>
  <c r="AI25" i="7"/>
  <c r="AI24" i="7"/>
  <c r="AI23" i="7"/>
  <c r="AJ23" i="7" s="1"/>
  <c r="AI22" i="7"/>
  <c r="AI21" i="7"/>
  <c r="AI20" i="7"/>
  <c r="AI19" i="7"/>
  <c r="AM19" i="7" s="1"/>
  <c r="AN19" i="7" s="1"/>
  <c r="AI18" i="7"/>
  <c r="AI17" i="7"/>
  <c r="AI16" i="7"/>
  <c r="AI15" i="7"/>
  <c r="AJ15" i="7" s="1"/>
  <c r="AI14" i="7"/>
  <c r="AI13" i="7"/>
  <c r="AI12" i="7"/>
  <c r="AJ12" i="7" s="1"/>
  <c r="AI11" i="7"/>
  <c r="AI10" i="7"/>
  <c r="U57" i="7"/>
  <c r="U56" i="7"/>
  <c r="U55" i="7"/>
  <c r="V55" i="7" s="1"/>
  <c r="U54" i="7"/>
  <c r="U53" i="7"/>
  <c r="U52" i="7"/>
  <c r="V52" i="7" s="1"/>
  <c r="U51" i="7"/>
  <c r="V51" i="7" s="1"/>
  <c r="U50" i="7"/>
  <c r="U49" i="7"/>
  <c r="V49" i="7" s="1"/>
  <c r="U48" i="7"/>
  <c r="V48" i="7" s="1"/>
  <c r="U47" i="7"/>
  <c r="U46" i="7"/>
  <c r="U45" i="7"/>
  <c r="U44" i="7"/>
  <c r="U43" i="7"/>
  <c r="U42" i="7"/>
  <c r="U41" i="7"/>
  <c r="Y41" i="7" s="1"/>
  <c r="Z41" i="7" s="1"/>
  <c r="U40" i="7"/>
  <c r="U39" i="7"/>
  <c r="V39" i="7" s="1"/>
  <c r="U38" i="7"/>
  <c r="U37" i="7"/>
  <c r="U36" i="7"/>
  <c r="V36" i="7" s="1"/>
  <c r="G57" i="7"/>
  <c r="H57" i="7" s="1"/>
  <c r="G56" i="7"/>
  <c r="G55" i="7"/>
  <c r="G54" i="7"/>
  <c r="G53" i="7"/>
  <c r="G52" i="7"/>
  <c r="K52" i="7" s="1"/>
  <c r="G51" i="7"/>
  <c r="G50" i="7"/>
  <c r="H50" i="7" s="1"/>
  <c r="G49" i="7"/>
  <c r="G48" i="7"/>
  <c r="K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U31" i="7"/>
  <c r="U30" i="7"/>
  <c r="V30" i="7" s="1"/>
  <c r="U29" i="7"/>
  <c r="V29" i="7" s="1"/>
  <c r="U28" i="7"/>
  <c r="V28" i="7" s="1"/>
  <c r="U27" i="7"/>
  <c r="U26" i="7"/>
  <c r="V26" i="7" s="1"/>
  <c r="U25" i="7"/>
  <c r="U24" i="7"/>
  <c r="V24" i="7" s="1"/>
  <c r="U23" i="7"/>
  <c r="U22" i="7"/>
  <c r="V22" i="7" s="1"/>
  <c r="U21" i="7"/>
  <c r="V21" i="7" s="1"/>
  <c r="U20" i="7"/>
  <c r="V20" i="7" s="1"/>
  <c r="U19" i="7"/>
  <c r="U18" i="7"/>
  <c r="V18" i="7" s="1"/>
  <c r="U17" i="7"/>
  <c r="V17" i="7" s="1"/>
  <c r="U16" i="7"/>
  <c r="V16" i="7" s="1"/>
  <c r="U15" i="7"/>
  <c r="U14" i="7"/>
  <c r="V14" i="7" s="1"/>
  <c r="U13" i="7"/>
  <c r="V13" i="7" s="1"/>
  <c r="U12" i="7"/>
  <c r="V12" i="7" s="1"/>
  <c r="U11" i="7"/>
  <c r="U10" i="7"/>
  <c r="V10" i="7" s="1"/>
  <c r="G10" i="7"/>
  <c r="K10" i="7" s="1"/>
  <c r="G11" i="7"/>
  <c r="G12" i="7"/>
  <c r="K12" i="7" s="1"/>
  <c r="G13" i="7"/>
  <c r="H13" i="7" s="1"/>
  <c r="G14" i="7"/>
  <c r="G15" i="7"/>
  <c r="K15" i="7" s="1"/>
  <c r="L15" i="7" s="1"/>
  <c r="G16" i="7"/>
  <c r="G17" i="7"/>
  <c r="G18" i="7"/>
  <c r="G19" i="7"/>
  <c r="K19" i="7" s="1"/>
  <c r="L19" i="7" s="1"/>
  <c r="G20" i="7"/>
  <c r="H20" i="7" s="1"/>
  <c r="G21" i="7"/>
  <c r="H21" i="7" s="1"/>
  <c r="G22" i="7"/>
  <c r="G23" i="7"/>
  <c r="K23" i="7" s="1"/>
  <c r="L23" i="7" s="1"/>
  <c r="G24" i="7"/>
  <c r="K24" i="7" s="1"/>
  <c r="G25" i="7"/>
  <c r="G26" i="7"/>
  <c r="G27" i="7"/>
  <c r="K27" i="7" s="1"/>
  <c r="L27" i="7" s="1"/>
  <c r="G28" i="7"/>
  <c r="H28" i="7" s="1"/>
  <c r="G29" i="7"/>
  <c r="H29" i="7" s="1"/>
  <c r="G30" i="7"/>
  <c r="G31" i="7"/>
  <c r="K31" i="7" s="1"/>
  <c r="L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J377" i="7"/>
  <c r="AJ324" i="7"/>
  <c r="AJ216" i="7"/>
  <c r="V367" i="7"/>
  <c r="H310" i="7"/>
  <c r="H288" i="7"/>
  <c r="H228" i="7"/>
  <c r="H135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5" i="8"/>
  <c r="L6" i="8" s="1"/>
  <c r="L7" i="8" s="1"/>
  <c r="L8" i="8" s="1"/>
  <c r="L9" i="8" s="1"/>
  <c r="L10" i="8" s="1"/>
  <c r="L11" i="8" s="1"/>
  <c r="L12" i="8" s="1"/>
  <c r="L13" i="8" s="1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H80" i="7" l="1"/>
  <c r="H347" i="7"/>
  <c r="V383" i="7"/>
  <c r="H266" i="7"/>
  <c r="V41" i="7"/>
  <c r="H244" i="7"/>
  <c r="H297" i="7"/>
  <c r="V101" i="7"/>
  <c r="AM307" i="7"/>
  <c r="AO307" i="7" s="1"/>
  <c r="H153" i="7"/>
  <c r="H283" i="7"/>
  <c r="H328" i="7"/>
  <c r="V165" i="7"/>
  <c r="AJ234" i="7"/>
  <c r="P13" i="10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V209" i="7"/>
  <c r="AJ237" i="7"/>
  <c r="K130" i="7"/>
  <c r="M130" i="7" s="1"/>
  <c r="V288" i="7"/>
  <c r="AJ192" i="7"/>
  <c r="AM271" i="7"/>
  <c r="AO271" i="7" s="1"/>
  <c r="L95" i="7"/>
  <c r="M95" i="7"/>
  <c r="V160" i="7"/>
  <c r="Y160" i="7"/>
  <c r="AJ175" i="7"/>
  <c r="AM175" i="7"/>
  <c r="V291" i="7"/>
  <c r="Y291" i="7"/>
  <c r="AA291" i="7" s="1"/>
  <c r="L10" i="7"/>
  <c r="M10" i="7"/>
  <c r="L80" i="7"/>
  <c r="M80" i="7"/>
  <c r="H92" i="7"/>
  <c r="K92" i="7"/>
  <c r="Z97" i="7"/>
  <c r="AA97" i="7"/>
  <c r="Z101" i="7"/>
  <c r="AA101" i="7"/>
  <c r="AN94" i="7"/>
  <c r="AO94" i="7"/>
  <c r="L138" i="7"/>
  <c r="M138" i="7"/>
  <c r="L164" i="7"/>
  <c r="M164" i="7"/>
  <c r="Z165" i="7"/>
  <c r="AA165" i="7"/>
  <c r="AM165" i="7"/>
  <c r="K383" i="7"/>
  <c r="M383" i="7" s="1"/>
  <c r="M19" i="7"/>
  <c r="AO19" i="7"/>
  <c r="H46" i="7"/>
  <c r="K46" i="7"/>
  <c r="L99" i="7"/>
  <c r="M99" i="7"/>
  <c r="H107" i="7"/>
  <c r="K107" i="7"/>
  <c r="AN171" i="7"/>
  <c r="AO171" i="7"/>
  <c r="AJ217" i="7"/>
  <c r="AM217" i="7"/>
  <c r="AO217" i="7" s="1"/>
  <c r="H264" i="7"/>
  <c r="K264" i="7"/>
  <c r="M264" i="7" s="1"/>
  <c r="L48" i="7"/>
  <c r="M48" i="7"/>
  <c r="L52" i="7"/>
  <c r="M52" i="7"/>
  <c r="AJ20" i="7"/>
  <c r="AM20" i="7"/>
  <c r="AJ28" i="7"/>
  <c r="AM28" i="7"/>
  <c r="V80" i="7"/>
  <c r="Y80" i="7"/>
  <c r="L135" i="7"/>
  <c r="M135" i="7"/>
  <c r="V124" i="7"/>
  <c r="Y124" i="7"/>
  <c r="L153" i="7"/>
  <c r="M153" i="7"/>
  <c r="H157" i="7"/>
  <c r="K157" i="7"/>
  <c r="H191" i="7"/>
  <c r="K191" i="7"/>
  <c r="V395" i="7"/>
  <c r="Y395" i="7"/>
  <c r="AA395" i="7" s="1"/>
  <c r="AM12" i="7"/>
  <c r="Y218" i="7"/>
  <c r="AA218" i="7" s="1"/>
  <c r="M31" i="7"/>
  <c r="M15" i="7"/>
  <c r="H207" i="7"/>
  <c r="K207" i="7"/>
  <c r="M207" i="7" s="1"/>
  <c r="H294" i="7"/>
  <c r="K294" i="7"/>
  <c r="M294" i="7" s="1"/>
  <c r="M23" i="7"/>
  <c r="H316" i="7"/>
  <c r="L24" i="7"/>
  <c r="M24" i="7"/>
  <c r="L12" i="7"/>
  <c r="M12" i="7"/>
  <c r="L124" i="7"/>
  <c r="M124" i="7"/>
  <c r="Y51" i="7"/>
  <c r="M27" i="7"/>
  <c r="AA41" i="7"/>
  <c r="Y339" i="7"/>
  <c r="AA339" i="7" s="1"/>
  <c r="AM367" i="7"/>
  <c r="AO367" i="7" s="1"/>
  <c r="AA173" i="7"/>
  <c r="Y244" i="7"/>
  <c r="AA244" i="7" s="1"/>
  <c r="Y343" i="7"/>
  <c r="AA343" i="7" s="1"/>
  <c r="K404" i="7"/>
  <c r="M404" i="7" s="1"/>
  <c r="AN192" i="7"/>
  <c r="AO192" i="7"/>
  <c r="Y310" i="7"/>
  <c r="AA310" i="7" s="1"/>
  <c r="AM349" i="7"/>
  <c r="AO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K39" i="7"/>
  <c r="H51" i="7"/>
  <c r="K51" i="7"/>
  <c r="H55" i="7"/>
  <c r="K55" i="7"/>
  <c r="V40" i="7"/>
  <c r="Y40" i="7"/>
  <c r="V44" i="7"/>
  <c r="Y44" i="7"/>
  <c r="V56" i="7"/>
  <c r="Y56" i="7"/>
  <c r="AJ11" i="7"/>
  <c r="AM11" i="7"/>
  <c r="AJ27" i="7"/>
  <c r="AM27" i="7"/>
  <c r="AJ38" i="7"/>
  <c r="AM38" i="7"/>
  <c r="AJ46" i="7"/>
  <c r="AM46" i="7"/>
  <c r="AJ50" i="7"/>
  <c r="AM50" i="7"/>
  <c r="AJ66" i="7"/>
  <c r="AM66" i="7"/>
  <c r="AJ70" i="7"/>
  <c r="AM70" i="7"/>
  <c r="AJ82" i="7"/>
  <c r="AM82" i="7"/>
  <c r="K64" i="7"/>
  <c r="H64" i="7"/>
  <c r="K68" i="7"/>
  <c r="H68" i="7"/>
  <c r="H76" i="7"/>
  <c r="K76" i="7"/>
  <c r="H96" i="7"/>
  <c r="K96" i="7"/>
  <c r="H100" i="7"/>
  <c r="K100" i="7"/>
  <c r="H108" i="7"/>
  <c r="K108" i="7"/>
  <c r="V105" i="7"/>
  <c r="Y105" i="7"/>
  <c r="K118" i="7"/>
  <c r="H118" i="7"/>
  <c r="H122" i="7"/>
  <c r="K122" i="7"/>
  <c r="H126" i="7"/>
  <c r="K126" i="7"/>
  <c r="V119" i="7"/>
  <c r="Y119" i="7"/>
  <c r="V127" i="7"/>
  <c r="Y127" i="7"/>
  <c r="V131" i="7"/>
  <c r="Y131" i="7"/>
  <c r="AJ120" i="7"/>
  <c r="AM120" i="7"/>
  <c r="AJ124" i="7"/>
  <c r="AM124" i="7"/>
  <c r="AJ136" i="7"/>
  <c r="AM136" i="7"/>
  <c r="K148" i="7"/>
  <c r="H148" i="7"/>
  <c r="K152" i="7"/>
  <c r="H152" i="7"/>
  <c r="Y145" i="7"/>
  <c r="V145" i="7"/>
  <c r="V149" i="7"/>
  <c r="Y149" i="7"/>
  <c r="Y153" i="7"/>
  <c r="V153" i="7"/>
  <c r="V157" i="7"/>
  <c r="Y157" i="7"/>
  <c r="V161" i="7"/>
  <c r="Y161" i="7"/>
  <c r="AJ146" i="7"/>
  <c r="AM146" i="7"/>
  <c r="AJ154" i="7"/>
  <c r="AM154" i="7"/>
  <c r="H182" i="7"/>
  <c r="K182" i="7"/>
  <c r="H186" i="7"/>
  <c r="K186" i="7"/>
  <c r="AJ176" i="7"/>
  <c r="AM176" i="7"/>
  <c r="AJ180" i="7"/>
  <c r="AM180" i="7"/>
  <c r="H200" i="7"/>
  <c r="K200" i="7"/>
  <c r="M200" i="7" s="1"/>
  <c r="H208" i="7"/>
  <c r="K208" i="7"/>
  <c r="M208" i="7" s="1"/>
  <c r="H212" i="7"/>
  <c r="K212" i="7"/>
  <c r="M212" i="7" s="1"/>
  <c r="H216" i="7"/>
  <c r="K216" i="7"/>
  <c r="M216" i="7" s="1"/>
  <c r="V201" i="7"/>
  <c r="Y201" i="7"/>
  <c r="AA201" i="7" s="1"/>
  <c r="V205" i="7"/>
  <c r="Y205" i="7"/>
  <c r="AA205" i="7" s="1"/>
  <c r="AJ198" i="7"/>
  <c r="AM198" i="7"/>
  <c r="AO198" i="7" s="1"/>
  <c r="AJ206" i="7"/>
  <c r="AM206" i="7"/>
  <c r="AO206" i="7" s="1"/>
  <c r="AJ210" i="7"/>
  <c r="AM210" i="7"/>
  <c r="AO210" i="7" s="1"/>
  <c r="H227" i="7"/>
  <c r="K227" i="7"/>
  <c r="M227" i="7" s="1"/>
  <c r="H231" i="7"/>
  <c r="K231" i="7"/>
  <c r="M231" i="7" s="1"/>
  <c r="H239" i="7"/>
  <c r="K239" i="7"/>
  <c r="M239" i="7" s="1"/>
  <c r="H247" i="7"/>
  <c r="K247" i="7"/>
  <c r="M247" i="7" s="1"/>
  <c r="Y232" i="7"/>
  <c r="AA232" i="7" s="1"/>
  <c r="V232" i="7"/>
  <c r="Y236" i="7"/>
  <c r="AA236" i="7" s="1"/>
  <c r="V236" i="7"/>
  <c r="K253" i="7"/>
  <c r="M253" i="7" s="1"/>
  <c r="H253" i="7"/>
  <c r="K257" i="7"/>
  <c r="M257" i="7" s="1"/>
  <c r="H257" i="7"/>
  <c r="H269" i="7"/>
  <c r="K269" i="7"/>
  <c r="M269" i="7" s="1"/>
  <c r="H273" i="7"/>
  <c r="K273" i="7"/>
  <c r="M273" i="7" s="1"/>
  <c r="V262" i="7"/>
  <c r="Y262" i="7"/>
  <c r="AA262" i="7" s="1"/>
  <c r="AJ263" i="7"/>
  <c r="AM263" i="7"/>
  <c r="AO263" i="7" s="1"/>
  <c r="K295" i="7"/>
  <c r="M295" i="7" s="1"/>
  <c r="H295" i="7"/>
  <c r="V280" i="7"/>
  <c r="Y280" i="7"/>
  <c r="AA280" i="7" s="1"/>
  <c r="V284" i="7"/>
  <c r="Y284" i="7"/>
  <c r="AA284" i="7" s="1"/>
  <c r="V292" i="7"/>
  <c r="Y292" i="7"/>
  <c r="AA292" i="7" s="1"/>
  <c r="V300" i="7"/>
  <c r="Y300" i="7"/>
  <c r="AA300" i="7" s="1"/>
  <c r="AJ285" i="7"/>
  <c r="AM285" i="7"/>
  <c r="AO285" i="7" s="1"/>
  <c r="AJ301" i="7"/>
  <c r="AM301" i="7"/>
  <c r="AO301" i="7" s="1"/>
  <c r="V314" i="7"/>
  <c r="Y314" i="7"/>
  <c r="AA314" i="7" s="1"/>
  <c r="V326" i="7"/>
  <c r="Y326" i="7"/>
  <c r="AA326" i="7" s="1"/>
  <c r="AJ315" i="7"/>
  <c r="AM315" i="7"/>
  <c r="AO315" i="7" s="1"/>
  <c r="AM319" i="7"/>
  <c r="AO319" i="7" s="1"/>
  <c r="AJ319" i="7"/>
  <c r="AJ345" i="7"/>
  <c r="AM345" i="7"/>
  <c r="AO345" i="7" s="1"/>
  <c r="AJ353" i="7"/>
  <c r="AM353" i="7"/>
  <c r="AO353" i="7" s="1"/>
  <c r="K362" i="7"/>
  <c r="M362" i="7" s="1"/>
  <c r="H362" i="7"/>
  <c r="H370" i="7"/>
  <c r="K370" i="7"/>
  <c r="M370" i="7" s="1"/>
  <c r="K393" i="7"/>
  <c r="M393" i="7" s="1"/>
  <c r="H393" i="7"/>
  <c r="H405" i="7"/>
  <c r="K405" i="7"/>
  <c r="M405" i="7" s="1"/>
  <c r="V398" i="7"/>
  <c r="Y398" i="7"/>
  <c r="AA398" i="7" s="1"/>
  <c r="V406" i="7"/>
  <c r="Y406" i="7"/>
  <c r="AA406" i="7" s="1"/>
  <c r="Y52" i="7"/>
  <c r="Y135" i="7"/>
  <c r="AM150" i="7"/>
  <c r="Y258" i="7"/>
  <c r="AA258" i="7" s="1"/>
  <c r="H164" i="7"/>
  <c r="H378" i="7"/>
  <c r="V97" i="7"/>
  <c r="V266" i="7"/>
  <c r="AJ19" i="7"/>
  <c r="V25" i="7"/>
  <c r="Y25" i="7"/>
  <c r="H36" i="7"/>
  <c r="K36" i="7"/>
  <c r="V45" i="7"/>
  <c r="Y45" i="7"/>
  <c r="AJ16" i="7"/>
  <c r="AM16" i="7"/>
  <c r="AJ24" i="7"/>
  <c r="AM24" i="7"/>
  <c r="AJ43" i="7"/>
  <c r="AM43" i="7"/>
  <c r="AJ55" i="7"/>
  <c r="AM55" i="7"/>
  <c r="AJ63" i="7"/>
  <c r="AM63" i="7"/>
  <c r="AJ75" i="7"/>
  <c r="AM75" i="7"/>
  <c r="AJ79" i="7"/>
  <c r="AM79" i="7"/>
  <c r="V64" i="7"/>
  <c r="Y64" i="7"/>
  <c r="H101" i="7"/>
  <c r="K101" i="7"/>
  <c r="V94" i="7"/>
  <c r="Y94" i="7"/>
  <c r="V106" i="7"/>
  <c r="Y106" i="7"/>
  <c r="AJ95" i="7"/>
  <c r="AM95" i="7"/>
  <c r="V120" i="7"/>
  <c r="Y120" i="7"/>
  <c r="AJ129" i="7"/>
  <c r="AM129" i="7"/>
  <c r="H145" i="7"/>
  <c r="K145" i="7"/>
  <c r="K165" i="7"/>
  <c r="H165" i="7"/>
  <c r="AJ155" i="7"/>
  <c r="AM155" i="7"/>
  <c r="AJ159" i="7"/>
  <c r="AM159" i="7"/>
  <c r="H171" i="7"/>
  <c r="K171" i="7"/>
  <c r="H175" i="7"/>
  <c r="K175" i="7"/>
  <c r="H187" i="7"/>
  <c r="K187" i="7"/>
  <c r="V176" i="7"/>
  <c r="Y176" i="7"/>
  <c r="V180" i="7"/>
  <c r="Y180" i="7"/>
  <c r="H201" i="7"/>
  <c r="K201" i="7"/>
  <c r="M201" i="7" s="1"/>
  <c r="V206" i="7"/>
  <c r="Y206" i="7"/>
  <c r="AA206" i="7" s="1"/>
  <c r="AJ238" i="7"/>
  <c r="AM238" i="7"/>
  <c r="AO238" i="7" s="1"/>
  <c r="AJ246" i="7"/>
  <c r="AM246" i="7"/>
  <c r="AO246" i="7" s="1"/>
  <c r="V255" i="7"/>
  <c r="Y255" i="7"/>
  <c r="AA255" i="7" s="1"/>
  <c r="V263" i="7"/>
  <c r="Y263" i="7"/>
  <c r="AA263" i="7" s="1"/>
  <c r="AJ256" i="7"/>
  <c r="AM256" i="7"/>
  <c r="AO256" i="7" s="1"/>
  <c r="AM260" i="7"/>
  <c r="AO260" i="7" s="1"/>
  <c r="AJ260" i="7"/>
  <c r="AJ268" i="7"/>
  <c r="AM268" i="7"/>
  <c r="AO268" i="7" s="1"/>
  <c r="K280" i="7"/>
  <c r="M280" i="7" s="1"/>
  <c r="H280" i="7"/>
  <c r="K296" i="7"/>
  <c r="M296" i="7" s="1"/>
  <c r="H296" i="7"/>
  <c r="Y301" i="7"/>
  <c r="AA301" i="7" s="1"/>
  <c r="V301" i="7"/>
  <c r="AJ294" i="7"/>
  <c r="AM294" i="7"/>
  <c r="AO294" i="7" s="1"/>
  <c r="K326" i="7"/>
  <c r="M326" i="7" s="1"/>
  <c r="H326" i="7"/>
  <c r="Y323" i="7"/>
  <c r="AA323" i="7" s="1"/>
  <c r="V323" i="7"/>
  <c r="AJ328" i="7"/>
  <c r="AM328" i="7"/>
  <c r="AO328" i="7" s="1"/>
  <c r="H336" i="7"/>
  <c r="K336" i="7"/>
  <c r="M336" i="7" s="1"/>
  <c r="K367" i="7"/>
  <c r="M367" i="7" s="1"/>
  <c r="H367" i="7"/>
  <c r="H379" i="7"/>
  <c r="K379" i="7"/>
  <c r="M379" i="7" s="1"/>
  <c r="K390" i="7"/>
  <c r="M390" i="7" s="1"/>
  <c r="H390" i="7"/>
  <c r="V391" i="7"/>
  <c r="Y391" i="7"/>
  <c r="AA391" i="7" s="1"/>
  <c r="V407" i="7"/>
  <c r="Y407" i="7"/>
  <c r="AA407" i="7" s="1"/>
  <c r="Y17" i="7"/>
  <c r="AM23" i="7"/>
  <c r="K47" i="7"/>
  <c r="AM39" i="7"/>
  <c r="AM74" i="7"/>
  <c r="AM111" i="7"/>
  <c r="AM132" i="7"/>
  <c r="AM162" i="7"/>
  <c r="Y192" i="7"/>
  <c r="K217" i="7"/>
  <c r="M217" i="7" s="1"/>
  <c r="K232" i="7"/>
  <c r="M232" i="7" s="1"/>
  <c r="AM255" i="7"/>
  <c r="AO255" i="7" s="1"/>
  <c r="AM293" i="7"/>
  <c r="AO293" i="7" s="1"/>
  <c r="K397" i="7"/>
  <c r="M397" i="7" s="1"/>
  <c r="Y36" i="7"/>
  <c r="AM54" i="7"/>
  <c r="H138" i="7"/>
  <c r="AJ94" i="7"/>
  <c r="AM15" i="7"/>
  <c r="AM31" i="7"/>
  <c r="K72" i="7"/>
  <c r="K178" i="7"/>
  <c r="AM184" i="7"/>
  <c r="AM214" i="7"/>
  <c r="AO214" i="7" s="1"/>
  <c r="K125" i="7"/>
  <c r="Y130" i="7"/>
  <c r="Y321" i="7"/>
  <c r="AA321" i="7" s="1"/>
  <c r="Y355" i="7"/>
  <c r="AA355" i="7" s="1"/>
  <c r="AM379" i="7"/>
  <c r="AO379" i="7" s="1"/>
  <c r="K71" i="7"/>
  <c r="K151" i="7"/>
  <c r="Y186" i="7"/>
  <c r="V42" i="7"/>
  <c r="Y42" i="7"/>
  <c r="V46" i="7"/>
  <c r="Y46" i="7"/>
  <c r="V50" i="7"/>
  <c r="Y50" i="7"/>
  <c r="V54" i="7"/>
  <c r="Y54" i="7"/>
  <c r="AJ13" i="7"/>
  <c r="AM13" i="7"/>
  <c r="AJ21" i="7"/>
  <c r="AM21" i="7"/>
  <c r="AJ29" i="7"/>
  <c r="AM29" i="7"/>
  <c r="AJ40" i="7"/>
  <c r="AM40" i="7"/>
  <c r="AJ48" i="7"/>
  <c r="AM48" i="7"/>
  <c r="AJ56" i="7"/>
  <c r="AM56" i="7"/>
  <c r="AJ76" i="7"/>
  <c r="AM76" i="7"/>
  <c r="V73" i="7"/>
  <c r="Y73" i="7"/>
  <c r="H74" i="7"/>
  <c r="K74" i="7"/>
  <c r="H78" i="7"/>
  <c r="K78" i="7"/>
  <c r="H90" i="7"/>
  <c r="K90" i="7"/>
  <c r="H98" i="7"/>
  <c r="K98" i="7"/>
  <c r="H106" i="7"/>
  <c r="K106" i="7"/>
  <c r="V91" i="7"/>
  <c r="Y91" i="7"/>
  <c r="AJ96" i="7"/>
  <c r="AM96" i="7"/>
  <c r="AJ108" i="7"/>
  <c r="AM108" i="7"/>
  <c r="V117" i="7"/>
  <c r="Y117" i="7"/>
  <c r="V125" i="7"/>
  <c r="Y125" i="7"/>
  <c r="AJ126" i="7"/>
  <c r="AM126" i="7"/>
  <c r="H154" i="7"/>
  <c r="K154" i="7"/>
  <c r="V159" i="7"/>
  <c r="Y159" i="7"/>
  <c r="AJ144" i="7"/>
  <c r="AM144" i="7"/>
  <c r="AJ152" i="7"/>
  <c r="AM152" i="7"/>
  <c r="AJ160" i="7"/>
  <c r="AM160" i="7"/>
  <c r="H172" i="7"/>
  <c r="K172" i="7"/>
  <c r="V177" i="7"/>
  <c r="Y177" i="7"/>
  <c r="AJ178" i="7"/>
  <c r="AM178" i="7"/>
  <c r="H202" i="7"/>
  <c r="K202" i="7"/>
  <c r="M202" i="7" s="1"/>
  <c r="H210" i="7"/>
  <c r="K210" i="7"/>
  <c r="M210" i="7" s="1"/>
  <c r="H214" i="7"/>
  <c r="K214" i="7"/>
  <c r="M214" i="7" s="1"/>
  <c r="H218" i="7"/>
  <c r="K218" i="7"/>
  <c r="M218" i="7" s="1"/>
  <c r="AJ208" i="7"/>
  <c r="AM208" i="7"/>
  <c r="H229" i="7"/>
  <c r="K229" i="7"/>
  <c r="M229" i="7" s="1"/>
  <c r="H237" i="7"/>
  <c r="K237" i="7"/>
  <c r="M237" i="7" s="1"/>
  <c r="H241" i="7"/>
  <c r="K241" i="7"/>
  <c r="M241" i="7" s="1"/>
  <c r="H245" i="7"/>
  <c r="K245" i="7"/>
  <c r="M245" i="7" s="1"/>
  <c r="V226" i="7"/>
  <c r="Y226" i="7"/>
  <c r="AA226" i="7" s="1"/>
  <c r="V242" i="7"/>
  <c r="Y242" i="7"/>
  <c r="AA242" i="7" s="1"/>
  <c r="AJ235" i="7"/>
  <c r="AM235" i="7"/>
  <c r="AO235" i="7" s="1"/>
  <c r="AJ239" i="7"/>
  <c r="AM239" i="7"/>
  <c r="AO239" i="7" s="1"/>
  <c r="AJ247" i="7"/>
  <c r="AM247" i="7"/>
  <c r="AO247" i="7" s="1"/>
  <c r="H267" i="7"/>
  <c r="K267" i="7"/>
  <c r="H271" i="7"/>
  <c r="K271" i="7"/>
  <c r="M271" i="7" s="1"/>
  <c r="V256" i="7"/>
  <c r="Y256" i="7"/>
  <c r="V264" i="7"/>
  <c r="Y264" i="7"/>
  <c r="AA264" i="7" s="1"/>
  <c r="H289" i="7"/>
  <c r="K289" i="7"/>
  <c r="M289" i="7" s="1"/>
  <c r="V282" i="7"/>
  <c r="Y282" i="7"/>
  <c r="AA282" i="7" s="1"/>
  <c r="AJ287" i="7"/>
  <c r="AM287" i="7"/>
  <c r="AO287" i="7" s="1"/>
  <c r="AJ295" i="7"/>
  <c r="AM295" i="7"/>
  <c r="AO295" i="7" s="1"/>
  <c r="H307" i="7"/>
  <c r="K307" i="7"/>
  <c r="M307" i="7" s="1"/>
  <c r="H315" i="7"/>
  <c r="K315" i="7"/>
  <c r="M315" i="7" s="1"/>
  <c r="H319" i="7"/>
  <c r="K319" i="7"/>
  <c r="M319" i="7" s="1"/>
  <c r="H327" i="7"/>
  <c r="K327" i="7"/>
  <c r="M327" i="7" s="1"/>
  <c r="V312" i="7"/>
  <c r="Y312" i="7"/>
  <c r="AA312" i="7" s="1"/>
  <c r="V320" i="7"/>
  <c r="Y320" i="7"/>
  <c r="AA320" i="7" s="1"/>
  <c r="V328" i="7"/>
  <c r="Y328" i="7"/>
  <c r="AA328" i="7" s="1"/>
  <c r="AJ313" i="7"/>
  <c r="AM313" i="7"/>
  <c r="AO313" i="7" s="1"/>
  <c r="AJ321" i="7"/>
  <c r="AM321" i="7"/>
  <c r="AO321" i="7" s="1"/>
  <c r="AJ325" i="7"/>
  <c r="AM325" i="7"/>
  <c r="AO325" i="7" s="1"/>
  <c r="H353" i="7"/>
  <c r="K353" i="7"/>
  <c r="M353" i="7" s="1"/>
  <c r="V338" i="7"/>
  <c r="Y338" i="7"/>
  <c r="AA338" i="7" s="1"/>
  <c r="V342" i="7"/>
  <c r="Y342" i="7"/>
  <c r="AA342" i="7" s="1"/>
  <c r="V346" i="7"/>
  <c r="Y346" i="7"/>
  <c r="AA346" i="7" s="1"/>
  <c r="V350" i="7"/>
  <c r="Y350" i="7"/>
  <c r="AA350" i="7" s="1"/>
  <c r="AJ335" i="7"/>
  <c r="AM335" i="7"/>
  <c r="AO335" i="7" s="1"/>
  <c r="AJ343" i="7"/>
  <c r="AM343" i="7"/>
  <c r="AO343" i="7" s="1"/>
  <c r="AJ351" i="7"/>
  <c r="AM351" i="7"/>
  <c r="AO351" i="7" s="1"/>
  <c r="H364" i="7"/>
  <c r="K364" i="7"/>
  <c r="V365" i="7"/>
  <c r="Y365" i="7"/>
  <c r="AA365" i="7" s="1"/>
  <c r="V369" i="7"/>
  <c r="Y369" i="7"/>
  <c r="V373" i="7"/>
  <c r="Y373" i="7"/>
  <c r="AA373" i="7" s="1"/>
  <c r="H395" i="7"/>
  <c r="K395" i="7"/>
  <c r="M395" i="7" s="1"/>
  <c r="H403" i="7"/>
  <c r="K403" i="7"/>
  <c r="M403" i="7" s="1"/>
  <c r="H411" i="7"/>
  <c r="K411" i="7"/>
  <c r="M411" i="7" s="1"/>
  <c r="V396" i="7"/>
  <c r="Y396" i="7"/>
  <c r="AA396" i="7" s="1"/>
  <c r="V400" i="7"/>
  <c r="Y400" i="7"/>
  <c r="AA400" i="7" s="1"/>
  <c r="V404" i="7"/>
  <c r="Y404" i="7"/>
  <c r="AA404" i="7" s="1"/>
  <c r="V408" i="7"/>
  <c r="Y408" i="7"/>
  <c r="AA408" i="7" s="1"/>
  <c r="AJ393" i="7"/>
  <c r="AM393" i="7"/>
  <c r="AO393" i="7" s="1"/>
  <c r="AJ409" i="7"/>
  <c r="AM409" i="7"/>
  <c r="AO409" i="7" s="1"/>
  <c r="Y14" i="7"/>
  <c r="Y22" i="7"/>
  <c r="Y30" i="7"/>
  <c r="Y69" i="7"/>
  <c r="Y111" i="7"/>
  <c r="K162" i="7"/>
  <c r="Y151" i="7"/>
  <c r="Y238" i="7"/>
  <c r="AA238" i="7" s="1"/>
  <c r="AM231" i="7"/>
  <c r="AO231" i="7" s="1"/>
  <c r="Y377" i="7"/>
  <c r="AM382" i="7"/>
  <c r="AO382" i="7" s="1"/>
  <c r="V173" i="7"/>
  <c r="V11" i="7"/>
  <c r="Y11" i="7"/>
  <c r="V19" i="7"/>
  <c r="Y19" i="7"/>
  <c r="V27" i="7"/>
  <c r="Y27" i="7"/>
  <c r="H38" i="7"/>
  <c r="K38" i="7"/>
  <c r="H42" i="7"/>
  <c r="K42" i="7"/>
  <c r="H54" i="7"/>
  <c r="K54" i="7"/>
  <c r="V47" i="7"/>
  <c r="Y47" i="7"/>
  <c r="AJ14" i="7"/>
  <c r="AM14" i="7"/>
  <c r="AJ22" i="7"/>
  <c r="AM22" i="7"/>
  <c r="AJ30" i="7"/>
  <c r="AM30" i="7"/>
  <c r="AJ53" i="7"/>
  <c r="AM53" i="7"/>
  <c r="AJ65" i="7"/>
  <c r="AM65" i="7"/>
  <c r="V78" i="7"/>
  <c r="Y78" i="7"/>
  <c r="H63" i="7"/>
  <c r="K63" i="7"/>
  <c r="H79" i="7"/>
  <c r="K79" i="7"/>
  <c r="V92" i="7"/>
  <c r="Y92" i="7"/>
  <c r="V100" i="7"/>
  <c r="Y100" i="7"/>
  <c r="V108" i="7"/>
  <c r="Y108" i="7"/>
  <c r="AJ101" i="7"/>
  <c r="AM101" i="7"/>
  <c r="H117" i="7"/>
  <c r="K117" i="7"/>
  <c r="H129" i="7"/>
  <c r="K129" i="7"/>
  <c r="H133" i="7"/>
  <c r="K133" i="7"/>
  <c r="V118" i="7"/>
  <c r="Y118" i="7"/>
  <c r="V134" i="7"/>
  <c r="Y134" i="7"/>
  <c r="AJ119" i="7"/>
  <c r="AM119" i="7"/>
  <c r="AJ123" i="7"/>
  <c r="AM123" i="7"/>
  <c r="AJ127" i="7"/>
  <c r="AM127" i="7"/>
  <c r="AJ131" i="7"/>
  <c r="AM131" i="7"/>
  <c r="AJ135" i="7"/>
  <c r="AM135" i="7"/>
  <c r="H147" i="7"/>
  <c r="K147" i="7"/>
  <c r="K159" i="7"/>
  <c r="H159" i="7"/>
  <c r="H163" i="7"/>
  <c r="K163" i="7"/>
  <c r="V148" i="7"/>
  <c r="Y148" i="7"/>
  <c r="V164" i="7"/>
  <c r="Y164" i="7"/>
  <c r="H173" i="7"/>
  <c r="K173" i="7"/>
  <c r="H181" i="7"/>
  <c r="K181" i="7"/>
  <c r="H189" i="7"/>
  <c r="K189" i="7"/>
  <c r="V178" i="7"/>
  <c r="Y178" i="7"/>
  <c r="V182" i="7"/>
  <c r="Y182" i="7"/>
  <c r="AJ183" i="7"/>
  <c r="AM183" i="7"/>
  <c r="AJ187" i="7"/>
  <c r="AM187" i="7"/>
  <c r="H215" i="7"/>
  <c r="K215" i="7"/>
  <c r="M215" i="7" s="1"/>
  <c r="V200" i="7"/>
  <c r="Y200" i="7"/>
  <c r="AA200" i="7" s="1"/>
  <c r="V216" i="7"/>
  <c r="Y216" i="7"/>
  <c r="AA216" i="7" s="1"/>
  <c r="AJ209" i="7"/>
  <c r="AM209" i="7"/>
  <c r="AO209" i="7" s="1"/>
  <c r="AJ213" i="7"/>
  <c r="AM213" i="7"/>
  <c r="AO213" i="7" s="1"/>
  <c r="H230" i="7"/>
  <c r="K230" i="7"/>
  <c r="H234" i="7"/>
  <c r="K234" i="7"/>
  <c r="M234" i="7" s="1"/>
  <c r="H242" i="7"/>
  <c r="K242" i="7"/>
  <c r="V227" i="7"/>
  <c r="Y227" i="7"/>
  <c r="AA227" i="7" s="1"/>
  <c r="V235" i="7"/>
  <c r="Y235" i="7"/>
  <c r="V243" i="7"/>
  <c r="Y243" i="7"/>
  <c r="AA243" i="7" s="1"/>
  <c r="AJ228" i="7"/>
  <c r="AM228" i="7"/>
  <c r="AJ240" i="7"/>
  <c r="AM240" i="7"/>
  <c r="AO240" i="7" s="1"/>
  <c r="AJ244" i="7"/>
  <c r="AM244" i="7"/>
  <c r="H260" i="7"/>
  <c r="K260" i="7"/>
  <c r="M260" i="7" s="1"/>
  <c r="V253" i="7"/>
  <c r="Y253" i="7"/>
  <c r="AA253" i="7" s="1"/>
  <c r="AJ254" i="7"/>
  <c r="AM254" i="7"/>
  <c r="AO254" i="7" s="1"/>
  <c r="H298" i="7"/>
  <c r="K298" i="7"/>
  <c r="M298" i="7" s="1"/>
  <c r="V295" i="7"/>
  <c r="Y295" i="7"/>
  <c r="AA295" i="7" s="1"/>
  <c r="Y70" i="7"/>
  <c r="Y81" i="7"/>
  <c r="AM68" i="7"/>
  <c r="K91" i="7"/>
  <c r="K137" i="7"/>
  <c r="Y144" i="7"/>
  <c r="Y155" i="7"/>
  <c r="AM149" i="7"/>
  <c r="K180" i="7"/>
  <c r="AM366" i="7"/>
  <c r="AO366" i="7" s="1"/>
  <c r="H124" i="7"/>
  <c r="Y10" i="7"/>
  <c r="Y18" i="7"/>
  <c r="Y26" i="7"/>
  <c r="Y55" i="7"/>
  <c r="K66" i="7"/>
  <c r="K75" i="7"/>
  <c r="K146" i="7"/>
  <c r="Y156" i="7"/>
  <c r="AM161" i="7"/>
  <c r="K192" i="7"/>
  <c r="Y181" i="7"/>
  <c r="AM179" i="7"/>
  <c r="Y199" i="7"/>
  <c r="AA199" i="7" s="1"/>
  <c r="Y211" i="7"/>
  <c r="AA211" i="7" s="1"/>
  <c r="AM204" i="7"/>
  <c r="AO204" i="7" s="1"/>
  <c r="AM212" i="7"/>
  <c r="AO212" i="7" s="1"/>
  <c r="Y246" i="7"/>
  <c r="AA246" i="7" s="1"/>
  <c r="K272" i="7"/>
  <c r="M272" i="7" s="1"/>
  <c r="Y269" i="7"/>
  <c r="AA269" i="7" s="1"/>
  <c r="AM261" i="7"/>
  <c r="AO261" i="7" s="1"/>
  <c r="K281" i="7"/>
  <c r="M281" i="7" s="1"/>
  <c r="K345" i="7"/>
  <c r="M345" i="7" s="1"/>
  <c r="Y354" i="7"/>
  <c r="AA354" i="7" s="1"/>
  <c r="AM397" i="7"/>
  <c r="AO397" i="7" s="1"/>
  <c r="H37" i="7"/>
  <c r="K37" i="7"/>
  <c r="H49" i="7"/>
  <c r="K49" i="7"/>
  <c r="H53" i="7"/>
  <c r="K53" i="7"/>
  <c r="V38" i="7"/>
  <c r="Y38" i="7"/>
  <c r="AJ17" i="7"/>
  <c r="AM17" i="7"/>
  <c r="AJ25" i="7"/>
  <c r="AM25" i="7"/>
  <c r="AJ36" i="7"/>
  <c r="AM36" i="7"/>
  <c r="AJ44" i="7"/>
  <c r="AM44" i="7"/>
  <c r="AJ52" i="7"/>
  <c r="AM52" i="7"/>
  <c r="AJ72" i="7"/>
  <c r="AM72" i="7"/>
  <c r="V77" i="7"/>
  <c r="Y77" i="7"/>
  <c r="H94" i="7"/>
  <c r="K94" i="7"/>
  <c r="H102" i="7"/>
  <c r="K102" i="7"/>
  <c r="H110" i="7"/>
  <c r="K110" i="7"/>
  <c r="V103" i="7"/>
  <c r="Y103" i="7"/>
  <c r="V107" i="7"/>
  <c r="Y107" i="7"/>
  <c r="AJ92" i="7"/>
  <c r="AM92" i="7"/>
  <c r="H128" i="7"/>
  <c r="K128" i="7"/>
  <c r="V121" i="7"/>
  <c r="Y121" i="7"/>
  <c r="V129" i="7"/>
  <c r="Y129" i="7"/>
  <c r="V133" i="7"/>
  <c r="Y133" i="7"/>
  <c r="V137" i="7"/>
  <c r="Y137" i="7"/>
  <c r="AJ122" i="7"/>
  <c r="AM122" i="7"/>
  <c r="AJ138" i="7"/>
  <c r="AM138" i="7"/>
  <c r="H158" i="7"/>
  <c r="K158" i="7"/>
  <c r="V147" i="7"/>
  <c r="Y147" i="7"/>
  <c r="V163" i="7"/>
  <c r="Y163" i="7"/>
  <c r="AJ148" i="7"/>
  <c r="AM148" i="7"/>
  <c r="AJ156" i="7"/>
  <c r="AM156" i="7"/>
  <c r="AJ164" i="7"/>
  <c r="AM164" i="7"/>
  <c r="H184" i="7"/>
  <c r="K184" i="7"/>
  <c r="H188" i="7"/>
  <c r="K188" i="7"/>
  <c r="V189" i="7"/>
  <c r="Y189" i="7"/>
  <c r="AJ182" i="7"/>
  <c r="AM182" i="7"/>
  <c r="H198" i="7"/>
  <c r="K198" i="7"/>
  <c r="M198" i="7" s="1"/>
  <c r="H206" i="7"/>
  <c r="K206" i="7"/>
  <c r="M206" i="7" s="1"/>
  <c r="V203" i="7"/>
  <c r="Y203" i="7"/>
  <c r="AA203" i="7" s="1"/>
  <c r="V207" i="7"/>
  <c r="Y207" i="7"/>
  <c r="AA207" i="7" s="1"/>
  <c r="V215" i="7"/>
  <c r="Y215" i="7"/>
  <c r="AA215" i="7" s="1"/>
  <c r="V219" i="7"/>
  <c r="Y219" i="7"/>
  <c r="AA219" i="7" s="1"/>
  <c r="AJ200" i="7"/>
  <c r="AM200" i="7"/>
  <c r="AO200" i="7" s="1"/>
  <c r="H233" i="7"/>
  <c r="K233" i="7"/>
  <c r="M233" i="7" s="1"/>
  <c r="V234" i="7"/>
  <c r="Y234" i="7"/>
  <c r="AA234" i="7" s="1"/>
  <c r="AJ227" i="7"/>
  <c r="AM227" i="7"/>
  <c r="AO227" i="7" s="1"/>
  <c r="H255" i="7"/>
  <c r="K255" i="7"/>
  <c r="M255" i="7" s="1"/>
  <c r="H259" i="7"/>
  <c r="K259" i="7"/>
  <c r="M259" i="7" s="1"/>
  <c r="V260" i="7"/>
  <c r="Y260" i="7"/>
  <c r="AA260" i="7" s="1"/>
  <c r="V268" i="7"/>
  <c r="Y268" i="7"/>
  <c r="AA268" i="7" s="1"/>
  <c r="V272" i="7"/>
  <c r="Y272" i="7"/>
  <c r="AA272" i="7" s="1"/>
  <c r="AJ253" i="7"/>
  <c r="AM253" i="7"/>
  <c r="AO253" i="7" s="1"/>
  <c r="AJ257" i="7"/>
  <c r="AM257" i="7"/>
  <c r="AO257" i="7" s="1"/>
  <c r="AJ265" i="7"/>
  <c r="AM265" i="7"/>
  <c r="AO265" i="7" s="1"/>
  <c r="AJ269" i="7"/>
  <c r="AM269" i="7"/>
  <c r="AO269" i="7" s="1"/>
  <c r="AJ273" i="7"/>
  <c r="AM273" i="7"/>
  <c r="AO273" i="7" s="1"/>
  <c r="H285" i="7"/>
  <c r="K285" i="7"/>
  <c r="M285" i="7" s="1"/>
  <c r="H293" i="7"/>
  <c r="K293" i="7"/>
  <c r="M293" i="7" s="1"/>
  <c r="H301" i="7"/>
  <c r="K301" i="7"/>
  <c r="M301" i="7" s="1"/>
  <c r="V286" i="7"/>
  <c r="Y286" i="7"/>
  <c r="AA286" i="7" s="1"/>
  <c r="V290" i="7"/>
  <c r="Y290" i="7"/>
  <c r="AA290" i="7" s="1"/>
  <c r="V294" i="7"/>
  <c r="Y294" i="7"/>
  <c r="AA294" i="7" s="1"/>
  <c r="V298" i="7"/>
  <c r="Y298" i="7"/>
  <c r="AA298" i="7" s="1"/>
  <c r="AJ283" i="7"/>
  <c r="AM283" i="7"/>
  <c r="AO283" i="7" s="1"/>
  <c r="AJ291" i="7"/>
  <c r="AM291" i="7"/>
  <c r="AO291" i="7" s="1"/>
  <c r="AJ299" i="7"/>
  <c r="AM299" i="7"/>
  <c r="AO299" i="7" s="1"/>
  <c r="H311" i="7"/>
  <c r="K311" i="7"/>
  <c r="M311" i="7" s="1"/>
  <c r="H323" i="7"/>
  <c r="K323" i="7"/>
  <c r="M323" i="7" s="1"/>
  <c r="V308" i="7"/>
  <c r="Y308" i="7"/>
  <c r="AA308" i="7" s="1"/>
  <c r="V316" i="7"/>
  <c r="Y316" i="7"/>
  <c r="AA316" i="7" s="1"/>
  <c r="V324" i="7"/>
  <c r="Y324" i="7"/>
  <c r="AA324" i="7" s="1"/>
  <c r="AJ309" i="7"/>
  <c r="AM309" i="7"/>
  <c r="AO309" i="7" s="1"/>
  <c r="AJ317" i="7"/>
  <c r="AM317" i="7"/>
  <c r="AO317" i="7" s="1"/>
  <c r="H337" i="7"/>
  <c r="K337" i="7"/>
  <c r="M337" i="7" s="1"/>
  <c r="H341" i="7"/>
  <c r="K341" i="7"/>
  <c r="M341" i="7" s="1"/>
  <c r="H349" i="7"/>
  <c r="K349" i="7"/>
  <c r="M349" i="7" s="1"/>
  <c r="V334" i="7"/>
  <c r="Y334" i="7"/>
  <c r="AA334" i="7" s="1"/>
  <c r="AJ339" i="7"/>
  <c r="AM339" i="7"/>
  <c r="AO339" i="7" s="1"/>
  <c r="AJ347" i="7"/>
  <c r="AM347" i="7"/>
  <c r="AO347" i="7" s="1"/>
  <c r="AJ355" i="7"/>
  <c r="AM355" i="7"/>
  <c r="AO355" i="7" s="1"/>
  <c r="H368" i="7"/>
  <c r="K368" i="7"/>
  <c r="M368" i="7" s="1"/>
  <c r="H372" i="7"/>
  <c r="K372" i="7"/>
  <c r="M372" i="7" s="1"/>
  <c r="H376" i="7"/>
  <c r="K376" i="7"/>
  <c r="M376" i="7" s="1"/>
  <c r="H380" i="7"/>
  <c r="K380" i="7"/>
  <c r="M380" i="7" s="1"/>
  <c r="V381" i="7"/>
  <c r="Y381" i="7"/>
  <c r="AA381" i="7" s="1"/>
  <c r="AJ362" i="7"/>
  <c r="AM362" i="7"/>
  <c r="AO362" i="7" s="1"/>
  <c r="AJ370" i="7"/>
  <c r="AM370" i="7"/>
  <c r="AO370" i="7" s="1"/>
  <c r="AJ374" i="7"/>
  <c r="AM374" i="7"/>
  <c r="AO374" i="7" s="1"/>
  <c r="AJ378" i="7"/>
  <c r="AM378" i="7"/>
  <c r="AO378" i="7" s="1"/>
  <c r="H391" i="7"/>
  <c r="K391" i="7"/>
  <c r="M391" i="7" s="1"/>
  <c r="H399" i="7"/>
  <c r="K399" i="7"/>
  <c r="M399" i="7" s="1"/>
  <c r="H407" i="7"/>
  <c r="K407" i="7"/>
  <c r="M407" i="7" s="1"/>
  <c r="V392" i="7"/>
  <c r="Y392" i="7"/>
  <c r="AA392" i="7" s="1"/>
  <c r="AJ405" i="7"/>
  <c r="AM405" i="7"/>
  <c r="AO405" i="7" s="1"/>
  <c r="AM84" i="7"/>
  <c r="AM100" i="7"/>
  <c r="K136" i="7"/>
  <c r="AM118" i="7"/>
  <c r="V15" i="7"/>
  <c r="Y15" i="7"/>
  <c r="V23" i="7"/>
  <c r="Y23" i="7"/>
  <c r="V31" i="7"/>
  <c r="Y31" i="7"/>
  <c r="V43" i="7"/>
  <c r="Y43" i="7"/>
  <c r="AJ10" i="7"/>
  <c r="AM10" i="7"/>
  <c r="AJ18" i="7"/>
  <c r="AM18" i="7"/>
  <c r="AJ26" i="7"/>
  <c r="AM26" i="7"/>
  <c r="AJ37" i="7"/>
  <c r="AM37" i="7"/>
  <c r="AJ41" i="7"/>
  <c r="AM41" i="7"/>
  <c r="AJ57" i="7"/>
  <c r="AM57" i="7"/>
  <c r="AJ69" i="7"/>
  <c r="AM69" i="7"/>
  <c r="AJ73" i="7"/>
  <c r="AM73" i="7"/>
  <c r="AJ77" i="7"/>
  <c r="AM77" i="7"/>
  <c r="AJ81" i="7"/>
  <c r="AM81" i="7"/>
  <c r="V66" i="7"/>
  <c r="Y66" i="7"/>
  <c r="V82" i="7"/>
  <c r="Y82" i="7"/>
  <c r="H67" i="7"/>
  <c r="K67" i="7"/>
  <c r="H83" i="7"/>
  <c r="K83" i="7"/>
  <c r="H103" i="7"/>
  <c r="K103" i="7"/>
  <c r="V96" i="7"/>
  <c r="Y96" i="7"/>
  <c r="V104" i="7"/>
  <c r="Y104" i="7"/>
  <c r="AJ97" i="7"/>
  <c r="AM97" i="7"/>
  <c r="V122" i="7"/>
  <c r="Y122" i="7"/>
  <c r="V138" i="7"/>
  <c r="Y138" i="7"/>
  <c r="V152" i="7"/>
  <c r="Y152" i="7"/>
  <c r="AJ153" i="7"/>
  <c r="AM153" i="7"/>
  <c r="AJ157" i="7"/>
  <c r="AM157" i="7"/>
  <c r="H177" i="7"/>
  <c r="K177" i="7"/>
  <c r="H185" i="7"/>
  <c r="K185" i="7"/>
  <c r="H199" i="7"/>
  <c r="K199" i="7"/>
  <c r="M199" i="7" s="1"/>
  <c r="H203" i="7"/>
  <c r="K203" i="7"/>
  <c r="M203" i="7" s="1"/>
  <c r="V204" i="7"/>
  <c r="Y204" i="7"/>
  <c r="AA204" i="7" s="1"/>
  <c r="V208" i="7"/>
  <c r="Y208" i="7"/>
  <c r="AA208" i="7" s="1"/>
  <c r="AJ201" i="7"/>
  <c r="AM201" i="7"/>
  <c r="AO201" i="7" s="1"/>
  <c r="H246" i="7"/>
  <c r="K246" i="7"/>
  <c r="V231" i="7"/>
  <c r="Y231" i="7"/>
  <c r="AA231" i="7" s="1"/>
  <c r="V239" i="7"/>
  <c r="Y239" i="7"/>
  <c r="V247" i="7"/>
  <c r="Y247" i="7"/>
  <c r="AA247" i="7" s="1"/>
  <c r="AJ232" i="7"/>
  <c r="AM232" i="7"/>
  <c r="H268" i="7"/>
  <c r="K268" i="7"/>
  <c r="M268" i="7" s="1"/>
  <c r="V261" i="7"/>
  <c r="Y261" i="7"/>
  <c r="AA261" i="7" s="1"/>
  <c r="V265" i="7"/>
  <c r="Y265" i="7"/>
  <c r="AA265" i="7" s="1"/>
  <c r="V273" i="7"/>
  <c r="Y273" i="7"/>
  <c r="AA273" i="7" s="1"/>
  <c r="AJ258" i="7"/>
  <c r="AM258" i="7"/>
  <c r="AO258" i="7" s="1"/>
  <c r="AJ262" i="7"/>
  <c r="AM262" i="7"/>
  <c r="AO262" i="7" s="1"/>
  <c r="AJ266" i="7"/>
  <c r="AM266" i="7"/>
  <c r="AO266" i="7" s="1"/>
  <c r="AJ270" i="7"/>
  <c r="AM270" i="7"/>
  <c r="AO270" i="7" s="1"/>
  <c r="AJ274" i="7"/>
  <c r="AM274" i="7"/>
  <c r="AO274" i="7" s="1"/>
  <c r="H286" i="7"/>
  <c r="K286" i="7"/>
  <c r="M286" i="7" s="1"/>
  <c r="H290" i="7"/>
  <c r="K290" i="7"/>
  <c r="M290" i="7" s="1"/>
  <c r="V283" i="7"/>
  <c r="Y283" i="7"/>
  <c r="AA283" i="7" s="1"/>
  <c r="V287" i="7"/>
  <c r="Y287" i="7"/>
  <c r="AA287" i="7" s="1"/>
  <c r="K57" i="7"/>
  <c r="AM49" i="7"/>
  <c r="K82" i="7"/>
  <c r="Y95" i="7"/>
  <c r="AM93" i="7"/>
  <c r="AM104" i="7"/>
  <c r="K120" i="7"/>
  <c r="AM130" i="7"/>
  <c r="K155" i="7"/>
  <c r="Y190" i="7"/>
  <c r="AM186" i="7"/>
  <c r="K226" i="7"/>
  <c r="M226" i="7" s="1"/>
  <c r="K238" i="7"/>
  <c r="Y230" i="7"/>
  <c r="AA230" i="7" s="1"/>
  <c r="AM236" i="7"/>
  <c r="AO236" i="7" s="1"/>
  <c r="K256" i="7"/>
  <c r="M256" i="7" s="1"/>
  <c r="Y257" i="7"/>
  <c r="AA257" i="7" s="1"/>
  <c r="H99" i="7"/>
  <c r="AJ171" i="7"/>
  <c r="K41" i="7"/>
  <c r="K50" i="7"/>
  <c r="Y74" i="7"/>
  <c r="AM80" i="7"/>
  <c r="K111" i="7"/>
  <c r="AM105" i="7"/>
  <c r="K121" i="7"/>
  <c r="Y126" i="7"/>
  <c r="AM190" i="7"/>
  <c r="K211" i="7"/>
  <c r="M211" i="7" s="1"/>
  <c r="H219" i="7"/>
  <c r="H40" i="7"/>
  <c r="K40" i="7"/>
  <c r="K44" i="7"/>
  <c r="H44" i="7"/>
  <c r="H56" i="7"/>
  <c r="K56" i="7"/>
  <c r="V37" i="7"/>
  <c r="Y37" i="7"/>
  <c r="V53" i="7"/>
  <c r="Y53" i="7"/>
  <c r="V57" i="7"/>
  <c r="Y57" i="7"/>
  <c r="AJ47" i="7"/>
  <c r="AM47" i="7"/>
  <c r="AJ51" i="7"/>
  <c r="AM51" i="7"/>
  <c r="AJ67" i="7"/>
  <c r="AM67" i="7"/>
  <c r="AJ71" i="7"/>
  <c r="AM71" i="7"/>
  <c r="AJ83" i="7"/>
  <c r="AM83" i="7"/>
  <c r="V68" i="7"/>
  <c r="Y68" i="7"/>
  <c r="V72" i="7"/>
  <c r="Y72" i="7"/>
  <c r="Y84" i="7"/>
  <c r="V84" i="7"/>
  <c r="H65" i="7"/>
  <c r="K65" i="7"/>
  <c r="H69" i="7"/>
  <c r="K69" i="7"/>
  <c r="H73" i="7"/>
  <c r="K73" i="7"/>
  <c r="H77" i="7"/>
  <c r="K77" i="7"/>
  <c r="H81" i="7"/>
  <c r="K81" i="7"/>
  <c r="H93" i="7"/>
  <c r="K93" i="7"/>
  <c r="H97" i="7"/>
  <c r="K97" i="7"/>
  <c r="H109" i="7"/>
  <c r="K109" i="7"/>
  <c r="V98" i="7"/>
  <c r="Y98" i="7"/>
  <c r="V102" i="7"/>
  <c r="Y102" i="7"/>
  <c r="AJ91" i="7"/>
  <c r="AM91" i="7"/>
  <c r="AJ103" i="7"/>
  <c r="AM103" i="7"/>
  <c r="AJ107" i="7"/>
  <c r="AM107" i="7"/>
  <c r="H119" i="7"/>
  <c r="K119" i="7"/>
  <c r="K123" i="7"/>
  <c r="H123" i="7"/>
  <c r="H127" i="7"/>
  <c r="K127" i="7"/>
  <c r="H131" i="7"/>
  <c r="K131" i="7"/>
  <c r="V128" i="7"/>
  <c r="Y128" i="7"/>
  <c r="V132" i="7"/>
  <c r="Y132" i="7"/>
  <c r="AJ117" i="7"/>
  <c r="AM117" i="7"/>
  <c r="AJ121" i="7"/>
  <c r="AM121" i="7"/>
  <c r="AJ133" i="7"/>
  <c r="AM133" i="7"/>
  <c r="AJ137" i="7"/>
  <c r="AM137" i="7"/>
  <c r="H149" i="7"/>
  <c r="K149" i="7"/>
  <c r="V146" i="7"/>
  <c r="Y146" i="7"/>
  <c r="V150" i="7"/>
  <c r="Y150" i="7"/>
  <c r="V154" i="7"/>
  <c r="Y154" i="7"/>
  <c r="V158" i="7"/>
  <c r="Y158" i="7"/>
  <c r="V162" i="7"/>
  <c r="Y162" i="7"/>
  <c r="AJ147" i="7"/>
  <c r="AM147" i="7"/>
  <c r="AJ151" i="7"/>
  <c r="AM151" i="7"/>
  <c r="AJ163" i="7"/>
  <c r="AM163" i="7"/>
  <c r="H179" i="7"/>
  <c r="K179" i="7"/>
  <c r="H183" i="7"/>
  <c r="K183" i="7"/>
  <c r="V172" i="7"/>
  <c r="Y172" i="7"/>
  <c r="V184" i="7"/>
  <c r="Y184" i="7"/>
  <c r="V188" i="7"/>
  <c r="Y188" i="7"/>
  <c r="AJ173" i="7"/>
  <c r="AM173" i="7"/>
  <c r="AJ177" i="7"/>
  <c r="AM177" i="7"/>
  <c r="AJ181" i="7"/>
  <c r="AM181" i="7"/>
  <c r="AJ185" i="7"/>
  <c r="AM185" i="7"/>
  <c r="AJ189" i="7"/>
  <c r="AM189" i="7"/>
  <c r="H209" i="7"/>
  <c r="K209" i="7"/>
  <c r="M209" i="7" s="1"/>
  <c r="H213" i="7"/>
  <c r="K213" i="7"/>
  <c r="M213" i="7" s="1"/>
  <c r="V198" i="7"/>
  <c r="Y198" i="7"/>
  <c r="AA198" i="7" s="1"/>
  <c r="V202" i="7"/>
  <c r="Y202" i="7"/>
  <c r="V210" i="7"/>
  <c r="Y210" i="7"/>
  <c r="AA210" i="7" s="1"/>
  <c r="V214" i="7"/>
  <c r="Y214" i="7"/>
  <c r="AJ199" i="7"/>
  <c r="AM199" i="7"/>
  <c r="AO199" i="7" s="1"/>
  <c r="AJ203" i="7"/>
  <c r="AM203" i="7"/>
  <c r="AO203" i="7" s="1"/>
  <c r="AJ207" i="7"/>
  <c r="AM207" i="7"/>
  <c r="AO207" i="7" s="1"/>
  <c r="AJ211" i="7"/>
  <c r="AM211" i="7"/>
  <c r="AO211" i="7" s="1"/>
  <c r="AM215" i="7"/>
  <c r="AO215" i="7" s="1"/>
  <c r="AJ215" i="7"/>
  <c r="AJ219" i="7"/>
  <c r="AM219" i="7"/>
  <c r="AO219" i="7" s="1"/>
  <c r="H236" i="7"/>
  <c r="K236" i="7"/>
  <c r="M236" i="7" s="1"/>
  <c r="H240" i="7"/>
  <c r="K240" i="7"/>
  <c r="M240" i="7" s="1"/>
  <c r="V229" i="7"/>
  <c r="Y229" i="7"/>
  <c r="AA229" i="7" s="1"/>
  <c r="V233" i="7"/>
  <c r="Y233" i="7"/>
  <c r="AA233" i="7" s="1"/>
  <c r="V241" i="7"/>
  <c r="Y241" i="7"/>
  <c r="AA241" i="7" s="1"/>
  <c r="V245" i="7"/>
  <c r="Y245" i="7"/>
  <c r="AA245" i="7" s="1"/>
  <c r="AJ226" i="7"/>
  <c r="AM226" i="7"/>
  <c r="AO226" i="7" s="1"/>
  <c r="AJ242" i="7"/>
  <c r="AM242" i="7"/>
  <c r="AO242" i="7" s="1"/>
  <c r="H254" i="7"/>
  <c r="K254" i="7"/>
  <c r="M254" i="7" s="1"/>
  <c r="H258" i="7"/>
  <c r="K258" i="7"/>
  <c r="M258" i="7" s="1"/>
  <c r="H262" i="7"/>
  <c r="K262" i="7"/>
  <c r="M262" i="7" s="1"/>
  <c r="H270" i="7"/>
  <c r="K270" i="7"/>
  <c r="M270" i="7" s="1"/>
  <c r="H274" i="7"/>
  <c r="K274" i="7"/>
  <c r="V259" i="7"/>
  <c r="Y259" i="7"/>
  <c r="AA259" i="7" s="1"/>
  <c r="V267" i="7"/>
  <c r="Y267" i="7"/>
  <c r="AJ264" i="7"/>
  <c r="AM264" i="7"/>
  <c r="AO264" i="7" s="1"/>
  <c r="AJ272" i="7"/>
  <c r="AM272" i="7"/>
  <c r="AO272" i="7" s="1"/>
  <c r="H284" i="7"/>
  <c r="K284" i="7"/>
  <c r="M284" i="7" s="1"/>
  <c r="H292" i="7"/>
  <c r="K292" i="7"/>
  <c r="H300" i="7"/>
  <c r="K300" i="7"/>
  <c r="V281" i="7"/>
  <c r="Y281" i="7"/>
  <c r="AA281" i="7" s="1"/>
  <c r="V285" i="7"/>
  <c r="Y285" i="7"/>
  <c r="V289" i="7"/>
  <c r="Y289" i="7"/>
  <c r="AA289" i="7" s="1"/>
  <c r="V293" i="7"/>
  <c r="Y293" i="7"/>
  <c r="V297" i="7"/>
  <c r="Y297" i="7"/>
  <c r="AA297" i="7" s="1"/>
  <c r="AJ286" i="7"/>
  <c r="AM286" i="7"/>
  <c r="AJ290" i="7"/>
  <c r="AM290" i="7"/>
  <c r="AO290" i="7" s="1"/>
  <c r="AJ298" i="7"/>
  <c r="AM298" i="7"/>
  <c r="H314" i="7"/>
  <c r="K314" i="7"/>
  <c r="M314" i="7" s="1"/>
  <c r="H318" i="7"/>
  <c r="K318" i="7"/>
  <c r="M318" i="7" s="1"/>
  <c r="H322" i="7"/>
  <c r="K322" i="7"/>
  <c r="M322" i="7" s="1"/>
  <c r="V307" i="7"/>
  <c r="Y307" i="7"/>
  <c r="AA307" i="7" s="1"/>
  <c r="V311" i="7"/>
  <c r="Y311" i="7"/>
  <c r="AA311" i="7" s="1"/>
  <c r="V315" i="7"/>
  <c r="Y315" i="7"/>
  <c r="AA315" i="7" s="1"/>
  <c r="V319" i="7"/>
  <c r="Y319" i="7"/>
  <c r="AA319" i="7" s="1"/>
  <c r="V327" i="7"/>
  <c r="Y327" i="7"/>
  <c r="AA327" i="7" s="1"/>
  <c r="AJ308" i="7"/>
  <c r="AM308" i="7"/>
  <c r="AO308" i="7" s="1"/>
  <c r="AJ312" i="7"/>
  <c r="AM312" i="7"/>
  <c r="AO312" i="7" s="1"/>
  <c r="AJ320" i="7"/>
  <c r="AM320" i="7"/>
  <c r="AO320" i="7" s="1"/>
  <c r="H340" i="7"/>
  <c r="K340" i="7"/>
  <c r="M340" i="7" s="1"/>
  <c r="H344" i="7"/>
  <c r="K344" i="7"/>
  <c r="M344" i="7" s="1"/>
  <c r="H348" i="7"/>
  <c r="K348" i="7"/>
  <c r="M348" i="7" s="1"/>
  <c r="V337" i="7"/>
  <c r="Y337" i="7"/>
  <c r="AA337" i="7" s="1"/>
  <c r="V341" i="7"/>
  <c r="Y341" i="7"/>
  <c r="AA341" i="7" s="1"/>
  <c r="V345" i="7"/>
  <c r="Y345" i="7"/>
  <c r="AA345" i="7" s="1"/>
  <c r="V349" i="7"/>
  <c r="Y349" i="7"/>
  <c r="AA349" i="7" s="1"/>
  <c r="V353" i="7"/>
  <c r="Y353" i="7"/>
  <c r="AA353" i="7" s="1"/>
  <c r="AJ334" i="7"/>
  <c r="AM334" i="7"/>
  <c r="AO334" i="7" s="1"/>
  <c r="AJ338" i="7"/>
  <c r="AM338" i="7"/>
  <c r="AO338" i="7" s="1"/>
  <c r="AJ342" i="7"/>
  <c r="AM342" i="7"/>
  <c r="AO342" i="7" s="1"/>
  <c r="AJ346" i="7"/>
  <c r="AM346" i="7"/>
  <c r="AO346" i="7" s="1"/>
  <c r="AM350" i="7"/>
  <c r="AO350" i="7" s="1"/>
  <c r="AJ350" i="7"/>
  <c r="AJ354" i="7"/>
  <c r="AM354" i="7"/>
  <c r="AO354" i="7" s="1"/>
  <c r="H363" i="7"/>
  <c r="K363" i="7"/>
  <c r="M363" i="7" s="1"/>
  <c r="H371" i="7"/>
  <c r="K371" i="7"/>
  <c r="M371" i="7" s="1"/>
  <c r="H375" i="7"/>
  <c r="K375" i="7"/>
  <c r="M375" i="7" s="1"/>
  <c r="V364" i="7"/>
  <c r="Y364" i="7"/>
  <c r="AA364" i="7" s="1"/>
  <c r="V368" i="7"/>
  <c r="Y368" i="7"/>
  <c r="AA368" i="7" s="1"/>
  <c r="V376" i="7"/>
  <c r="Y376" i="7"/>
  <c r="AA376" i="7" s="1"/>
  <c r="V380" i="7"/>
  <c r="Y380" i="7"/>
  <c r="AA380" i="7" s="1"/>
  <c r="AJ365" i="7"/>
  <c r="AM365" i="7"/>
  <c r="AO365" i="7" s="1"/>
  <c r="AJ369" i="7"/>
  <c r="AM369" i="7"/>
  <c r="AO369" i="7" s="1"/>
  <c r="AJ373" i="7"/>
  <c r="AM373" i="7"/>
  <c r="AO373" i="7" s="1"/>
  <c r="AJ381" i="7"/>
  <c r="AM381" i="7"/>
  <c r="AO381" i="7" s="1"/>
  <c r="H394" i="7"/>
  <c r="K394" i="7"/>
  <c r="M394" i="7" s="1"/>
  <c r="H398" i="7"/>
  <c r="K398" i="7"/>
  <c r="H402" i="7"/>
  <c r="K402" i="7"/>
  <c r="M402" i="7" s="1"/>
  <c r="H406" i="7"/>
  <c r="K406" i="7"/>
  <c r="K410" i="7"/>
  <c r="M410" i="7" s="1"/>
  <c r="H410" i="7"/>
  <c r="V399" i="7"/>
  <c r="Y399" i="7"/>
  <c r="V403" i="7"/>
  <c r="Y403" i="7"/>
  <c r="AA403" i="7" s="1"/>
  <c r="V411" i="7"/>
  <c r="Y411" i="7"/>
  <c r="AJ392" i="7"/>
  <c r="AM392" i="7"/>
  <c r="AO392" i="7" s="1"/>
  <c r="AJ396" i="7"/>
  <c r="AM396" i="7"/>
  <c r="AJ400" i="7"/>
  <c r="AM400" i="7"/>
  <c r="AO400" i="7" s="1"/>
  <c r="AJ404" i="7"/>
  <c r="AM404" i="7"/>
  <c r="AJ408" i="7"/>
  <c r="AM408" i="7"/>
  <c r="AO408" i="7" s="1"/>
  <c r="Y13" i="7"/>
  <c r="Y21" i="7"/>
  <c r="Y29" i="7"/>
  <c r="K45" i="7"/>
  <c r="Y39" i="7"/>
  <c r="Y49" i="7"/>
  <c r="AM45" i="7"/>
  <c r="K70" i="7"/>
  <c r="Y65" i="7"/>
  <c r="Y76" i="7"/>
  <c r="AM64" i="7"/>
  <c r="K105" i="7"/>
  <c r="Y90" i="7"/>
  <c r="Y99" i="7"/>
  <c r="Y110" i="7"/>
  <c r="AM99" i="7"/>
  <c r="AM109" i="7"/>
  <c r="K132" i="7"/>
  <c r="Y136" i="7"/>
  <c r="AM125" i="7"/>
  <c r="AM134" i="7"/>
  <c r="K150" i="7"/>
  <c r="K161" i="7"/>
  <c r="AM145" i="7"/>
  <c r="K176" i="7"/>
  <c r="Y174" i="7"/>
  <c r="Y185" i="7"/>
  <c r="AM174" i="7"/>
  <c r="AM191" i="7"/>
  <c r="K205" i="7"/>
  <c r="M205" i="7" s="1"/>
  <c r="Y212" i="7"/>
  <c r="AA212" i="7" s="1"/>
  <c r="AM205" i="7"/>
  <c r="AO205" i="7" s="1"/>
  <c r="Y237" i="7"/>
  <c r="AA237" i="7" s="1"/>
  <c r="AM230" i="7"/>
  <c r="AO230" i="7" s="1"/>
  <c r="AM243" i="7"/>
  <c r="AO243" i="7" s="1"/>
  <c r="K263" i="7"/>
  <c r="Y271" i="7"/>
  <c r="AA271" i="7" s="1"/>
  <c r="K282" i="7"/>
  <c r="M282" i="7" s="1"/>
  <c r="AM282" i="7"/>
  <c r="AM316" i="7"/>
  <c r="AO316" i="7" s="1"/>
  <c r="K352" i="7"/>
  <c r="M352" i="7" s="1"/>
  <c r="Y372" i="7"/>
  <c r="AM401" i="7"/>
  <c r="AO401" i="7" s="1"/>
  <c r="V299" i="7"/>
  <c r="Y299" i="7"/>
  <c r="AA299" i="7" s="1"/>
  <c r="AJ280" i="7"/>
  <c r="AM280" i="7"/>
  <c r="AO280" i="7" s="1"/>
  <c r="AJ284" i="7"/>
  <c r="AM284" i="7"/>
  <c r="AO284" i="7" s="1"/>
  <c r="AJ288" i="7"/>
  <c r="AM288" i="7"/>
  <c r="AO288" i="7" s="1"/>
  <c r="AJ292" i="7"/>
  <c r="AM292" i="7"/>
  <c r="AO292" i="7" s="1"/>
  <c r="AJ296" i="7"/>
  <c r="AM296" i="7"/>
  <c r="AO296" i="7" s="1"/>
  <c r="AJ300" i="7"/>
  <c r="AM300" i="7"/>
  <c r="AO300" i="7" s="1"/>
  <c r="H308" i="7"/>
  <c r="K308" i="7"/>
  <c r="M308" i="7" s="1"/>
  <c r="H312" i="7"/>
  <c r="K312" i="7"/>
  <c r="M312" i="7" s="1"/>
  <c r="H320" i="7"/>
  <c r="K320" i="7"/>
  <c r="M320" i="7" s="1"/>
  <c r="H324" i="7"/>
  <c r="K324" i="7"/>
  <c r="M324" i="7" s="1"/>
  <c r="V309" i="7"/>
  <c r="Y309" i="7"/>
  <c r="AA309" i="7" s="1"/>
  <c r="V313" i="7"/>
  <c r="Y313" i="7"/>
  <c r="V317" i="7"/>
  <c r="Y317" i="7"/>
  <c r="AA317" i="7" s="1"/>
  <c r="V325" i="7"/>
  <c r="Y325" i="7"/>
  <c r="AJ310" i="7"/>
  <c r="AM310" i="7"/>
  <c r="AO310" i="7" s="1"/>
  <c r="AJ314" i="7"/>
  <c r="AM314" i="7"/>
  <c r="AJ318" i="7"/>
  <c r="AM318" i="7"/>
  <c r="AO318" i="7" s="1"/>
  <c r="AJ322" i="7"/>
  <c r="AM322" i="7"/>
  <c r="AJ326" i="7"/>
  <c r="AM326" i="7"/>
  <c r="AO326" i="7" s="1"/>
  <c r="H334" i="7"/>
  <c r="K334" i="7"/>
  <c r="H338" i="7"/>
  <c r="K338" i="7"/>
  <c r="H342" i="7"/>
  <c r="K342" i="7"/>
  <c r="H350" i="7"/>
  <c r="K350" i="7"/>
  <c r="H354" i="7"/>
  <c r="K354" i="7"/>
  <c r="M354" i="7" s="1"/>
  <c r="V347" i="7"/>
  <c r="Y347" i="7"/>
  <c r="AJ336" i="7"/>
  <c r="AM336" i="7"/>
  <c r="AO336" i="7" s="1"/>
  <c r="AJ344" i="7"/>
  <c r="AM344" i="7"/>
  <c r="AJ348" i="7"/>
  <c r="AM348" i="7"/>
  <c r="AO348" i="7" s="1"/>
  <c r="AJ352" i="7"/>
  <c r="AM352" i="7"/>
  <c r="H365" i="7"/>
  <c r="K365" i="7"/>
  <c r="M365" i="7" s="1"/>
  <c r="H369" i="7"/>
  <c r="K369" i="7"/>
  <c r="M369" i="7" s="1"/>
  <c r="H373" i="7"/>
  <c r="K373" i="7"/>
  <c r="M373" i="7" s="1"/>
  <c r="H377" i="7"/>
  <c r="K377" i="7"/>
  <c r="M377" i="7" s="1"/>
  <c r="H381" i="7"/>
  <c r="K381" i="7"/>
  <c r="M381" i="7" s="1"/>
  <c r="V362" i="7"/>
  <c r="Y362" i="7"/>
  <c r="AA362" i="7" s="1"/>
  <c r="V366" i="7"/>
  <c r="Y366" i="7"/>
  <c r="AA366" i="7" s="1"/>
  <c r="V370" i="7"/>
  <c r="Y370" i="7"/>
  <c r="AA370" i="7" s="1"/>
  <c r="V374" i="7"/>
  <c r="Y374" i="7"/>
  <c r="AA374" i="7" s="1"/>
  <c r="V378" i="7"/>
  <c r="Y378" i="7"/>
  <c r="AA378" i="7" s="1"/>
  <c r="V382" i="7"/>
  <c r="Y382" i="7"/>
  <c r="AA382" i="7" s="1"/>
  <c r="AJ363" i="7"/>
  <c r="AM363" i="7"/>
  <c r="AO363" i="7" s="1"/>
  <c r="AJ383" i="7"/>
  <c r="AM383" i="7"/>
  <c r="AO383" i="7" s="1"/>
  <c r="H392" i="7"/>
  <c r="K392" i="7"/>
  <c r="M392" i="7" s="1"/>
  <c r="H400" i="7"/>
  <c r="K400" i="7"/>
  <c r="M400" i="7" s="1"/>
  <c r="H408" i="7"/>
  <c r="K408" i="7"/>
  <c r="M408" i="7" s="1"/>
  <c r="V393" i="7"/>
  <c r="Y393" i="7"/>
  <c r="AA393" i="7" s="1"/>
  <c r="V397" i="7"/>
  <c r="Y397" i="7"/>
  <c r="AA397" i="7" s="1"/>
  <c r="V401" i="7"/>
  <c r="Y401" i="7"/>
  <c r="AA401" i="7" s="1"/>
  <c r="V405" i="7"/>
  <c r="Y405" i="7"/>
  <c r="AA405" i="7" s="1"/>
  <c r="V409" i="7"/>
  <c r="Y409" i="7"/>
  <c r="AA409" i="7" s="1"/>
  <c r="AJ390" i="7"/>
  <c r="AM390" i="7"/>
  <c r="AO390" i="7" s="1"/>
  <c r="AJ394" i="7"/>
  <c r="AM394" i="7"/>
  <c r="AO394" i="7" s="1"/>
  <c r="AJ398" i="7"/>
  <c r="AM398" i="7"/>
  <c r="AO398" i="7" s="1"/>
  <c r="AJ402" i="7"/>
  <c r="AM402" i="7"/>
  <c r="AO402" i="7" s="1"/>
  <c r="AJ406" i="7"/>
  <c r="AM406" i="7"/>
  <c r="AO406" i="7" s="1"/>
  <c r="AJ410" i="7"/>
  <c r="AM410" i="7"/>
  <c r="AO410" i="7" s="1"/>
  <c r="AM340" i="7"/>
  <c r="AM371" i="7"/>
  <c r="AO371" i="7" s="1"/>
  <c r="H346" i="7"/>
  <c r="V63" i="7"/>
  <c r="Y63" i="7"/>
  <c r="V67" i="7"/>
  <c r="Y67" i="7"/>
  <c r="V71" i="7"/>
  <c r="Y71" i="7"/>
  <c r="V75" i="7"/>
  <c r="Y75" i="7"/>
  <c r="V79" i="7"/>
  <c r="Y79" i="7"/>
  <c r="V83" i="7"/>
  <c r="Y83" i="7"/>
  <c r="AJ90" i="7"/>
  <c r="AM90" i="7"/>
  <c r="AJ98" i="7"/>
  <c r="AM98" i="7"/>
  <c r="AJ102" i="7"/>
  <c r="AM102" i="7"/>
  <c r="AJ106" i="7"/>
  <c r="AM106" i="7"/>
  <c r="AJ110" i="7"/>
  <c r="AM110" i="7"/>
  <c r="H144" i="7"/>
  <c r="K144" i="7"/>
  <c r="H156" i="7"/>
  <c r="K156" i="7"/>
  <c r="H160" i="7"/>
  <c r="K160" i="7"/>
  <c r="V171" i="7"/>
  <c r="Y171" i="7"/>
  <c r="V175" i="7"/>
  <c r="Y175" i="7"/>
  <c r="V179" i="7"/>
  <c r="Y179" i="7"/>
  <c r="V183" i="7"/>
  <c r="Y183" i="7"/>
  <c r="V187" i="7"/>
  <c r="Y187" i="7"/>
  <c r="V191" i="7"/>
  <c r="Y191" i="7"/>
  <c r="V213" i="7"/>
  <c r="Y213" i="7"/>
  <c r="AA213" i="7" s="1"/>
  <c r="V217" i="7"/>
  <c r="Y217" i="7"/>
  <c r="AA217" i="7" s="1"/>
  <c r="AJ202" i="7"/>
  <c r="AM202" i="7"/>
  <c r="AO202" i="7" s="1"/>
  <c r="AJ218" i="7"/>
  <c r="AM218" i="7"/>
  <c r="AO218" i="7" s="1"/>
  <c r="H235" i="7"/>
  <c r="K235" i="7"/>
  <c r="M235" i="7" s="1"/>
  <c r="V240" i="7"/>
  <c r="Y240" i="7"/>
  <c r="AA240" i="7" s="1"/>
  <c r="AJ229" i="7"/>
  <c r="AM229" i="7"/>
  <c r="AO229" i="7" s="1"/>
  <c r="AJ233" i="7"/>
  <c r="AM233" i="7"/>
  <c r="AO233" i="7" s="1"/>
  <c r="AJ241" i="7"/>
  <c r="AM241" i="7"/>
  <c r="AO241" i="7" s="1"/>
  <c r="AJ245" i="7"/>
  <c r="AM245" i="7"/>
  <c r="AO245" i="7" s="1"/>
  <c r="V254" i="7"/>
  <c r="Y254" i="7"/>
  <c r="AA254" i="7" s="1"/>
  <c r="V270" i="7"/>
  <c r="Y270" i="7"/>
  <c r="AA270" i="7" s="1"/>
  <c r="AJ259" i="7"/>
  <c r="AM259" i="7"/>
  <c r="AO259" i="7" s="1"/>
  <c r="H287" i="7"/>
  <c r="K287" i="7"/>
  <c r="M287" i="7" s="1"/>
  <c r="H291" i="7"/>
  <c r="K291" i="7"/>
  <c r="H299" i="7"/>
  <c r="K299" i="7"/>
  <c r="M299" i="7" s="1"/>
  <c r="AJ281" i="7"/>
  <c r="AM281" i="7"/>
  <c r="AO281" i="7" s="1"/>
  <c r="AJ289" i="7"/>
  <c r="AM289" i="7"/>
  <c r="AJ297" i="7"/>
  <c r="AM297" i="7"/>
  <c r="AO297" i="7" s="1"/>
  <c r="H309" i="7"/>
  <c r="K309" i="7"/>
  <c r="H313" i="7"/>
  <c r="K313" i="7"/>
  <c r="M313" i="7" s="1"/>
  <c r="H321" i="7"/>
  <c r="K321" i="7"/>
  <c r="H325" i="7"/>
  <c r="K325" i="7"/>
  <c r="M325" i="7" s="1"/>
  <c r="V322" i="7"/>
  <c r="Y322" i="7"/>
  <c r="AJ311" i="7"/>
  <c r="AM311" i="7"/>
  <c r="AO311" i="7" s="1"/>
  <c r="AJ323" i="7"/>
  <c r="AM323" i="7"/>
  <c r="AJ327" i="7"/>
  <c r="AM327" i="7"/>
  <c r="AO327" i="7" s="1"/>
  <c r="H335" i="7"/>
  <c r="K335" i="7"/>
  <c r="M335" i="7" s="1"/>
  <c r="H339" i="7"/>
  <c r="K339" i="7"/>
  <c r="M339" i="7" s="1"/>
  <c r="H343" i="7"/>
  <c r="K343" i="7"/>
  <c r="M343" i="7" s="1"/>
  <c r="H351" i="7"/>
  <c r="K351" i="7"/>
  <c r="M351" i="7" s="1"/>
  <c r="H355" i="7"/>
  <c r="K355" i="7"/>
  <c r="M355" i="7" s="1"/>
  <c r="V336" i="7"/>
  <c r="Y336" i="7"/>
  <c r="AA336" i="7" s="1"/>
  <c r="V340" i="7"/>
  <c r="Y340" i="7"/>
  <c r="AA340" i="7" s="1"/>
  <c r="V344" i="7"/>
  <c r="Y344" i="7"/>
  <c r="AA344" i="7" s="1"/>
  <c r="V348" i="7"/>
  <c r="Y348" i="7"/>
  <c r="AA348" i="7" s="1"/>
  <c r="V352" i="7"/>
  <c r="Y352" i="7"/>
  <c r="AA352" i="7" s="1"/>
  <c r="AJ337" i="7"/>
  <c r="AM337" i="7"/>
  <c r="AO337" i="7" s="1"/>
  <c r="H366" i="7"/>
  <c r="K366" i="7"/>
  <c r="M366" i="7" s="1"/>
  <c r="H374" i="7"/>
  <c r="K374" i="7"/>
  <c r="M374" i="7" s="1"/>
  <c r="V363" i="7"/>
  <c r="Y363" i="7"/>
  <c r="AA363" i="7" s="1"/>
  <c r="V371" i="7"/>
  <c r="Y371" i="7"/>
  <c r="AA371" i="7" s="1"/>
  <c r="V375" i="7"/>
  <c r="Y375" i="7"/>
  <c r="AA375" i="7" s="1"/>
  <c r="V379" i="7"/>
  <c r="Y379" i="7"/>
  <c r="AA379" i="7" s="1"/>
  <c r="AJ364" i="7"/>
  <c r="AM364" i="7"/>
  <c r="AO364" i="7" s="1"/>
  <c r="AJ368" i="7"/>
  <c r="AM368" i="7"/>
  <c r="AO368" i="7" s="1"/>
  <c r="AJ372" i="7"/>
  <c r="AM372" i="7"/>
  <c r="AO372" i="7" s="1"/>
  <c r="AJ376" i="7"/>
  <c r="AM376" i="7"/>
  <c r="AO376" i="7" s="1"/>
  <c r="AJ380" i="7"/>
  <c r="AM380" i="7"/>
  <c r="AO380" i="7" s="1"/>
  <c r="H401" i="7"/>
  <c r="K401" i="7"/>
  <c r="M401" i="7" s="1"/>
  <c r="V390" i="7"/>
  <c r="Y390" i="7"/>
  <c r="V394" i="7"/>
  <c r="Y394" i="7"/>
  <c r="AA394" i="7" s="1"/>
  <c r="V402" i="7"/>
  <c r="Y402" i="7"/>
  <c r="V410" i="7"/>
  <c r="Y410" i="7"/>
  <c r="AA410" i="7" s="1"/>
  <c r="AJ391" i="7"/>
  <c r="AM391" i="7"/>
  <c r="AJ395" i="7"/>
  <c r="AM395" i="7"/>
  <c r="AO395" i="7" s="1"/>
  <c r="AJ399" i="7"/>
  <c r="AM399" i="7"/>
  <c r="AJ403" i="7"/>
  <c r="AM403" i="7"/>
  <c r="AO403" i="7" s="1"/>
  <c r="AJ407" i="7"/>
  <c r="AM407" i="7"/>
  <c r="AJ411" i="7"/>
  <c r="AM411" i="7"/>
  <c r="AO411" i="7" s="1"/>
  <c r="Y12" i="7"/>
  <c r="Y16" i="7"/>
  <c r="Y20" i="7"/>
  <c r="Y24" i="7"/>
  <c r="Y28" i="7"/>
  <c r="K43" i="7"/>
  <c r="Y48" i="7"/>
  <c r="AM42" i="7"/>
  <c r="K84" i="7"/>
  <c r="AM78" i="7"/>
  <c r="K104" i="7"/>
  <c r="Y93" i="7"/>
  <c r="Y109" i="7"/>
  <c r="K134" i="7"/>
  <c r="Y123" i="7"/>
  <c r="AM128" i="7"/>
  <c r="AM158" i="7"/>
  <c r="K174" i="7"/>
  <c r="K190" i="7"/>
  <c r="AM172" i="7"/>
  <c r="AM188" i="7"/>
  <c r="K204" i="7"/>
  <c r="K243" i="7"/>
  <c r="M243" i="7" s="1"/>
  <c r="Y228" i="7"/>
  <c r="AA228" i="7" s="1"/>
  <c r="K261" i="7"/>
  <c r="M261" i="7" s="1"/>
  <c r="Y274" i="7"/>
  <c r="AA274" i="7" s="1"/>
  <c r="AM267" i="7"/>
  <c r="AO267" i="7" s="1"/>
  <c r="Y296" i="7"/>
  <c r="AA296" i="7" s="1"/>
  <c r="K317" i="7"/>
  <c r="M317" i="7" s="1"/>
  <c r="Y318" i="7"/>
  <c r="Y335" i="7"/>
  <c r="Y351" i="7"/>
  <c r="AM341" i="7"/>
  <c r="AO341" i="7" s="1"/>
  <c r="AM375" i="7"/>
  <c r="AO375" i="7" s="1"/>
  <c r="K396" i="7"/>
  <c r="M396" i="7" s="1"/>
  <c r="K409" i="7"/>
  <c r="M409" i="7" s="1"/>
  <c r="H48" i="7"/>
  <c r="H52" i="7"/>
  <c r="K11" i="7"/>
  <c r="H11" i="7"/>
  <c r="K21" i="7"/>
  <c r="H24" i="7"/>
  <c r="K20" i="7"/>
  <c r="H25" i="7"/>
  <c r="K25" i="7"/>
  <c r="H17" i="7"/>
  <c r="K17" i="7"/>
  <c r="K29" i="7"/>
  <c r="K13" i="7"/>
  <c r="H12" i="7"/>
  <c r="H16" i="7"/>
  <c r="K16" i="7"/>
  <c r="K28" i="7"/>
  <c r="H19" i="7"/>
  <c r="H27" i="7"/>
  <c r="H10" i="7"/>
  <c r="K30" i="7"/>
  <c r="H30" i="7"/>
  <c r="K26" i="7"/>
  <c r="H26" i="7"/>
  <c r="K22" i="7"/>
  <c r="H22" i="7"/>
  <c r="K18" i="7"/>
  <c r="H18" i="7"/>
  <c r="K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7" i="8"/>
  <c r="B67" i="8"/>
  <c r="D67" i="8"/>
  <c r="C66" i="8"/>
  <c r="B66" i="8"/>
  <c r="D66" i="8"/>
  <c r="C65" i="8"/>
  <c r="B65" i="8"/>
  <c r="D65" i="8"/>
  <c r="C64" i="8"/>
  <c r="B64" i="8"/>
  <c r="D64" i="8"/>
  <c r="C63" i="8"/>
  <c r="B63" i="8"/>
  <c r="D63" i="8"/>
  <c r="C62" i="8"/>
  <c r="B62" i="8"/>
  <c r="D62" i="8"/>
  <c r="C61" i="8"/>
  <c r="B61" i="8"/>
  <c r="D61" i="8"/>
  <c r="C60" i="8"/>
  <c r="B60" i="8"/>
  <c r="D60" i="8"/>
  <c r="C59" i="8"/>
  <c r="B59" i="8"/>
  <c r="D59" i="8"/>
  <c r="C58" i="8"/>
  <c r="B58" i="8"/>
  <c r="D58" i="8"/>
  <c r="C57" i="8"/>
  <c r="B57" i="8"/>
  <c r="D57" i="8"/>
  <c r="C56" i="8"/>
  <c r="B56" i="8"/>
  <c r="D56" i="8"/>
  <c r="C55" i="8"/>
  <c r="B55" i="8"/>
  <c r="D55" i="8"/>
  <c r="C54" i="8"/>
  <c r="B54" i="8"/>
  <c r="D54" i="8"/>
  <c r="C53" i="8"/>
  <c r="B53" i="8"/>
  <c r="D53" i="8"/>
  <c r="C52" i="8"/>
  <c r="B52" i="8"/>
  <c r="D52" i="8"/>
  <c r="C51" i="8"/>
  <c r="B51" i="8"/>
  <c r="D51" i="8"/>
  <c r="C50" i="8"/>
  <c r="B50" i="8"/>
  <c r="D50" i="8"/>
  <c r="C49" i="8"/>
  <c r="B49" i="8"/>
  <c r="D49" i="8"/>
  <c r="C48" i="8"/>
  <c r="B48" i="8"/>
  <c r="D48" i="8"/>
  <c r="C47" i="8"/>
  <c r="B47" i="8"/>
  <c r="D47" i="8"/>
  <c r="C46" i="8"/>
  <c r="B46" i="8"/>
  <c r="D42" i="8"/>
  <c r="C41" i="8"/>
  <c r="B41" i="8"/>
  <c r="D41" i="8"/>
  <c r="C40" i="8"/>
  <c r="B40" i="8"/>
  <c r="D40" i="8"/>
  <c r="C39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39" i="8"/>
  <c r="D39" i="8"/>
  <c r="C38" i="8"/>
  <c r="B38" i="8"/>
  <c r="D38" i="8"/>
  <c r="C37" i="8"/>
  <c r="B37" i="8"/>
  <c r="D37" i="8"/>
  <c r="C36" i="8"/>
  <c r="B36" i="8"/>
  <c r="D36" i="8"/>
  <c r="C35" i="8"/>
  <c r="B35" i="8"/>
  <c r="D35" i="8"/>
  <c r="C34" i="8"/>
  <c r="B34" i="8"/>
  <c r="D34" i="8"/>
  <c r="C33" i="8"/>
  <c r="B33" i="8"/>
  <c r="D33" i="8"/>
  <c r="C32" i="8"/>
  <c r="B32" i="8"/>
  <c r="D32" i="8"/>
  <c r="C31" i="8"/>
  <c r="B31" i="8"/>
  <c r="D31" i="8"/>
  <c r="C30" i="8"/>
  <c r="B30" i="8"/>
  <c r="D30" i="8"/>
  <c r="C29" i="8"/>
  <c r="B29" i="8"/>
  <c r="D29" i="8"/>
  <c r="C28" i="8"/>
  <c r="B28" i="8"/>
  <c r="D28" i="8"/>
  <c r="C27" i="8"/>
  <c r="B27" i="8"/>
  <c r="D27" i="8"/>
  <c r="C26" i="8"/>
  <c r="B26" i="8"/>
  <c r="D26" i="8"/>
  <c r="C25" i="8"/>
  <c r="B25" i="8"/>
  <c r="D25" i="8"/>
  <c r="C24" i="8"/>
  <c r="B24" i="8"/>
  <c r="D24" i="8"/>
  <c r="C23" i="8"/>
  <c r="B23" i="8"/>
  <c r="D23" i="8"/>
  <c r="C22" i="8"/>
  <c r="B22" i="8"/>
  <c r="D22" i="8"/>
  <c r="C21" i="8"/>
  <c r="B21" i="8"/>
  <c r="D21" i="8"/>
  <c r="C20" i="8"/>
  <c r="B20" i="8"/>
  <c r="C4" i="8"/>
  <c r="C5" i="8"/>
  <c r="C3" i="8"/>
  <c r="AH411" i="7"/>
  <c r="W462" i="15" s="1"/>
  <c r="H991" i="17" s="1"/>
  <c r="T411" i="7"/>
  <c r="O462" i="15" s="1"/>
  <c r="H976" i="17" s="1"/>
  <c r="F411" i="7"/>
  <c r="G462" i="15" s="1"/>
  <c r="H961" i="17" s="1"/>
  <c r="AH410" i="7"/>
  <c r="W441" i="15" s="1"/>
  <c r="H946" i="17" s="1"/>
  <c r="T410" i="7"/>
  <c r="O441" i="15" s="1"/>
  <c r="H931" i="17" s="1"/>
  <c r="F410" i="7"/>
  <c r="G441" i="15" s="1"/>
  <c r="H916" i="17" s="1"/>
  <c r="AH409" i="7"/>
  <c r="W420" i="15" s="1"/>
  <c r="H901" i="17" s="1"/>
  <c r="T409" i="7"/>
  <c r="O420" i="15" s="1"/>
  <c r="H886" i="17" s="1"/>
  <c r="F409" i="7"/>
  <c r="G420" i="15" s="1"/>
  <c r="H871" i="17" s="1"/>
  <c r="AH408" i="7"/>
  <c r="W399" i="15" s="1"/>
  <c r="H856" i="17" s="1"/>
  <c r="T408" i="7"/>
  <c r="O399" i="15" s="1"/>
  <c r="H841" i="17" s="1"/>
  <c r="F408" i="7"/>
  <c r="G399" i="15" s="1"/>
  <c r="H826" i="17" s="1"/>
  <c r="AH407" i="7"/>
  <c r="W378" i="15" s="1"/>
  <c r="H811" i="17" s="1"/>
  <c r="T407" i="7"/>
  <c r="O378" i="15" s="1"/>
  <c r="H796" i="17" s="1"/>
  <c r="F407" i="7"/>
  <c r="G378" i="15" s="1"/>
  <c r="H781" i="17" s="1"/>
  <c r="AH406" i="7"/>
  <c r="W357" i="15" s="1"/>
  <c r="H766" i="17" s="1"/>
  <c r="T406" i="7"/>
  <c r="F406" i="7"/>
  <c r="G357" i="15" s="1"/>
  <c r="H736" i="17" s="1"/>
  <c r="AH405" i="7"/>
  <c r="W336" i="15" s="1"/>
  <c r="H721" i="17" s="1"/>
  <c r="T405" i="7"/>
  <c r="O336" i="15" s="1"/>
  <c r="H706" i="17" s="1"/>
  <c r="F405" i="7"/>
  <c r="AH404" i="7"/>
  <c r="W315" i="15" s="1"/>
  <c r="H676" i="17" s="1"/>
  <c r="T404" i="7"/>
  <c r="O315" i="15" s="1"/>
  <c r="H661" i="17" s="1"/>
  <c r="F404" i="7"/>
  <c r="G315" i="15" s="1"/>
  <c r="H646" i="17" s="1"/>
  <c r="AH403" i="7"/>
  <c r="W294" i="15" s="1"/>
  <c r="H631" i="17" s="1"/>
  <c r="T403" i="7"/>
  <c r="O294" i="15" s="1"/>
  <c r="H616" i="17" s="1"/>
  <c r="F403" i="7"/>
  <c r="G294" i="15" s="1"/>
  <c r="H601" i="17" s="1"/>
  <c r="AH402" i="7"/>
  <c r="W273" i="15" s="1"/>
  <c r="H586" i="17" s="1"/>
  <c r="T402" i="7"/>
  <c r="O273" i="15" s="1"/>
  <c r="H571" i="17" s="1"/>
  <c r="F402" i="7"/>
  <c r="G273" i="15" s="1"/>
  <c r="H556" i="17" s="1"/>
  <c r="AH401" i="7"/>
  <c r="W252" i="15" s="1"/>
  <c r="H541" i="17" s="1"/>
  <c r="T401" i="7"/>
  <c r="O252" i="15" s="1"/>
  <c r="H526" i="17" s="1"/>
  <c r="F401" i="7"/>
  <c r="G252" i="15" s="1"/>
  <c r="H511" i="17" s="1"/>
  <c r="AH400" i="7"/>
  <c r="W231" i="15" s="1"/>
  <c r="H496" i="17" s="1"/>
  <c r="T400" i="7"/>
  <c r="O231" i="15" s="1"/>
  <c r="H481" i="17" s="1"/>
  <c r="F400" i="7"/>
  <c r="G231" i="15" s="1"/>
  <c r="H466" i="17" s="1"/>
  <c r="AH399" i="7"/>
  <c r="W210" i="15" s="1"/>
  <c r="H451" i="17" s="1"/>
  <c r="T399" i="7"/>
  <c r="O210" i="15" s="1"/>
  <c r="H436" i="17" s="1"/>
  <c r="F399" i="7"/>
  <c r="G210" i="15" s="1"/>
  <c r="H421" i="17" s="1"/>
  <c r="AH398" i="7"/>
  <c r="W189" i="15" s="1"/>
  <c r="H406" i="17" s="1"/>
  <c r="T398" i="7"/>
  <c r="O189" i="15" s="1"/>
  <c r="H391" i="17" s="1"/>
  <c r="F398" i="7"/>
  <c r="G189" i="15" s="1"/>
  <c r="H376" i="17" s="1"/>
  <c r="AH397" i="7"/>
  <c r="W168" i="15" s="1"/>
  <c r="H361" i="17" s="1"/>
  <c r="T397" i="7"/>
  <c r="O168" i="15" s="1"/>
  <c r="H346" i="17" s="1"/>
  <c r="F397" i="7"/>
  <c r="AH396" i="7"/>
  <c r="W147" i="15" s="1"/>
  <c r="H316" i="17" s="1"/>
  <c r="T396" i="7"/>
  <c r="O147" i="15" s="1"/>
  <c r="H301" i="17" s="1"/>
  <c r="F396" i="7"/>
  <c r="G147" i="15" s="1"/>
  <c r="H286" i="17" s="1"/>
  <c r="AH395" i="7"/>
  <c r="W126" i="15" s="1"/>
  <c r="H271" i="17" s="1"/>
  <c r="T395" i="7"/>
  <c r="O126" i="15" s="1"/>
  <c r="H256" i="17" s="1"/>
  <c r="F395" i="7"/>
  <c r="G126" i="15" s="1"/>
  <c r="H241" i="17" s="1"/>
  <c r="AH394" i="7"/>
  <c r="W105" i="15" s="1"/>
  <c r="H226" i="17" s="1"/>
  <c r="T394" i="7"/>
  <c r="O105" i="15" s="1"/>
  <c r="H211" i="17" s="1"/>
  <c r="F394" i="7"/>
  <c r="G105" i="15" s="1"/>
  <c r="H196" i="17" s="1"/>
  <c r="AH393" i="7"/>
  <c r="W84" i="15" s="1"/>
  <c r="H181" i="17" s="1"/>
  <c r="T393" i="7"/>
  <c r="O84" i="15" s="1"/>
  <c r="H166" i="17" s="1"/>
  <c r="F393" i="7"/>
  <c r="AH392" i="7"/>
  <c r="W63" i="15" s="1"/>
  <c r="H136" i="17" s="1"/>
  <c r="T392" i="7"/>
  <c r="O63" i="15" s="1"/>
  <c r="H121" i="17" s="1"/>
  <c r="F392" i="7"/>
  <c r="G63" i="15" s="1"/>
  <c r="H106" i="17" s="1"/>
  <c r="AH391" i="7"/>
  <c r="W42" i="15" s="1"/>
  <c r="H91" i="17" s="1"/>
  <c r="T391" i="7"/>
  <c r="O42" i="15" s="1"/>
  <c r="H76" i="17" s="1"/>
  <c r="F391" i="7"/>
  <c r="G42" i="15" s="1"/>
  <c r="H61" i="17" s="1"/>
  <c r="AH390" i="7"/>
  <c r="W21" i="15" s="1"/>
  <c r="H46" i="17" s="1"/>
  <c r="T390" i="7"/>
  <c r="O21" i="15" s="1"/>
  <c r="H31" i="17" s="1"/>
  <c r="AH383" i="7"/>
  <c r="W461" i="15" s="1"/>
  <c r="H990" i="17" s="1"/>
  <c r="T383" i="7"/>
  <c r="F383" i="7"/>
  <c r="G461" i="15" s="1"/>
  <c r="H960" i="17" s="1"/>
  <c r="AH382" i="7"/>
  <c r="W440" i="15" s="1"/>
  <c r="H945" i="17" s="1"/>
  <c r="T382" i="7"/>
  <c r="O440" i="15" s="1"/>
  <c r="H930" i="17" s="1"/>
  <c r="F382" i="7"/>
  <c r="AH381" i="7"/>
  <c r="W419" i="15" s="1"/>
  <c r="H900" i="17" s="1"/>
  <c r="T381" i="7"/>
  <c r="O419" i="15" s="1"/>
  <c r="H885" i="17" s="1"/>
  <c r="F381" i="7"/>
  <c r="G419" i="15" s="1"/>
  <c r="H870" i="17" s="1"/>
  <c r="AH380" i="7"/>
  <c r="W398" i="15" s="1"/>
  <c r="H855" i="17" s="1"/>
  <c r="T380" i="7"/>
  <c r="O398" i="15" s="1"/>
  <c r="H840" i="17" s="1"/>
  <c r="F380" i="7"/>
  <c r="G398" i="15" s="1"/>
  <c r="H825" i="17" s="1"/>
  <c r="AH379" i="7"/>
  <c r="W377" i="15" s="1"/>
  <c r="H810" i="17" s="1"/>
  <c r="T379" i="7"/>
  <c r="O377" i="15" s="1"/>
  <c r="H795" i="17" s="1"/>
  <c r="F379" i="7"/>
  <c r="AH378" i="7"/>
  <c r="T378" i="7"/>
  <c r="F378" i="7"/>
  <c r="L378" i="7" s="1"/>
  <c r="AH377" i="7"/>
  <c r="T377" i="7"/>
  <c r="O335" i="15" s="1"/>
  <c r="H705" i="17" s="1"/>
  <c r="F377" i="7"/>
  <c r="G335" i="15" s="1"/>
  <c r="H690" i="17" s="1"/>
  <c r="AH376" i="7"/>
  <c r="W314" i="15" s="1"/>
  <c r="H675" i="17" s="1"/>
  <c r="T376" i="7"/>
  <c r="O314" i="15" s="1"/>
  <c r="H660" i="17" s="1"/>
  <c r="F376" i="7"/>
  <c r="G314" i="15" s="1"/>
  <c r="H645" i="17" s="1"/>
  <c r="AH375" i="7"/>
  <c r="W293" i="15" s="1"/>
  <c r="H630" i="17" s="1"/>
  <c r="T375" i="7"/>
  <c r="O293" i="15" s="1"/>
  <c r="H615" i="17" s="1"/>
  <c r="F375" i="7"/>
  <c r="G293" i="15" s="1"/>
  <c r="H600" i="17" s="1"/>
  <c r="AH374" i="7"/>
  <c r="T374" i="7"/>
  <c r="F374" i="7"/>
  <c r="AH373" i="7"/>
  <c r="W251" i="15" s="1"/>
  <c r="H540" i="17" s="1"/>
  <c r="T373" i="7"/>
  <c r="O251" i="15" s="1"/>
  <c r="H525" i="17" s="1"/>
  <c r="F373" i="7"/>
  <c r="G251" i="15" s="1"/>
  <c r="H510" i="17" s="1"/>
  <c r="AH372" i="7"/>
  <c r="W230" i="15" s="1"/>
  <c r="H495" i="17" s="1"/>
  <c r="T372" i="7"/>
  <c r="O230" i="15" s="1"/>
  <c r="H480" i="17" s="1"/>
  <c r="F372" i="7"/>
  <c r="G230" i="15" s="1"/>
  <c r="H465" i="17" s="1"/>
  <c r="AH371" i="7"/>
  <c r="W209" i="15" s="1"/>
  <c r="H450" i="17" s="1"/>
  <c r="T371" i="7"/>
  <c r="O209" i="15" s="1"/>
  <c r="H435" i="17" s="1"/>
  <c r="F371" i="7"/>
  <c r="G209" i="15" s="1"/>
  <c r="H420" i="17" s="1"/>
  <c r="AH370" i="7"/>
  <c r="W188" i="15" s="1"/>
  <c r="H405" i="17" s="1"/>
  <c r="T370" i="7"/>
  <c r="O188" i="15" s="1"/>
  <c r="H390" i="17" s="1"/>
  <c r="F370" i="7"/>
  <c r="G188" i="15" s="1"/>
  <c r="H375" i="17" s="1"/>
  <c r="AH369" i="7"/>
  <c r="W167" i="15" s="1"/>
  <c r="H360" i="17" s="1"/>
  <c r="T369" i="7"/>
  <c r="O167" i="15" s="1"/>
  <c r="H345" i="17" s="1"/>
  <c r="F369" i="7"/>
  <c r="G167" i="15" s="1"/>
  <c r="H330" i="17" s="1"/>
  <c r="AH368" i="7"/>
  <c r="W146" i="15" s="1"/>
  <c r="H315" i="17" s="1"/>
  <c r="T368" i="7"/>
  <c r="O146" i="15" s="1"/>
  <c r="H300" i="17" s="1"/>
  <c r="F368" i="7"/>
  <c r="G146" i="15" s="1"/>
  <c r="H285" i="17" s="1"/>
  <c r="AH367" i="7"/>
  <c r="W125" i="15" s="1"/>
  <c r="H270" i="17" s="1"/>
  <c r="T367" i="7"/>
  <c r="F367" i="7"/>
  <c r="AH366" i="7"/>
  <c r="W104" i="15" s="1"/>
  <c r="H225" i="17" s="1"/>
  <c r="T366" i="7"/>
  <c r="O104" i="15" s="1"/>
  <c r="H210" i="17" s="1"/>
  <c r="F366" i="7"/>
  <c r="G104" i="15" s="1"/>
  <c r="H195" i="17" s="1"/>
  <c r="AH365" i="7"/>
  <c r="W83" i="15" s="1"/>
  <c r="H180" i="17" s="1"/>
  <c r="T365" i="7"/>
  <c r="O83" i="15" s="1"/>
  <c r="H165" i="17" s="1"/>
  <c r="F365" i="7"/>
  <c r="G83" i="15" s="1"/>
  <c r="H150" i="17" s="1"/>
  <c r="AH364" i="7"/>
  <c r="W62" i="15" s="1"/>
  <c r="H135" i="17" s="1"/>
  <c r="T364" i="7"/>
  <c r="O62" i="15" s="1"/>
  <c r="H120" i="17" s="1"/>
  <c r="F364" i="7"/>
  <c r="G62" i="15" s="1"/>
  <c r="H105" i="17" s="1"/>
  <c r="AH363" i="7"/>
  <c r="W41" i="15" s="1"/>
  <c r="H90" i="17" s="1"/>
  <c r="T363" i="7"/>
  <c r="O41" i="15" s="1"/>
  <c r="H75" i="17" s="1"/>
  <c r="F363" i="7"/>
  <c r="G41" i="15" s="1"/>
  <c r="H60" i="17" s="1"/>
  <c r="AH362" i="7"/>
  <c r="W20" i="15" s="1"/>
  <c r="H45" i="17" s="1"/>
  <c r="T362" i="7"/>
  <c r="O20" i="15" s="1"/>
  <c r="H30" i="17" s="1"/>
  <c r="F362" i="7"/>
  <c r="G20" i="15" s="1"/>
  <c r="H15" i="17" s="1"/>
  <c r="AH355" i="7"/>
  <c r="W460" i="15" s="1"/>
  <c r="H989" i="17" s="1"/>
  <c r="T355" i="7"/>
  <c r="F355" i="7"/>
  <c r="G460" i="15" s="1"/>
  <c r="H959" i="17" s="1"/>
  <c r="AH354" i="7"/>
  <c r="W439" i="15" s="1"/>
  <c r="H944" i="17" s="1"/>
  <c r="T354" i="7"/>
  <c r="O439" i="15" s="1"/>
  <c r="H929" i="17" s="1"/>
  <c r="F354" i="7"/>
  <c r="G439" i="15" s="1"/>
  <c r="H914" i="17" s="1"/>
  <c r="AH353" i="7"/>
  <c r="W418" i="15" s="1"/>
  <c r="H899" i="17" s="1"/>
  <c r="T353" i="7"/>
  <c r="O418" i="15" s="1"/>
  <c r="H884" i="17" s="1"/>
  <c r="F353" i="7"/>
  <c r="G418" i="15" s="1"/>
  <c r="H869" i="17" s="1"/>
  <c r="AH352" i="7"/>
  <c r="W397" i="15" s="1"/>
  <c r="H854" i="17" s="1"/>
  <c r="T352" i="7"/>
  <c r="O397" i="15" s="1"/>
  <c r="H839" i="17" s="1"/>
  <c r="F352" i="7"/>
  <c r="G397" i="15" s="1"/>
  <c r="H824" i="17" s="1"/>
  <c r="AH351" i="7"/>
  <c r="W376" i="15" s="1"/>
  <c r="H809" i="17" s="1"/>
  <c r="T351" i="7"/>
  <c r="O376" i="15" s="1"/>
  <c r="H794" i="17" s="1"/>
  <c r="F351" i="7"/>
  <c r="G376" i="15" s="1"/>
  <c r="H779" i="17" s="1"/>
  <c r="AH350" i="7"/>
  <c r="W355" i="15" s="1"/>
  <c r="H764" i="17" s="1"/>
  <c r="T350" i="7"/>
  <c r="O355" i="15" s="1"/>
  <c r="H749" i="17" s="1"/>
  <c r="F350" i="7"/>
  <c r="G355" i="15" s="1"/>
  <c r="H734" i="17" s="1"/>
  <c r="AH349" i="7"/>
  <c r="W334" i="15" s="1"/>
  <c r="H719" i="17" s="1"/>
  <c r="T349" i="7"/>
  <c r="O334" i="15" s="1"/>
  <c r="H704" i="17" s="1"/>
  <c r="F349" i="7"/>
  <c r="G334" i="15" s="1"/>
  <c r="H689" i="17" s="1"/>
  <c r="AH348" i="7"/>
  <c r="W313" i="15" s="1"/>
  <c r="H674" i="17" s="1"/>
  <c r="T348" i="7"/>
  <c r="O313" i="15" s="1"/>
  <c r="H659" i="17" s="1"/>
  <c r="F348" i="7"/>
  <c r="G313" i="15" s="1"/>
  <c r="H644" i="17" s="1"/>
  <c r="AH347" i="7"/>
  <c r="W292" i="15" s="1"/>
  <c r="H629" i="17" s="1"/>
  <c r="T347" i="7"/>
  <c r="O292" i="15" s="1"/>
  <c r="H614" i="17" s="1"/>
  <c r="F347" i="7"/>
  <c r="AH346" i="7"/>
  <c r="W271" i="15" s="1"/>
  <c r="H584" i="17" s="1"/>
  <c r="T346" i="7"/>
  <c r="O271" i="15" s="1"/>
  <c r="H569" i="17" s="1"/>
  <c r="F346" i="7"/>
  <c r="AH345" i="7"/>
  <c r="W250" i="15" s="1"/>
  <c r="H539" i="17" s="1"/>
  <c r="T345" i="7"/>
  <c r="O250" i="15" s="1"/>
  <c r="H524" i="17" s="1"/>
  <c r="F345" i="7"/>
  <c r="G250" i="15" s="1"/>
  <c r="H509" i="17" s="1"/>
  <c r="AH344" i="7"/>
  <c r="W229" i="15" s="1"/>
  <c r="H494" i="17" s="1"/>
  <c r="T344" i="7"/>
  <c r="O229" i="15" s="1"/>
  <c r="H479" i="17" s="1"/>
  <c r="F344" i="7"/>
  <c r="G229" i="15" s="1"/>
  <c r="H464" i="17" s="1"/>
  <c r="AH343" i="7"/>
  <c r="W208" i="15" s="1"/>
  <c r="H449" i="17" s="1"/>
  <c r="T343" i="7"/>
  <c r="F343" i="7"/>
  <c r="G208" i="15" s="1"/>
  <c r="H419" i="17" s="1"/>
  <c r="AH342" i="7"/>
  <c r="W187" i="15" s="1"/>
  <c r="H404" i="17" s="1"/>
  <c r="T342" i="7"/>
  <c r="O187" i="15" s="1"/>
  <c r="H389" i="17" s="1"/>
  <c r="F342" i="7"/>
  <c r="G187" i="15" s="1"/>
  <c r="H374" i="17" s="1"/>
  <c r="AH341" i="7"/>
  <c r="W166" i="15" s="1"/>
  <c r="H359" i="17" s="1"/>
  <c r="T341" i="7"/>
  <c r="O166" i="15" s="1"/>
  <c r="H344" i="17" s="1"/>
  <c r="F341" i="7"/>
  <c r="G166" i="15" s="1"/>
  <c r="H329" i="17" s="1"/>
  <c r="AH340" i="7"/>
  <c r="W145" i="15" s="1"/>
  <c r="H314" i="17" s="1"/>
  <c r="T340" i="7"/>
  <c r="O145" i="15" s="1"/>
  <c r="H299" i="17" s="1"/>
  <c r="F340" i="7"/>
  <c r="G145" i="15" s="1"/>
  <c r="H284" i="17" s="1"/>
  <c r="AH339" i="7"/>
  <c r="W124" i="15" s="1"/>
  <c r="H269" i="17" s="1"/>
  <c r="T339" i="7"/>
  <c r="F339" i="7"/>
  <c r="G124" i="15" s="1"/>
  <c r="H239" i="17" s="1"/>
  <c r="AH338" i="7"/>
  <c r="W103" i="15" s="1"/>
  <c r="H224" i="17" s="1"/>
  <c r="T338" i="7"/>
  <c r="O103" i="15" s="1"/>
  <c r="H209" i="17" s="1"/>
  <c r="F338" i="7"/>
  <c r="G103" i="15" s="1"/>
  <c r="H194" i="17" s="1"/>
  <c r="AH337" i="7"/>
  <c r="W82" i="15" s="1"/>
  <c r="H179" i="17" s="1"/>
  <c r="T337" i="7"/>
  <c r="O82" i="15" s="1"/>
  <c r="H164" i="17" s="1"/>
  <c r="F337" i="7"/>
  <c r="G82" i="15" s="1"/>
  <c r="H149" i="17" s="1"/>
  <c r="AH336" i="7"/>
  <c r="W61" i="15" s="1"/>
  <c r="H134" i="17" s="1"/>
  <c r="T336" i="7"/>
  <c r="O61" i="15" s="1"/>
  <c r="H119" i="17" s="1"/>
  <c r="F336" i="7"/>
  <c r="AH335" i="7"/>
  <c r="W40" i="15" s="1"/>
  <c r="H89" i="17" s="1"/>
  <c r="T335" i="7"/>
  <c r="O40" i="15" s="1"/>
  <c r="H74" i="17" s="1"/>
  <c r="F335" i="7"/>
  <c r="G40" i="15" s="1"/>
  <c r="H59" i="17" s="1"/>
  <c r="AH334" i="7"/>
  <c r="W19" i="15" s="1"/>
  <c r="H44" i="17" s="1"/>
  <c r="T334" i="7"/>
  <c r="O19" i="15" s="1"/>
  <c r="H29" i="17" s="1"/>
  <c r="F334" i="7"/>
  <c r="G19" i="15" s="1"/>
  <c r="H14" i="17" s="1"/>
  <c r="AH328" i="7"/>
  <c r="W459" i="15" s="1"/>
  <c r="H988" i="17" s="1"/>
  <c r="T328" i="7"/>
  <c r="O459" i="15" s="1"/>
  <c r="H973" i="17" s="1"/>
  <c r="F328" i="7"/>
  <c r="AH327" i="7"/>
  <c r="W438" i="15" s="1"/>
  <c r="H943" i="17" s="1"/>
  <c r="T327" i="7"/>
  <c r="O438" i="15" s="1"/>
  <c r="H928" i="17" s="1"/>
  <c r="F327" i="7"/>
  <c r="G438" i="15" s="1"/>
  <c r="H913" i="17" s="1"/>
  <c r="AH326" i="7"/>
  <c r="W417" i="15" s="1"/>
  <c r="H898" i="17" s="1"/>
  <c r="T326" i="7"/>
  <c r="F326" i="7"/>
  <c r="G417" i="15" s="1"/>
  <c r="H868" i="17" s="1"/>
  <c r="AH325" i="7"/>
  <c r="W396" i="15" s="1"/>
  <c r="H853" i="17" s="1"/>
  <c r="T325" i="7"/>
  <c r="O396" i="15" s="1"/>
  <c r="H838" i="17" s="1"/>
  <c r="F325" i="7"/>
  <c r="G396" i="15" s="1"/>
  <c r="H823" i="17" s="1"/>
  <c r="AH324" i="7"/>
  <c r="T324" i="7"/>
  <c r="O375" i="15" s="1"/>
  <c r="H793" i="17" s="1"/>
  <c r="F324" i="7"/>
  <c r="G375" i="15" s="1"/>
  <c r="H778" i="17" s="1"/>
  <c r="AH323" i="7"/>
  <c r="W354" i="15" s="1"/>
  <c r="H763" i="17" s="1"/>
  <c r="T323" i="7"/>
  <c r="O354" i="15" s="1"/>
  <c r="H748" i="17" s="1"/>
  <c r="F323" i="7"/>
  <c r="G354" i="15" s="1"/>
  <c r="H733" i="17" s="1"/>
  <c r="AH322" i="7"/>
  <c r="W333" i="15" s="1"/>
  <c r="H718" i="17" s="1"/>
  <c r="T322" i="7"/>
  <c r="O333" i="15" s="1"/>
  <c r="H703" i="17" s="1"/>
  <c r="F322" i="7"/>
  <c r="G333" i="15" s="1"/>
  <c r="H688" i="17" s="1"/>
  <c r="AH321" i="7"/>
  <c r="W312" i="15" s="1"/>
  <c r="H673" i="17" s="1"/>
  <c r="T321" i="7"/>
  <c r="F321" i="7"/>
  <c r="G312" i="15" s="1"/>
  <c r="H643" i="17" s="1"/>
  <c r="AH320" i="7"/>
  <c r="W291" i="15" s="1"/>
  <c r="H628" i="17" s="1"/>
  <c r="T320" i="7"/>
  <c r="O291" i="15" s="1"/>
  <c r="H613" i="17" s="1"/>
  <c r="F320" i="7"/>
  <c r="AH319" i="7"/>
  <c r="T319" i="7"/>
  <c r="O270" i="15" s="1"/>
  <c r="H568" i="17" s="1"/>
  <c r="F319" i="7"/>
  <c r="G270" i="15" s="1"/>
  <c r="H553" i="17" s="1"/>
  <c r="AH318" i="7"/>
  <c r="W249" i="15" s="1"/>
  <c r="H538" i="17" s="1"/>
  <c r="T318" i="7"/>
  <c r="O249" i="15" s="1"/>
  <c r="H523" i="17" s="1"/>
  <c r="F318" i="7"/>
  <c r="AH317" i="7"/>
  <c r="W228" i="15" s="1"/>
  <c r="H493" i="17" s="1"/>
  <c r="T317" i="7"/>
  <c r="O228" i="15" s="1"/>
  <c r="H478" i="17" s="1"/>
  <c r="F317" i="7"/>
  <c r="G228" i="15" s="1"/>
  <c r="H463" i="17" s="1"/>
  <c r="AH316" i="7"/>
  <c r="W207" i="15" s="1"/>
  <c r="H448" i="17" s="1"/>
  <c r="T316" i="7"/>
  <c r="O207" i="15" s="1"/>
  <c r="H433" i="17" s="1"/>
  <c r="F316" i="7"/>
  <c r="AH315" i="7"/>
  <c r="W186" i="15" s="1"/>
  <c r="H403" i="17" s="1"/>
  <c r="T315" i="7"/>
  <c r="O186" i="15" s="1"/>
  <c r="H388" i="17" s="1"/>
  <c r="F315" i="7"/>
  <c r="G186" i="15" s="1"/>
  <c r="H373" i="17" s="1"/>
  <c r="AH314" i="7"/>
  <c r="W165" i="15" s="1"/>
  <c r="H358" i="17" s="1"/>
  <c r="T314" i="7"/>
  <c r="O165" i="15" s="1"/>
  <c r="H343" i="17" s="1"/>
  <c r="F314" i="7"/>
  <c r="G165" i="15" s="1"/>
  <c r="H328" i="17" s="1"/>
  <c r="AH313" i="7"/>
  <c r="W144" i="15" s="1"/>
  <c r="H313" i="17" s="1"/>
  <c r="T313" i="7"/>
  <c r="O144" i="15" s="1"/>
  <c r="H298" i="17" s="1"/>
  <c r="F313" i="7"/>
  <c r="G144" i="15" s="1"/>
  <c r="H283" i="17" s="1"/>
  <c r="AH312" i="7"/>
  <c r="W123" i="15" s="1"/>
  <c r="H268" i="17" s="1"/>
  <c r="T312" i="7"/>
  <c r="O123" i="15" s="1"/>
  <c r="H253" i="17" s="1"/>
  <c r="F312" i="7"/>
  <c r="G123" i="15" s="1"/>
  <c r="H238" i="17" s="1"/>
  <c r="AH311" i="7"/>
  <c r="W102" i="15" s="1"/>
  <c r="H223" i="17" s="1"/>
  <c r="T311" i="7"/>
  <c r="O102" i="15" s="1"/>
  <c r="H208" i="17" s="1"/>
  <c r="F311" i="7"/>
  <c r="G102" i="15" s="1"/>
  <c r="H193" i="17" s="1"/>
  <c r="AH310" i="7"/>
  <c r="W81" i="15" s="1"/>
  <c r="H178" i="17" s="1"/>
  <c r="T310" i="7"/>
  <c r="F310" i="7"/>
  <c r="AH309" i="7"/>
  <c r="W60" i="15" s="1"/>
  <c r="H133" i="17" s="1"/>
  <c r="T309" i="7"/>
  <c r="O60" i="15" s="1"/>
  <c r="H118" i="17" s="1"/>
  <c r="F309" i="7"/>
  <c r="G60" i="15" s="1"/>
  <c r="H103" i="17" s="1"/>
  <c r="AH308" i="7"/>
  <c r="W39" i="15" s="1"/>
  <c r="H88" i="17" s="1"/>
  <c r="T308" i="7"/>
  <c r="O39" i="15" s="1"/>
  <c r="H73" i="17" s="1"/>
  <c r="F308" i="7"/>
  <c r="AH307" i="7"/>
  <c r="T307" i="7"/>
  <c r="O18" i="15" s="1"/>
  <c r="H28" i="17" s="1"/>
  <c r="F307" i="7"/>
  <c r="G18" i="15" s="1"/>
  <c r="H13" i="17" s="1"/>
  <c r="AH301" i="7"/>
  <c r="T301" i="7"/>
  <c r="F301" i="7"/>
  <c r="G458" i="15" s="1"/>
  <c r="H957" i="17" s="1"/>
  <c r="AH300" i="7"/>
  <c r="W437" i="15" s="1"/>
  <c r="H942" i="17" s="1"/>
  <c r="T300" i="7"/>
  <c r="F300" i="7"/>
  <c r="G437" i="15" s="1"/>
  <c r="H912" i="17" s="1"/>
  <c r="AH299" i="7"/>
  <c r="W416" i="15" s="1"/>
  <c r="H897" i="17" s="1"/>
  <c r="T299" i="7"/>
  <c r="O416" i="15" s="1"/>
  <c r="H882" i="17" s="1"/>
  <c r="F299" i="7"/>
  <c r="G416" i="15" s="1"/>
  <c r="H867" i="17" s="1"/>
  <c r="AH298" i="7"/>
  <c r="W395" i="15" s="1"/>
  <c r="H852" i="17" s="1"/>
  <c r="T298" i="7"/>
  <c r="O395" i="15" s="1"/>
  <c r="H837" i="17" s="1"/>
  <c r="F298" i="7"/>
  <c r="G395" i="15" s="1"/>
  <c r="H822" i="17" s="1"/>
  <c r="AH297" i="7"/>
  <c r="W374" i="15" s="1"/>
  <c r="H807" i="17" s="1"/>
  <c r="T297" i="7"/>
  <c r="O374" i="15" s="1"/>
  <c r="H792" i="17" s="1"/>
  <c r="F297" i="7"/>
  <c r="AH296" i="7"/>
  <c r="W353" i="15" s="1"/>
  <c r="H762" i="17" s="1"/>
  <c r="T296" i="7"/>
  <c r="O353" i="15" s="1"/>
  <c r="H747" i="17" s="1"/>
  <c r="F296" i="7"/>
  <c r="G353" i="15" s="1"/>
  <c r="H732" i="17" s="1"/>
  <c r="AH295" i="7"/>
  <c r="W332" i="15" s="1"/>
  <c r="H717" i="17" s="1"/>
  <c r="T295" i="7"/>
  <c r="O332" i="15" s="1"/>
  <c r="H702" i="17" s="1"/>
  <c r="F295" i="7"/>
  <c r="AH294" i="7"/>
  <c r="T294" i="7"/>
  <c r="O311" i="15" s="1"/>
  <c r="H657" i="17" s="1"/>
  <c r="F294" i="7"/>
  <c r="G311" i="15" s="1"/>
  <c r="H642" i="17" s="1"/>
  <c r="AH293" i="7"/>
  <c r="W290" i="15" s="1"/>
  <c r="H627" i="17" s="1"/>
  <c r="T293" i="7"/>
  <c r="O290" i="15" s="1"/>
  <c r="H612" i="17" s="1"/>
  <c r="F293" i="7"/>
  <c r="G290" i="15" s="1"/>
  <c r="H597" i="17" s="1"/>
  <c r="AH292" i="7"/>
  <c r="W269" i="15" s="1"/>
  <c r="H582" i="17" s="1"/>
  <c r="T292" i="7"/>
  <c r="F292" i="7"/>
  <c r="G269" i="15" s="1"/>
  <c r="H552" i="17" s="1"/>
  <c r="AH291" i="7"/>
  <c r="W248" i="15" s="1"/>
  <c r="H537" i="17" s="1"/>
  <c r="T291" i="7"/>
  <c r="F291" i="7"/>
  <c r="G248" i="15" s="1"/>
  <c r="H507" i="17" s="1"/>
  <c r="AH290" i="7"/>
  <c r="W227" i="15" s="1"/>
  <c r="H492" i="17" s="1"/>
  <c r="T290" i="7"/>
  <c r="O227" i="15" s="1"/>
  <c r="H477" i="17" s="1"/>
  <c r="F290" i="7"/>
  <c r="G227" i="15" s="1"/>
  <c r="H462" i="17" s="1"/>
  <c r="AH289" i="7"/>
  <c r="W206" i="15" s="1"/>
  <c r="H447" i="17" s="1"/>
  <c r="T289" i="7"/>
  <c r="O206" i="15" s="1"/>
  <c r="H432" i="17" s="1"/>
  <c r="F289" i="7"/>
  <c r="G206" i="15" s="1"/>
  <c r="H417" i="17" s="1"/>
  <c r="AH288" i="7"/>
  <c r="W185" i="15" s="1"/>
  <c r="H402" i="17" s="1"/>
  <c r="T288" i="7"/>
  <c r="F288" i="7"/>
  <c r="AH287" i="7"/>
  <c r="W164" i="15" s="1"/>
  <c r="H357" i="17" s="1"/>
  <c r="T287" i="7"/>
  <c r="O164" i="15" s="1"/>
  <c r="H342" i="17" s="1"/>
  <c r="F287" i="7"/>
  <c r="G164" i="15" s="1"/>
  <c r="H327" i="17" s="1"/>
  <c r="AH286" i="7"/>
  <c r="W143" i="15" s="1"/>
  <c r="H312" i="17" s="1"/>
  <c r="T286" i="7"/>
  <c r="O143" i="15" s="1"/>
  <c r="H297" i="17" s="1"/>
  <c r="F286" i="7"/>
  <c r="G143" i="15" s="1"/>
  <c r="H282" i="17" s="1"/>
  <c r="AH285" i="7"/>
  <c r="W122" i="15" s="1"/>
  <c r="H267" i="17" s="1"/>
  <c r="T285" i="7"/>
  <c r="O122" i="15" s="1"/>
  <c r="H252" i="17" s="1"/>
  <c r="F285" i="7"/>
  <c r="G122" i="15" s="1"/>
  <c r="H237" i="17" s="1"/>
  <c r="AH284" i="7"/>
  <c r="W101" i="15" s="1"/>
  <c r="H222" i="17" s="1"/>
  <c r="T284" i="7"/>
  <c r="F284" i="7"/>
  <c r="G101" i="15" s="1"/>
  <c r="H192" i="17" s="1"/>
  <c r="AH283" i="7"/>
  <c r="W80" i="15" s="1"/>
  <c r="H177" i="17" s="1"/>
  <c r="T283" i="7"/>
  <c r="O80" i="15" s="1"/>
  <c r="H162" i="17" s="1"/>
  <c r="F283" i="7"/>
  <c r="AH282" i="7"/>
  <c r="W59" i="15" s="1"/>
  <c r="H132" i="17" s="1"/>
  <c r="T282" i="7"/>
  <c r="O59" i="15" s="1"/>
  <c r="H117" i="17" s="1"/>
  <c r="F282" i="7"/>
  <c r="G59" i="15" s="1"/>
  <c r="H102" i="17" s="1"/>
  <c r="AH281" i="7"/>
  <c r="W38" i="15" s="1"/>
  <c r="H87" i="17" s="1"/>
  <c r="T281" i="7"/>
  <c r="O38" i="15" s="1"/>
  <c r="H72" i="17" s="1"/>
  <c r="F281" i="7"/>
  <c r="G38" i="15" s="1"/>
  <c r="H57" i="17" s="1"/>
  <c r="AH280" i="7"/>
  <c r="W17" i="15" s="1"/>
  <c r="H42" i="17" s="1"/>
  <c r="T280" i="7"/>
  <c r="O17" i="15" s="1"/>
  <c r="H27" i="17" s="1"/>
  <c r="F280" i="7"/>
  <c r="AH274" i="7"/>
  <c r="W457" i="15" s="1"/>
  <c r="H986" i="17" s="1"/>
  <c r="T274" i="7"/>
  <c r="O457" i="15" s="1"/>
  <c r="H971" i="17" s="1"/>
  <c r="F274" i="7"/>
  <c r="G457" i="15" s="1"/>
  <c r="H956" i="17" s="1"/>
  <c r="AH273" i="7"/>
  <c r="W436" i="15" s="1"/>
  <c r="H941" i="17" s="1"/>
  <c r="T273" i="7"/>
  <c r="O436" i="15" s="1"/>
  <c r="H926" i="17" s="1"/>
  <c r="F273" i="7"/>
  <c r="AH272" i="7"/>
  <c r="W415" i="15" s="1"/>
  <c r="H896" i="17" s="1"/>
  <c r="T272" i="7"/>
  <c r="O415" i="15" s="1"/>
  <c r="H881" i="17" s="1"/>
  <c r="F272" i="7"/>
  <c r="G415" i="15" s="1"/>
  <c r="H866" i="17" s="1"/>
  <c r="AH271" i="7"/>
  <c r="T271" i="7"/>
  <c r="O394" i="15" s="1"/>
  <c r="H836" i="17" s="1"/>
  <c r="F271" i="7"/>
  <c r="G394" i="15" s="1"/>
  <c r="H821" i="17" s="1"/>
  <c r="AH270" i="7"/>
  <c r="W373" i="15" s="1"/>
  <c r="H806" i="17" s="1"/>
  <c r="T270" i="7"/>
  <c r="O373" i="15" s="1"/>
  <c r="H791" i="17" s="1"/>
  <c r="F270" i="7"/>
  <c r="G373" i="15" s="1"/>
  <c r="H776" i="17" s="1"/>
  <c r="AH269" i="7"/>
  <c r="W352" i="15" s="1"/>
  <c r="H761" i="17" s="1"/>
  <c r="T269" i="7"/>
  <c r="O352" i="15" s="1"/>
  <c r="H746" i="17" s="1"/>
  <c r="F269" i="7"/>
  <c r="G352" i="15" s="1"/>
  <c r="H731" i="17" s="1"/>
  <c r="AH268" i="7"/>
  <c r="T268" i="7"/>
  <c r="O331" i="15" s="1"/>
  <c r="H701" i="17" s="1"/>
  <c r="F268" i="7"/>
  <c r="G331" i="15" s="1"/>
  <c r="H686" i="17" s="1"/>
  <c r="AH267" i="7"/>
  <c r="W310" i="15" s="1"/>
  <c r="H671" i="17" s="1"/>
  <c r="T267" i="7"/>
  <c r="O310" i="15" s="1"/>
  <c r="H656" i="17" s="1"/>
  <c r="F267" i="7"/>
  <c r="G310" i="15" s="1"/>
  <c r="H641" i="17" s="1"/>
  <c r="AH266" i="7"/>
  <c r="W289" i="15" s="1"/>
  <c r="H626" i="17" s="1"/>
  <c r="T266" i="7"/>
  <c r="F266" i="7"/>
  <c r="AH265" i="7"/>
  <c r="W268" i="15" s="1"/>
  <c r="H581" i="17" s="1"/>
  <c r="T265" i="7"/>
  <c r="O268" i="15" s="1"/>
  <c r="H566" i="17" s="1"/>
  <c r="F265" i="7"/>
  <c r="AH264" i="7"/>
  <c r="W247" i="15" s="1"/>
  <c r="H536" i="17" s="1"/>
  <c r="T264" i="7"/>
  <c r="O247" i="15" s="1"/>
  <c r="H521" i="17" s="1"/>
  <c r="F264" i="7"/>
  <c r="G247" i="15" s="1"/>
  <c r="H506" i="17" s="1"/>
  <c r="AH263" i="7"/>
  <c r="T263" i="7"/>
  <c r="O226" i="15" s="1"/>
  <c r="H476" i="17" s="1"/>
  <c r="F263" i="7"/>
  <c r="G226" i="15" s="1"/>
  <c r="H461" i="17" s="1"/>
  <c r="AH262" i="7"/>
  <c r="W205" i="15" s="1"/>
  <c r="H446" i="17" s="1"/>
  <c r="T262" i="7"/>
  <c r="O205" i="15" s="1"/>
  <c r="H431" i="17" s="1"/>
  <c r="F262" i="7"/>
  <c r="G205" i="15" s="1"/>
  <c r="H416" i="17" s="1"/>
  <c r="AH261" i="7"/>
  <c r="W184" i="15" s="1"/>
  <c r="H401" i="17" s="1"/>
  <c r="T261" i="7"/>
  <c r="O184" i="15" s="1"/>
  <c r="H386" i="17" s="1"/>
  <c r="F261" i="7"/>
  <c r="G184" i="15" s="1"/>
  <c r="H371" i="17" s="1"/>
  <c r="AH260" i="7"/>
  <c r="T260" i="7"/>
  <c r="O163" i="15" s="1"/>
  <c r="H341" i="17" s="1"/>
  <c r="F260" i="7"/>
  <c r="G163" i="15" s="1"/>
  <c r="H326" i="17" s="1"/>
  <c r="AH259" i="7"/>
  <c r="W142" i="15" s="1"/>
  <c r="H311" i="17" s="1"/>
  <c r="T259" i="7"/>
  <c r="O142" i="15" s="1"/>
  <c r="H296" i="17" s="1"/>
  <c r="F259" i="7"/>
  <c r="G142" i="15" s="1"/>
  <c r="H281" i="17" s="1"/>
  <c r="AH258" i="7"/>
  <c r="W121" i="15" s="1"/>
  <c r="H266" i="17" s="1"/>
  <c r="T258" i="7"/>
  <c r="O121" i="15" s="1"/>
  <c r="H251" i="17" s="1"/>
  <c r="F258" i="7"/>
  <c r="G121" i="15" s="1"/>
  <c r="H236" i="17" s="1"/>
  <c r="AH257" i="7"/>
  <c r="W100" i="15" s="1"/>
  <c r="H221" i="17" s="1"/>
  <c r="T257" i="7"/>
  <c r="O100" i="15" s="1"/>
  <c r="H206" i="17" s="1"/>
  <c r="F257" i="7"/>
  <c r="G100" i="15" s="1"/>
  <c r="H191" i="17" s="1"/>
  <c r="AH256" i="7"/>
  <c r="T256" i="7"/>
  <c r="O79" i="15" s="1"/>
  <c r="H161" i="17" s="1"/>
  <c r="F256" i="7"/>
  <c r="G79" i="15" s="1"/>
  <c r="H146" i="17" s="1"/>
  <c r="AH255" i="7"/>
  <c r="W58" i="15" s="1"/>
  <c r="H131" i="17" s="1"/>
  <c r="T255" i="7"/>
  <c r="F255" i="7"/>
  <c r="G58" i="15" s="1"/>
  <c r="H101" i="17" s="1"/>
  <c r="AH254" i="7"/>
  <c r="W37" i="15" s="1"/>
  <c r="H86" i="17" s="1"/>
  <c r="T254" i="7"/>
  <c r="O37" i="15" s="1"/>
  <c r="H71" i="17" s="1"/>
  <c r="F254" i="7"/>
  <c r="G37" i="15" s="1"/>
  <c r="H56" i="17" s="1"/>
  <c r="AH253" i="7"/>
  <c r="W16" i="15" s="1"/>
  <c r="H41" i="17" s="1"/>
  <c r="T253" i="7"/>
  <c r="O16" i="15" s="1"/>
  <c r="H26" i="17" s="1"/>
  <c r="F253" i="7"/>
  <c r="AH247" i="7"/>
  <c r="W456" i="15" s="1"/>
  <c r="H985" i="17" s="1"/>
  <c r="T247" i="7"/>
  <c r="O456" i="15" s="1"/>
  <c r="H970" i="17" s="1"/>
  <c r="F247" i="7"/>
  <c r="G456" i="15" s="1"/>
  <c r="H955" i="17" s="1"/>
  <c r="AH246" i="7"/>
  <c r="W435" i="15" s="1"/>
  <c r="H940" i="17" s="1"/>
  <c r="T246" i="7"/>
  <c r="O435" i="15" s="1"/>
  <c r="H925" i="17" s="1"/>
  <c r="F246" i="7"/>
  <c r="G435" i="15" s="1"/>
  <c r="H910" i="17" s="1"/>
  <c r="AH245" i="7"/>
  <c r="W414" i="15" s="1"/>
  <c r="H895" i="17" s="1"/>
  <c r="T245" i="7"/>
  <c r="O414" i="15" s="1"/>
  <c r="H880" i="17" s="1"/>
  <c r="F245" i="7"/>
  <c r="G414" i="15" s="1"/>
  <c r="H865" i="17" s="1"/>
  <c r="AH244" i="7"/>
  <c r="W393" i="15" s="1"/>
  <c r="H850" i="17" s="1"/>
  <c r="T244" i="7"/>
  <c r="F244" i="7"/>
  <c r="AH243" i="7"/>
  <c r="W372" i="15" s="1"/>
  <c r="H805" i="17" s="1"/>
  <c r="T243" i="7"/>
  <c r="O372" i="15" s="1"/>
  <c r="H790" i="17" s="1"/>
  <c r="F243" i="7"/>
  <c r="G372" i="15" s="1"/>
  <c r="H775" i="17" s="1"/>
  <c r="AH242" i="7"/>
  <c r="W351" i="15" s="1"/>
  <c r="H760" i="17" s="1"/>
  <c r="T242" i="7"/>
  <c r="O351" i="15" s="1"/>
  <c r="H745" i="17" s="1"/>
  <c r="F242" i="7"/>
  <c r="G351" i="15" s="1"/>
  <c r="H730" i="17" s="1"/>
  <c r="AH241" i="7"/>
  <c r="W330" i="15" s="1"/>
  <c r="H715" i="17" s="1"/>
  <c r="T241" i="7"/>
  <c r="O330" i="15" s="1"/>
  <c r="H700" i="17" s="1"/>
  <c r="F241" i="7"/>
  <c r="G330" i="15" s="1"/>
  <c r="H685" i="17" s="1"/>
  <c r="AH240" i="7"/>
  <c r="W309" i="15" s="1"/>
  <c r="H670" i="17" s="1"/>
  <c r="T240" i="7"/>
  <c r="O309" i="15" s="1"/>
  <c r="H655" i="17" s="1"/>
  <c r="F240" i="7"/>
  <c r="G309" i="15" s="1"/>
  <c r="H640" i="17" s="1"/>
  <c r="AH239" i="7"/>
  <c r="W288" i="15" s="1"/>
  <c r="H625" i="17" s="1"/>
  <c r="T239" i="7"/>
  <c r="O288" i="15" s="1"/>
  <c r="H610" i="17" s="1"/>
  <c r="F239" i="7"/>
  <c r="G288" i="15" s="1"/>
  <c r="H595" i="17" s="1"/>
  <c r="AH238" i="7"/>
  <c r="T238" i="7"/>
  <c r="O267" i="15" s="1"/>
  <c r="H565" i="17" s="1"/>
  <c r="F238" i="7"/>
  <c r="G267" i="15" s="1"/>
  <c r="H550" i="17" s="1"/>
  <c r="AH237" i="7"/>
  <c r="T237" i="7"/>
  <c r="O246" i="15" s="1"/>
  <c r="H520" i="17" s="1"/>
  <c r="F237" i="7"/>
  <c r="G246" i="15" s="1"/>
  <c r="H505" i="17" s="1"/>
  <c r="AH236" i="7"/>
  <c r="W225" i="15" s="1"/>
  <c r="H490" i="17" s="1"/>
  <c r="T236" i="7"/>
  <c r="O225" i="15" s="1"/>
  <c r="H475" i="17" s="1"/>
  <c r="F236" i="7"/>
  <c r="G225" i="15" s="1"/>
  <c r="H460" i="17" s="1"/>
  <c r="AH235" i="7"/>
  <c r="W204" i="15" s="1"/>
  <c r="H445" i="17" s="1"/>
  <c r="T235" i="7"/>
  <c r="O204" i="15" s="1"/>
  <c r="H430" i="17" s="1"/>
  <c r="F235" i="7"/>
  <c r="G204" i="15" s="1"/>
  <c r="H415" i="17" s="1"/>
  <c r="AH234" i="7"/>
  <c r="T234" i="7"/>
  <c r="O183" i="15" s="1"/>
  <c r="H385" i="17" s="1"/>
  <c r="F234" i="7"/>
  <c r="G183" i="15" s="1"/>
  <c r="H370" i="17" s="1"/>
  <c r="AH233" i="7"/>
  <c r="W162" i="15" s="1"/>
  <c r="H355" i="17" s="1"/>
  <c r="T233" i="7"/>
  <c r="O162" i="15" s="1"/>
  <c r="H340" i="17" s="1"/>
  <c r="F233" i="7"/>
  <c r="G162" i="15" s="1"/>
  <c r="H325" i="17" s="1"/>
  <c r="AH232" i="7"/>
  <c r="W141" i="15" s="1"/>
  <c r="H310" i="17" s="1"/>
  <c r="T232" i="7"/>
  <c r="F232" i="7"/>
  <c r="G141" i="15" s="1"/>
  <c r="H280" i="17" s="1"/>
  <c r="AH231" i="7"/>
  <c r="W120" i="15" s="1"/>
  <c r="H265" i="17" s="1"/>
  <c r="T231" i="7"/>
  <c r="O120" i="15" s="1"/>
  <c r="H250" i="17" s="1"/>
  <c r="F231" i="7"/>
  <c r="G120" i="15" s="1"/>
  <c r="H235" i="17" s="1"/>
  <c r="AH230" i="7"/>
  <c r="W99" i="15" s="1"/>
  <c r="H220" i="17" s="1"/>
  <c r="T230" i="7"/>
  <c r="O99" i="15" s="1"/>
  <c r="H205" i="17" s="1"/>
  <c r="F230" i="7"/>
  <c r="G99" i="15" s="1"/>
  <c r="H190" i="17" s="1"/>
  <c r="AH229" i="7"/>
  <c r="W78" i="15" s="1"/>
  <c r="H175" i="17" s="1"/>
  <c r="T229" i="7"/>
  <c r="O78" i="15" s="1"/>
  <c r="H160" i="17" s="1"/>
  <c r="F229" i="7"/>
  <c r="G78" i="15" s="1"/>
  <c r="H145" i="17" s="1"/>
  <c r="AH228" i="7"/>
  <c r="W57" i="15" s="1"/>
  <c r="H130" i="17" s="1"/>
  <c r="T228" i="7"/>
  <c r="O57" i="15" s="1"/>
  <c r="H115" i="17" s="1"/>
  <c r="F228" i="7"/>
  <c r="AH227" i="7"/>
  <c r="W36" i="15" s="1"/>
  <c r="H85" i="17" s="1"/>
  <c r="T227" i="7"/>
  <c r="O36" i="15" s="1"/>
  <c r="H70" i="17" s="1"/>
  <c r="F227" i="7"/>
  <c r="G36" i="15" s="1"/>
  <c r="H55" i="17" s="1"/>
  <c r="AH226" i="7"/>
  <c r="W15" i="15" s="1"/>
  <c r="H40" i="17" s="1"/>
  <c r="T226" i="7"/>
  <c r="O15" i="15" s="1"/>
  <c r="H25" i="17" s="1"/>
  <c r="F226" i="7"/>
  <c r="G15" i="15" s="1"/>
  <c r="H10" i="17" s="1"/>
  <c r="AH219" i="7"/>
  <c r="W455" i="15" s="1"/>
  <c r="H984" i="17" s="1"/>
  <c r="AH218" i="7"/>
  <c r="W434" i="15" s="1"/>
  <c r="H939" i="17" s="1"/>
  <c r="AH217" i="7"/>
  <c r="W413" i="15" s="1"/>
  <c r="H894" i="17" s="1"/>
  <c r="AH216" i="7"/>
  <c r="AN216" i="7" s="1"/>
  <c r="AH215" i="7"/>
  <c r="W371" i="15" s="1"/>
  <c r="H804" i="17" s="1"/>
  <c r="AH214" i="7"/>
  <c r="W350" i="15" s="1"/>
  <c r="H759" i="17" s="1"/>
  <c r="AH213" i="7"/>
  <c r="AH212" i="7"/>
  <c r="W308" i="15" s="1"/>
  <c r="H669" i="17" s="1"/>
  <c r="AH211" i="7"/>
  <c r="W287" i="15" s="1"/>
  <c r="H624" i="17" s="1"/>
  <c r="AH210" i="7"/>
  <c r="AH209" i="7"/>
  <c r="W245" i="15" s="1"/>
  <c r="H534" i="17" s="1"/>
  <c r="AH208" i="7"/>
  <c r="W224" i="15" s="1"/>
  <c r="H489" i="17" s="1"/>
  <c r="AH207" i="7"/>
  <c r="W203" i="15" s="1"/>
  <c r="H444" i="17" s="1"/>
  <c r="AH206" i="7"/>
  <c r="W182" i="15" s="1"/>
  <c r="H399" i="17" s="1"/>
  <c r="AH205" i="7"/>
  <c r="W161" i="15" s="1"/>
  <c r="H354" i="17" s="1"/>
  <c r="AH204" i="7"/>
  <c r="W140" i="15" s="1"/>
  <c r="H309" i="17" s="1"/>
  <c r="AH203" i="7"/>
  <c r="W119" i="15" s="1"/>
  <c r="H264" i="17" s="1"/>
  <c r="AH202" i="7"/>
  <c r="W98" i="15" s="1"/>
  <c r="H219" i="17" s="1"/>
  <c r="AH201" i="7"/>
  <c r="W77" i="15" s="1"/>
  <c r="H174" i="17" s="1"/>
  <c r="AH200" i="7"/>
  <c r="W56" i="15" s="1"/>
  <c r="H129" i="17" s="1"/>
  <c r="AH199" i="7"/>
  <c r="W35" i="15" s="1"/>
  <c r="H84" i="17" s="1"/>
  <c r="AH198" i="7"/>
  <c r="T219" i="7"/>
  <c r="O455" i="15" s="1"/>
  <c r="H969" i="17" s="1"/>
  <c r="T218" i="7"/>
  <c r="O434" i="15" s="1"/>
  <c r="H924" i="17" s="1"/>
  <c r="T217" i="7"/>
  <c r="O413" i="15" s="1"/>
  <c r="H879" i="17" s="1"/>
  <c r="T216" i="7"/>
  <c r="T215" i="7"/>
  <c r="O371" i="15" s="1"/>
  <c r="H789" i="17" s="1"/>
  <c r="T214" i="7"/>
  <c r="O350" i="15" s="1"/>
  <c r="H744" i="17" s="1"/>
  <c r="T213" i="7"/>
  <c r="T212" i="7"/>
  <c r="O308" i="15" s="1"/>
  <c r="H654" i="17" s="1"/>
  <c r="T211" i="7"/>
  <c r="O287" i="15" s="1"/>
  <c r="H609" i="17" s="1"/>
  <c r="T210" i="7"/>
  <c r="O266" i="15" s="1"/>
  <c r="H564" i="17" s="1"/>
  <c r="T209" i="7"/>
  <c r="T208" i="7"/>
  <c r="O224" i="15" s="1"/>
  <c r="H474" i="17" s="1"/>
  <c r="T207" i="7"/>
  <c r="O203" i="15" s="1"/>
  <c r="H429" i="17" s="1"/>
  <c r="T206" i="7"/>
  <c r="O182" i="15" s="1"/>
  <c r="H384" i="17" s="1"/>
  <c r="T205" i="7"/>
  <c r="O161" i="15" s="1"/>
  <c r="H339" i="17" s="1"/>
  <c r="T204" i="7"/>
  <c r="O140" i="15" s="1"/>
  <c r="H294" i="17" s="1"/>
  <c r="T203" i="7"/>
  <c r="O119" i="15" s="1"/>
  <c r="H249" i="17" s="1"/>
  <c r="T202" i="7"/>
  <c r="O98" i="15" s="1"/>
  <c r="H204" i="17" s="1"/>
  <c r="T201" i="7"/>
  <c r="O77" i="15" s="1"/>
  <c r="H159" i="17" s="1"/>
  <c r="T200" i="7"/>
  <c r="O56" i="15" s="1"/>
  <c r="H114" i="17" s="1"/>
  <c r="T199" i="7"/>
  <c r="O35" i="15" s="1"/>
  <c r="H69" i="17" s="1"/>
  <c r="T198" i="7"/>
  <c r="O14" i="15" s="1"/>
  <c r="H24" i="17" s="1"/>
  <c r="F219" i="7"/>
  <c r="F218" i="7"/>
  <c r="G434" i="15" s="1"/>
  <c r="H909" i="17" s="1"/>
  <c r="F217" i="7"/>
  <c r="F216" i="7"/>
  <c r="L216" i="7" s="1"/>
  <c r="F215" i="7"/>
  <c r="G371" i="15" s="1"/>
  <c r="H774" i="17" s="1"/>
  <c r="F214" i="7"/>
  <c r="G350" i="15" s="1"/>
  <c r="H729" i="17" s="1"/>
  <c r="F213" i="7"/>
  <c r="F212" i="7"/>
  <c r="G308" i="15" s="1"/>
  <c r="H639" i="17" s="1"/>
  <c r="F211" i="7"/>
  <c r="G287" i="15" s="1"/>
  <c r="H594" i="17" s="1"/>
  <c r="F210" i="7"/>
  <c r="G266" i="15" s="1"/>
  <c r="H549" i="17" s="1"/>
  <c r="F209" i="7"/>
  <c r="G245" i="15" s="1"/>
  <c r="H504" i="17" s="1"/>
  <c r="F208" i="7"/>
  <c r="F207" i="7"/>
  <c r="G203" i="15" s="1"/>
  <c r="H414" i="17" s="1"/>
  <c r="F206" i="7"/>
  <c r="G182" i="15" s="1"/>
  <c r="H369" i="17" s="1"/>
  <c r="F205" i="7"/>
  <c r="G161" i="15" s="1"/>
  <c r="H324" i="17" s="1"/>
  <c r="F204" i="7"/>
  <c r="G140" i="15" s="1"/>
  <c r="H279" i="17" s="1"/>
  <c r="F203" i="7"/>
  <c r="G119" i="15" s="1"/>
  <c r="H234" i="17" s="1"/>
  <c r="F202" i="7"/>
  <c r="G98" i="15" s="1"/>
  <c r="H189" i="17" s="1"/>
  <c r="F201" i="7"/>
  <c r="F200" i="7"/>
  <c r="F199" i="7"/>
  <c r="G35" i="15" s="1"/>
  <c r="H54" i="17" s="1"/>
  <c r="F198" i="7"/>
  <c r="G14" i="15" s="1"/>
  <c r="H9" i="17" s="1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L130" i="7" l="1"/>
  <c r="L297" i="7"/>
  <c r="G374" i="15"/>
  <c r="H777" i="17" s="1"/>
  <c r="L310" i="7"/>
  <c r="G81" i="15"/>
  <c r="H148" i="17" s="1"/>
  <c r="L318" i="7"/>
  <c r="G249" i="15"/>
  <c r="H508" i="17" s="1"/>
  <c r="AN324" i="7"/>
  <c r="W375" i="15"/>
  <c r="H808" i="17" s="1"/>
  <c r="L200" i="7"/>
  <c r="G56" i="15"/>
  <c r="H99" i="17" s="1"/>
  <c r="G392" i="15"/>
  <c r="H819" i="17" s="1"/>
  <c r="G329" i="15"/>
  <c r="H684" i="17" s="1"/>
  <c r="L217" i="7"/>
  <c r="G413" i="15"/>
  <c r="H864" i="17" s="1"/>
  <c r="W329" i="15"/>
  <c r="H714" i="17" s="1"/>
  <c r="W392" i="15"/>
  <c r="H849" i="17" s="1"/>
  <c r="Z255" i="7"/>
  <c r="O58" i="15"/>
  <c r="H116" i="17" s="1"/>
  <c r="AN256" i="7"/>
  <c r="W79" i="15"/>
  <c r="H176" i="17" s="1"/>
  <c r="AN260" i="7"/>
  <c r="W163" i="15"/>
  <c r="H356" i="17" s="1"/>
  <c r="L266" i="7"/>
  <c r="G289" i="15"/>
  <c r="H596" i="17" s="1"/>
  <c r="AN268" i="7"/>
  <c r="W331" i="15"/>
  <c r="H716" i="17" s="1"/>
  <c r="L283" i="7"/>
  <c r="G80" i="15"/>
  <c r="H147" i="17" s="1"/>
  <c r="Z284" i="7"/>
  <c r="O101" i="15"/>
  <c r="H207" i="17" s="1"/>
  <c r="Z288" i="7"/>
  <c r="O185" i="15"/>
  <c r="H387" i="17" s="1"/>
  <c r="Z292" i="7"/>
  <c r="O269" i="15"/>
  <c r="H567" i="17" s="1"/>
  <c r="L295" i="7"/>
  <c r="G332" i="15"/>
  <c r="H687" i="17" s="1"/>
  <c r="Z300" i="7"/>
  <c r="O437" i="15"/>
  <c r="H927" i="17" s="1"/>
  <c r="AN301" i="7"/>
  <c r="W458" i="15"/>
  <c r="H987" i="17" s="1"/>
  <c r="L308" i="7"/>
  <c r="G39" i="15"/>
  <c r="H58" i="17" s="1"/>
  <c r="L316" i="7"/>
  <c r="G207" i="15"/>
  <c r="H418" i="17" s="1"/>
  <c r="L320" i="7"/>
  <c r="G291" i="15"/>
  <c r="H598" i="17" s="1"/>
  <c r="Z321" i="7"/>
  <c r="O312" i="15"/>
  <c r="H658" i="17" s="1"/>
  <c r="L328" i="7"/>
  <c r="G459" i="15"/>
  <c r="H958" i="17" s="1"/>
  <c r="L367" i="7"/>
  <c r="G125" i="15"/>
  <c r="H240" i="17" s="1"/>
  <c r="AN377" i="7"/>
  <c r="W335" i="15"/>
  <c r="H720" i="17" s="1"/>
  <c r="L379" i="7"/>
  <c r="G377" i="15"/>
  <c r="H780" i="17" s="1"/>
  <c r="Z209" i="7"/>
  <c r="O245" i="15"/>
  <c r="H519" i="17" s="1"/>
  <c r="O329" i="15"/>
  <c r="H699" i="17" s="1"/>
  <c r="O392" i="15"/>
  <c r="H834" i="17" s="1"/>
  <c r="L208" i="7"/>
  <c r="G224" i="15"/>
  <c r="H459" i="17" s="1"/>
  <c r="L201" i="7"/>
  <c r="G77" i="15"/>
  <c r="H144" i="17" s="1"/>
  <c r="AN198" i="7"/>
  <c r="W14" i="15"/>
  <c r="H39" i="17" s="1"/>
  <c r="AN210" i="7"/>
  <c r="W266" i="15"/>
  <c r="H579" i="17" s="1"/>
  <c r="L228" i="7"/>
  <c r="G57" i="15"/>
  <c r="H100" i="17" s="1"/>
  <c r="AN234" i="7"/>
  <c r="W183" i="15"/>
  <c r="H400" i="17" s="1"/>
  <c r="AN238" i="7"/>
  <c r="W267" i="15"/>
  <c r="H580" i="17" s="1"/>
  <c r="L244" i="7"/>
  <c r="G393" i="15"/>
  <c r="H820" i="17" s="1"/>
  <c r="L253" i="7"/>
  <c r="G16" i="15"/>
  <c r="H11" i="17" s="1"/>
  <c r="AN263" i="7"/>
  <c r="W226" i="15"/>
  <c r="H491" i="17" s="1"/>
  <c r="L265" i="7"/>
  <c r="G268" i="15"/>
  <c r="H551" i="17" s="1"/>
  <c r="Z266" i="7"/>
  <c r="O289" i="15"/>
  <c r="H611" i="17" s="1"/>
  <c r="AN271" i="7"/>
  <c r="W394" i="15"/>
  <c r="H851" i="17" s="1"/>
  <c r="L273" i="7"/>
  <c r="G436" i="15"/>
  <c r="H911" i="17" s="1"/>
  <c r="Z291" i="7"/>
  <c r="O248" i="15"/>
  <c r="H522" i="17" s="1"/>
  <c r="L336" i="7"/>
  <c r="G61" i="15"/>
  <c r="H104" i="17" s="1"/>
  <c r="Z367" i="7"/>
  <c r="O125" i="15"/>
  <c r="H255" i="17" s="1"/>
  <c r="G356" i="15"/>
  <c r="H735" i="17" s="1"/>
  <c r="G272" i="15"/>
  <c r="H555" i="17" s="1"/>
  <c r="L382" i="7"/>
  <c r="G440" i="15"/>
  <c r="H915" i="17" s="1"/>
  <c r="Z383" i="7"/>
  <c r="O461" i="15"/>
  <c r="H975" i="17" s="1"/>
  <c r="AN237" i="7"/>
  <c r="W246" i="15"/>
  <c r="H535" i="17" s="1"/>
  <c r="L347" i="7"/>
  <c r="G292" i="15"/>
  <c r="H599" i="17" s="1"/>
  <c r="O356" i="15"/>
  <c r="H750" i="17" s="1"/>
  <c r="O272" i="15"/>
  <c r="H570" i="17" s="1"/>
  <c r="L219" i="7"/>
  <c r="G455" i="15"/>
  <c r="H954" i="17" s="1"/>
  <c r="Z232" i="7"/>
  <c r="O141" i="15"/>
  <c r="H295" i="17" s="1"/>
  <c r="Z244" i="7"/>
  <c r="O393" i="15"/>
  <c r="H835" i="17" s="1"/>
  <c r="L280" i="7"/>
  <c r="G17" i="15"/>
  <c r="H12" i="17" s="1"/>
  <c r="L288" i="7"/>
  <c r="G185" i="15"/>
  <c r="H372" i="17" s="1"/>
  <c r="AN294" i="7"/>
  <c r="W311" i="15"/>
  <c r="H672" i="17" s="1"/>
  <c r="Z301" i="7"/>
  <c r="O458" i="15"/>
  <c r="H972" i="17" s="1"/>
  <c r="AN307" i="7"/>
  <c r="W18" i="15"/>
  <c r="H43" i="17" s="1"/>
  <c r="Z310" i="7"/>
  <c r="O81" i="15"/>
  <c r="H163" i="17" s="1"/>
  <c r="AN319" i="7"/>
  <c r="W270" i="15"/>
  <c r="H583" i="17" s="1"/>
  <c r="Z326" i="7"/>
  <c r="O417" i="15"/>
  <c r="H883" i="17" s="1"/>
  <c r="Z339" i="7"/>
  <c r="O124" i="15"/>
  <c r="H254" i="17" s="1"/>
  <c r="Z343" i="7"/>
  <c r="O208" i="15"/>
  <c r="H434" i="17" s="1"/>
  <c r="L346" i="7"/>
  <c r="G271" i="15"/>
  <c r="H554" i="17" s="1"/>
  <c r="Z355" i="7"/>
  <c r="O460" i="15"/>
  <c r="H974" i="17" s="1"/>
  <c r="W356" i="15"/>
  <c r="H765" i="17" s="1"/>
  <c r="W272" i="15"/>
  <c r="H585" i="17" s="1"/>
  <c r="L393" i="7"/>
  <c r="G84" i="15"/>
  <c r="H151" i="17" s="1"/>
  <c r="L397" i="7"/>
  <c r="G168" i="15"/>
  <c r="H331" i="17" s="1"/>
  <c r="L405" i="7"/>
  <c r="G336" i="15"/>
  <c r="H691" i="17" s="1"/>
  <c r="Z406" i="7"/>
  <c r="O357" i="15"/>
  <c r="H751" i="17" s="1"/>
  <c r="AF10" i="10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Z263" i="7"/>
  <c r="AN206" i="7"/>
  <c r="AN214" i="7"/>
  <c r="L232" i="7"/>
  <c r="AN246" i="7"/>
  <c r="AN255" i="7"/>
  <c r="L257" i="7"/>
  <c r="Z258" i="7"/>
  <c r="Z262" i="7"/>
  <c r="L269" i="7"/>
  <c r="L294" i="7"/>
  <c r="L362" i="7"/>
  <c r="L370" i="7"/>
  <c r="L390" i="7"/>
  <c r="L404" i="7"/>
  <c r="Z205" i="7"/>
  <c r="L227" i="7"/>
  <c r="Z236" i="7"/>
  <c r="L239" i="7"/>
  <c r="L264" i="7"/>
  <c r="L314" i="7"/>
  <c r="L322" i="7"/>
  <c r="L326" i="7"/>
  <c r="AN328" i="7"/>
  <c r="AN349" i="7"/>
  <c r="AN353" i="7"/>
  <c r="AN367" i="7"/>
  <c r="Z391" i="7"/>
  <c r="Z395" i="7"/>
  <c r="L26" i="7"/>
  <c r="M26" i="7"/>
  <c r="L20" i="7"/>
  <c r="M20" i="7"/>
  <c r="Z123" i="7"/>
  <c r="AA123" i="7"/>
  <c r="Z48" i="7"/>
  <c r="AA48" i="7"/>
  <c r="Z187" i="7"/>
  <c r="AA187" i="7"/>
  <c r="Z179" i="7"/>
  <c r="AA179" i="7"/>
  <c r="AN110" i="7"/>
  <c r="AO110" i="7"/>
  <c r="Z79" i="7"/>
  <c r="AA79" i="7"/>
  <c r="AN340" i="7"/>
  <c r="AO340" i="7"/>
  <c r="Z174" i="7"/>
  <c r="AA174" i="7"/>
  <c r="L132" i="7"/>
  <c r="M132" i="7"/>
  <c r="Z49" i="7"/>
  <c r="AA49" i="7"/>
  <c r="AN404" i="7"/>
  <c r="AO404" i="7"/>
  <c r="L406" i="7"/>
  <c r="M406" i="7"/>
  <c r="Z84" i="7"/>
  <c r="AA84" i="7"/>
  <c r="L44" i="7"/>
  <c r="M44" i="7"/>
  <c r="AN105" i="7"/>
  <c r="AO105" i="7"/>
  <c r="L50" i="7"/>
  <c r="M50" i="7"/>
  <c r="Z190" i="7"/>
  <c r="AA190" i="7"/>
  <c r="AN49" i="7"/>
  <c r="AO49" i="7"/>
  <c r="AN232" i="7"/>
  <c r="AO232" i="7"/>
  <c r="L246" i="7"/>
  <c r="M246" i="7"/>
  <c r="L185" i="7"/>
  <c r="M185" i="7"/>
  <c r="Z152" i="7"/>
  <c r="AA152" i="7"/>
  <c r="Z104" i="7"/>
  <c r="AA104" i="7"/>
  <c r="L67" i="7"/>
  <c r="M67" i="7"/>
  <c r="AN77" i="7"/>
  <c r="AO77" i="7"/>
  <c r="AN41" i="7"/>
  <c r="AO41" i="7"/>
  <c r="AN10" i="7"/>
  <c r="AO10" i="7"/>
  <c r="Z15" i="7"/>
  <c r="AA15" i="7"/>
  <c r="AN100" i="7"/>
  <c r="AO100" i="7"/>
  <c r="AN156" i="7"/>
  <c r="AO156" i="7"/>
  <c r="AN122" i="7"/>
  <c r="AO122" i="7"/>
  <c r="AN92" i="7"/>
  <c r="AO92" i="7"/>
  <c r="L102" i="7"/>
  <c r="M102" i="7"/>
  <c r="AN52" i="7"/>
  <c r="AO52" i="7"/>
  <c r="AN36" i="7"/>
  <c r="AO36" i="7"/>
  <c r="L53" i="7"/>
  <c r="M53" i="7"/>
  <c r="L146" i="7"/>
  <c r="M146" i="7"/>
  <c r="AN68" i="7"/>
  <c r="AO68" i="7"/>
  <c r="Z369" i="7"/>
  <c r="AA369" i="7"/>
  <c r="L267" i="7"/>
  <c r="M267" i="7"/>
  <c r="L125" i="7"/>
  <c r="M125" i="7"/>
  <c r="Z192" i="7"/>
  <c r="AA192" i="7"/>
  <c r="Z17" i="7"/>
  <c r="AA17" i="7"/>
  <c r="Z135" i="7"/>
  <c r="AA135" i="7"/>
  <c r="AN176" i="7"/>
  <c r="AO176" i="7"/>
  <c r="AN146" i="7"/>
  <c r="AO146" i="7"/>
  <c r="AN120" i="7"/>
  <c r="AO120" i="7"/>
  <c r="L126" i="7"/>
  <c r="M126" i="7"/>
  <c r="L108" i="7"/>
  <c r="M108" i="7"/>
  <c r="L96" i="7"/>
  <c r="M96" i="7"/>
  <c r="AN82" i="7"/>
  <c r="AO82" i="7"/>
  <c r="AN27" i="7"/>
  <c r="AO27" i="7"/>
  <c r="L51" i="7"/>
  <c r="M51" i="7"/>
  <c r="L191" i="7"/>
  <c r="M191" i="7"/>
  <c r="AN28" i="7"/>
  <c r="AO28" i="7"/>
  <c r="L46" i="7"/>
  <c r="M46" i="7"/>
  <c r="Z160" i="7"/>
  <c r="AA160" i="7"/>
  <c r="L207" i="7"/>
  <c r="Z318" i="7"/>
  <c r="AA318" i="7"/>
  <c r="L204" i="7"/>
  <c r="M204" i="7"/>
  <c r="L174" i="7"/>
  <c r="M174" i="7"/>
  <c r="L134" i="7"/>
  <c r="M134" i="7"/>
  <c r="AN78" i="7"/>
  <c r="AO78" i="7"/>
  <c r="L43" i="7"/>
  <c r="M43" i="7"/>
  <c r="Z16" i="7"/>
  <c r="AA16" i="7"/>
  <c r="AN407" i="7"/>
  <c r="AO407" i="7"/>
  <c r="AN399" i="7"/>
  <c r="AO399" i="7"/>
  <c r="AN391" i="7"/>
  <c r="AO391" i="7"/>
  <c r="Z402" i="7"/>
  <c r="AA402" i="7"/>
  <c r="Z390" i="7"/>
  <c r="AA390" i="7"/>
  <c r="AN352" i="7"/>
  <c r="AO352" i="7"/>
  <c r="AN344" i="7"/>
  <c r="AO344" i="7"/>
  <c r="Z347" i="7"/>
  <c r="AA347" i="7"/>
  <c r="L350" i="7"/>
  <c r="M350" i="7"/>
  <c r="L338" i="7"/>
  <c r="M338" i="7"/>
  <c r="AN191" i="7"/>
  <c r="AO191" i="7"/>
  <c r="L176" i="7"/>
  <c r="M176" i="7"/>
  <c r="AN134" i="7"/>
  <c r="AO134" i="7"/>
  <c r="AN109" i="7"/>
  <c r="AO109" i="7"/>
  <c r="Z90" i="7"/>
  <c r="AA90" i="7"/>
  <c r="Z65" i="7"/>
  <c r="AA65" i="7"/>
  <c r="Z39" i="7"/>
  <c r="AA39" i="7"/>
  <c r="Z13" i="7"/>
  <c r="AA13" i="7"/>
  <c r="AN298" i="7"/>
  <c r="AO298" i="7"/>
  <c r="AN286" i="7"/>
  <c r="AO286" i="7"/>
  <c r="Z293" i="7"/>
  <c r="AA293" i="7"/>
  <c r="Z285" i="7"/>
  <c r="AA285" i="7"/>
  <c r="L300" i="7"/>
  <c r="M300" i="7"/>
  <c r="AN185" i="7"/>
  <c r="AO185" i="7"/>
  <c r="AN177" i="7"/>
  <c r="AO177" i="7"/>
  <c r="Z188" i="7"/>
  <c r="AA188" i="7"/>
  <c r="Z172" i="7"/>
  <c r="AA172" i="7"/>
  <c r="L179" i="7"/>
  <c r="M179" i="7"/>
  <c r="AN151" i="7"/>
  <c r="AO151" i="7"/>
  <c r="Z162" i="7"/>
  <c r="AA162" i="7"/>
  <c r="Z154" i="7"/>
  <c r="AA154" i="7"/>
  <c r="Z146" i="7"/>
  <c r="AA146" i="7"/>
  <c r="AN137" i="7"/>
  <c r="AO137" i="7"/>
  <c r="AN121" i="7"/>
  <c r="AO121" i="7"/>
  <c r="Z132" i="7"/>
  <c r="AA132" i="7"/>
  <c r="L131" i="7"/>
  <c r="M131" i="7"/>
  <c r="AN107" i="7"/>
  <c r="AO107" i="7"/>
  <c r="AN91" i="7"/>
  <c r="AO91" i="7"/>
  <c r="Z98" i="7"/>
  <c r="AA98" i="7"/>
  <c r="L97" i="7"/>
  <c r="M97" i="7"/>
  <c r="L81" i="7"/>
  <c r="M81" i="7"/>
  <c r="L73" i="7"/>
  <c r="M73" i="7"/>
  <c r="L65" i="7"/>
  <c r="M65" i="7"/>
  <c r="Z72" i="7"/>
  <c r="AA72" i="7"/>
  <c r="AN83" i="7"/>
  <c r="AO83" i="7"/>
  <c r="AN67" i="7"/>
  <c r="AO67" i="7"/>
  <c r="AN47" i="7"/>
  <c r="AO47" i="7"/>
  <c r="Z53" i="7"/>
  <c r="AA53" i="7"/>
  <c r="L56" i="7"/>
  <c r="M56" i="7"/>
  <c r="L40" i="7"/>
  <c r="M40" i="7"/>
  <c r="AN190" i="7"/>
  <c r="AO190" i="7"/>
  <c r="L111" i="7"/>
  <c r="M111" i="7"/>
  <c r="L41" i="7"/>
  <c r="M41" i="7"/>
  <c r="L238" i="7"/>
  <c r="M238" i="7"/>
  <c r="L155" i="7"/>
  <c r="M155" i="7"/>
  <c r="AN93" i="7"/>
  <c r="AO93" i="7"/>
  <c r="L57" i="7"/>
  <c r="M57" i="7"/>
  <c r="AN84" i="7"/>
  <c r="AO84" i="7"/>
  <c r="L192" i="7"/>
  <c r="M192" i="7"/>
  <c r="L75" i="7"/>
  <c r="M75" i="7"/>
  <c r="Z18" i="7"/>
  <c r="AA18" i="7"/>
  <c r="Z144" i="7"/>
  <c r="AA144" i="7"/>
  <c r="Z81" i="7"/>
  <c r="AA81" i="7"/>
  <c r="AN244" i="7"/>
  <c r="AO244" i="7"/>
  <c r="AN228" i="7"/>
  <c r="AO228" i="7"/>
  <c r="Z235" i="7"/>
  <c r="AA235" i="7"/>
  <c r="L242" i="7"/>
  <c r="M242" i="7"/>
  <c r="L230" i="7"/>
  <c r="M230" i="7"/>
  <c r="AN187" i="7"/>
  <c r="AO187" i="7"/>
  <c r="Z182" i="7"/>
  <c r="AA182" i="7"/>
  <c r="L189" i="7"/>
  <c r="M189" i="7"/>
  <c r="L173" i="7"/>
  <c r="M173" i="7"/>
  <c r="Z148" i="7"/>
  <c r="AA148" i="7"/>
  <c r="AN135" i="7"/>
  <c r="AO135" i="7"/>
  <c r="AN127" i="7"/>
  <c r="AO127" i="7"/>
  <c r="AN119" i="7"/>
  <c r="AO119" i="7"/>
  <c r="Z118" i="7"/>
  <c r="AA118" i="7"/>
  <c r="L129" i="7"/>
  <c r="M129" i="7"/>
  <c r="AN101" i="7"/>
  <c r="AO101" i="7"/>
  <c r="Z100" i="7"/>
  <c r="AA100" i="7"/>
  <c r="L79" i="7"/>
  <c r="M79" i="7"/>
  <c r="Z78" i="7"/>
  <c r="AA78" i="7"/>
  <c r="AN53" i="7"/>
  <c r="AO53" i="7"/>
  <c r="AN22" i="7"/>
  <c r="AO22" i="7"/>
  <c r="Z47" i="7"/>
  <c r="AA47" i="7"/>
  <c r="L42" i="7"/>
  <c r="M42" i="7"/>
  <c r="Z27" i="7"/>
  <c r="AA27" i="7"/>
  <c r="Z11" i="7"/>
  <c r="AA11" i="7"/>
  <c r="Z377" i="7"/>
  <c r="AA377" i="7"/>
  <c r="Z151" i="7"/>
  <c r="AA151" i="7"/>
  <c r="Z30" i="7"/>
  <c r="AA30" i="7"/>
  <c r="AN208" i="7"/>
  <c r="AO208" i="7"/>
  <c r="Z177" i="7"/>
  <c r="AA177" i="7"/>
  <c r="AN160" i="7"/>
  <c r="AO160" i="7"/>
  <c r="AN144" i="7"/>
  <c r="AO144" i="7"/>
  <c r="L154" i="7"/>
  <c r="M154" i="7"/>
  <c r="Z125" i="7"/>
  <c r="AA125" i="7"/>
  <c r="AN108" i="7"/>
  <c r="AO108" i="7"/>
  <c r="Z91" i="7"/>
  <c r="AA91" i="7"/>
  <c r="L98" i="7"/>
  <c r="M98" i="7"/>
  <c r="L78" i="7"/>
  <c r="M78" i="7"/>
  <c r="Z73" i="7"/>
  <c r="AA73" i="7"/>
  <c r="AN56" i="7"/>
  <c r="AO56" i="7"/>
  <c r="AN40" i="7"/>
  <c r="AO40" i="7"/>
  <c r="AN21" i="7"/>
  <c r="AO21" i="7"/>
  <c r="Z54" i="7"/>
  <c r="AA54" i="7"/>
  <c r="Z46" i="7"/>
  <c r="AA46" i="7"/>
  <c r="Z186" i="7"/>
  <c r="AA186" i="7"/>
  <c r="AN31" i="7"/>
  <c r="AO31" i="7"/>
  <c r="AN54" i="7"/>
  <c r="AO54" i="7"/>
  <c r="AN162" i="7"/>
  <c r="AO162" i="7"/>
  <c r="AN39" i="7"/>
  <c r="AO39" i="7"/>
  <c r="Z180" i="7"/>
  <c r="AA180" i="7"/>
  <c r="L187" i="7"/>
  <c r="M187" i="7"/>
  <c r="L171" i="7"/>
  <c r="M171" i="7"/>
  <c r="AN155" i="7"/>
  <c r="AO155" i="7"/>
  <c r="L145" i="7"/>
  <c r="M145" i="7"/>
  <c r="Z120" i="7"/>
  <c r="AA120" i="7"/>
  <c r="Z106" i="7"/>
  <c r="AA106" i="7"/>
  <c r="L101" i="7"/>
  <c r="M101" i="7"/>
  <c r="AN79" i="7"/>
  <c r="AO79" i="7"/>
  <c r="AN63" i="7"/>
  <c r="AO63" i="7"/>
  <c r="AN43" i="7"/>
  <c r="AO43" i="7"/>
  <c r="AN16" i="7"/>
  <c r="AO16" i="7"/>
  <c r="L36" i="7"/>
  <c r="M36" i="7"/>
  <c r="Z52" i="7"/>
  <c r="AA52" i="7"/>
  <c r="L152" i="7"/>
  <c r="M152" i="7"/>
  <c r="L118" i="7"/>
  <c r="M118" i="7"/>
  <c r="L68" i="7"/>
  <c r="M68" i="7"/>
  <c r="Z51" i="7"/>
  <c r="AA51" i="7"/>
  <c r="AN12" i="7"/>
  <c r="AO12" i="7"/>
  <c r="AN165" i="7"/>
  <c r="AO165" i="7"/>
  <c r="L104" i="7"/>
  <c r="M104" i="7"/>
  <c r="L156" i="7"/>
  <c r="M156" i="7"/>
  <c r="AN90" i="7"/>
  <c r="AO90" i="7"/>
  <c r="Z63" i="7"/>
  <c r="AA63" i="7"/>
  <c r="Z76" i="7"/>
  <c r="AA76" i="7"/>
  <c r="Z411" i="7"/>
  <c r="AA411" i="7"/>
  <c r="L274" i="7"/>
  <c r="M274" i="7"/>
  <c r="L184" i="7"/>
  <c r="M184" i="7"/>
  <c r="Z133" i="7"/>
  <c r="AA133" i="7"/>
  <c r="Z56" i="7"/>
  <c r="AA56" i="7"/>
  <c r="L212" i="7"/>
  <c r="Z218" i="7"/>
  <c r="L296" i="7"/>
  <c r="L14" i="7"/>
  <c r="M14" i="7"/>
  <c r="L22" i="7"/>
  <c r="M22" i="7"/>
  <c r="L30" i="7"/>
  <c r="M30" i="7"/>
  <c r="L28" i="7"/>
  <c r="M28" i="7"/>
  <c r="L13" i="7"/>
  <c r="M13" i="7"/>
  <c r="L25" i="7"/>
  <c r="M25" i="7"/>
  <c r="L21" i="7"/>
  <c r="M21" i="7"/>
  <c r="AN188" i="7"/>
  <c r="AO188" i="7"/>
  <c r="AN158" i="7"/>
  <c r="AO158" i="7"/>
  <c r="Z109" i="7"/>
  <c r="AA109" i="7"/>
  <c r="L84" i="7"/>
  <c r="M84" i="7"/>
  <c r="Z28" i="7"/>
  <c r="AA28" i="7"/>
  <c r="Z12" i="7"/>
  <c r="AA12" i="7"/>
  <c r="Z191" i="7"/>
  <c r="AA191" i="7"/>
  <c r="Z183" i="7"/>
  <c r="AA183" i="7"/>
  <c r="Z175" i="7"/>
  <c r="AA175" i="7"/>
  <c r="L160" i="7"/>
  <c r="M160" i="7"/>
  <c r="L144" i="7"/>
  <c r="M144" i="7"/>
  <c r="AN106" i="7"/>
  <c r="AO106" i="7"/>
  <c r="AN98" i="7"/>
  <c r="AO98" i="7"/>
  <c r="Z83" i="7"/>
  <c r="AA83" i="7"/>
  <c r="Z75" i="7"/>
  <c r="AA75" i="7"/>
  <c r="Z67" i="7"/>
  <c r="AA67" i="7"/>
  <c r="Z372" i="7"/>
  <c r="AA372" i="7"/>
  <c r="L263" i="7"/>
  <c r="M263" i="7"/>
  <c r="AN174" i="7"/>
  <c r="AO174" i="7"/>
  <c r="AN145" i="7"/>
  <c r="AO145" i="7"/>
  <c r="AN125" i="7"/>
  <c r="AO125" i="7"/>
  <c r="AN99" i="7"/>
  <c r="AO99" i="7"/>
  <c r="L105" i="7"/>
  <c r="M105" i="7"/>
  <c r="L70" i="7"/>
  <c r="M70" i="7"/>
  <c r="L45" i="7"/>
  <c r="M45" i="7"/>
  <c r="L123" i="7"/>
  <c r="M123" i="7"/>
  <c r="Z126" i="7"/>
  <c r="AA126" i="7"/>
  <c r="AN80" i="7"/>
  <c r="AO80" i="7"/>
  <c r="AN130" i="7"/>
  <c r="AO130" i="7"/>
  <c r="Z95" i="7"/>
  <c r="AA95" i="7"/>
  <c r="L177" i="7"/>
  <c r="M177" i="7"/>
  <c r="AN153" i="7"/>
  <c r="AO153" i="7"/>
  <c r="Z138" i="7"/>
  <c r="AA138" i="7"/>
  <c r="AN97" i="7"/>
  <c r="AO97" i="7"/>
  <c r="Z96" i="7"/>
  <c r="AA96" i="7"/>
  <c r="L83" i="7"/>
  <c r="M83" i="7"/>
  <c r="Z82" i="7"/>
  <c r="AA82" i="7"/>
  <c r="AN81" i="7"/>
  <c r="AO81" i="7"/>
  <c r="AN73" i="7"/>
  <c r="AO73" i="7"/>
  <c r="AN57" i="7"/>
  <c r="AO57" i="7"/>
  <c r="AN37" i="7"/>
  <c r="AO37" i="7"/>
  <c r="AN18" i="7"/>
  <c r="AO18" i="7"/>
  <c r="Z43" i="7"/>
  <c r="AA43" i="7"/>
  <c r="Z23" i="7"/>
  <c r="AA23" i="7"/>
  <c r="AN118" i="7"/>
  <c r="AO118" i="7"/>
  <c r="AN182" i="7"/>
  <c r="AO182" i="7"/>
  <c r="L188" i="7"/>
  <c r="M188" i="7"/>
  <c r="AN164" i="7"/>
  <c r="AO164" i="7"/>
  <c r="AN148" i="7"/>
  <c r="AO148" i="7"/>
  <c r="Z147" i="7"/>
  <c r="AA147" i="7"/>
  <c r="AN138" i="7"/>
  <c r="AO138" i="7"/>
  <c r="Z137" i="7"/>
  <c r="AA137" i="7"/>
  <c r="Z129" i="7"/>
  <c r="AA129" i="7"/>
  <c r="L128" i="7"/>
  <c r="M128" i="7"/>
  <c r="Z107" i="7"/>
  <c r="AA107" i="7"/>
  <c r="L110" i="7"/>
  <c r="M110" i="7"/>
  <c r="L94" i="7"/>
  <c r="M94" i="7"/>
  <c r="AN72" i="7"/>
  <c r="AO72" i="7"/>
  <c r="AN44" i="7"/>
  <c r="AO44" i="7"/>
  <c r="AN25" i="7"/>
  <c r="AO25" i="7"/>
  <c r="Z38" i="7"/>
  <c r="AA38" i="7"/>
  <c r="L49" i="7"/>
  <c r="M49" i="7"/>
  <c r="AN161" i="7"/>
  <c r="AO161" i="7"/>
  <c r="L66" i="7"/>
  <c r="M66" i="7"/>
  <c r="Z10" i="7"/>
  <c r="AA10" i="7"/>
  <c r="L180" i="7"/>
  <c r="M180" i="7"/>
  <c r="L137" i="7"/>
  <c r="M137" i="7"/>
  <c r="Z70" i="7"/>
  <c r="AA70" i="7"/>
  <c r="L159" i="7"/>
  <c r="M159" i="7"/>
  <c r="L162" i="7"/>
  <c r="M162" i="7"/>
  <c r="Z22" i="7"/>
  <c r="AA22" i="7"/>
  <c r="L151" i="7"/>
  <c r="M151" i="7"/>
  <c r="AN184" i="7"/>
  <c r="AO184" i="7"/>
  <c r="AN15" i="7"/>
  <c r="AO15" i="7"/>
  <c r="Z36" i="7"/>
  <c r="AA36" i="7"/>
  <c r="AN132" i="7"/>
  <c r="AO132" i="7"/>
  <c r="L47" i="7"/>
  <c r="M47" i="7"/>
  <c r="AN180" i="7"/>
  <c r="AO180" i="7"/>
  <c r="L186" i="7"/>
  <c r="M186" i="7"/>
  <c r="AN154" i="7"/>
  <c r="AO154" i="7"/>
  <c r="Z161" i="7"/>
  <c r="AA161" i="7"/>
  <c r="AN124" i="7"/>
  <c r="AO124" i="7"/>
  <c r="Z131" i="7"/>
  <c r="AA131" i="7"/>
  <c r="Z119" i="7"/>
  <c r="AA119" i="7"/>
  <c r="L122" i="7"/>
  <c r="M122" i="7"/>
  <c r="Z105" i="7"/>
  <c r="AA105" i="7"/>
  <c r="L100" i="7"/>
  <c r="M100" i="7"/>
  <c r="L76" i="7"/>
  <c r="M76" i="7"/>
  <c r="AN70" i="7"/>
  <c r="AO70" i="7"/>
  <c r="AN50" i="7"/>
  <c r="AO50" i="7"/>
  <c r="AN38" i="7"/>
  <c r="AO38" i="7"/>
  <c r="AN11" i="7"/>
  <c r="AO11" i="7"/>
  <c r="Z44" i="7"/>
  <c r="AA44" i="7"/>
  <c r="L55" i="7"/>
  <c r="M55" i="7"/>
  <c r="L39" i="7"/>
  <c r="M39" i="7"/>
  <c r="L157" i="7"/>
  <c r="M157" i="7"/>
  <c r="Z124" i="7"/>
  <c r="AA124" i="7"/>
  <c r="Z80" i="7"/>
  <c r="AA80" i="7"/>
  <c r="AN20" i="7"/>
  <c r="AO20" i="7"/>
  <c r="L92" i="7"/>
  <c r="M92" i="7"/>
  <c r="AN175" i="7"/>
  <c r="AO175" i="7"/>
  <c r="L18" i="7"/>
  <c r="M18" i="7"/>
  <c r="L17" i="7"/>
  <c r="M17" i="7"/>
  <c r="L11" i="7"/>
  <c r="M11" i="7"/>
  <c r="Z335" i="7"/>
  <c r="AA335" i="7"/>
  <c r="L190" i="7"/>
  <c r="M190" i="7"/>
  <c r="Z20" i="7"/>
  <c r="AA20" i="7"/>
  <c r="Z171" i="7"/>
  <c r="AA171" i="7"/>
  <c r="AN102" i="7"/>
  <c r="AO102" i="7"/>
  <c r="Z71" i="7"/>
  <c r="AA71" i="7"/>
  <c r="L150" i="7"/>
  <c r="M150" i="7"/>
  <c r="Z99" i="7"/>
  <c r="AA99" i="7"/>
  <c r="Z21" i="7"/>
  <c r="AA21" i="7"/>
  <c r="AN396" i="7"/>
  <c r="AO396" i="7"/>
  <c r="Z399" i="7"/>
  <c r="AA399" i="7"/>
  <c r="L398" i="7"/>
  <c r="M398" i="7"/>
  <c r="Z267" i="7"/>
  <c r="AA267" i="7"/>
  <c r="AN104" i="7"/>
  <c r="AO104" i="7"/>
  <c r="Z239" i="7"/>
  <c r="AA239" i="7"/>
  <c r="AN157" i="7"/>
  <c r="AO157" i="7"/>
  <c r="Z122" i="7"/>
  <c r="AA122" i="7"/>
  <c r="L103" i="7"/>
  <c r="M103" i="7"/>
  <c r="Z66" i="7"/>
  <c r="AA66" i="7"/>
  <c r="AN69" i="7"/>
  <c r="AO69" i="7"/>
  <c r="AN26" i="7"/>
  <c r="AO26" i="7"/>
  <c r="Z31" i="7"/>
  <c r="AA31" i="7"/>
  <c r="Z189" i="7"/>
  <c r="AA189" i="7"/>
  <c r="Z163" i="7"/>
  <c r="AA163" i="7"/>
  <c r="L158" i="7"/>
  <c r="M158" i="7"/>
  <c r="Z121" i="7"/>
  <c r="AA121" i="7"/>
  <c r="Z103" i="7"/>
  <c r="AA103" i="7"/>
  <c r="Z77" i="7"/>
  <c r="AA77" i="7"/>
  <c r="AN17" i="7"/>
  <c r="AO17" i="7"/>
  <c r="L37" i="7"/>
  <c r="M37" i="7"/>
  <c r="Z181" i="7"/>
  <c r="AA181" i="7"/>
  <c r="Z26" i="7"/>
  <c r="AA26" i="7"/>
  <c r="Z155" i="7"/>
  <c r="AA155" i="7"/>
  <c r="Z69" i="7"/>
  <c r="AA69" i="7"/>
  <c r="L364" i="7"/>
  <c r="M364" i="7"/>
  <c r="Z256" i="7"/>
  <c r="AA256" i="7"/>
  <c r="L72" i="7"/>
  <c r="M72" i="7"/>
  <c r="AN74" i="7"/>
  <c r="AO74" i="7"/>
  <c r="L165" i="7"/>
  <c r="M165" i="7"/>
  <c r="L182" i="7"/>
  <c r="M182" i="7"/>
  <c r="Z157" i="7"/>
  <c r="AA157" i="7"/>
  <c r="Z149" i="7"/>
  <c r="AA149" i="7"/>
  <c r="AN136" i="7"/>
  <c r="AO136" i="7"/>
  <c r="Z127" i="7"/>
  <c r="AA127" i="7"/>
  <c r="AN66" i="7"/>
  <c r="AO66" i="7"/>
  <c r="AN46" i="7"/>
  <c r="AO46" i="7"/>
  <c r="Z40" i="7"/>
  <c r="AA40" i="7"/>
  <c r="L107" i="7"/>
  <c r="M107" i="7"/>
  <c r="AN217" i="7"/>
  <c r="AN285" i="7"/>
  <c r="L383" i="7"/>
  <c r="Z398" i="7"/>
  <c r="L16" i="7"/>
  <c r="M16" i="7"/>
  <c r="L29" i="7"/>
  <c r="M29" i="7"/>
  <c r="Z351" i="7"/>
  <c r="AA351" i="7"/>
  <c r="AN172" i="7"/>
  <c r="AO172" i="7"/>
  <c r="AN128" i="7"/>
  <c r="AO128" i="7"/>
  <c r="Z93" i="7"/>
  <c r="AA93" i="7"/>
  <c r="AN42" i="7"/>
  <c r="AO42" i="7"/>
  <c r="Z24" i="7"/>
  <c r="AA24" i="7"/>
  <c r="AN323" i="7"/>
  <c r="AO323" i="7"/>
  <c r="Z322" i="7"/>
  <c r="AA322" i="7"/>
  <c r="L321" i="7"/>
  <c r="M321" i="7"/>
  <c r="L309" i="7"/>
  <c r="M309" i="7"/>
  <c r="AN289" i="7"/>
  <c r="AO289" i="7"/>
  <c r="L291" i="7"/>
  <c r="M291" i="7"/>
  <c r="L342" i="7"/>
  <c r="M342" i="7"/>
  <c r="L334" i="7"/>
  <c r="M334" i="7"/>
  <c r="AN322" i="7"/>
  <c r="AO322" i="7"/>
  <c r="AN314" i="7"/>
  <c r="AO314" i="7"/>
  <c r="Z325" i="7"/>
  <c r="AA325" i="7"/>
  <c r="Z313" i="7"/>
  <c r="AA313" i="7"/>
  <c r="AN282" i="7"/>
  <c r="AO282" i="7"/>
  <c r="Z185" i="7"/>
  <c r="AA185" i="7"/>
  <c r="L161" i="7"/>
  <c r="M161" i="7"/>
  <c r="Z136" i="7"/>
  <c r="AA136" i="7"/>
  <c r="Z110" i="7"/>
  <c r="AA110" i="7"/>
  <c r="AN64" i="7"/>
  <c r="AO64" i="7"/>
  <c r="AN45" i="7"/>
  <c r="AO45" i="7"/>
  <c r="Z29" i="7"/>
  <c r="AA29" i="7"/>
  <c r="L292" i="7"/>
  <c r="M292" i="7"/>
  <c r="Z214" i="7"/>
  <c r="AA214" i="7"/>
  <c r="Z202" i="7"/>
  <c r="AA202" i="7"/>
  <c r="AN189" i="7"/>
  <c r="AO189" i="7"/>
  <c r="AN181" i="7"/>
  <c r="AO181" i="7"/>
  <c r="AN173" i="7"/>
  <c r="AO173" i="7"/>
  <c r="Z184" i="7"/>
  <c r="AA184" i="7"/>
  <c r="L183" i="7"/>
  <c r="M183" i="7"/>
  <c r="AN163" i="7"/>
  <c r="AO163" i="7"/>
  <c r="AN147" i="7"/>
  <c r="AO147" i="7"/>
  <c r="Z158" i="7"/>
  <c r="AA158" i="7"/>
  <c r="Z150" i="7"/>
  <c r="AA150" i="7"/>
  <c r="L149" i="7"/>
  <c r="M149" i="7"/>
  <c r="AN133" i="7"/>
  <c r="AO133" i="7"/>
  <c r="AN117" i="7"/>
  <c r="AO117" i="7"/>
  <c r="Z128" i="7"/>
  <c r="AA128" i="7"/>
  <c r="L127" i="7"/>
  <c r="M127" i="7"/>
  <c r="L119" i="7"/>
  <c r="M119" i="7"/>
  <c r="AN103" i="7"/>
  <c r="AO103" i="7"/>
  <c r="Z102" i="7"/>
  <c r="AA102" i="7"/>
  <c r="L109" i="7"/>
  <c r="M109" i="7"/>
  <c r="L93" i="7"/>
  <c r="M93" i="7"/>
  <c r="L77" i="7"/>
  <c r="M77" i="7"/>
  <c r="L69" i="7"/>
  <c r="M69" i="7"/>
  <c r="Z68" i="7"/>
  <c r="AA68" i="7"/>
  <c r="AN71" i="7"/>
  <c r="AO71" i="7"/>
  <c r="AN51" i="7"/>
  <c r="AO51" i="7"/>
  <c r="Z57" i="7"/>
  <c r="AA57" i="7"/>
  <c r="Z37" i="7"/>
  <c r="AA37" i="7"/>
  <c r="L121" i="7"/>
  <c r="M121" i="7"/>
  <c r="Z74" i="7"/>
  <c r="AA74" i="7"/>
  <c r="AN186" i="7"/>
  <c r="AO186" i="7"/>
  <c r="L120" i="7"/>
  <c r="M120" i="7"/>
  <c r="L82" i="7"/>
  <c r="M82" i="7"/>
  <c r="L136" i="7"/>
  <c r="M136" i="7"/>
  <c r="AN179" i="7"/>
  <c r="AO179" i="7"/>
  <c r="Z156" i="7"/>
  <c r="AA156" i="7"/>
  <c r="Z55" i="7"/>
  <c r="AA55" i="7"/>
  <c r="AN149" i="7"/>
  <c r="AO149" i="7"/>
  <c r="L91" i="7"/>
  <c r="M91" i="7"/>
  <c r="AN183" i="7"/>
  <c r="AO183" i="7"/>
  <c r="Z178" i="7"/>
  <c r="AA178" i="7"/>
  <c r="L181" i="7"/>
  <c r="M181" i="7"/>
  <c r="Z164" i="7"/>
  <c r="AA164" i="7"/>
  <c r="L163" i="7"/>
  <c r="M163" i="7"/>
  <c r="L147" i="7"/>
  <c r="M147" i="7"/>
  <c r="AN131" i="7"/>
  <c r="AO131" i="7"/>
  <c r="AN123" i="7"/>
  <c r="AO123" i="7"/>
  <c r="Z134" i="7"/>
  <c r="AA134" i="7"/>
  <c r="L133" i="7"/>
  <c r="M133" i="7"/>
  <c r="L117" i="7"/>
  <c r="M117" i="7"/>
  <c r="Z108" i="7"/>
  <c r="AA108" i="7"/>
  <c r="Z92" i="7"/>
  <c r="AA92" i="7"/>
  <c r="L63" i="7"/>
  <c r="M63" i="7"/>
  <c r="AN65" i="7"/>
  <c r="AO65" i="7"/>
  <c r="AN30" i="7"/>
  <c r="AO30" i="7"/>
  <c r="AN14" i="7"/>
  <c r="AO14" i="7"/>
  <c r="L54" i="7"/>
  <c r="M54" i="7"/>
  <c r="L38" i="7"/>
  <c r="M38" i="7"/>
  <c r="Z19" i="7"/>
  <c r="AA19" i="7"/>
  <c r="Z111" i="7"/>
  <c r="AA111" i="7"/>
  <c r="Z14" i="7"/>
  <c r="AA14" i="7"/>
  <c r="AN178" i="7"/>
  <c r="AO178" i="7"/>
  <c r="L172" i="7"/>
  <c r="M172" i="7"/>
  <c r="AN152" i="7"/>
  <c r="AO152" i="7"/>
  <c r="Z159" i="7"/>
  <c r="AA159" i="7"/>
  <c r="AN126" i="7"/>
  <c r="AO126" i="7"/>
  <c r="Z117" i="7"/>
  <c r="AA117" i="7"/>
  <c r="AN96" i="7"/>
  <c r="AO96" i="7"/>
  <c r="L106" i="7"/>
  <c r="M106" i="7"/>
  <c r="L90" i="7"/>
  <c r="M90" i="7"/>
  <c r="L74" i="7"/>
  <c r="M74" i="7"/>
  <c r="AN76" i="7"/>
  <c r="AO76" i="7"/>
  <c r="AN48" i="7"/>
  <c r="AO48" i="7"/>
  <c r="AN29" i="7"/>
  <c r="AO29" i="7"/>
  <c r="AN13" i="7"/>
  <c r="AO13" i="7"/>
  <c r="Z50" i="7"/>
  <c r="AA50" i="7"/>
  <c r="Z42" i="7"/>
  <c r="AA42" i="7"/>
  <c r="L71" i="7"/>
  <c r="M71" i="7"/>
  <c r="Z130" i="7"/>
  <c r="AA130" i="7"/>
  <c r="L178" i="7"/>
  <c r="M178" i="7"/>
  <c r="AN111" i="7"/>
  <c r="AO111" i="7"/>
  <c r="AN23" i="7"/>
  <c r="AO23" i="7"/>
  <c r="Z176" i="7"/>
  <c r="AA176" i="7"/>
  <c r="L175" i="7"/>
  <c r="M175" i="7"/>
  <c r="AN159" i="7"/>
  <c r="AO159" i="7"/>
  <c r="AN129" i="7"/>
  <c r="AO129" i="7"/>
  <c r="AN95" i="7"/>
  <c r="AO95" i="7"/>
  <c r="Z94" i="7"/>
  <c r="AA94" i="7"/>
  <c r="Z64" i="7"/>
  <c r="AA64" i="7"/>
  <c r="AN75" i="7"/>
  <c r="AO75" i="7"/>
  <c r="AN55" i="7"/>
  <c r="AO55" i="7"/>
  <c r="AN24" i="7"/>
  <c r="AO24" i="7"/>
  <c r="Z45" i="7"/>
  <c r="AA45" i="7"/>
  <c r="Z25" i="7"/>
  <c r="AA25" i="7"/>
  <c r="AN150" i="7"/>
  <c r="AO150" i="7"/>
  <c r="Z153" i="7"/>
  <c r="AA153" i="7"/>
  <c r="Z145" i="7"/>
  <c r="AA145" i="7"/>
  <c r="L148" i="7"/>
  <c r="M148" i="7"/>
  <c r="L64" i="7"/>
  <c r="M64" i="7"/>
  <c r="BQ12" i="10"/>
  <c r="BQ30" i="10"/>
  <c r="BQ58" i="10"/>
  <c r="Z245" i="7"/>
  <c r="Z201" i="7"/>
  <c r="L231" i="7"/>
  <c r="L247" i="7"/>
  <c r="AN380" i="7"/>
  <c r="Z299" i="7"/>
  <c r="Z270" i="7"/>
  <c r="L240" i="7"/>
  <c r="Z283" i="7"/>
  <c r="Z323" i="7"/>
  <c r="Z274" i="7"/>
  <c r="AN372" i="7"/>
  <c r="AN218" i="7"/>
  <c r="AN292" i="7"/>
  <c r="Z206" i="7"/>
  <c r="Z314" i="7"/>
  <c r="AN315" i="7"/>
  <c r="Z407" i="7"/>
  <c r="Z363" i="7"/>
  <c r="L366" i="7"/>
  <c r="AN327" i="7"/>
  <c r="AN259" i="7"/>
  <c r="Z254" i="7"/>
  <c r="L410" i="7"/>
  <c r="AN350" i="7"/>
  <c r="L284" i="7"/>
  <c r="L226" i="7"/>
  <c r="AN378" i="7"/>
  <c r="AN370" i="7"/>
  <c r="Z381" i="7"/>
  <c r="L376" i="7"/>
  <c r="L368" i="7"/>
  <c r="AN269" i="7"/>
  <c r="AN257" i="7"/>
  <c r="Z272" i="7"/>
  <c r="Z260" i="7"/>
  <c r="L255" i="7"/>
  <c r="AN200" i="7"/>
  <c r="Z354" i="7"/>
  <c r="AN231" i="7"/>
  <c r="Z233" i="7"/>
  <c r="L286" i="7"/>
  <c r="AN345" i="7"/>
  <c r="AN379" i="7"/>
  <c r="AN364" i="7"/>
  <c r="AN300" i="7"/>
  <c r="AN284" i="7"/>
  <c r="Z280" i="7"/>
  <c r="AN293" i="7"/>
  <c r="AN376" i="7"/>
  <c r="AN368" i="7"/>
  <c r="AN202" i="7"/>
  <c r="AN406" i="7"/>
  <c r="AN398" i="7"/>
  <c r="AN390" i="7"/>
  <c r="Z405" i="7"/>
  <c r="Z397" i="7"/>
  <c r="L408" i="7"/>
  <c r="L392" i="7"/>
  <c r="Z271" i="7"/>
  <c r="L205" i="7"/>
  <c r="AN373" i="7"/>
  <c r="AN365" i="7"/>
  <c r="Z376" i="7"/>
  <c r="Z364" i="7"/>
  <c r="L371" i="7"/>
  <c r="AN354" i="7"/>
  <c r="AN346" i="7"/>
  <c r="AN338" i="7"/>
  <c r="Z353" i="7"/>
  <c r="Z345" i="7"/>
  <c r="Z337" i="7"/>
  <c r="L344" i="7"/>
  <c r="Z297" i="7"/>
  <c r="Z289" i="7"/>
  <c r="Z281" i="7"/>
  <c r="L335" i="7"/>
  <c r="AN229" i="7"/>
  <c r="Z327" i="7"/>
  <c r="Z307" i="7"/>
  <c r="AN215" i="7"/>
  <c r="Z296" i="7"/>
  <c r="Z228" i="7"/>
  <c r="AN411" i="7"/>
  <c r="AN403" i="7"/>
  <c r="AN395" i="7"/>
  <c r="Z410" i="7"/>
  <c r="Z394" i="7"/>
  <c r="L401" i="7"/>
  <c r="Z344" i="7"/>
  <c r="Z336" i="7"/>
  <c r="L351" i="7"/>
  <c r="L339" i="7"/>
  <c r="L299" i="7"/>
  <c r="AN233" i="7"/>
  <c r="Z240" i="7"/>
  <c r="Z217" i="7"/>
  <c r="AN363" i="7"/>
  <c r="Z378" i="7"/>
  <c r="Z370" i="7"/>
  <c r="Z362" i="7"/>
  <c r="L377" i="7"/>
  <c r="L369" i="7"/>
  <c r="AN326" i="7"/>
  <c r="AN318" i="7"/>
  <c r="AN310" i="7"/>
  <c r="Z317" i="7"/>
  <c r="Z309" i="7"/>
  <c r="AN296" i="7"/>
  <c r="AN288" i="7"/>
  <c r="AN280" i="7"/>
  <c r="AN401" i="7"/>
  <c r="L282" i="7"/>
  <c r="AN243" i="7"/>
  <c r="AN205" i="7"/>
  <c r="AN381" i="7"/>
  <c r="AN320" i="7"/>
  <c r="AN308" i="7"/>
  <c r="L262" i="7"/>
  <c r="L254" i="7"/>
  <c r="AN219" i="7"/>
  <c r="AN211" i="7"/>
  <c r="AN203" i="7"/>
  <c r="L213" i="7"/>
  <c r="Z257" i="7"/>
  <c r="L272" i="7"/>
  <c r="AN375" i="7"/>
  <c r="L343" i="7"/>
  <c r="L235" i="7"/>
  <c r="Z213" i="7"/>
  <c r="AN312" i="7"/>
  <c r="AN245" i="7"/>
  <c r="Z315" i="7"/>
  <c r="AN270" i="7"/>
  <c r="L312" i="7"/>
  <c r="L324" i="7"/>
  <c r="L409" i="7"/>
  <c r="Z352" i="7"/>
  <c r="L396" i="7"/>
  <c r="AN267" i="7"/>
  <c r="L243" i="7"/>
  <c r="Z379" i="7"/>
  <c r="Z371" i="7"/>
  <c r="AN316" i="7"/>
  <c r="AN230" i="7"/>
  <c r="Z212" i="7"/>
  <c r="AN264" i="7"/>
  <c r="Z259" i="7"/>
  <c r="L270" i="7"/>
  <c r="AN226" i="7"/>
  <c r="Z241" i="7"/>
  <c r="Z229" i="7"/>
  <c r="L236" i="7"/>
  <c r="L211" i="7"/>
  <c r="L256" i="7"/>
  <c r="L199" i="7"/>
  <c r="Z211" i="7"/>
  <c r="L298" i="7"/>
  <c r="Z253" i="7"/>
  <c r="AN209" i="7"/>
  <c r="Z200" i="7"/>
  <c r="AN409" i="7"/>
  <c r="Z408" i="7"/>
  <c r="Z400" i="7"/>
  <c r="L411" i="7"/>
  <c r="L395" i="7"/>
  <c r="AN343" i="7"/>
  <c r="Z350" i="7"/>
  <c r="Z342" i="7"/>
  <c r="L353" i="7"/>
  <c r="AN321" i="7"/>
  <c r="Z328" i="7"/>
  <c r="Z312" i="7"/>
  <c r="L319" i="7"/>
  <c r="L307" i="7"/>
  <c r="AN287" i="7"/>
  <c r="L289" i="7"/>
  <c r="AN239" i="7"/>
  <c r="Z242" i="7"/>
  <c r="L245" i="7"/>
  <c r="L237" i="7"/>
  <c r="AN262" i="7"/>
  <c r="Z273" i="7"/>
  <c r="Z261" i="7"/>
  <c r="Z208" i="7"/>
  <c r="Z392" i="7"/>
  <c r="L399" i="7"/>
  <c r="AN347" i="7"/>
  <c r="Z334" i="7"/>
  <c r="L341" i="7"/>
  <c r="AN317" i="7"/>
  <c r="Z324" i="7"/>
  <c r="Z308" i="7"/>
  <c r="L311" i="7"/>
  <c r="AN291" i="7"/>
  <c r="Z298" i="7"/>
  <c r="Z290" i="7"/>
  <c r="L301" i="7"/>
  <c r="L285" i="7"/>
  <c r="Z234" i="7"/>
  <c r="Z215" i="7"/>
  <c r="Z203" i="7"/>
  <c r="L198" i="7"/>
  <c r="L345" i="7"/>
  <c r="L281" i="7"/>
  <c r="Z199" i="7"/>
  <c r="Z238" i="7"/>
  <c r="L214" i="7"/>
  <c r="L202" i="7"/>
  <c r="AN341" i="7"/>
  <c r="L317" i="7"/>
  <c r="L261" i="7"/>
  <c r="Z375" i="7"/>
  <c r="L374" i="7"/>
  <c r="AN337" i="7"/>
  <c r="Z348" i="7"/>
  <c r="Z340" i="7"/>
  <c r="L355" i="7"/>
  <c r="AN311" i="7"/>
  <c r="L325" i="7"/>
  <c r="L313" i="7"/>
  <c r="AN297" i="7"/>
  <c r="AN281" i="7"/>
  <c r="L287" i="7"/>
  <c r="AN241" i="7"/>
  <c r="AN371" i="7"/>
  <c r="AN410" i="7"/>
  <c r="AN402" i="7"/>
  <c r="AN394" i="7"/>
  <c r="Z409" i="7"/>
  <c r="Z401" i="7"/>
  <c r="Z393" i="7"/>
  <c r="L400" i="7"/>
  <c r="AN383" i="7"/>
  <c r="Z382" i="7"/>
  <c r="Z374" i="7"/>
  <c r="Z366" i="7"/>
  <c r="L381" i="7"/>
  <c r="L373" i="7"/>
  <c r="L365" i="7"/>
  <c r="AN348" i="7"/>
  <c r="AN336" i="7"/>
  <c r="L354" i="7"/>
  <c r="L352" i="7"/>
  <c r="Z237" i="7"/>
  <c r="AN408" i="7"/>
  <c r="AN400" i="7"/>
  <c r="AN392" i="7"/>
  <c r="Z403" i="7"/>
  <c r="L402" i="7"/>
  <c r="L394" i="7"/>
  <c r="AN369" i="7"/>
  <c r="Z380" i="7"/>
  <c r="Z368" i="7"/>
  <c r="L375" i="7"/>
  <c r="L363" i="7"/>
  <c r="AN342" i="7"/>
  <c r="AN334" i="7"/>
  <c r="Z349" i="7"/>
  <c r="Z341" i="7"/>
  <c r="L348" i="7"/>
  <c r="L340" i="7"/>
  <c r="Z319" i="7"/>
  <c r="Z311" i="7"/>
  <c r="AN290" i="7"/>
  <c r="AN272" i="7"/>
  <c r="L258" i="7"/>
  <c r="AN242" i="7"/>
  <c r="AN207" i="7"/>
  <c r="AN199" i="7"/>
  <c r="Z210" i="7"/>
  <c r="Z198" i="7"/>
  <c r="L209" i="7"/>
  <c r="AN236" i="7"/>
  <c r="L203" i="7"/>
  <c r="AN261" i="7"/>
  <c r="AN212" i="7"/>
  <c r="Z295" i="7"/>
  <c r="AN254" i="7"/>
  <c r="L260" i="7"/>
  <c r="AN240" i="7"/>
  <c r="Z243" i="7"/>
  <c r="Z227" i="7"/>
  <c r="L234" i="7"/>
  <c r="AN213" i="7"/>
  <c r="Z216" i="7"/>
  <c r="L215" i="7"/>
  <c r="AN393" i="7"/>
  <c r="Z404" i="7"/>
  <c r="Z396" i="7"/>
  <c r="L403" i="7"/>
  <c r="Z373" i="7"/>
  <c r="Z365" i="7"/>
  <c r="AN351" i="7"/>
  <c r="AN335" i="7"/>
  <c r="Z346" i="7"/>
  <c r="Z338" i="7"/>
  <c r="AN325" i="7"/>
  <c r="AN313" i="7"/>
  <c r="Z320" i="7"/>
  <c r="L327" i="7"/>
  <c r="L315" i="7"/>
  <c r="AN295" i="7"/>
  <c r="Z282" i="7"/>
  <c r="Z264" i="7"/>
  <c r="L271" i="7"/>
  <c r="AN247" i="7"/>
  <c r="AN235" i="7"/>
  <c r="Z226" i="7"/>
  <c r="L241" i="7"/>
  <c r="L229" i="7"/>
  <c r="Z230" i="7"/>
  <c r="Z287" i="7"/>
  <c r="L290" i="7"/>
  <c r="AN274" i="7"/>
  <c r="AN266" i="7"/>
  <c r="AN258" i="7"/>
  <c r="Z265" i="7"/>
  <c r="L268" i="7"/>
  <c r="Z247" i="7"/>
  <c r="Z231" i="7"/>
  <c r="AN201" i="7"/>
  <c r="Z204" i="7"/>
  <c r="AN405" i="7"/>
  <c r="L407" i="7"/>
  <c r="L391" i="7"/>
  <c r="AN374" i="7"/>
  <c r="AN362" i="7"/>
  <c r="L380" i="7"/>
  <c r="L372" i="7"/>
  <c r="AN355" i="7"/>
  <c r="AN339" i="7"/>
  <c r="L349" i="7"/>
  <c r="L337" i="7"/>
  <c r="AN309" i="7"/>
  <c r="Z316" i="7"/>
  <c r="L323" i="7"/>
  <c r="AN299" i="7"/>
  <c r="AN283" i="7"/>
  <c r="Z294" i="7"/>
  <c r="Z286" i="7"/>
  <c r="L293" i="7"/>
  <c r="AN273" i="7"/>
  <c r="AN265" i="7"/>
  <c r="AN253" i="7"/>
  <c r="Z268" i="7"/>
  <c r="L259" i="7"/>
  <c r="AN227" i="7"/>
  <c r="L233" i="7"/>
  <c r="Z219" i="7"/>
  <c r="Z207" i="7"/>
  <c r="L206" i="7"/>
  <c r="AN397" i="7"/>
  <c r="Z269" i="7"/>
  <c r="Z246" i="7"/>
  <c r="AN204" i="7"/>
  <c r="AN366" i="7"/>
  <c r="AN382" i="7"/>
  <c r="L218" i="7"/>
  <c r="L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tc={76AEB706-8470-674F-8035-14B40EF0E41C}</author>
    <author>tc={0E8C7D39-A861-AD41-A360-2537215ECC15}</author>
    <author>Luigi Antoniello</author>
    <author>tc={788382CF-0616-344C-A03A-A3BE76320F29}</author>
    <author>tc={99DF40D3-A461-A348-96AF-8C67039DF82C}</author>
    <author>tc={D98B4E17-273F-624F-A622-2A4CCD10E803}</author>
    <author>tc={C6C41443-5015-4A48-B4D9-65876A32B997}</author>
    <author>tc={75F7D227-7AF3-364C-94B2-F42B8846F246}</author>
    <author>tc={045ADAF5-DB5E-C140-A97D-DD8B7C9B395D}</author>
    <author>tc={003FBEFE-249F-474E-86F3-7FCA6EB87FDE}</author>
    <author>tc={24F50250-DA5C-7541-8A9A-D3F905E488B3}</author>
    <author>tc={1194E329-8576-474D-A211-706F75E2C32E}</author>
    <author>tc={8CF07079-6AA3-6A46-B855-4E1D8071A5E2}</author>
    <author>tc={8F30D273-2B05-9E46-B43A-28E52F566611}</author>
    <author>tc={6E3FB907-E438-9146-8A58-77170EE0B01F}</author>
    <author>tc={B6282376-0F83-0D46-9E9C-C91B181AD6E3}</author>
    <author>tc={03986146-9730-2B4F-8D7A-276E8F1DADC2}</author>
    <author>tc={706B39F3-643B-3D4C-AA19-641217390945}</author>
    <author>tc={9A3DDE1C-575F-B840-A2D8-575F78397FF7}</author>
    <author>tc={F524A1C4-9779-7842-A700-118B0E6D557A}</author>
    <author>tc={166040B1-55D2-B24E-8F40-325CA9652605}</author>
    <author>tc={F972E790-F176-D34A-BF1A-349D7D92A9C8}</author>
    <author>tc={E1A66A9A-D0C6-3545-AE91-FB1CD3AAB61B}</author>
    <author>tc={3E5FA1B8-DB0E-B44C-9D3A-315ED5F6B7B6}</author>
    <author>tc={4DB4AE2F-9678-1943-BDDD-8CC791AE30D4}</author>
    <author>tc={86412CAA-AAC5-B742-9CB9-AB21F8F47D64}</author>
    <author>tc={6E7114E2-3AE3-5C4B-8023-2FB64D087C7C}</author>
    <author>tc={17A6C2A2-8911-E146-A725-07952B7B25BF}</author>
    <author>tc={27594906-919D-0D41-B9A5-0BDB84301320}</author>
    <author>tc={3CDA1D5A-7912-8342-A834-C062B703A1EC}</author>
    <author>tc={1AAEDCC5-C2F0-B64F-9A9B-EDED74052F44}</author>
    <author>tc={5A1DCD2E-FB41-B142-8374-39BA5C111097}</author>
    <author>tc={C15F58CD-538D-0247-A17F-0CF6B7DEBFCD}</author>
    <author>tc={DD7CCEC8-9B63-994C-A6A9-0EC407CF84FA}</author>
    <author>tc={03B2152C-FE9C-2D4C-A35E-7B6B36C39A7D}</author>
    <author>tc={06328D86-8676-0445-A61B-8AE8F00540AA}</author>
    <author>tc={B937F7CD-DA10-284B-8071-62B6FB196372}</author>
    <author>tc={A54A3C35-2884-A74C-9319-E956DB52F46F}</author>
    <author>tc={5A261A87-2AF2-6B47-A088-60D44303F1A5}</author>
    <author>tc={94C3D549-8EDE-2644-90FE-5BEFB5A88D44}</author>
    <author>tc={71D68274-31C3-8744-8B4E-05EDB1758DA4}</author>
    <author>tc={C48C6E2F-2A71-7A45-9DFE-42326E572FE1}</author>
    <author>tc={B5A130B9-98C1-1148-8C93-19375D2B6D43}</author>
    <author>tc={5EA12A58-405D-3242-8B39-F2A5E44B7BFF}</author>
    <author>tc={CDFD7296-F05F-2043-A718-C00B52305ABE}</author>
    <author>tc={1D1777DF-A156-DD48-B49F-E3978ED4D550}</author>
    <author>tc={A886B0DB-C9FD-284C-B966-A952B023ADDC}</author>
    <author>tc={63E49C1E-E8EB-5440-B8AA-B80B8216B8BB}</author>
    <author>tc={F1C4FBC4-B572-FF4F-AB39-23096A3914FB}</author>
    <author>tc={39CC9090-1A6D-7445-B2AF-B77B429EB22E}</author>
    <author>tc={7056DD8C-D405-074C-93DA-48A166E3B570}</author>
    <author>tc={CD21AE60-E362-5D4E-8E81-079DA754DEBB}</author>
    <author>tc={8F8FC01F-3044-AE4F-ABE2-7A7AD9DBB260}</author>
    <author>tc={87FDC178-60B4-1541-9970-786B14F197A0}</author>
    <author>tc={D376F5EA-D174-6F42-8898-F01A005FED59}</author>
    <author>tc={18164A66-EB4C-5342-A19B-1759CC715D59}</author>
    <author>tc={2146A090-F129-4648-A373-1A691D737CC9}</author>
    <author>tc={FA55BBD7-93B0-4343-BCFF-EEADC1A8730E}</author>
    <author>tc={22315471-42F6-7341-9135-3336BCAFE7F9}</author>
    <author>tc={59268E4E-852E-0243-BE5E-B4C1E2F2EE04}</author>
    <author>tc={89C36DC8-A007-E342-B860-5FD497C3C058}</author>
    <author>tc={7FFA86FE-80A6-B345-95DF-407653A64BD8}</author>
    <author>tc={7D800923-F4F6-4343-AE6C-66734259C97F}</author>
    <author>tc={F3F74991-2089-7F4E-988B-F55A51BB10A6}</author>
    <author>tc={8B101092-59B7-A942-A7CD-A6FA6EA9CB1B}</author>
    <author>tc={A44B141C-A304-BA46-A83F-2FD2C499C245}</author>
    <author>tc={74334017-30DC-1441-89F2-64F821131C4D}</author>
    <author>tc={886A88B7-532A-CD4B-8FDE-2B09BEFA9BE5}</author>
    <author>tc={FAEFC796-2C37-B24A-930F-EDF06486C723}</author>
    <author>tc={F4273C33-19CB-E449-AF2F-775398615F1E}</author>
    <author>tc={C5B11E57-C03B-E443-A681-1F865A52137C}</author>
    <author>tc={3C3098AD-B82A-234F-B725-7281BCD62FF8}</author>
    <author>tc={03E56994-4E4F-1D40-9162-84F912D67DAD}</author>
    <author>tc={E31FB636-D9F9-1242-B1D0-86326B1C657A}</author>
    <author>tc={AD28C5D8-4930-024A-9193-F443CD8AA330}</author>
    <author>tc={02FE2633-C1BE-404B-BEF4-C1D5A02F2FAC}</author>
    <author>tc={D4DAC66B-ED32-6741-B203-3B1FEBF3A761}</author>
    <author>tc={B7A0DA3E-6AB1-AF47-9E77-BA2DD81971E3}</author>
    <author>tc={A90D9FF7-6F42-434F-90A2-CFED52D7912C}</author>
    <author>tc={BA85A4F2-6419-8B48-91B2-F2E27530CF4D}</author>
    <author>tc={D2539738-F50A-3A40-B941-4723E3FEF588}</author>
    <author>tc={B91A9B92-C40D-044B-B93C-7F213BCEA1A1}</author>
    <author>tc={CDBB68CE-416D-3A4B-9DF9-4BF5A4683EDA}</author>
    <author>tc={3BBBA2E5-4554-AB41-BB35-302D9B5F2F40}</author>
    <author>tc={5105BC2E-A5F5-C549-A770-2D6B4B2825AD}</author>
    <author>tc={10CF01CA-4D25-2A4B-B5C7-71ECEC575324}</author>
    <author>tc={24269B45-AD8B-444F-BA30-011C6B7C1C0B}</author>
    <author>tc={71FA904F-EF5A-2F46-95A7-F87A917D92F8}</author>
    <author>tc={D7065C13-08D2-9F44-BCD5-CE5F8862AE50}</author>
    <author>tc={1C8E413E-D302-8348-9A17-1E9DE3E346A6}</author>
  </authors>
  <commentList>
    <comment ref="H7" authorId="0" shapeId="0" xr:uid="{76AEB706-8470-674F-8035-14B40EF0E41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7" authorId="1" shapeId="0" xr:uid="{0E8C7D39-A861-AD41-A360-2537215ECC1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K7" authorId="2" shapeId="0" xr:uid="{14AB0770-78C5-4506-BB21-26AB6E13428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V7" authorId="3" shapeId="0" xr:uid="{788382CF-0616-344C-A03A-A3BE76320F2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7" authorId="4" shapeId="0" xr:uid="{99DF40D3-A461-A348-96AF-8C67039DF82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7" authorId="5" shapeId="0" xr:uid="{D98B4E17-273F-624F-A622-2A4CCD10E80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7" authorId="6" shapeId="0" xr:uid="{C6C41443-5015-4A48-B4D9-65876A32B99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33" authorId="7" shapeId="0" xr:uid="{75F7D227-7AF3-364C-94B2-F42B8846F24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33" authorId="8" shapeId="0" xr:uid="{045ADAF5-DB5E-C140-A97D-DD8B7C9B395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33" authorId="9" shapeId="0" xr:uid="{003FBEFE-249F-474E-86F3-7FCA6EB87FD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33" authorId="10" shapeId="0" xr:uid="{24F50250-DA5C-7541-8A9A-D3F905E488B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33" authorId="11" shapeId="0" xr:uid="{1194E329-8576-474D-A211-706F75E2C3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33" authorId="12" shapeId="0" xr:uid="{8CF07079-6AA3-6A46-B855-4E1D8071A5E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60" authorId="13" shapeId="0" xr:uid="{8F30D273-2B05-9E46-B43A-28E52F56661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60" authorId="14" shapeId="0" xr:uid="{6E3FB907-E438-9146-8A58-77170EE0B01F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60" authorId="15" shapeId="0" xr:uid="{B6282376-0F83-0D46-9E9C-C91B181AD6E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60" authorId="16" shapeId="0" xr:uid="{03986146-9730-2B4F-8D7A-276E8F1DADC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K60" authorId="17" shapeId="0" xr:uid="{706B39F3-643B-3D4C-AA19-64121739094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87" authorId="18" shapeId="0" xr:uid="{9A3DDE1C-575F-B840-A2D8-575F78397FF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87" authorId="19" shapeId="0" xr:uid="{F524A1C4-9779-7842-A700-118B0E6D557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87" authorId="20" shapeId="0" xr:uid="{166040B1-55D2-B24E-8F40-325CA965260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87" authorId="21" shapeId="0" xr:uid="{F972E790-F176-D34A-BF1A-349D7D92A9C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87" authorId="22" shapeId="0" xr:uid="{E1A66A9A-D0C6-3545-AE91-FB1CD3AAB61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87" authorId="23" shapeId="0" xr:uid="{3E5FA1B8-DB0E-B44C-9D3A-315ED5F6B7B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114" authorId="24" shapeId="0" xr:uid="{4DB4AE2F-9678-1943-BDDD-8CC791AE30D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114" authorId="25" shapeId="0" xr:uid="{86412CAA-AAC5-B742-9CB9-AB21F8F47D6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114" authorId="26" shapeId="0" xr:uid="{6E7114E2-3AE3-5C4B-8023-2FB64D087C7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114" authorId="27" shapeId="0" xr:uid="{17A6C2A2-8911-E146-A725-07952B7B25BF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114" authorId="28" shapeId="0" xr:uid="{27594906-919D-0D41-B9A5-0BDB8430132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114" authorId="29" shapeId="0" xr:uid="{3CDA1D5A-7912-8342-A834-C062B703A1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141" authorId="30" shapeId="0" xr:uid="{1AAEDCC5-C2F0-B64F-9A9B-EDED74052F4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141" authorId="31" shapeId="0" xr:uid="{5A1DCD2E-FB41-B142-8374-39BA5C11109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141" authorId="32" shapeId="0" xr:uid="{C15F58CD-538D-0247-A17F-0CF6B7DEBFC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141" authorId="33" shapeId="0" xr:uid="{DD7CCEC8-9B63-994C-A6A9-0EC407CF84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141" authorId="34" shapeId="0" xr:uid="{03B2152C-FE9C-2D4C-A35E-7B6B36C39A7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141" authorId="35" shapeId="0" xr:uid="{06328D86-8676-0445-A61B-8AE8F00540A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168" authorId="36" shapeId="0" xr:uid="{B937F7CD-DA10-284B-8071-62B6FB19637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168" authorId="37" shapeId="0" xr:uid="{A54A3C35-2884-A74C-9319-E956DB52F46F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168" authorId="38" shapeId="0" xr:uid="{5A261A87-2AF2-6B47-A088-60D44303F1A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168" authorId="39" shapeId="0" xr:uid="{94C3D549-8EDE-2644-90FE-5BEFB5A88D4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168" authorId="40" shapeId="0" xr:uid="{71D68274-31C3-8744-8B4E-05EDB1758D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168" authorId="41" shapeId="0" xr:uid="{C48C6E2F-2A71-7A45-9DFE-42326E572FE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195" authorId="42" shapeId="0" xr:uid="{B5A130B9-98C1-1148-8C93-19375D2B6D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195" authorId="43" shapeId="0" xr:uid="{5EA12A58-405D-3242-8B39-F2A5E44B7BFF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195" authorId="44" shapeId="0" xr:uid="{CDFD7296-F05F-2043-A718-C00B52305AB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195" authorId="45" shapeId="0" xr:uid="{1D1777DF-A156-DD48-B49F-E3978ED4D5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195" authorId="46" shapeId="0" xr:uid="{A886B0DB-C9FD-284C-B966-A952B023ADD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195" authorId="47" shapeId="0" xr:uid="{63E49C1E-E8EB-5440-B8AA-B80B8216B8B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223" authorId="48" shapeId="0" xr:uid="{F1C4FBC4-B572-FF4F-AB39-23096A3914F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223" authorId="49" shapeId="0" xr:uid="{39CC9090-1A6D-7445-B2AF-B77B429EB2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223" authorId="50" shapeId="0" xr:uid="{7056DD8C-D405-074C-93DA-48A166E3B57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223" authorId="51" shapeId="0" xr:uid="{CD21AE60-E362-5D4E-8E81-079DA754DEB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223" authorId="52" shapeId="0" xr:uid="{8F8FC01F-3044-AE4F-ABE2-7A7AD9DBB26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223" authorId="53" shapeId="0" xr:uid="{87FDC178-60B4-1541-9970-786B14F197A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250" authorId="54" shapeId="0" xr:uid="{D376F5EA-D174-6F42-8898-F01A005FED5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250" authorId="55" shapeId="0" xr:uid="{18164A66-EB4C-5342-A19B-1759CC715D5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250" authorId="56" shapeId="0" xr:uid="{2146A090-F129-4648-A373-1A691D737CC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250" authorId="57" shapeId="0" xr:uid="{FA55BBD7-93B0-4343-BCFF-EEADC1A8730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250" authorId="58" shapeId="0" xr:uid="{22315471-42F6-7341-9135-3336BCAFE7F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250" authorId="59" shapeId="0" xr:uid="{59268E4E-852E-0243-BE5E-B4C1E2F2EE0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277" authorId="60" shapeId="0" xr:uid="{89C36DC8-A007-E342-B860-5FD497C3C05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277" authorId="61" shapeId="0" xr:uid="{7FFA86FE-80A6-B345-95DF-407653A64BD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277" authorId="62" shapeId="0" xr:uid="{7D800923-F4F6-4343-AE6C-66734259C97F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277" authorId="63" shapeId="0" xr:uid="{F3F74991-2089-7F4E-988B-F55A51BB10A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277" authorId="64" shapeId="0" xr:uid="{8B101092-59B7-A942-A7CD-A6FA6EA9CB1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277" authorId="65" shapeId="0" xr:uid="{A44B141C-A304-BA46-A83F-2FD2C499C24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304" authorId="66" shapeId="0" xr:uid="{74334017-30DC-1441-89F2-64F821131C4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304" authorId="67" shapeId="0" xr:uid="{886A88B7-532A-CD4B-8FDE-2B09BEFA9BE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304" authorId="68" shapeId="0" xr:uid="{FAEFC796-2C37-B24A-930F-EDF06486C72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304" authorId="69" shapeId="0" xr:uid="{F4273C33-19CB-E449-AF2F-775398615F1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304" authorId="70" shapeId="0" xr:uid="{C5B11E57-C03B-E443-A681-1F865A52137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304" authorId="71" shapeId="0" xr:uid="{3C3098AD-B82A-234F-B725-7281BCD62FF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331" authorId="72" shapeId="0" xr:uid="{03E56994-4E4F-1D40-9162-84F912D67DA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331" authorId="73" shapeId="0" xr:uid="{E31FB636-D9F9-1242-B1D0-86326B1C657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331" authorId="74" shapeId="0" xr:uid="{AD28C5D8-4930-024A-9193-F443CD8AA33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331" authorId="75" shapeId="0" xr:uid="{02FE2633-C1BE-404B-BEF4-C1D5A02F2F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331" authorId="76" shapeId="0" xr:uid="{D4DAC66B-ED32-6741-B203-3B1FEBF3A7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331" authorId="77" shapeId="0" xr:uid="{B7A0DA3E-6AB1-AF47-9E77-BA2DD81971E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359" authorId="78" shapeId="0" xr:uid="{A90D9FF7-6F42-434F-90A2-CFED52D7912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359" authorId="79" shapeId="0" xr:uid="{BA85A4F2-6419-8B48-91B2-F2E27530CF4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359" authorId="80" shapeId="0" xr:uid="{D2539738-F50A-3A40-B941-4723E3FEF5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359" authorId="81" shapeId="0" xr:uid="{B91A9B92-C40D-044B-B93C-7F213BCEA1A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359" authorId="82" shapeId="0" xr:uid="{CDBB68CE-416D-3A4B-9DF9-4BF5A4683ED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359" authorId="83" shapeId="0" xr:uid="{3BBBA2E5-4554-AB41-BB35-302D9B5F2F4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H387" authorId="84" shapeId="0" xr:uid="{5105BC2E-A5F5-C549-A770-2D6B4B2825AD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I387" authorId="85" shapeId="0" xr:uid="{10CF01CA-4D25-2A4B-B5C7-71ECEC57532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V387" authorId="86" shapeId="0" xr:uid="{24269B45-AD8B-444F-BA30-011C6B7C1C0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W387" authorId="87" shapeId="0" xr:uid="{71FA904F-EF5A-2F46-95A7-F87A917D92F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  <comment ref="AJ387" authorId="88" shapeId="0" xr:uid="{D7065C13-08D2-9F44-BCD5-CE5F8862AE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E’ stata calcolata facendo riferimento alla limitazione imposta dal NTC18 per la combinazione rara.</t>
      </text>
    </comment>
    <comment ref="AK387" authorId="89" shapeId="0" xr:uid="{1C8E413E-D302-8348-9A17-1E9DE3E346A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Verifica secondo norma spagnola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<sst xmlns="http://schemas.openxmlformats.org/spreadsheetml/2006/main" count="11063" uniqueCount="1217">
  <si>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</si>
  <si>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</si>
  <si>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</si>
  <si>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</si>
  <si>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</si>
  <si>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</si>
  <si>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</si>
  <si>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</si>
  <si>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</si>
  <si>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</si>
  <si>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</si>
  <si>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</si>
  <si>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</si>
  <si>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</si>
  <si>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</si>
  <si>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</si>
  <si>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</si>
  <si>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</si>
  <si>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</si>
  <si>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</si>
  <si>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</si>
  <si>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</si>
  <si>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</si>
  <si>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</si>
  <si>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</si>
  <si>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</si>
  <si>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</si>
  <si>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</si>
  <si>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</si>
  <si>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</si>
  <si>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</si>
  <si>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</si>
  <si>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</si>
  <si>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</si>
  <si>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</si>
  <si>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</si>
  <si>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</si>
  <si>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</si>
  <si>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</si>
  <si>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</si>
  <si>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</si>
  <si>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</si>
  <si>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</si>
  <si>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</si>
  <si>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</si>
  <si>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</si>
  <si>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</si>
  <si>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</si>
  <si>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</si>
  <si>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</si>
  <si>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</si>
  <si>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</si>
  <si>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</si>
  <si>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</si>
  <si>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</si>
  <si>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</si>
  <si>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</si>
  <si>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</si>
  <si>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</si>
  <si>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</si>
  <si>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</si>
  <si>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</si>
  <si>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</si>
  <si>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</si>
  <si>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</si>
  <si>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</si>
  <si>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</si>
  <si>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</si>
  <si>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</si>
  <si>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</si>
  <si>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</si>
  <si>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</si>
  <si>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</si>
  <si>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</si>
  <si>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</si>
  <si>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</si>
  <si>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</si>
  <si>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</si>
  <si>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</si>
  <si>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</si>
  <si>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</si>
  <si>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</si>
  <si>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</si>
  <si>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</si>
  <si>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</si>
  <si>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</si>
  <si>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</si>
  <si>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</si>
  <si>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</si>
  <si>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</si>
  <si>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</si>
  <si>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</si>
  <si>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</si>
  <si>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</si>
  <si>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</si>
  <si>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</si>
  <si>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</si>
  <si>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</si>
  <si>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</si>
  <si>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</si>
  <si>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</si>
  <si>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</si>
  <si>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</si>
  <si>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</si>
  <si>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</si>
  <si>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</si>
  <si>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</si>
  <si>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</si>
  <si>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</si>
  <si>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</si>
  <si>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</si>
  <si>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</si>
  <si>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</si>
  <si>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</si>
  <si>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</si>
  <si>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</si>
  <si>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</si>
  <si>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</si>
  <si>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</si>
  <si>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</si>
  <si>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</si>
  <si>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</si>
  <si>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</si>
  <si>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</si>
  <si>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</si>
  <si>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</si>
  <si>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</si>
  <si>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</si>
  <si>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</si>
  <si>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</si>
  <si>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</si>
  <si>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</si>
  <si>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</si>
  <si>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</si>
  <si>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</si>
  <si>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</si>
  <si>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</si>
  <si>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</si>
  <si>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</si>
  <si>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</si>
  <si>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</si>
  <si>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</si>
  <si>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</si>
  <si>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</si>
  <si>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</si>
  <si>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</si>
  <si>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</si>
  <si>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</si>
  <si>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</si>
  <si>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</si>
  <si>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</si>
  <si>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</si>
  <si>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</si>
  <si>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</si>
  <si>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</si>
  <si>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</si>
  <si>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</si>
  <si>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</si>
  <si>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</si>
  <si>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</si>
  <si>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</si>
  <si>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</si>
  <si>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</si>
  <si>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</si>
  <si>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</si>
  <si>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</si>
  <si>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</si>
  <si>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</si>
  <si>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</si>
  <si>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</si>
  <si>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</si>
  <si>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</si>
  <si>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</si>
  <si>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</si>
  <si>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</si>
  <si>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</si>
  <si>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</si>
  <si>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</si>
  <si>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</si>
  <si>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</si>
  <si>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</si>
  <si>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</si>
  <si>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</si>
  <si>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</si>
  <si>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</si>
  <si>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</si>
  <si>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</si>
  <si>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</si>
  <si>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</si>
  <si>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</si>
  <si>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</si>
  <si>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</si>
  <si>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</si>
  <si>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</si>
  <si>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</si>
  <si>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</si>
  <si>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</si>
  <si>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</si>
  <si>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</si>
  <si>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</si>
  <si>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</si>
  <si>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</si>
  <si>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</si>
  <si>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</si>
  <si>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</si>
  <si>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</si>
  <si>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</si>
  <si>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</si>
  <si>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</si>
  <si>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</si>
  <si>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</si>
  <si>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</si>
  <si>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</si>
  <si>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</si>
  <si>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</si>
  <si>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</si>
  <si>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</si>
  <si>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</si>
  <si>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</si>
  <si>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</si>
  <si>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</si>
  <si>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</si>
  <si>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</si>
  <si>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</si>
  <si>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</si>
  <si>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</si>
  <si>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</si>
  <si>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</si>
  <si>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</si>
  <si>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</si>
  <si>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</si>
  <si>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</si>
  <si>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</si>
  <si>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</si>
  <si>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</si>
  <si>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</si>
  <si>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</si>
  <si>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</si>
  <si>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</si>
  <si>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</si>
  <si>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</si>
  <si>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</si>
  <si>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</si>
  <si>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</si>
  <si>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</si>
  <si>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</si>
  <si>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</si>
  <si>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</si>
  <si>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</si>
  <si>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</si>
  <si>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</si>
  <si>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</si>
  <si>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</si>
  <si>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</si>
  <si>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</si>
  <si>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</si>
  <si>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</si>
  <si>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</si>
  <si>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</si>
  <si>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</si>
  <si>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</si>
  <si>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</si>
  <si>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</si>
  <si>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</si>
  <si>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</si>
  <si>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</si>
  <si>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</si>
  <si>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</si>
  <si>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</si>
  <si>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</si>
  <si>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</si>
  <si>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</si>
  <si>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</si>
  <si>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</si>
  <si>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</si>
  <si>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</si>
  <si>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</si>
  <si>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</si>
  <si>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</si>
  <si>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</si>
  <si>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</si>
  <si>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</si>
  <si>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</si>
  <si>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</si>
  <si>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</si>
  <si>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</si>
  <si>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</si>
  <si>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</si>
  <si>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</si>
  <si>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</si>
  <si>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</si>
  <si>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</si>
  <si>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</si>
  <si>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</si>
  <si>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</si>
  <si>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</si>
  <si>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</si>
  <si>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</si>
  <si>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</si>
  <si>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</si>
  <si>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</si>
  <si>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</si>
  <si>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</si>
  <si>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</si>
  <si>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</si>
  <si>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</si>
  <si>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</si>
  <si>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</si>
  <si>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</si>
  <si>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</si>
  <si>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</si>
  <si>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</si>
  <si>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</si>
  <si>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</si>
  <si>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</si>
  <si>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</si>
  <si>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</si>
  <si>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</si>
  <si>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</si>
  <si>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</si>
  <si>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</si>
  <si>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</si>
  <si>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</si>
  <si>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</si>
  <si>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</si>
  <si>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</si>
  <si>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</si>
  <si>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</si>
  <si>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</si>
  <si>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</si>
  <si>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</si>
  <si>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</si>
  <si>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</si>
  <si>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</si>
  <si>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</si>
  <si>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</si>
  <si>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</si>
  <si>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</si>
  <si>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</si>
  <si>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</si>
  <si>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</si>
  <si>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</si>
  <si>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</si>
  <si>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</si>
  <si>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</si>
  <si>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</si>
  <si>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</si>
  <si>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</si>
  <si>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</si>
  <si>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</si>
  <si>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</si>
  <si>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</si>
  <si>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</si>
  <si>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</si>
  <si>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</si>
  <si>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</si>
  <si>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</si>
  <si>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</si>
  <si>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</si>
  <si>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</si>
  <si>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</si>
  <si>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</si>
  <si>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</si>
  <si>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</si>
  <si>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</si>
  <si>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</si>
  <si>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</si>
  <si>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</si>
  <si>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</si>
  <si>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</si>
  <si>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</si>
  <si>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</si>
  <si>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</si>
  <si>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</si>
  <si>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</si>
  <si>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</si>
  <si>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</si>
  <si>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</si>
  <si>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</si>
  <si>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</si>
  <si>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</si>
  <si>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</si>
  <si>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</si>
  <si>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</si>
  <si>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</si>
  <si>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</si>
  <si>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</si>
  <si>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</si>
  <si>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</si>
  <si>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</si>
  <si>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</si>
  <si>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</si>
  <si>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</si>
  <si>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</si>
  <si>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</si>
  <si>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</si>
  <si>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</si>
  <si>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</si>
  <si>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</si>
  <si>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</si>
  <si>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</si>
  <si>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</si>
  <si>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</si>
  <si>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</si>
  <si>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</si>
  <si>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</si>
  <si>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</si>
  <si>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</si>
  <si>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</si>
  <si>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</si>
  <si>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</si>
  <si>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</si>
  <si>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</si>
  <si>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</si>
  <si>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</si>
  <si>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</si>
  <si>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</si>
  <si>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</si>
  <si>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</si>
  <si>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</si>
  <si>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</si>
  <si>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</si>
  <si>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</si>
  <si>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</si>
  <si>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</si>
  <si>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</si>
  <si>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</si>
  <si>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</si>
  <si>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</si>
  <si>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</si>
  <si>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</si>
  <si>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</si>
  <si>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</si>
  <si>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</si>
  <si>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</si>
  <si>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</si>
  <si>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</si>
  <si>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</si>
  <si>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</si>
  <si>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</si>
  <si>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</si>
  <si>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</si>
  <si>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</si>
  <si>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</si>
  <si>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</si>
  <si>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</si>
  <si>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</si>
  <si>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</si>
  <si>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</si>
  <si>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</si>
  <si>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</si>
  <si>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</si>
  <si>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</si>
  <si>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</si>
  <si>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</si>
  <si>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</si>
  <si>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</si>
  <si>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</si>
  <si>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</si>
  <si>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</si>
  <si>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</si>
  <si>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</si>
  <si>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</si>
  <si>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</si>
  <si>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</si>
  <si>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</si>
  <si>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</si>
  <si>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</si>
  <si>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</si>
  <si>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</si>
  <si>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</si>
  <si>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</si>
  <si>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</si>
  <si>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</si>
  <si>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</si>
  <si>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</si>
  <si>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</si>
  <si>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</si>
  <si>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</si>
  <si>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</si>
  <si>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</si>
  <si>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</si>
  <si>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</si>
  <si>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</si>
  <si>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</si>
  <si>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</si>
  <si>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</si>
  <si>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</si>
  <si>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</si>
  <si>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</si>
  <si>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</si>
  <si>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</si>
  <si>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</si>
  <si>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</si>
  <si>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</si>
  <si>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</si>
  <si>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</si>
  <si>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</si>
  <si>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</si>
  <si>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</si>
  <si>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</si>
  <si>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</si>
  <si>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</si>
  <si>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</si>
  <si>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</si>
  <si>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</si>
  <si>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</si>
  <si>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</si>
  <si>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</si>
  <si>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</si>
  <si>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</si>
  <si>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</si>
  <si>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</si>
  <si>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</si>
  <si>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</si>
  <si>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</si>
  <si>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</si>
  <si>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</si>
  <si>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</si>
  <si>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</si>
  <si>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</si>
  <si>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</si>
  <si>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</si>
  <si>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</si>
  <si>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</si>
  <si>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</si>
  <si>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</si>
  <si>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</si>
  <si>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</si>
  <si>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</si>
  <si>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</si>
  <si>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</si>
  <si>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</si>
  <si>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</si>
  <si>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</si>
  <si>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</si>
  <si>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</si>
  <si>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</si>
  <si>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</si>
  <si>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</si>
  <si>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</si>
  <si>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</si>
  <si>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</si>
  <si>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</si>
  <si>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</si>
  <si>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</si>
  <si>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</si>
  <si>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</si>
  <si>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</si>
  <si>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</si>
  <si>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</si>
  <si>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</si>
  <si>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</si>
  <si>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</si>
  <si>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</si>
  <si>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</si>
  <si>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</si>
  <si>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</si>
  <si>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</si>
  <si>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</si>
  <si>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</si>
  <si>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</si>
  <si>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</si>
  <si>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</si>
  <si>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</si>
  <si>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</si>
  <si>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</si>
  <si>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</si>
  <si>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</si>
  <si>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</si>
  <si>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</si>
  <si>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</si>
  <si>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</si>
  <si>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</si>
  <si>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</si>
  <si>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</si>
  <si>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</si>
  <si>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</si>
  <si>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</si>
  <si>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</si>
  <si>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</si>
  <si>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</si>
  <si>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</si>
  <si>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</si>
  <si>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</si>
  <si>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</si>
  <si>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</si>
  <si>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</si>
  <si>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</si>
  <si>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</si>
  <si>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</si>
  <si>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</si>
  <si>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</si>
  <si>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</si>
  <si>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</si>
  <si>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</si>
  <si>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</si>
  <si>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</si>
  <si>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</si>
  <si>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</si>
  <si>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</si>
  <si>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</si>
  <si>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</si>
  <si>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</si>
  <si>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</si>
  <si>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</si>
  <si>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</si>
  <si>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</si>
  <si>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</si>
  <si>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</si>
  <si>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</si>
  <si>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</si>
  <si>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</si>
  <si>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</si>
  <si>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</si>
  <si>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</si>
  <si>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</si>
  <si>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</si>
  <si>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</si>
  <si>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</si>
  <si>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</si>
  <si>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</si>
  <si>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</si>
  <si>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</si>
  <si>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</si>
  <si>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</si>
  <si>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</si>
  <si>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</si>
  <si>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</si>
  <si>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</si>
  <si>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</si>
  <si>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</si>
  <si>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</si>
  <si>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</si>
  <si>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</si>
  <si>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</si>
  <si>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</si>
  <si>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</si>
  <si>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</si>
  <si>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</si>
  <si>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</si>
  <si>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</si>
  <si>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</si>
  <si>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</si>
  <si>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</si>
  <si>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</si>
  <si>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</si>
  <si>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</si>
  <si>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</si>
  <si>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</si>
  <si>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</si>
  <si>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</si>
  <si>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</si>
  <si>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</si>
  <si>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</si>
  <si>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</si>
  <si>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</si>
  <si>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</si>
  <si>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</si>
  <si>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</si>
  <si>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</si>
  <si>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</si>
  <si>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</si>
  <si>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</si>
  <si>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</si>
  <si>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</si>
  <si>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</si>
  <si>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</si>
  <si>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</si>
  <si>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</si>
  <si>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</si>
  <si>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</si>
  <si>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</si>
  <si>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</si>
  <si>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</si>
  <si>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</si>
  <si>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</si>
  <si>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</si>
  <si>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</si>
  <si>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</si>
  <si>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</si>
  <si>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</si>
  <si>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</si>
  <si>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</si>
  <si>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</si>
  <si>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</si>
  <si>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</si>
  <si>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</si>
  <si>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</si>
  <si>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</si>
  <si>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</si>
  <si>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</si>
  <si>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</si>
  <si>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</si>
  <si>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</si>
  <si>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</si>
  <si>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</si>
  <si>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</si>
  <si>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</si>
  <si>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</si>
  <si>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</si>
  <si>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</si>
  <si>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</si>
  <si>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</si>
  <si>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</si>
  <si>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</si>
  <si>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</si>
  <si>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</si>
  <si>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</si>
  <si>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</si>
  <si>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</si>
  <si>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</si>
  <si>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</si>
  <si>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</si>
  <si>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</si>
  <si>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</si>
  <si>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</si>
  <si>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</si>
  <si>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</si>
  <si>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</si>
  <si>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</si>
  <si>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</si>
  <si>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</si>
  <si>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</si>
  <si>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</si>
  <si>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</si>
  <si>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</si>
  <si>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</si>
  <si>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</si>
  <si>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</si>
  <si>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</si>
  <si>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</si>
  <si>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</si>
  <si>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</si>
  <si>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</si>
  <si>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</si>
  <si>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</si>
  <si>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</si>
  <si>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</si>
  <si>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</si>
  <si>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</si>
  <si>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</si>
  <si>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</si>
  <si>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</si>
  <si>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</si>
  <si>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</si>
  <si>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</si>
  <si>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</si>
  <si>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</si>
  <si>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</si>
  <si>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</si>
  <si>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</si>
  <si>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</si>
  <si>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</si>
  <si>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</si>
  <si>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</si>
  <si>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</si>
  <si>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</si>
  <si>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</si>
  <si>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</si>
  <si>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</si>
  <si>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</si>
  <si>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</si>
  <si>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</si>
  <si>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</si>
  <si>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</si>
  <si>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</si>
  <si>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</si>
  <si>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</si>
  <si>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</si>
  <si>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</si>
  <si>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</si>
  <si>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</si>
  <si>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</si>
  <si>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</si>
  <si>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</si>
  <si>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</si>
  <si>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</si>
  <si>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</si>
  <si>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</si>
  <si>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</si>
  <si>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</si>
  <si>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</si>
  <si>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</si>
  <si>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</si>
  <si>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</si>
  <si>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</si>
  <si>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</si>
  <si>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</si>
  <si>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</si>
  <si>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</si>
  <si>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</si>
  <si>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</si>
  <si>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</si>
  <si>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</si>
  <si>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</si>
  <si>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</si>
  <si>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</si>
  <si>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</si>
  <si>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</si>
  <si>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</si>
  <si>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</si>
  <si>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</si>
  <si>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</si>
  <si>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</si>
  <si>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</si>
  <si>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</si>
  <si>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</si>
  <si>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</si>
  <si>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</si>
  <si>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</si>
  <si>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</si>
  <si>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</si>
  <si>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</si>
  <si>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</si>
  <si>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</si>
  <si>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</si>
  <si>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</si>
  <si>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</si>
  <si>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</si>
  <si>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</si>
  <si>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</si>
  <si>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</si>
  <si>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</si>
  <si>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</si>
  <si>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</si>
  <si>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</si>
  <si>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</si>
  <si>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</si>
  <si>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</si>
  <si>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</si>
  <si>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</si>
  <si>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</si>
  <si>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</si>
  <si>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</si>
  <si>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</si>
  <si>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</si>
  <si>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</si>
  <si>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</si>
  <si>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</si>
  <si>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</si>
  <si>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</si>
  <si>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</si>
  <si>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</si>
  <si>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</si>
  <si>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</si>
  <si>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</si>
  <si>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</si>
  <si>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</si>
  <si>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</si>
  <si>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</si>
  <si>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</si>
  <si>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</si>
  <si>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</si>
  <si>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</si>
  <si>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</si>
  <si>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</si>
  <si>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</si>
  <si>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</si>
  <si>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</si>
  <si>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</si>
  <si>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</si>
  <si>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</si>
  <si>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</si>
  <si>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</si>
  <si>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</si>
  <si>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</si>
  <si>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</si>
  <si>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</si>
  <si>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</si>
  <si>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</si>
  <si>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</si>
  <si>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</si>
  <si>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</si>
  <si>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</si>
  <si>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</si>
  <si>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</si>
  <si>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</si>
  <si>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</si>
  <si>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</si>
  <si>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</si>
  <si>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</si>
  <si>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</si>
  <si>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</si>
  <si>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</si>
  <si>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</si>
  <si>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</si>
  <si>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</si>
  <si>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</si>
  <si>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</si>
  <si>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</si>
  <si>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</si>
  <si>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</si>
  <si>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</si>
  <si>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</si>
  <si>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</si>
  <si>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</si>
  <si>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</si>
  <si>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</si>
  <si>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</si>
  <si>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</si>
  <si>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</si>
  <si>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</si>
  <si>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</si>
  <si>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</si>
  <si>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</si>
  <si>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</si>
  <si>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</si>
  <si>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</si>
  <si>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</si>
  <si>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</si>
  <si>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</si>
  <si>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</si>
  <si>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</si>
  <si>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</si>
  <si>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</si>
  <si>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</si>
  <si>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</si>
  <si>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</si>
  <si>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</si>
  <si>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</si>
  <si>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</si>
  <si>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</si>
  <si>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</si>
  <si>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</si>
  <si>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</si>
  <si>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</si>
  <si>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</si>
  <si>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</si>
  <si>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</si>
  <si>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</si>
  <si>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</si>
  <si>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</si>
  <si>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</si>
  <si>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</si>
  <si>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</si>
  <si>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</si>
  <si>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</si>
  <si>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</si>
  <si>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</si>
  <si>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</si>
  <si>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</si>
  <si>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</si>
  <si>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</si>
  <si>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</si>
  <si>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</si>
  <si>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</si>
  <si>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</si>
  <si>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</si>
  <si>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</si>
  <si>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</si>
  <si>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</si>
  <si>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</si>
  <si>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</si>
  <si>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</si>
  <si>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</si>
  <si>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</si>
  <si>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</si>
  <si>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</si>
  <si>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</si>
  <si>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</si>
  <si>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</si>
  <si>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</si>
  <si>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</si>
  <si>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</si>
  <si>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</si>
  <si>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</si>
  <si>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</si>
  <si>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</si>
  <si>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</si>
  <si>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</si>
  <si>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</si>
  <si>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</si>
  <si>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</si>
  <si>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</si>
  <si>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</si>
  <si>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</si>
  <si>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</si>
  <si>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</si>
  <si>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</si>
  <si>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</si>
  <si>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</si>
  <si>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</si>
  <si>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</si>
  <si>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</si>
  <si>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</si>
  <si>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</si>
  <si>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</si>
  <si>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</si>
  <si>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</si>
  <si>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</si>
  <si>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</si>
  <si>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</si>
  <si>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</si>
  <si>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</si>
  <si>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</si>
  <si>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</si>
  <si>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</si>
  <si>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</si>
  <si>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</si>
  <si>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</si>
  <si>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</si>
  <si>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</si>
  <si>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</si>
  <si>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</si>
  <si>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</si>
  <si>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</si>
  <si>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</si>
  <si>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</si>
  <si>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</si>
  <si>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</si>
  <si>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</si>
  <si>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</si>
  <si>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</si>
  <si>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</si>
  <si>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</si>
  <si>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</si>
  <si>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</si>
  <si>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</si>
  <si>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</si>
  <si>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</si>
  <si>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</si>
  <si>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</si>
  <si>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</si>
  <si>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</si>
  <si>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</si>
  <si>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</si>
  <si>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</si>
  <si>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</si>
  <si>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</si>
  <si>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</si>
  <si>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</si>
  <si>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</si>
  <si>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</si>
  <si>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</si>
  <si>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</si>
  <si>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</si>
  <si>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</si>
  <si>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</si>
  <si>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</si>
  <si>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</si>
  <si>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</si>
  <si>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</si>
  <si>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</si>
  <si>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</si>
  <si>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</si>
  <si>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</si>
  <si>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</si>
  <si>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</si>
  <si>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</si>
  <si>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</si>
  <si>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</si>
  <si>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</si>
  <si>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</si>
  <si>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</si>
  <si>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</si>
  <si>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</si>
  <si>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</si>
  <si>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</si>
  <si>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</si>
  <si>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</si>
  <si>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</si>
  <si>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</si>
  <si>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</si>
  <si>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</si>
  <si>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</si>
  <si>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</si>
  <si>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</si>
  <si>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</si>
  <si>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</si>
  <si>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</si>
  <si>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</si>
  <si>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</si>
  <si>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</si>
  <si>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</si>
  <si>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</si>
  <si>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</si>
  <si>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</si>
  <si>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</si>
  <si>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</si>
  <si>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</si>
  <si>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</si>
  <si>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</si>
  <si>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</si>
  <si>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</si>
  <si>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</si>
  <si>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</si>
  <si>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</si>
  <si>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</si>
  <si>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</si>
  <si>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</si>
  <si>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</si>
  <si>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</si>
  <si>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</si>
  <si>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</si>
  <si>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</si>
  <si>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</si>
  <si>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</si>
  <si>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</si>
  <si>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</si>
  <si>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</si>
  <si>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</si>
  <si>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</si>
  <si>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</si>
  <si>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</si>
  <si>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</si>
  <si>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</si>
  <si>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</si>
  <si>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</si>
  <si>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</si>
  <si>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</si>
  <si>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</si>
  <si>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</si>
  <si>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</si>
  <si>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</si>
  <si>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</si>
  <si>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</si>
  <si>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</si>
  <si>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</si>
  <si>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</si>
  <si>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</si>
  <si>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</si>
  <si>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</si>
  <si>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</si>
  <si>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</si>
  <si>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</si>
  <si>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</si>
  <si>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</si>
  <si>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</si>
  <si>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</si>
  <si>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</si>
  <si>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</si>
  <si>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</si>
  <si>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</si>
  <si>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</si>
  <si>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</si>
  <si>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</si>
  <si>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</si>
  <si>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</si>
  <si>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</si>
  <si>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</si>
  <si>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</si>
  <si>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</si>
  <si>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</si>
  <si>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</si>
  <si>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</si>
  <si>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</si>
  <si>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</si>
  <si>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</si>
  <si>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</si>
  <si>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</si>
  <si>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</si>
  <si>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</si>
  <si>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</si>
  <si>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</si>
  <si>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</si>
  <si>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</si>
  <si>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</si>
  <si>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</si>
  <si>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</si>
  <si>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</si>
  <si>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</si>
  <si>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</si>
  <si>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</si>
  <si>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</si>
  <si>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</si>
  <si>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</si>
  <si>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</si>
  <si>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</si>
  <si>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</si>
  <si>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</si>
  <si>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</si>
  <si>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</si>
  <si>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</si>
  <si>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</si>
  <si>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</si>
  <si>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</si>
  <si>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</si>
  <si>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</si>
  <si>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</si>
  <si>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</si>
  <si>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</si>
  <si>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</si>
  <si>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</si>
  <si>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</si>
  <si>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</si>
  <si>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</si>
  <si>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</si>
  <si>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</si>
  <si>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</si>
  <si>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</si>
  <si>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</si>
  <si>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</si>
  <si>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</si>
  <si>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</si>
  <si>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</si>
  <si>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</si>
  <si>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</si>
  <si>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</si>
  <si>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</si>
  <si>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</si>
  <si>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</si>
  <si>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</si>
  <si>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</si>
  <si>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</si>
  <si>
    <t>TRAVERSO 1</t>
  </si>
  <si>
    <t>TRAVERSO 2</t>
  </si>
  <si>
    <t>TRAVERSO 3</t>
  </si>
  <si>
    <t>TRAVERSO 4</t>
  </si>
  <si>
    <t>TRAVERSO 5</t>
  </si>
  <si>
    <t>P001</t>
  </si>
  <si>
    <t>P002</t>
  </si>
  <si>
    <t>P003</t>
  </si>
  <si>
    <t>VERIFICA FRECCIA IAP</t>
  </si>
  <si>
    <t>VERIFICA FRECCIA NTC</t>
  </si>
  <si>
    <t>LIMITE FRECCIA NTC [m]</t>
  </si>
  <si>
    <t>LIMITE FRECCIA IAP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</si>
</sst>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66" formatCode="0.00000"/>
  </numFmts>
  <fonts count="3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theme="5" tint="0.59999389629810485"/>
        <bgColor indexed="65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16" fillId="22" borderId="94" applyNumberFormat="0" applyAlignment="0" applyProtection="0"/>
    <xf numFmtId="0" fontId="17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5" fillId="26" borderId="0" applyNumberFormat="0" applyBorder="0" applyAlignment="0" applyProtection="0"/>
    <xf numFmtId="0" fontId="8" fillId="27" borderId="0" applyNumberFormat="0" applyBorder="0" applyAlignment="0" applyProtection="0"/>
    <xf numFmtId="0" fontId="23" fillId="28" borderId="0" applyNumberFormat="0" applyBorder="0" applyAlignment="0" applyProtection="0"/>
    <xf numFmtId="44" fontId="5" fillId="0" borderId="0" applyFont="0" applyFill="0" applyBorder="0" applyAlignment="0" applyProtection="0"/>
    <xf numFmtId="0" fontId="24" fillId="29" borderId="0" applyNumberFormat="0" applyBorder="0" applyAlignment="0" applyProtection="0"/>
    <xf numFmtId="0" fontId="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3" borderId="0" applyNumberFormat="0" applyBorder="0" applyAlignment="0" applyProtection="0"/>
  </cellStyleXfs>
  <cellXfs count="637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10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4" fillId="0" borderId="49" xfId="0" applyFont="1" applyBorder="1"/>
    <xf numFmtId="0" fontId="14" fillId="0" borderId="38" xfId="0" applyFont="1" applyBorder="1"/>
    <xf numFmtId="0" fontId="0" fillId="4" borderId="39" xfId="0" applyFill="1" applyBorder="1"/>
    <xf numFmtId="0" fontId="6" fillId="0" borderId="41" xfId="0" applyFont="1" applyBorder="1"/>
    <xf numFmtId="0" fontId="14" fillId="0" borderId="47" xfId="0" applyFont="1" applyBorder="1"/>
    <xf numFmtId="0" fontId="0" fillId="12" borderId="0" xfId="0" applyFill="1"/>
    <xf numFmtId="49" fontId="7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4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4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4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5" fillId="17" borderId="37" xfId="3" applyNumberFormat="1" applyBorder="1"/>
    <xf numFmtId="2" fontId="5" fillId="17" borderId="43" xfId="3" applyNumberFormat="1" applyBorder="1"/>
    <xf numFmtId="2" fontId="5" fillId="17" borderId="37" xfId="3" applyNumberFormat="1" applyBorder="1" applyAlignment="1">
      <alignment horizontal="center"/>
    </xf>
    <xf numFmtId="0" fontId="5" fillId="18" borderId="43" xfId="4" applyBorder="1" applyAlignment="1">
      <alignment horizontal="center"/>
    </xf>
    <xf numFmtId="0" fontId="5" fillId="18" borderId="43" xfId="4" applyBorder="1"/>
    <xf numFmtId="0" fontId="5" fillId="18" borderId="23" xfId="4" applyBorder="1"/>
    <xf numFmtId="0" fontId="5" fillId="18" borderId="23" xfId="4" applyBorder="1" applyAlignment="1">
      <alignment horizontal="center"/>
    </xf>
    <xf numFmtId="0" fontId="5" fillId="18" borderId="19" xfId="4" applyBorder="1" applyAlignment="1">
      <alignment horizontal="center"/>
    </xf>
    <xf numFmtId="0" fontId="5" fillId="18" borderId="22" xfId="4" applyBorder="1" applyAlignment="1">
      <alignment horizontal="center"/>
    </xf>
    <xf numFmtId="2" fontId="5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10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10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7" fillId="13" borderId="74" xfId="0" applyNumberFormat="1" applyFont="1" applyFill="1" applyBorder="1" applyAlignment="1">
      <alignment horizontal="center"/>
    </xf>
    <xf numFmtId="0" fontId="7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1" fillId="4" borderId="79" xfId="0" applyFont="1" applyFill="1" applyBorder="1"/>
    <xf numFmtId="0" fontId="14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4" fillId="0" borderId="76" xfId="0" applyFont="1" applyBorder="1"/>
    <xf numFmtId="2" fontId="0" fillId="16" borderId="73" xfId="0" applyNumberFormat="1" applyFill="1" applyBorder="1"/>
    <xf numFmtId="0" fontId="5" fillId="18" borderId="39" xfId="4" applyBorder="1" applyAlignment="1">
      <alignment horizontal="center"/>
    </xf>
    <xf numFmtId="0" fontId="5" fillId="18" borderId="36" xfId="4" applyBorder="1" applyAlignment="1">
      <alignment horizontal="center" vertical="center"/>
    </xf>
    <xf numFmtId="0" fontId="5" fillId="18" borderId="52" xfId="4" applyBorder="1" applyAlignment="1">
      <alignment horizontal="center" vertical="center"/>
    </xf>
    <xf numFmtId="0" fontId="5" fillId="18" borderId="57" xfId="4" applyBorder="1" applyAlignment="1">
      <alignment horizontal="center"/>
    </xf>
    <xf numFmtId="0" fontId="5" fillId="18" borderId="63" xfId="4" applyBorder="1" applyAlignment="1">
      <alignment horizontal="center" vertical="center"/>
    </xf>
    <xf numFmtId="0" fontId="5" fillId="18" borderId="85" xfId="4" applyBorder="1" applyAlignment="1">
      <alignment horizontal="center" vertical="center"/>
    </xf>
    <xf numFmtId="0" fontId="5" fillId="18" borderId="79" xfId="4" applyBorder="1" applyAlignment="1">
      <alignment horizontal="center"/>
    </xf>
    <xf numFmtId="0" fontId="5" fillId="18" borderId="83" xfId="4" applyBorder="1" applyAlignment="1">
      <alignment horizontal="center" vertical="center"/>
    </xf>
    <xf numFmtId="0" fontId="5" fillId="18" borderId="77" xfId="4" applyBorder="1" applyAlignment="1">
      <alignment horizontal="center" vertical="center"/>
    </xf>
    <xf numFmtId="0" fontId="4" fillId="19" borderId="81" xfId="5" applyBorder="1" applyAlignment="1">
      <alignment horizontal="center"/>
    </xf>
    <xf numFmtId="0" fontId="4" fillId="19" borderId="82" xfId="5" applyBorder="1" applyAlignment="1">
      <alignment horizontal="center"/>
    </xf>
    <xf numFmtId="0" fontId="4" fillId="19" borderId="19" xfId="5" applyBorder="1" applyAlignment="1">
      <alignment horizontal="center"/>
    </xf>
    <xf numFmtId="0" fontId="4" fillId="19" borderId="44" xfId="5" applyBorder="1" applyAlignment="1">
      <alignment horizontal="center"/>
    </xf>
    <xf numFmtId="2" fontId="5" fillId="18" borderId="51" xfId="4" applyNumberFormat="1" applyBorder="1" applyAlignment="1">
      <alignment horizontal="center" vertical="center"/>
    </xf>
    <xf numFmtId="2" fontId="5" fillId="18" borderId="77" xfId="4" applyNumberFormat="1" applyBorder="1" applyAlignment="1">
      <alignment horizontal="center" vertical="center"/>
    </xf>
    <xf numFmtId="0" fontId="4" fillId="19" borderId="43" xfId="5" applyBorder="1" applyAlignment="1">
      <alignment horizontal="center"/>
    </xf>
    <xf numFmtId="0" fontId="5" fillId="20" borderId="76" xfId="6" applyBorder="1" applyAlignment="1">
      <alignment horizontal="center" vertical="center"/>
    </xf>
    <xf numFmtId="0" fontId="5" fillId="20" borderId="92" xfId="6" applyBorder="1" applyAlignment="1">
      <alignment horizontal="center" vertical="center"/>
    </xf>
    <xf numFmtId="0" fontId="5" fillId="20" borderId="53" xfId="6" applyBorder="1" applyAlignment="1">
      <alignment horizontal="center" vertical="center"/>
    </xf>
    <xf numFmtId="0" fontId="4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5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5" fillId="18" borderId="92" xfId="4" applyNumberFormat="1" applyBorder="1" applyAlignment="1">
      <alignment horizontal="center" vertical="center"/>
    </xf>
    <xf numFmtId="1" fontId="5" fillId="18" borderId="10" xfId="4" applyNumberFormat="1" applyBorder="1" applyAlignment="1">
      <alignment horizontal="center" vertical="center"/>
    </xf>
    <xf numFmtId="1" fontId="5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7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7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5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5" fillId="20" borderId="52" xfId="6" applyBorder="1" applyAlignment="1">
      <alignment horizontal="center" vertical="center"/>
    </xf>
    <xf numFmtId="0" fontId="5" fillId="20" borderId="104" xfId="6" applyBorder="1" applyAlignment="1">
      <alignment horizontal="center" vertical="center"/>
    </xf>
    <xf numFmtId="0" fontId="5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5" fillId="21" borderId="37" xfId="7" applyBorder="1" applyAlignment="1">
      <alignment horizontal="center" vertical="center"/>
    </xf>
    <xf numFmtId="0" fontId="5" fillId="20" borderId="10" xfId="6" applyBorder="1" applyAlignment="1">
      <alignment horizontal="center" vertical="center"/>
    </xf>
    <xf numFmtId="0" fontId="5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23" borderId="27" xfId="9" applyBorder="1" applyAlignment="1">
      <alignment horizontal="center"/>
    </xf>
    <xf numFmtId="0" fontId="17" fillId="23" borderId="103" xfId="9" applyBorder="1" applyAlignment="1">
      <alignment horizontal="center"/>
    </xf>
    <xf numFmtId="0" fontId="17" fillId="23" borderId="89" xfId="9" applyBorder="1" applyAlignment="1">
      <alignment horizontal="center"/>
    </xf>
    <xf numFmtId="0" fontId="17" fillId="23" borderId="27" xfId="9" applyBorder="1" applyAlignment="1">
      <alignment horizontal="center" vertical="center"/>
    </xf>
    <xf numFmtId="0" fontId="17" fillId="23" borderId="103" xfId="9" applyBorder="1" applyAlignment="1">
      <alignment horizontal="center" vertical="center"/>
    </xf>
    <xf numFmtId="0" fontId="17" fillId="23" borderId="89" xfId="9" applyBorder="1" applyAlignment="1">
      <alignment horizontal="center" vertical="center"/>
    </xf>
    <xf numFmtId="0" fontId="3" fillId="24" borderId="24" xfId="10" applyBorder="1" applyAlignment="1">
      <alignment horizontal="center"/>
    </xf>
    <xf numFmtId="0" fontId="3" fillId="24" borderId="99" xfId="10" applyBorder="1" applyAlignment="1">
      <alignment horizontal="center"/>
    </xf>
    <xf numFmtId="0" fontId="3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5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7" fillId="23" borderId="10" xfId="9" applyBorder="1" applyAlignment="1">
      <alignment horizontal="center"/>
    </xf>
    <xf numFmtId="0" fontId="17" fillId="23" borderId="110" xfId="9" applyBorder="1" applyAlignment="1">
      <alignment horizontal="center"/>
    </xf>
    <xf numFmtId="0" fontId="17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7" fillId="23" borderId="10" xfId="9" applyBorder="1" applyAlignment="1">
      <alignment horizontal="center" vertical="center"/>
    </xf>
    <xf numFmtId="0" fontId="17" fillId="23" borderId="110" xfId="9" applyBorder="1" applyAlignment="1">
      <alignment horizontal="center" vertical="center"/>
    </xf>
    <xf numFmtId="0" fontId="17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7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7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5" fillId="20" borderId="124" xfId="6" applyBorder="1" applyAlignment="1">
      <alignment horizontal="center" vertical="center"/>
    </xf>
    <xf numFmtId="0" fontId="5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7" fillId="23" borderId="105" xfId="9" applyBorder="1" applyAlignment="1">
      <alignment horizontal="center"/>
    </xf>
    <xf numFmtId="0" fontId="17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7" fillId="23" borderId="10" xfId="9" applyNumberFormat="1" applyBorder="1" applyAlignment="1">
      <alignment horizontal="center"/>
    </xf>
    <xf numFmtId="165" fontId="17" fillId="23" borderId="105" xfId="9" applyNumberFormat="1" applyBorder="1" applyAlignment="1">
      <alignment horizontal="center"/>
    </xf>
    <xf numFmtId="165" fontId="17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7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7" fillId="23" borderId="132" xfId="9" applyBorder="1" applyAlignment="1">
      <alignment horizontal="center" vertical="center"/>
    </xf>
    <xf numFmtId="0" fontId="17" fillId="23" borderId="76" xfId="9" applyBorder="1" applyAlignment="1">
      <alignment horizontal="center" vertical="center"/>
    </xf>
    <xf numFmtId="0" fontId="17" fillId="23" borderId="132" xfId="9" applyBorder="1"/>
    <xf numFmtId="0" fontId="17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5" fillId="21" borderId="76" xfId="7" applyBorder="1" applyAlignment="1">
      <alignment horizontal="center" vertical="center"/>
    </xf>
    <xf numFmtId="0" fontId="5" fillId="20" borderId="134" xfId="6" applyBorder="1" applyAlignment="1">
      <alignment horizontal="center" vertical="center"/>
    </xf>
    <xf numFmtId="0" fontId="17" fillId="23" borderId="134" xfId="9" applyBorder="1"/>
    <xf numFmtId="0" fontId="0" fillId="3" borderId="0" xfId="0" applyFill="1" applyAlignment="1">
      <alignment horizontal="center"/>
    </xf>
    <xf numFmtId="0" fontId="17" fillId="23" borderId="80" xfId="9" applyBorder="1" applyAlignment="1">
      <alignment horizontal="center"/>
    </xf>
    <xf numFmtId="0" fontId="17" fillId="23" borderId="129" xfId="9" applyBorder="1" applyAlignment="1">
      <alignment horizontal="center"/>
    </xf>
    <xf numFmtId="0" fontId="17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165" fontId="0" fillId="0" borderId="106" xfId="0" applyNumberFormat="1" applyBorder="1" applyAlignment="1">
      <alignment horizontal="center" vertical="center"/>
    </xf>
    <xf numFmtId="0" fontId="23" fillId="28" borderId="106" xfId="14" applyBorder="1"/>
    <xf numFmtId="0" fontId="17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3" fillId="28" borderId="80" xfId="14" applyBorder="1"/>
    <xf numFmtId="0" fontId="23" fillId="28" borderId="129" xfId="14" applyBorder="1"/>
    <xf numFmtId="0" fontId="23" fillId="28" borderId="130" xfId="14" applyBorder="1"/>
    <xf numFmtId="0" fontId="23" fillId="28" borderId="10" xfId="14" applyBorder="1"/>
    <xf numFmtId="0" fontId="23" fillId="28" borderId="134" xfId="14" applyBorder="1"/>
    <xf numFmtId="0" fontId="23" fillId="28" borderId="76" xfId="14" applyBorder="1"/>
    <xf numFmtId="0" fontId="23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7" fillId="23" borderId="134" xfId="9" applyBorder="1" applyAlignment="1">
      <alignment horizontal="center"/>
    </xf>
    <xf numFmtId="0" fontId="17" fillId="23" borderId="110" xfId="9" applyBorder="1"/>
    <xf numFmtId="0" fontId="17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5" fillId="26" borderId="10" xfId="12" applyBorder="1" applyAlignment="1">
      <alignment horizontal="center" vertical="center"/>
    </xf>
    <xf numFmtId="0" fontId="5" fillId="26" borderId="134" xfId="12" applyBorder="1" applyAlignment="1">
      <alignment horizontal="center" vertical="center"/>
    </xf>
    <xf numFmtId="0" fontId="5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5" fillId="26" borderId="51" xfId="12" applyBorder="1" applyAlignment="1">
      <alignment horizontal="center" vertical="center"/>
    </xf>
    <xf numFmtId="0" fontId="5" fillId="26" borderId="131" xfId="12" applyBorder="1" applyAlignment="1">
      <alignment horizontal="center" vertical="center"/>
    </xf>
    <xf numFmtId="0" fontId="5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6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3" fillId="24" borderId="19" xfId="10" applyBorder="1" applyAlignment="1">
      <alignment horizontal="center" vertical="center"/>
    </xf>
    <xf numFmtId="0" fontId="3" fillId="24" borderId="43" xfId="10" applyBorder="1" applyAlignment="1">
      <alignment horizontal="center" vertical="center"/>
    </xf>
    <xf numFmtId="0" fontId="3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3" fillId="24" borderId="45" xfId="10" applyBorder="1" applyAlignment="1">
      <alignment horizontal="center" vertical="center"/>
    </xf>
    <xf numFmtId="0" fontId="3" fillId="24" borderId="42" xfId="10" applyBorder="1" applyAlignment="1">
      <alignment horizontal="center" vertical="center"/>
    </xf>
    <xf numFmtId="165" fontId="29" fillId="0" borderId="141" xfId="0" applyNumberFormat="1" applyFont="1" applyBorder="1" applyAlignment="1">
      <alignment horizontal="center" vertical="center"/>
    </xf>
    <xf numFmtId="165" fontId="23" fillId="28" borderId="129" xfId="14" applyNumberFormat="1" applyBorder="1" applyAlignment="1">
      <alignment horizontal="center" vertical="center"/>
    </xf>
    <xf numFmtId="0" fontId="29" fillId="0" borderId="118" xfId="0" applyFont="1" applyBorder="1" applyAlignment="1">
      <alignment horizontal="center" vertical="center"/>
    </xf>
    <xf numFmtId="165" fontId="29" fillId="0" borderId="118" xfId="0" applyNumberFormat="1" applyFont="1" applyBorder="1" applyAlignment="1">
      <alignment horizontal="center" vertical="center"/>
    </xf>
    <xf numFmtId="165" fontId="23" fillId="28" borderId="142" xfId="14" applyNumberFormat="1" applyBorder="1" applyAlignment="1">
      <alignment horizontal="center" vertical="center"/>
    </xf>
    <xf numFmtId="165" fontId="29" fillId="0" borderId="146" xfId="0" applyNumberFormat="1" applyFont="1" applyBorder="1" applyAlignment="1">
      <alignment horizontal="center" vertical="center"/>
    </xf>
    <xf numFmtId="165" fontId="29" fillId="0" borderId="144" xfId="0" applyNumberFormat="1" applyFont="1" applyBorder="1" applyAlignment="1">
      <alignment horizontal="center" vertical="center"/>
    </xf>
    <xf numFmtId="165" fontId="23" fillId="28" borderId="145" xfId="14" applyNumberFormat="1" applyBorder="1" applyAlignment="1">
      <alignment horizontal="center" vertical="center"/>
    </xf>
    <xf numFmtId="165" fontId="23" fillId="28" borderId="76" xfId="14" applyNumberFormat="1" applyBorder="1" applyAlignment="1">
      <alignment horizontal="center" vertical="center"/>
    </xf>
    <xf numFmtId="165" fontId="17" fillId="23" borderId="145" xfId="9" applyNumberFormat="1" applyBorder="1" applyAlignment="1">
      <alignment horizontal="center" vertical="center"/>
    </xf>
    <xf numFmtId="165" fontId="17" fillId="23" borderId="76" xfId="9" applyNumberFormat="1" applyBorder="1" applyAlignment="1">
      <alignment horizontal="center" vertical="center"/>
    </xf>
    <xf numFmtId="165" fontId="29" fillId="0" borderId="145" xfId="0" applyNumberFormat="1" applyFont="1" applyBorder="1" applyAlignment="1">
      <alignment horizontal="center" vertical="center"/>
    </xf>
    <xf numFmtId="165" fontId="29" fillId="0" borderId="76" xfId="0" applyNumberFormat="1" applyFont="1" applyBorder="1" applyAlignment="1">
      <alignment horizontal="center" vertical="center"/>
    </xf>
    <xf numFmtId="0" fontId="29" fillId="0" borderId="146" xfId="0" applyFont="1" applyBorder="1" applyAlignment="1">
      <alignment horizontal="center" vertical="center"/>
    </xf>
    <xf numFmtId="0" fontId="29" fillId="0" borderId="144" xfId="0" applyFont="1" applyBorder="1" applyAlignment="1">
      <alignment horizontal="center" vertical="center"/>
    </xf>
    <xf numFmtId="165" fontId="23" fillId="28" borderId="141" xfId="14" applyNumberFormat="1" applyBorder="1" applyAlignment="1">
      <alignment horizontal="center" vertical="center"/>
    </xf>
    <xf numFmtId="0" fontId="23" fillId="28" borderId="129" xfId="14" applyBorder="1" applyAlignment="1">
      <alignment horizontal="center" vertical="center"/>
    </xf>
    <xf numFmtId="0" fontId="23" fillId="28" borderId="142" xfId="14" applyBorder="1" applyAlignment="1">
      <alignment horizontal="center" vertical="center"/>
    </xf>
    <xf numFmtId="0" fontId="23" fillId="28" borderId="141" xfId="14" applyBorder="1" applyAlignment="1">
      <alignment horizontal="center" vertical="center"/>
    </xf>
    <xf numFmtId="0" fontId="23" fillId="28" borderId="145" xfId="14" applyBorder="1" applyAlignment="1">
      <alignment horizontal="center" vertical="center"/>
    </xf>
    <xf numFmtId="0" fontId="23" fillId="28" borderId="76" xfId="14" applyBorder="1" applyAlignment="1">
      <alignment horizontal="center" vertical="center"/>
    </xf>
    <xf numFmtId="165" fontId="17" fillId="23" borderId="141" xfId="9" applyNumberFormat="1" applyBorder="1" applyAlignment="1">
      <alignment horizontal="center" vertical="center"/>
    </xf>
    <xf numFmtId="0" fontId="28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166" fontId="0" fillId="0" borderId="146" xfId="0" applyNumberFormat="1" applyBorder="1" applyAlignment="1">
      <alignment horizontal="center" vertical="center"/>
    </xf>
    <xf numFmtId="166" fontId="0" fillId="0" borderId="144" xfId="0" applyNumberFormat="1" applyBorder="1" applyAlignment="1">
      <alignment horizontal="center" vertical="center"/>
    </xf>
    <xf numFmtId="0" fontId="17" fillId="23" borderId="145" xfId="9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66" fontId="0" fillId="0" borderId="147" xfId="0" applyNumberFormat="1" applyBorder="1" applyAlignment="1">
      <alignment horizontal="center" vertical="center"/>
    </xf>
    <xf numFmtId="0" fontId="23" fillId="28" borderId="110" xfId="14" applyBorder="1" applyAlignment="1">
      <alignment horizontal="center" vertical="center"/>
    </xf>
    <xf numFmtId="0" fontId="23" fillId="28" borderId="143" xfId="14" applyBorder="1" applyAlignment="1">
      <alignment horizontal="center" vertical="center"/>
    </xf>
    <xf numFmtId="165" fontId="17" fillId="23" borderId="110" xfId="9" applyNumberFormat="1" applyBorder="1" applyAlignment="1">
      <alignment horizontal="center" vertical="center"/>
    </xf>
    <xf numFmtId="165" fontId="23" fillId="28" borderId="110" xfId="14" applyNumberFormat="1" applyBorder="1" applyAlignment="1">
      <alignment horizontal="center" vertical="center"/>
    </xf>
    <xf numFmtId="165" fontId="23" fillId="28" borderId="143" xfId="14" applyNumberFormat="1" applyBorder="1" applyAlignment="1">
      <alignment horizontal="center" vertical="center"/>
    </xf>
    <xf numFmtId="0" fontId="29" fillId="0" borderId="147" xfId="0" applyFont="1" applyBorder="1" applyAlignment="1">
      <alignment horizontal="center" vertical="center"/>
    </xf>
    <xf numFmtId="165" fontId="29" fillId="0" borderId="110" xfId="0" applyNumberFormat="1" applyFont="1" applyBorder="1" applyAlignment="1">
      <alignment horizontal="center" vertical="center"/>
    </xf>
    <xf numFmtId="165" fontId="29" fillId="0" borderId="147" xfId="0" applyNumberFormat="1" applyFont="1" applyBorder="1" applyAlignment="1">
      <alignment horizontal="center" vertical="center"/>
    </xf>
    <xf numFmtId="165" fontId="17" fillId="23" borderId="143" xfId="9" applyNumberFormat="1" applyBorder="1" applyAlignment="1">
      <alignment horizontal="center" vertical="center"/>
    </xf>
    <xf numFmtId="0" fontId="3" fillId="24" borderId="23" xfId="10" applyBorder="1" applyAlignment="1">
      <alignment horizontal="center" vertical="center"/>
    </xf>
    <xf numFmtId="0" fontId="28" fillId="32" borderId="19" xfId="0" applyFont="1" applyFill="1" applyBorder="1" applyAlignment="1">
      <alignment horizontal="center" vertical="center"/>
    </xf>
    <xf numFmtId="0" fontId="28" fillId="32" borderId="23" xfId="0" applyFont="1" applyFill="1" applyBorder="1" applyAlignment="1">
      <alignment horizontal="center" vertical="center"/>
    </xf>
    <xf numFmtId="0" fontId="28" fillId="32" borderId="22" xfId="0" applyFont="1" applyFill="1" applyBorder="1" applyAlignment="1">
      <alignment horizontal="center" vertical="center"/>
    </xf>
    <xf numFmtId="0" fontId="5" fillId="18" borderId="37" xfId="4" applyBorder="1" applyAlignment="1">
      <alignment horizontal="center"/>
    </xf>
    <xf numFmtId="0" fontId="14" fillId="0" borderId="106" xfId="0" applyFont="1" applyBorder="1" applyAlignment="1">
      <alignment horizontal="center"/>
    </xf>
    <xf numFmtId="0" fontId="0" fillId="11" borderId="106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14" fillId="0" borderId="40" xfId="0" applyFont="1" applyBorder="1" applyAlignment="1">
      <alignment horizontal="center"/>
    </xf>
    <xf numFmtId="0" fontId="0" fillId="11" borderId="40" xfId="0" applyFill="1" applyBorder="1" applyAlignment="1">
      <alignment horizontal="center" vertical="center"/>
    </xf>
    <xf numFmtId="164" fontId="5" fillId="17" borderId="41" xfId="3" applyNumberFormat="1" applyBorder="1"/>
    <xf numFmtId="0" fontId="0" fillId="9" borderId="108" xfId="0" applyFill="1" applyBorder="1" applyAlignment="1">
      <alignment horizontal="center" vertical="center"/>
    </xf>
    <xf numFmtId="164" fontId="5" fillId="17" borderId="109" xfId="3" applyNumberFormat="1" applyBorder="1"/>
    <xf numFmtId="0" fontId="0" fillId="9" borderId="79" xfId="0" applyFill="1" applyBorder="1" applyAlignment="1">
      <alignment horizontal="center" vertical="center"/>
    </xf>
    <xf numFmtId="0" fontId="14" fillId="0" borderId="88" xfId="0" applyFont="1" applyBorder="1" applyAlignment="1">
      <alignment horizontal="center"/>
    </xf>
    <xf numFmtId="0" fontId="0" fillId="11" borderId="88" xfId="0" applyFill="1" applyBorder="1" applyAlignment="1">
      <alignment horizontal="center" vertical="center"/>
    </xf>
    <xf numFmtId="164" fontId="5" fillId="17" borderId="89" xfId="3" applyNumberFormat="1" applyBorder="1"/>
    <xf numFmtId="2" fontId="0" fillId="10" borderId="40" xfId="0" applyNumberFormat="1" applyFill="1" applyBorder="1" applyAlignment="1">
      <alignment horizontal="center"/>
    </xf>
    <xf numFmtId="0" fontId="5" fillId="33" borderId="40" xfId="19" applyBorder="1" applyAlignment="1">
      <alignment horizontal="center"/>
    </xf>
    <xf numFmtId="2" fontId="0" fillId="14" borderId="40" xfId="0" applyNumberFormat="1" applyFill="1" applyBorder="1" applyAlignment="1">
      <alignment horizontal="center"/>
    </xf>
    <xf numFmtId="2" fontId="0" fillId="10" borderId="106" xfId="0" applyNumberFormat="1" applyFill="1" applyBorder="1" applyAlignment="1">
      <alignment horizontal="center"/>
    </xf>
    <xf numFmtId="0" fontId="5" fillId="33" borderId="106" xfId="19" applyBorder="1" applyAlignment="1">
      <alignment horizontal="center"/>
    </xf>
    <xf numFmtId="2" fontId="0" fillId="14" borderId="106" xfId="0" applyNumberFormat="1" applyFill="1" applyBorder="1" applyAlignment="1">
      <alignment horizontal="center"/>
    </xf>
    <xf numFmtId="2" fontId="0" fillId="10" borderId="88" xfId="0" applyNumberFormat="1" applyFill="1" applyBorder="1" applyAlignment="1">
      <alignment horizontal="center"/>
    </xf>
    <xf numFmtId="0" fontId="5" fillId="33" borderId="88" xfId="19" applyBorder="1" applyAlignment="1">
      <alignment horizontal="center"/>
    </xf>
    <xf numFmtId="2" fontId="0" fillId="14" borderId="88" xfId="0" applyNumberFormat="1" applyFill="1" applyBorder="1" applyAlignment="1">
      <alignment horizontal="center"/>
    </xf>
    <xf numFmtId="0" fontId="2" fillId="24" borderId="133" xfId="10" applyFont="1" applyBorder="1" applyAlignment="1">
      <alignment horizontal="center" vertical="center"/>
    </xf>
    <xf numFmtId="0" fontId="2" fillId="24" borderId="106" xfId="10" applyFont="1" applyBorder="1" applyAlignment="1">
      <alignment horizontal="center" vertical="center"/>
    </xf>
    <xf numFmtId="0" fontId="16" fillId="22" borderId="42" xfId="8" applyBorder="1" applyAlignment="1">
      <alignment horizontal="center"/>
    </xf>
    <xf numFmtId="0" fontId="16" fillId="22" borderId="19" xfId="8" applyBorder="1" applyAlignment="1">
      <alignment horizontal="center"/>
    </xf>
    <xf numFmtId="0" fontId="16" fillId="22" borderId="46" xfId="8" applyBorder="1" applyAlignment="1">
      <alignment horizontal="center"/>
    </xf>
    <xf numFmtId="0" fontId="16" fillId="22" borderId="23" xfId="8" applyBorder="1" applyAlignment="1">
      <alignment horizontal="center"/>
    </xf>
    <xf numFmtId="0" fontId="16" fillId="22" borderId="48" xfId="8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8" fillId="2" borderId="1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8" fillId="2" borderId="12" xfId="0" applyFont="1" applyFill="1" applyBorder="1" applyAlignment="1">
      <alignment horizontal="center"/>
    </xf>
    <xf numFmtId="0" fontId="0" fillId="11" borderId="45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17" fillId="23" borderId="37" xfId="9" applyBorder="1" applyAlignment="1">
      <alignment horizontal="center" vertical="center"/>
    </xf>
    <xf numFmtId="0" fontId="17" fillId="23" borderId="49" xfId="9" applyBorder="1" applyAlignment="1">
      <alignment horizontal="center" vertical="center"/>
    </xf>
    <xf numFmtId="0" fontId="17" fillId="23" borderId="110" xfId="9" applyBorder="1" applyAlignment="1">
      <alignment horizontal="center" vertical="center"/>
    </xf>
    <xf numFmtId="0" fontId="5" fillId="20" borderId="37" xfId="6" applyBorder="1" applyAlignment="1">
      <alignment horizontal="center" vertical="center"/>
    </xf>
    <xf numFmtId="0" fontId="5" fillId="20" borderId="49" xfId="6" applyBorder="1" applyAlignment="1">
      <alignment horizontal="center" vertical="center"/>
    </xf>
    <xf numFmtId="0" fontId="5" fillId="20" borderId="110" xfId="6" applyBorder="1" applyAlignment="1">
      <alignment horizontal="center" vertical="center"/>
    </xf>
    <xf numFmtId="0" fontId="17" fillId="23" borderId="38" xfId="9" applyBorder="1" applyAlignment="1">
      <alignment horizontal="center" vertical="center"/>
    </xf>
    <xf numFmtId="0" fontId="5" fillId="20" borderId="38" xfId="6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5" fillId="18" borderId="53" xfId="4" applyBorder="1" applyAlignment="1">
      <alignment horizontal="center" vertical="center"/>
    </xf>
    <xf numFmtId="0" fontId="5" fillId="18" borderId="84" xfId="4" applyBorder="1" applyAlignment="1">
      <alignment horizontal="center" vertical="center"/>
    </xf>
    <xf numFmtId="0" fontId="5" fillId="18" borderId="76" xfId="4" applyBorder="1" applyAlignment="1">
      <alignment horizontal="center" vertical="center"/>
    </xf>
    <xf numFmtId="0" fontId="5" fillId="18" borderId="37" xfId="4" applyBorder="1" applyAlignment="1">
      <alignment horizontal="center" vertical="center"/>
    </xf>
    <xf numFmtId="0" fontId="5" fillId="18" borderId="49" xfId="4" applyBorder="1" applyAlignment="1">
      <alignment horizontal="center" vertical="center"/>
    </xf>
    <xf numFmtId="0" fontId="5" fillId="18" borderId="38" xfId="4" applyBorder="1" applyAlignment="1">
      <alignment horizontal="center" vertical="center"/>
    </xf>
    <xf numFmtId="0" fontId="8" fillId="30" borderId="19" xfId="17" applyBorder="1" applyAlignment="1">
      <alignment horizontal="center"/>
    </xf>
    <xf numFmtId="0" fontId="8" fillId="30" borderId="23" xfId="17" applyBorder="1" applyAlignment="1">
      <alignment horizontal="center"/>
    </xf>
    <xf numFmtId="0" fontId="8" fillId="30" borderId="22" xfId="17" applyBorder="1" applyAlignment="1">
      <alignment horizontal="center"/>
    </xf>
    <xf numFmtId="0" fontId="5" fillId="31" borderId="44" xfId="18" applyBorder="1" applyAlignment="1">
      <alignment horizontal="center" vertical="center"/>
    </xf>
    <xf numFmtId="0" fontId="5" fillId="31" borderId="47" xfId="18" applyBorder="1" applyAlignment="1">
      <alignment horizontal="center" vertical="center"/>
    </xf>
    <xf numFmtId="0" fontId="5" fillId="31" borderId="37" xfId="18" applyBorder="1" applyAlignment="1">
      <alignment horizontal="center" vertical="center"/>
    </xf>
    <xf numFmtId="0" fontId="5" fillId="31" borderId="49" xfId="18" applyBorder="1" applyAlignment="1">
      <alignment horizontal="center" vertical="center"/>
    </xf>
    <xf numFmtId="0" fontId="5" fillId="26" borderId="136" xfId="12" applyBorder="1" applyAlignment="1">
      <alignment horizontal="center"/>
    </xf>
    <xf numFmtId="0" fontId="5" fillId="26" borderId="137" xfId="12" applyBorder="1" applyAlignment="1">
      <alignment horizontal="center"/>
    </xf>
    <xf numFmtId="0" fontId="5" fillId="26" borderId="138" xfId="12" applyBorder="1" applyAlignment="1">
      <alignment horizontal="center"/>
    </xf>
    <xf numFmtId="0" fontId="5" fillId="26" borderId="47" xfId="12" applyBorder="1" applyAlignment="1">
      <alignment horizontal="center"/>
    </xf>
    <xf numFmtId="0" fontId="5" fillId="26" borderId="48" xfId="12" applyBorder="1" applyAlignment="1">
      <alignment horizontal="center"/>
    </xf>
    <xf numFmtId="0" fontId="5" fillId="26" borderId="44" xfId="12" applyBorder="1" applyAlignment="1">
      <alignment horizontal="center" vertical="center"/>
    </xf>
    <xf numFmtId="0" fontId="5" fillId="26" borderId="50" xfId="12" applyBorder="1" applyAlignment="1">
      <alignment horizontal="center" vertical="center"/>
    </xf>
    <xf numFmtId="0" fontId="5" fillId="26" borderId="47" xfId="12" applyBorder="1" applyAlignment="1">
      <alignment horizontal="center" vertical="center"/>
    </xf>
    <xf numFmtId="0" fontId="5" fillId="26" borderId="37" xfId="12" applyBorder="1" applyAlignment="1">
      <alignment horizontal="center" vertical="center"/>
    </xf>
    <xf numFmtId="0" fontId="5" fillId="26" borderId="49" xfId="12" applyBorder="1" applyAlignment="1">
      <alignment horizontal="center" vertical="center"/>
    </xf>
    <xf numFmtId="0" fontId="5" fillId="26" borderId="38" xfId="12" applyBorder="1" applyAlignment="1">
      <alignment horizontal="center" vertical="center"/>
    </xf>
    <xf numFmtId="0" fontId="25" fillId="29" borderId="44" xfId="16" applyFont="1" applyBorder="1" applyAlignment="1">
      <alignment horizontal="center" vertical="center"/>
    </xf>
    <xf numFmtId="0" fontId="25" fillId="29" borderId="42" xfId="16" applyFont="1" applyBorder="1" applyAlignment="1">
      <alignment horizontal="center" vertical="center"/>
    </xf>
    <xf numFmtId="0" fontId="25" fillId="29" borderId="45" xfId="16" applyFont="1" applyBorder="1" applyAlignment="1">
      <alignment horizontal="center" vertical="center"/>
    </xf>
    <xf numFmtId="0" fontId="25" fillId="29" borderId="47" xfId="16" applyFont="1" applyBorder="1" applyAlignment="1">
      <alignment horizontal="center" vertical="center"/>
    </xf>
    <xf numFmtId="0" fontId="25" fillId="29" borderId="107" xfId="16" applyFont="1" applyBorder="1" applyAlignment="1">
      <alignment horizontal="center" vertical="center"/>
    </xf>
    <xf numFmtId="0" fontId="25" fillId="29" borderId="48" xfId="16" applyFont="1" applyBorder="1" applyAlignment="1">
      <alignment horizontal="center" vertical="center"/>
    </xf>
    <xf numFmtId="0" fontId="8" fillId="27" borderId="0" xfId="13" applyAlignment="1">
      <alignment horizontal="center"/>
    </xf>
    <xf numFmtId="49" fontId="7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3" fillId="25" borderId="19" xfId="11" applyBorder="1" applyAlignment="1">
      <alignment horizontal="center"/>
    </xf>
    <xf numFmtId="0" fontId="3" fillId="25" borderId="23" xfId="11" applyBorder="1" applyAlignment="1">
      <alignment horizontal="center"/>
    </xf>
    <xf numFmtId="0" fontId="3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6" fillId="22" borderId="47" xfId="8" applyBorder="1" applyAlignment="1">
      <alignment horizontal="center"/>
    </xf>
    <xf numFmtId="0" fontId="16" fillId="22" borderId="42" xfId="8" applyBorder="1" applyAlignment="1">
      <alignment horizontal="center"/>
    </xf>
    <xf numFmtId="0" fontId="16" fillId="22" borderId="45" xfId="8" applyBorder="1" applyAlignment="1">
      <alignment horizontal="center"/>
    </xf>
    <xf numFmtId="0" fontId="16" fillId="22" borderId="107" xfId="8" applyBorder="1" applyAlignment="1">
      <alignment horizontal="center"/>
    </xf>
    <xf numFmtId="0" fontId="16" fillId="22" borderId="23" xfId="8" applyBorder="1" applyAlignment="1">
      <alignment horizontal="center"/>
    </xf>
    <xf numFmtId="0" fontId="16" fillId="22" borderId="22" xfId="8" applyBorder="1" applyAlignment="1">
      <alignment horizontal="center"/>
    </xf>
    <xf numFmtId="0" fontId="5" fillId="26" borderId="24" xfId="12" applyBorder="1" applyAlignment="1">
      <alignment horizontal="center"/>
    </xf>
    <xf numFmtId="0" fontId="5" fillId="26" borderId="99" xfId="12" applyBorder="1" applyAlignment="1">
      <alignment horizontal="center"/>
    </xf>
    <xf numFmtId="0" fontId="5" fillId="26" borderId="25" xfId="12" applyBorder="1" applyAlignment="1">
      <alignment horizontal="center"/>
    </xf>
    <xf numFmtId="0" fontId="17" fillId="23" borderId="45" xfId="9" applyBorder="1" applyAlignment="1">
      <alignment horizontal="center" vertical="center"/>
    </xf>
    <xf numFmtId="0" fontId="17" fillId="23" borderId="46" xfId="9" applyBorder="1" applyAlignment="1">
      <alignment horizontal="center" vertical="center"/>
    </xf>
    <xf numFmtId="0" fontId="23" fillId="28" borderId="37" xfId="14" applyBorder="1" applyAlignment="1">
      <alignment horizontal="center" vertical="center"/>
    </xf>
    <xf numFmtId="0" fontId="23" fillId="28" borderId="49" xfId="14" applyBorder="1" applyAlignment="1">
      <alignment horizontal="center" vertical="center"/>
    </xf>
    <xf numFmtId="0" fontId="23" fillId="28" borderId="38" xfId="14" applyBorder="1" applyAlignment="1">
      <alignment horizontal="center" vertical="center"/>
    </xf>
    <xf numFmtId="0" fontId="5" fillId="21" borderId="19" xfId="7" applyBorder="1" applyAlignment="1">
      <alignment horizontal="center"/>
    </xf>
    <xf numFmtId="0" fontId="5" fillId="21" borderId="23" xfId="7" applyBorder="1" applyAlignment="1">
      <alignment horizontal="center"/>
    </xf>
    <xf numFmtId="0" fontId="5" fillId="21" borderId="22" xfId="7" applyBorder="1" applyAlignment="1">
      <alignment horizontal="center"/>
    </xf>
    <xf numFmtId="0" fontId="5" fillId="20" borderId="121" xfId="6" applyBorder="1" applyAlignment="1">
      <alignment horizontal="center"/>
    </xf>
    <xf numFmtId="0" fontId="5" fillId="20" borderId="23" xfId="6" applyBorder="1" applyAlignment="1">
      <alignment horizontal="center"/>
    </xf>
    <xf numFmtId="0" fontId="5" fillId="20" borderId="22" xfId="6" applyBorder="1" applyAlignment="1">
      <alignment horizontal="center"/>
    </xf>
    <xf numFmtId="0" fontId="5" fillId="20" borderId="40" xfId="6" applyBorder="1" applyAlignment="1">
      <alignment horizontal="center"/>
    </xf>
    <xf numFmtId="0" fontId="5" fillId="20" borderId="41" xfId="6" applyBorder="1" applyAlignment="1">
      <alignment horizontal="center"/>
    </xf>
    <xf numFmtId="0" fontId="5" fillId="20" borderId="19" xfId="6" applyBorder="1" applyAlignment="1">
      <alignment horizontal="center"/>
    </xf>
    <xf numFmtId="0" fontId="8" fillId="27" borderId="0" xfId="13" applyBorder="1" applyAlignment="1">
      <alignment horizontal="center"/>
    </xf>
    <xf numFmtId="0" fontId="5" fillId="20" borderId="44" xfId="6" applyBorder="1" applyAlignment="1">
      <alignment horizontal="center" vertical="center"/>
    </xf>
    <xf numFmtId="0" fontId="5" fillId="20" borderId="50" xfId="6" applyBorder="1" applyAlignment="1">
      <alignment horizontal="center" vertical="center"/>
    </xf>
    <xf numFmtId="0" fontId="5" fillId="21" borderId="45" xfId="7" applyBorder="1" applyAlignment="1">
      <alignment horizontal="center"/>
    </xf>
    <xf numFmtId="0" fontId="5" fillId="21" borderId="42" xfId="7" applyBorder="1" applyAlignment="1">
      <alignment horizontal="center"/>
    </xf>
    <xf numFmtId="0" fontId="5" fillId="20" borderId="51" xfId="6" applyBorder="1" applyAlignment="1">
      <alignment horizontal="center" vertical="center"/>
    </xf>
    <xf numFmtId="0" fontId="5" fillId="20" borderId="131" xfId="6" applyBorder="1" applyAlignment="1">
      <alignment horizontal="center" vertical="center"/>
    </xf>
    <xf numFmtId="0" fontId="3" fillId="24" borderId="19" xfId="10" applyBorder="1" applyAlignment="1">
      <alignment horizontal="center"/>
    </xf>
    <xf numFmtId="0" fontId="3" fillId="24" borderId="23" xfId="10" applyBorder="1" applyAlignment="1">
      <alignment horizontal="center"/>
    </xf>
    <xf numFmtId="0" fontId="3" fillId="24" borderId="22" xfId="10" applyBorder="1" applyAlignment="1">
      <alignment horizontal="center"/>
    </xf>
    <xf numFmtId="0" fontId="8" fillId="27" borderId="19" xfId="13" applyBorder="1" applyAlignment="1">
      <alignment horizontal="center"/>
    </xf>
    <xf numFmtId="0" fontId="8" fillId="27" borderId="23" xfId="13" applyBorder="1" applyAlignment="1">
      <alignment horizontal="center"/>
    </xf>
    <xf numFmtId="0" fontId="8" fillId="27" borderId="22" xfId="13" applyBorder="1" applyAlignment="1">
      <alignment horizontal="center"/>
    </xf>
    <xf numFmtId="0" fontId="5" fillId="20" borderId="47" xfId="6" applyBorder="1" applyAlignment="1">
      <alignment horizontal="center"/>
    </xf>
    <xf numFmtId="0" fontId="5" fillId="20" borderId="48" xfId="6" applyBorder="1" applyAlignment="1">
      <alignment horizontal="center"/>
    </xf>
    <xf numFmtId="0" fontId="5" fillId="20" borderId="140" xfId="6" applyBorder="1" applyAlignment="1">
      <alignment horizontal="center"/>
    </xf>
    <xf numFmtId="0" fontId="5" fillId="20" borderId="107" xfId="6" applyBorder="1" applyAlignment="1">
      <alignment horizontal="center"/>
    </xf>
    <xf numFmtId="0" fontId="0" fillId="0" borderId="110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49" xfId="0" applyFont="1" applyBorder="1" applyAlignment="1">
      <alignment horizontal="center" vertical="center"/>
    </xf>
    <xf numFmtId="0" fontId="29" fillId="0" borderId="38" xfId="0" applyFont="1" applyBorder="1" applyAlignment="1">
      <alignment horizontal="center" vertical="center"/>
    </xf>
    <xf numFmtId="0" fontId="17" fillId="23" borderId="146" xfId="9" applyBorder="1"/>
    <xf numFmtId="0" fontId="17" fillId="23" borderId="44" xfId="9" applyBorder="1" applyAlignment="1">
      <alignment horizontal="center" vertical="center"/>
    </xf>
    <xf numFmtId="0" fontId="17" fillId="23" borderId="50" xfId="9" applyBorder="1" applyAlignment="1">
      <alignment horizontal="center" vertical="center"/>
    </xf>
    <xf numFmtId="0" fontId="17" fillId="23" borderId="147" xfId="9" applyBorder="1"/>
    <xf numFmtId="165" fontId="0" fillId="0" borderId="115" xfId="0" applyNumberFormat="1" applyBorder="1" applyAlignment="1">
      <alignment horizontal="center" vertical="center"/>
    </xf>
    <xf numFmtId="0" fontId="23" fillId="28" borderId="115" xfId="14" applyBorder="1"/>
    <xf numFmtId="0" fontId="17" fillId="23" borderId="47" xfId="9" applyBorder="1" applyAlignment="1">
      <alignment horizontal="center" vertical="center"/>
    </xf>
    <xf numFmtId="0" fontId="17" fillId="23" borderId="10" xfId="9" applyBorder="1" applyAlignment="1">
      <alignment horizontal="center" vertical="center"/>
    </xf>
    <xf numFmtId="0" fontId="17" fillId="23" borderId="145" xfId="9" applyBorder="1" applyAlignment="1">
      <alignment horizontal="center" vertical="center"/>
    </xf>
    <xf numFmtId="0" fontId="17" fillId="23" borderId="76" xfId="9" applyBorder="1" applyAlignment="1">
      <alignment horizontal="center" vertical="center"/>
    </xf>
    <xf numFmtId="0" fontId="23" fillId="28" borderId="147" xfId="14" applyBorder="1"/>
    <xf numFmtId="0" fontId="30" fillId="0" borderId="115" xfId="9" applyFont="1" applyFill="1" applyBorder="1" applyAlignment="1">
      <alignment horizontal="center" vertical="center"/>
    </xf>
  </cellXfs>
  <cellStyles count="20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2" xfId="19" builtinId="35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sensori'!$Q$10,'Flusso dati statici sensori'!$AE$10)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sensori'!$S$10,'Flusso dati statici sensori'!$AG$10)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sensori'!$T$10,'Flusso dati statici sensori'!$AH$10)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sensori'!$Q$17,'Flusso dati statici sensori'!$AE$17)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sensori'!$S$17,'Flusso dati statici sensori'!$AG$17)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sensori'!$T$17,'Flusso dati statici sensori'!$AH$17)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sensori'!$Q$31,'Flusso dati statici sensori'!$AE$31)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sensori'!$S$31,'Flusso dati statici sensori'!$AG$31)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sensori'!$T$31,'Flusso dati statici sensori'!$AH$31)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sensori'!$Q$36,'Flusso dati statici sensori'!$AE$36)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sensori'!$S$36,'Flusso dati statici sensori'!$AG$36)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sensori'!$T$36,'Flusso dati statici sensori'!$AH$36)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sensori'!$Q$43,'Flusso dati statici sensori'!$AE$43)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sensori'!$S$43,'Flusso dati statici sensori'!$AG$43)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sensori'!$T$43,'Flusso dati statici sensori'!$AH$43)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sensori'!$Q$31,'Flusso dati statici sensori'!$AE$31)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sensori'!$S$31,'Flusso dati statici sensori'!$AG$31)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sensori'!$T$31,'Flusso dati statici sensori'!$AH$31)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sensori'!$Q$90,'Flusso dati statici sensori'!$AE$90)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sensori'!$S$90,'Flusso dati statici sensori'!$AG$90)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sensori'!$T$90,'Flusso dati statici sensori'!$AH$90)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sensori'!$Q$97,'Flusso dati statici sensori'!$AE$97)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sensori'!$S$97,'Flusso dati statici sensori'!$AG$97)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sensori'!$T$97,'Flusso dati statici sensori'!$AH$97)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sensori'!$Q$111,'Flusso dati statici sensori'!$AE$111)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sensori'!$S$111,'Flusso dati statici sensori'!$AG$111)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sensori'!$T$111,'Flusso dati statici sensori'!$AH$111)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sensori'!$Q$117,'Flusso dati statici sensori'!$AE$117)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sensori'!$S$117,'Flusso dati statici sensori'!$AG$117)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sensori'!$T$117,'Flusso dati statici sensori'!$AH$117)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sensori'!$Q$124,'Flusso dati statici sensori'!$AE$124)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sensori'!$S$124,'Flusso dati statici sensori'!$AG$124)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sensori'!$Q$138,'Flusso dati statici sensori'!$AE$138)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sensori'!$S$138,'Flusso dati statici sensori'!$AG$138)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sensori'!$T$138,'Flusso dati statici sensori'!$AH$138)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sensori'!$Q$144,'Flusso dati statici sensori'!$AE$144)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sensori'!$S$144,'Flusso dati statici sensori'!$AG$144)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sensori'!$T$144,'Flusso dati statici sensori'!$AH$144)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sensori'!$Q$151,'Flusso dati statici sensori'!$AE$151)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sensori'!$S$151,'Flusso dati statici sensori'!$AG$151)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sensori'!$T$151,'Flusso dati statici sensori'!$AH$151)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sensori'!$Q$165,'Flusso dati statici sensori'!$AE$165)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sensori'!$S$165,'Flusso dati statici sensori'!$AG$165)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sensori'!$T$165,'Flusso dati statici sensori'!$AH$165)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sensori'!$Q$171,'Flusso dati statici sensori'!$AE$171)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sensori'!$S$171,'Flusso dati statici sensori'!$AG$171)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sensori'!$T$171,'Flusso dati statici sensori'!$AH$171)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sensori'!$Q$178,'Flusso dati statici sensori'!$AE$178)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sensori'!$S$178,'Flusso dati statici sensori'!$AG$178)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sensori'!$T$178,'Flusso dati statici sensori'!$AH$178)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sensori'!$Q$192,'Flusso dati statici sensori'!$AE$192)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sensori'!$S$192,'Flusso dati statici sensori'!$AG$192)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sensori'!$T$192,'Flusso dati statici sensori'!$AH$192)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sensori'!$Q$198,'Flusso dati statici sensori'!$AE$198)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sensori'!$S$198,'Flusso dati statici sensori'!$AG$198)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sensori'!$T$198,'Flusso dati statici sensori'!$AH$198)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sensori'!$Q$205,'Flusso dati statici sensori'!$AE$205)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sensori'!$S$205,'Flusso dati statici sensori'!$AG$205)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sensori'!$T$205,'Flusso dati statici sensori'!$AH$205)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sensori'!$Q$219,'Flusso dati statici sensori'!$AE$219)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sensori'!$S$219,'Flusso dati statici sensori'!$AG$219)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sensori'!$T$219,'Flusso dati statici sensori'!$AH$219)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sensori'!$Q$226,'Flusso dati statici sensori'!$AE$226)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sensori'!$S$226,'Flusso dati statici sensori'!$AG$226)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sensori'!$T$226,'Flusso dati statici sensori'!$AH$226)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sensori'!$Q$233,'Flusso dati statici sensori'!$AE$233)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sensori'!$S$233,'Flusso dati statici sensori'!$AG$233)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sensori'!$T$233,'Flusso dati statici sensori'!$AH$233)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sensori'!$Q$247,'Flusso dati statici sensori'!$AE$247)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sensori'!$S$247,'Flusso dati statici sensori'!$AG$247)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sensori'!$T$247,'Flusso dati statici sensori'!$AH$247)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sensori'!$Q$253,'Flusso dati statici sensori'!$AE$253)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sensori'!$S$253,'Flusso dati statici sensori'!$AG$253)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sensori'!$T$253,'Flusso dati statici sensori'!$AH$253)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sensori'!$Q$260,'Flusso dati statici sensori'!$AE$260)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sensori'!$S$260,'Flusso dati statici sensori'!$AG$260)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sensori'!$T$260,'Flusso dati statici sensori'!$AH$260)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sensori'!$Q$274,'Flusso dati statici sensori'!$AE$274)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sensori'!$S$274,'Flusso dati statici sensori'!$AG$274)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sensori'!$T$274,'Flusso dati statici sensori'!$AH$274)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sensori'!$Q$280,'Flusso dati statici sensori'!$AE$280)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sensori'!$S$280,'Flusso dati statici sensori'!$AG$280)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sensori'!$T$280,'Flusso dati statici sensori'!$AH$280)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sensori'!$Q$287,'Flusso dati statici sensori'!$AE$287)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sensori'!$S$287,'Flusso dati statici sensori'!$AG$287)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sensori'!$T$287,'Flusso dati statici sensori'!$AH$287)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sensori'!$Q$301,'Flusso dati statici sensori'!$AE$301)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sensori'!$S$301,'Flusso dati statici sensori'!$AG$301)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sensori'!$T$301,'Flusso dati statici sensori'!$AH$301)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sensori'!$Q$307,'Flusso dati statici sensori'!$AE$307)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sensori'!$S$307,'Flusso dati statici sensori'!$AG$307)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sensori'!$T$307,'Flusso dati statici sensori'!$AH$307)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sensori'!$Q$314,'Flusso dati statici sensori'!$AE$314)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sensori'!$S$314,'Flusso dati statici sensori'!$AG$314)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sensori'!$T$314,'Flusso dati statici sensori'!$AH$314)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sensori'!$Q$328,'Flusso dati statici sensori'!$AE$328)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sensori'!$S$328,'Flusso dati statici sensori'!$AG$328)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sensori'!$T$328,'Flusso dati statici sensori'!$AH$328)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sensori'!$Q$334,'Flusso dati statici sensori'!$AE$334)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sensori'!$S$334,'Flusso dati statici sensori'!$AG$334)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sensori'!$T$334,'Flusso dati statici sensori'!$AH$334)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sensori'!$Q$341,'Flusso dati statici sensori'!$AE$341)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sensori'!$S$341,'Flusso dati statici sensori'!$AG$341)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sensori'!$T$341,'Flusso dati statici sensori'!$AH$341)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sensori'!$Q$355,'Flusso dati statici sensori'!$AE$355)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sensori'!$S$355,'Flusso dati statici sensori'!$AG$355)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sensori'!$T$355,'Flusso dati statici sensori'!$AH$355)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sensori'!$Q$362,'Flusso dati statici sensori'!$AE$362)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sensori'!$S$362,'Flusso dati statici sensori'!$AG$362)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sensori'!$T$362,'Flusso dati statici sensori'!$AH$362)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sensori'!$Q$369,'Flusso dati statici sensori'!$AE$369)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sensori'!$S$369,'Flusso dati statici sensori'!$AG$369)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sensori'!$T$369,'Flusso dati statici sensori'!$AH$369)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sensori'!$Q$383,'Flusso dati statici sensori'!$AE$383)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sensori'!$S$383,'Flusso dati statici sensori'!$AG$383)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sensori'!$T$383,'Flusso dati statici sensori'!$AH$383)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sensori'!$Q$63,'Flusso dati statici sensori'!$AE$63)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sensori'!$S$63,'Flusso dati statici sensori'!$AG$63)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sensori'!$T$63,'Flusso dati statici sensori'!$AH$63)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sensori'!$Q$70,'Flusso dati statici sensori'!$AE$70)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sensori'!$S$70,'Flusso dati statici sensori'!$AG$70)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sensori'!$T$70,'Flusso dati statici sensori'!$AH$70)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sensori'!$Q$84,'Flusso dati statici sensori'!$AE$84)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sensori'!$S$84,'Flusso dati statici sensori'!$AG$84)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sensori'!$T$84,'Flusso dati statici sensori'!$AH$84)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sensori'!$Q$390,'Flusso dati statici sensori'!$AE$390)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sensori'!$S$390,'Flusso dati statici sensori'!$AG$390)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sensori'!$T$390,'Flusso dati statici sensori'!$AH$390)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sensori'!$Q$397,'Flusso dati statici sensori'!$AE$397)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sensori'!$S$397,'Flusso dati statici sensori'!$AG$397)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sensori'!$T$397,'Flusso dati statici sensori'!$AH$397)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sensori'!$Q$411,'Flusso dati statici sensori'!$AE$411)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sensori'!$S$411,'Flusso dati statici sensori'!$AG$411)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sensori'!$AF$2:$AF$5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sensori'!$T$411,'Flusso dati statici sensori'!$AH$411)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sensori'!$C$3:$C$13</c:f>
              <c:numCache>
                <c:formatCode>General</c:formatCode>
                <c:ptCount val="1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1.0120000000000001E-2</c:v>
                </c:pt>
                <c:pt idx="1">
                  <c:v>-2.63E-2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-5.7529999999999998E-2</c:v>
                </c:pt>
                <c:pt idx="1">
                  <c:v>-8.1369999999999998E-2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8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1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54428</xdr:colOff>
      <xdr:row>1</xdr:row>
      <xdr:rowOff>72572</xdr:rowOff>
    </xdr:from>
    <xdr:to>
      <xdr:col>54</xdr:col>
      <xdr:colOff>478971</xdr:colOff>
      <xdr:row>13</xdr:row>
      <xdr:rowOff>33687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F0C51435-DB3E-C13B-A740-9BDC67142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30428" y="272143"/>
          <a:ext cx="7772400" cy="239225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carlo/Downloads/Telegram%20Desktop/Progetto%20Scocca-De%20Vivo_.xlsx" TargetMode="External"/><Relationship Id="rId1" Type="http://schemas.openxmlformats.org/officeDocument/2006/relationships/externalLinkPath" Target="file:///C: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1 106,'564'0,"-537"2,50 8,-49-6,39 3,290-6,-166-3,-169 2,2-2,-2-1,2-1,0 0,33-13,-8-9,-39 21,0 0,-1 0,-2 1,19-5,-2 3,0 0,-1 2,1 1,2 1,25 0,-26 1,50-8,13-1,330 10,-393 2,53 7,-47-4,33 1,-60-6,28 0,-2 2,50 8,-40-4,-2-2,1-2,65-4,-27 1,2428 0,-2336 12,-20 0,920-10,-522-3,449 2,-969-1,43-9,-42 6,42-3,848 8,-900-1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942 63 24575,'0'0'0,"-6"0"0,-2 0 0,-6 0 0,-7 0 0,-7 0 0,-4 0 0,1 0 0,-4 0 0,4 0 0,-9 0 0,4 0 0,-6 0 0,2 0 0,3-4 0,-3 0 0,6-4 0,3-1 0,2 4 0,4-2 0,-2 0 0,-2 0 0,3 3 0,0 0 0,2 2 0,0 1 0,1 0 0,-1 1 0,4 0 0,-2 1 0,0-1 0,0 0 0,-1 0 0,1 0 0,3 5 0,6 3 0,4 9 0,5 4 0,2 0 0,2 5 0,0-2 0,1 0 0,0-2 0,-1 0 0,2-1 0,-2 2 0,0-3 0,0 1 0,0-1 0,0 1 0,0 0 0,0 0 0,0-1 0,0 2 0,0-1 0,0 1 0,0-2 0,0 2 0,0-3 0,0 2 0,0 0 0,0 1 0,0 3 0,0 4 0,0 1 0,0 2 0,0 8 0,5-1 0,-2 1 0,7 4 0,-1-4 0,4 1 0,-4 1 0,-1-3 0,-2 4 0,2-2 0,-1-5 0,-2 3 0,-1-6 0,1-3 0,3 1 0,-3-2 0,1-3 0,3-3 0,-3 2 0,2-3 0,-1-2 0,0 2 0,-3-2 0,5-2 0,1-7 0,3-3 0,5-3 0,4-3 0,-2-2 0,2 0 0,1-1 0,0 0 0,-1 0 0,2 1 0,-2-1 0,0 1 0,0 0 0,7 0 0,-3 0 0,2 0 0,-2 0 0,-2 0 0,0 0 0,-2 0 0,3 0 0,-4 0 0,0 0 0,2 0 0,0 0 0,0-4 0,-2-1 0,1 0 0,2 3 0,-4-1 0,4 1 0,-3 2 0,1-1 0,-5-5 0,3 4 0,-10-6 0,2-4 0,-2-5 0,-1 2 0,-5-6 0,1 0 0,-3 0 0,-1-1 0,-1 1 0,0-1 0,0 1 0,-1-1 0,1 1 0,0 0 0,0 0 0,-2-1 0,2 1 0,0 0 0,0 0 0,0 1 0,0-1 0,0 0 0,0 2 0,0-4 0,2 1 0,-2 1 0,0 2 0,0-3 0,0 1 0,0 1 0,0-2 0,0 2 0,0-1 0,0 0 0,0 0 0,0-1 0,0 2 0,0-2 0,0 2 0,0-1 0,0 1 0,0-2 0,0 1 0,0 1 0,0-3 0,0 3 0,0-2 0,0 2 0,0-2 0,0 2 0,0 0 0,0-1 0,0 0 0,0 1 0,0-2 0,0 0 0,0 1 0,0 1 0,0-2 0,0 1 0,0 0 0,0 1 0,0-1 0,0 0 0,0 0 0,0-1 0,0 1 0,0 1 0,0-2 0,0 7 0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LUIGI ANTONIELLO" id="{08A9FB63-5152-364E-A30C-5489D3F75D1A}" userId="S::l.antoniello@studenti.unina.it::f5af52e6-bb55-4bd0-84f2-8b0eb3c8f450" providerId="AD"/>
</personList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3-12-12T08:25:49.81" personId="{08A9FB63-5152-364E-A30C-5489D3F75D1A}" id="{76AEB706-8470-674F-8035-14B40EF0E41C}">
    <text>E’ stata calcolata facendo riferimento alla limitazione imposta dal NTC18 per la combinazione rara.</text>
  </threadedComment>
  <threadedComment ref="I7" dT="2023-12-12T08:34:49.48" personId="{08A9FB63-5152-364E-A30C-5489D3F75D1A}" id="{0E8C7D39-A861-AD41-A360-2537215ECC15}">
    <text>Verifica secondo norma spagnola</text>
  </threadedComment>
  <threadedComment ref="V7" dT="2023-12-12T08:25:49.81" personId="{08A9FB63-5152-364E-A30C-5489D3F75D1A}" id="{788382CF-0616-344C-A03A-A3BE76320F29}">
    <text>E’ stata calcolata facendo riferimento alla limitazione imposta dal NTC18 per la combinazione rara.</text>
  </threadedComment>
  <threadedComment ref="W7" dT="2023-12-12T08:34:49.48" personId="{08A9FB63-5152-364E-A30C-5489D3F75D1A}" id="{99DF40D3-A461-A348-96AF-8C67039DF82C}">
    <text>Verifica secondo norma spagnola</text>
  </threadedComment>
  <threadedComment ref="AJ7" dT="2023-12-12T08:25:49.81" personId="{08A9FB63-5152-364E-A30C-5489D3F75D1A}" id="{D98B4E17-273F-624F-A622-2A4CCD10E803}">
    <text>E’ stata calcolata facendo riferimento alla limitazione imposta dal NTC18 per la combinazione rara.</text>
  </threadedComment>
  <threadedComment ref="AK7" dT="2023-12-12T08:34:49.48" personId="{08A9FB63-5152-364E-A30C-5489D3F75D1A}" id="{C6C41443-5015-4A48-B4D9-65876A32B997}">
    <text>Verifica secondo norma spagnola</text>
  </threadedComment>
  <threadedComment ref="H33" dT="2023-12-12T08:25:49.81" personId="{08A9FB63-5152-364E-A30C-5489D3F75D1A}" id="{75F7D227-7AF3-364C-94B2-F42B8846F246}">
    <text>E’ stata calcolata facendo riferimento alla limitazione imposta dal NTC18 per la combinazione rara.</text>
  </threadedComment>
  <threadedComment ref="I33" dT="2023-12-12T08:34:49.48" personId="{08A9FB63-5152-364E-A30C-5489D3F75D1A}" id="{045ADAF5-DB5E-C140-A97D-DD8B7C9B395D}">
    <text>Verifica secondo norma spagnola</text>
  </threadedComment>
  <threadedComment ref="V33" dT="2023-12-12T08:25:49.81" personId="{08A9FB63-5152-364E-A30C-5489D3F75D1A}" id="{003FBEFE-249F-474E-86F3-7FCA6EB87FDE}">
    <text>E’ stata calcolata facendo riferimento alla limitazione imposta dal NTC18 per la combinazione rara.</text>
  </threadedComment>
  <threadedComment ref="W33" dT="2023-12-12T08:34:49.48" personId="{08A9FB63-5152-364E-A30C-5489D3F75D1A}" id="{24F50250-DA5C-7541-8A9A-D3F905E488B3}">
    <text>Verifica secondo norma spagnola</text>
  </threadedComment>
  <threadedComment ref="AJ33" dT="2023-12-12T08:25:49.81" personId="{08A9FB63-5152-364E-A30C-5489D3F75D1A}" id="{1194E329-8576-474D-A211-706F75E2C32E}">
    <text>E’ stata calcolata facendo riferimento alla limitazione imposta dal NTC18 per la combinazione rara.</text>
  </threadedComment>
  <threadedComment ref="AK33" dT="2023-12-12T08:34:49.48" personId="{08A9FB63-5152-364E-A30C-5489D3F75D1A}" id="{8CF07079-6AA3-6A46-B855-4E1D8071A5E2}">
    <text>Verifica secondo norma spagnola</text>
  </threadedComment>
  <threadedComment ref="H60" dT="2023-12-12T08:25:49.81" personId="{08A9FB63-5152-364E-A30C-5489D3F75D1A}" id="{8F30D273-2B05-9E46-B43A-28E52F566611}">
    <text>E’ stata calcolata facendo riferimento alla limitazione imposta dal NTC18 per la combinazione rara.</text>
  </threadedComment>
  <threadedComment ref="I60" dT="2023-12-12T08:34:49.48" personId="{08A9FB63-5152-364E-A30C-5489D3F75D1A}" id="{6E3FB907-E438-9146-8A58-77170EE0B01F}">
    <text>Verifica secondo norma spagnola</text>
  </threadedComment>
  <threadedComment ref="V60" dT="2023-12-12T08:25:49.81" personId="{08A9FB63-5152-364E-A30C-5489D3F75D1A}" id="{B6282376-0F83-0D46-9E9C-C91B181AD6E3}">
    <text>E’ stata calcolata facendo riferimento alla limitazione imposta dal NTC18 per la combinazione rara.</text>
  </threadedComment>
  <threadedComment ref="W60" dT="2023-12-12T08:34:49.48" personId="{08A9FB63-5152-364E-A30C-5489D3F75D1A}" id="{03986146-9730-2B4F-8D7A-276E8F1DADC2}">
    <text>Verifica secondo norma spagnola</text>
  </threadedComment>
  <threadedComment ref="AK60" dT="2023-12-12T08:34:49.48" personId="{08A9FB63-5152-364E-A30C-5489D3F75D1A}" id="{706B39F3-643B-3D4C-AA19-641217390945}">
    <text>Verifica secondo norma spagnola</text>
  </threadedComment>
  <threadedComment ref="H87" dT="2023-12-12T08:25:49.81" personId="{08A9FB63-5152-364E-A30C-5489D3F75D1A}" id="{9A3DDE1C-575F-B840-A2D8-575F78397FF7}">
    <text>E’ stata calcolata facendo riferimento alla limitazione imposta dal NTC18 per la combinazione rara.</text>
  </threadedComment>
  <threadedComment ref="I87" dT="2023-12-12T08:34:49.48" personId="{08A9FB63-5152-364E-A30C-5489D3F75D1A}" id="{F524A1C4-9779-7842-A700-118B0E6D557A}">
    <text>Verifica secondo norma spagnola</text>
  </threadedComment>
  <threadedComment ref="V87" dT="2023-12-12T08:25:49.81" personId="{08A9FB63-5152-364E-A30C-5489D3F75D1A}" id="{166040B1-55D2-B24E-8F40-325CA9652605}">
    <text>E’ stata calcolata facendo riferimento alla limitazione imposta dal NTC18 per la combinazione rara.</text>
  </threadedComment>
  <threadedComment ref="W87" dT="2023-12-12T08:34:49.48" personId="{08A9FB63-5152-364E-A30C-5489D3F75D1A}" id="{F972E790-F176-D34A-BF1A-349D7D92A9C8}">
    <text>Verifica secondo norma spagnola</text>
  </threadedComment>
  <threadedComment ref="AJ87" dT="2023-12-12T08:25:49.81" personId="{08A9FB63-5152-364E-A30C-5489D3F75D1A}" id="{E1A66A9A-D0C6-3545-AE91-FB1CD3AAB61B}">
    <text>E’ stata calcolata facendo riferimento alla limitazione imposta dal NTC18 per la combinazione rara.</text>
  </threadedComment>
  <threadedComment ref="AK87" dT="2023-12-12T08:34:49.48" personId="{08A9FB63-5152-364E-A30C-5489D3F75D1A}" id="{3E5FA1B8-DB0E-B44C-9D3A-315ED5F6B7B6}">
    <text>Verifica secondo norma spagnola</text>
  </threadedComment>
  <threadedComment ref="H114" dT="2023-12-12T08:25:49.81" personId="{08A9FB63-5152-364E-A30C-5489D3F75D1A}" id="{4DB4AE2F-9678-1943-BDDD-8CC791AE30D4}">
    <text>E’ stata calcolata facendo riferimento alla limitazione imposta dal NTC18 per la combinazione rara.</text>
  </threadedComment>
  <threadedComment ref="I114" dT="2023-12-12T08:34:49.48" personId="{08A9FB63-5152-364E-A30C-5489D3F75D1A}" id="{86412CAA-AAC5-B742-9CB9-AB21F8F47D64}">
    <text>Verifica secondo norma spagnola</text>
  </threadedComment>
  <threadedComment ref="V114" dT="2023-12-12T08:25:49.81" personId="{08A9FB63-5152-364E-A30C-5489D3F75D1A}" id="{6E7114E2-3AE3-5C4B-8023-2FB64D087C7C}">
    <text>E’ stata calcolata facendo riferimento alla limitazione imposta dal NTC18 per la combinazione rara.</text>
  </threadedComment>
  <threadedComment ref="W114" dT="2023-12-12T08:34:49.48" personId="{08A9FB63-5152-364E-A30C-5489D3F75D1A}" id="{17A6C2A2-8911-E146-A725-07952B7B25BF}">
    <text>Verifica secondo norma spagnola</text>
  </threadedComment>
  <threadedComment ref="AJ114" dT="2023-12-12T08:25:49.81" personId="{08A9FB63-5152-364E-A30C-5489D3F75D1A}" id="{27594906-919D-0D41-B9A5-0BDB84301320}">
    <text>E’ stata calcolata facendo riferimento alla limitazione imposta dal NTC18 per la combinazione rara.</text>
  </threadedComment>
  <threadedComment ref="AK114" dT="2023-12-12T08:34:49.48" personId="{08A9FB63-5152-364E-A30C-5489D3F75D1A}" id="{3CDA1D5A-7912-8342-A834-C062B703A1EC}">
    <text>Verifica secondo norma spagnola</text>
  </threadedComment>
  <threadedComment ref="H141" dT="2023-12-12T08:25:49.81" personId="{08A9FB63-5152-364E-A30C-5489D3F75D1A}" id="{1AAEDCC5-C2F0-B64F-9A9B-EDED74052F44}">
    <text>E’ stata calcolata facendo riferimento alla limitazione imposta dal NTC18 per la combinazione rara.</text>
  </threadedComment>
  <threadedComment ref="I141" dT="2023-12-12T08:34:49.48" personId="{08A9FB63-5152-364E-A30C-5489D3F75D1A}" id="{5A1DCD2E-FB41-B142-8374-39BA5C111097}">
    <text>Verifica secondo norma spagnola</text>
  </threadedComment>
  <threadedComment ref="V141" dT="2023-12-12T08:25:49.81" personId="{08A9FB63-5152-364E-A30C-5489D3F75D1A}" id="{C15F58CD-538D-0247-A17F-0CF6B7DEBFCD}">
    <text>E’ stata calcolata facendo riferimento alla limitazione imposta dal NTC18 per la combinazione rara.</text>
  </threadedComment>
  <threadedComment ref="W141" dT="2023-12-12T08:34:49.48" personId="{08A9FB63-5152-364E-A30C-5489D3F75D1A}" id="{DD7CCEC8-9B63-994C-A6A9-0EC407CF84FA}">
    <text>Verifica secondo norma spagnola</text>
  </threadedComment>
  <threadedComment ref="AJ141" dT="2023-12-12T08:25:49.81" personId="{08A9FB63-5152-364E-A30C-5489D3F75D1A}" id="{03B2152C-FE9C-2D4C-A35E-7B6B36C39A7D}">
    <text>E’ stata calcolata facendo riferimento alla limitazione imposta dal NTC18 per la combinazione rara.</text>
  </threadedComment>
  <threadedComment ref="AK141" dT="2023-12-12T08:34:49.48" personId="{08A9FB63-5152-364E-A30C-5489D3F75D1A}" id="{06328D86-8676-0445-A61B-8AE8F00540AA}">
    <text>Verifica secondo norma spagnola</text>
  </threadedComment>
  <threadedComment ref="H168" dT="2023-12-12T08:25:49.81" personId="{08A9FB63-5152-364E-A30C-5489D3F75D1A}" id="{B937F7CD-DA10-284B-8071-62B6FB196372}">
    <text>E’ stata calcolata facendo riferimento alla limitazione imposta dal NTC18 per la combinazione rara.</text>
  </threadedComment>
  <threadedComment ref="I168" dT="2023-12-12T08:34:49.48" personId="{08A9FB63-5152-364E-A30C-5489D3F75D1A}" id="{A54A3C35-2884-A74C-9319-E956DB52F46F}">
    <text>Verifica secondo norma spagnola</text>
  </threadedComment>
  <threadedComment ref="V168" dT="2023-12-12T08:25:49.81" personId="{08A9FB63-5152-364E-A30C-5489D3F75D1A}" id="{5A261A87-2AF2-6B47-A088-60D44303F1A5}">
    <text>E’ stata calcolata facendo riferimento alla limitazione imposta dal NTC18 per la combinazione rara.</text>
  </threadedComment>
  <threadedComment ref="W168" dT="2023-12-12T08:34:49.48" personId="{08A9FB63-5152-364E-A30C-5489D3F75D1A}" id="{94C3D549-8EDE-2644-90FE-5BEFB5A88D44}">
    <text>Verifica secondo norma spagnola</text>
  </threadedComment>
  <threadedComment ref="AJ168" dT="2023-12-12T08:25:49.81" personId="{08A9FB63-5152-364E-A30C-5489D3F75D1A}" id="{71D68274-31C3-8744-8B4E-05EDB1758DA4}">
    <text>E’ stata calcolata facendo riferimento alla limitazione imposta dal NTC18 per la combinazione rara.</text>
  </threadedComment>
  <threadedComment ref="AK168" dT="2023-12-12T08:34:49.48" personId="{08A9FB63-5152-364E-A30C-5489D3F75D1A}" id="{C48C6E2F-2A71-7A45-9DFE-42326E572FE1}">
    <text>Verifica secondo norma spagnola</text>
  </threadedComment>
  <threadedComment ref="H195" dT="2023-12-12T08:25:49.81" personId="{08A9FB63-5152-364E-A30C-5489D3F75D1A}" id="{B5A130B9-98C1-1148-8C93-19375D2B6D43}">
    <text>E’ stata calcolata facendo riferimento alla limitazione imposta dal NTC18 per la combinazione rara.</text>
  </threadedComment>
  <threadedComment ref="I195" dT="2023-12-12T08:34:49.48" personId="{08A9FB63-5152-364E-A30C-5489D3F75D1A}" id="{5EA12A58-405D-3242-8B39-F2A5E44B7BFF}">
    <text>Verifica secondo norma spagnola</text>
  </threadedComment>
  <threadedComment ref="V195" dT="2023-12-12T08:25:49.81" personId="{08A9FB63-5152-364E-A30C-5489D3F75D1A}" id="{CDFD7296-F05F-2043-A718-C00B52305ABE}">
    <text>E’ stata calcolata facendo riferimento alla limitazione imposta dal NTC18 per la combinazione rara.</text>
  </threadedComment>
  <threadedComment ref="W195" dT="2023-12-12T08:34:49.48" personId="{08A9FB63-5152-364E-A30C-5489D3F75D1A}" id="{1D1777DF-A156-DD48-B49F-E3978ED4D550}">
    <text>Verifica secondo norma spagnola</text>
  </threadedComment>
  <threadedComment ref="AJ195" dT="2023-12-12T08:25:49.81" personId="{08A9FB63-5152-364E-A30C-5489D3F75D1A}" id="{A886B0DB-C9FD-284C-B966-A952B023ADDC}">
    <text>E’ stata calcolata facendo riferimento alla limitazione imposta dal NTC18 per la combinazione rara.</text>
  </threadedComment>
  <threadedComment ref="AK195" dT="2023-12-12T08:34:49.48" personId="{08A9FB63-5152-364E-A30C-5489D3F75D1A}" id="{63E49C1E-E8EB-5440-B8AA-B80B8216B8BB}">
    <text>Verifica secondo norma spagnola</text>
  </threadedComment>
  <threadedComment ref="H223" dT="2023-12-12T08:25:49.81" personId="{08A9FB63-5152-364E-A30C-5489D3F75D1A}" id="{F1C4FBC4-B572-FF4F-AB39-23096A3914FB}">
    <text>E’ stata calcolata facendo riferimento alla limitazione imposta dal NTC18 per la combinazione rara.</text>
  </threadedComment>
  <threadedComment ref="I223" dT="2023-12-12T08:34:49.48" personId="{08A9FB63-5152-364E-A30C-5489D3F75D1A}" id="{39CC9090-1A6D-7445-B2AF-B77B429EB22E}">
    <text>Verifica secondo norma spagnola</text>
  </threadedComment>
  <threadedComment ref="V223" dT="2023-12-12T08:25:49.81" personId="{08A9FB63-5152-364E-A30C-5489D3F75D1A}" id="{7056DD8C-D405-074C-93DA-48A166E3B570}">
    <text>E’ stata calcolata facendo riferimento alla limitazione imposta dal NTC18 per la combinazione rara.</text>
  </threadedComment>
  <threadedComment ref="W223" dT="2023-12-12T08:34:49.48" personId="{08A9FB63-5152-364E-A30C-5489D3F75D1A}" id="{CD21AE60-E362-5D4E-8E81-079DA754DEBB}">
    <text>Verifica secondo norma spagnola</text>
  </threadedComment>
  <threadedComment ref="AJ223" dT="2023-12-12T08:25:49.81" personId="{08A9FB63-5152-364E-A30C-5489D3F75D1A}" id="{8F8FC01F-3044-AE4F-ABE2-7A7AD9DBB260}">
    <text>E’ stata calcolata facendo riferimento alla limitazione imposta dal NTC18 per la combinazione rara.</text>
  </threadedComment>
  <threadedComment ref="AK223" dT="2023-12-12T08:34:49.48" personId="{08A9FB63-5152-364E-A30C-5489D3F75D1A}" id="{87FDC178-60B4-1541-9970-786B14F197A0}">
    <text>Verifica secondo norma spagnola</text>
  </threadedComment>
  <threadedComment ref="H250" dT="2023-12-12T08:25:49.81" personId="{08A9FB63-5152-364E-A30C-5489D3F75D1A}" id="{D376F5EA-D174-6F42-8898-F01A005FED59}">
    <text>E’ stata calcolata facendo riferimento alla limitazione imposta dal NTC18 per la combinazione rara.</text>
  </threadedComment>
  <threadedComment ref="I250" dT="2023-12-12T08:34:49.48" personId="{08A9FB63-5152-364E-A30C-5489D3F75D1A}" id="{18164A66-EB4C-5342-A19B-1759CC715D59}">
    <text>Verifica secondo norma spagnola</text>
  </threadedComment>
  <threadedComment ref="V250" dT="2023-12-12T08:25:49.81" personId="{08A9FB63-5152-364E-A30C-5489D3F75D1A}" id="{2146A090-F129-4648-A373-1A691D737CC9}">
    <text>E’ stata calcolata facendo riferimento alla limitazione imposta dal NTC18 per la combinazione rara.</text>
  </threadedComment>
  <threadedComment ref="W250" dT="2023-12-12T08:34:49.48" personId="{08A9FB63-5152-364E-A30C-5489D3F75D1A}" id="{FA55BBD7-93B0-4343-BCFF-EEADC1A8730E}">
    <text>Verifica secondo norma spagnola</text>
  </threadedComment>
  <threadedComment ref="AJ250" dT="2023-12-12T08:25:49.81" personId="{08A9FB63-5152-364E-A30C-5489D3F75D1A}" id="{22315471-42F6-7341-9135-3336BCAFE7F9}">
    <text>E’ stata calcolata facendo riferimento alla limitazione imposta dal NTC18 per la combinazione rara.</text>
  </threadedComment>
  <threadedComment ref="AK250" dT="2023-12-12T08:34:49.48" personId="{08A9FB63-5152-364E-A30C-5489D3F75D1A}" id="{59268E4E-852E-0243-BE5E-B4C1E2F2EE04}">
    <text>Verifica secondo norma spagnola</text>
  </threadedComment>
  <threadedComment ref="H277" dT="2023-12-12T08:25:49.81" personId="{08A9FB63-5152-364E-A30C-5489D3F75D1A}" id="{89C36DC8-A007-E342-B860-5FD497C3C058}">
    <text>E’ stata calcolata facendo riferimento alla limitazione imposta dal NTC18 per la combinazione rara.</text>
  </threadedComment>
  <threadedComment ref="I277" dT="2023-12-12T08:34:49.48" personId="{08A9FB63-5152-364E-A30C-5489D3F75D1A}" id="{7FFA86FE-80A6-B345-95DF-407653A64BD8}">
    <text>Verifica secondo norma spagnola</text>
  </threadedComment>
  <threadedComment ref="V277" dT="2023-12-12T08:25:49.81" personId="{08A9FB63-5152-364E-A30C-5489D3F75D1A}" id="{7D800923-F4F6-4343-AE6C-66734259C97F}">
    <text>E’ stata calcolata facendo riferimento alla limitazione imposta dal NTC18 per la combinazione rara.</text>
  </threadedComment>
  <threadedComment ref="W277" dT="2023-12-12T08:34:49.48" personId="{08A9FB63-5152-364E-A30C-5489D3F75D1A}" id="{F3F74991-2089-7F4E-988B-F55A51BB10A6}">
    <text>Verifica secondo norma spagnola</text>
  </threadedComment>
  <threadedComment ref="AJ277" dT="2023-12-12T08:25:49.81" personId="{08A9FB63-5152-364E-A30C-5489D3F75D1A}" id="{8B101092-59B7-A942-A7CD-A6FA6EA9CB1B}">
    <text>E’ stata calcolata facendo riferimento alla limitazione imposta dal NTC18 per la combinazione rara.</text>
  </threadedComment>
  <threadedComment ref="AK277" dT="2023-12-12T08:34:49.48" personId="{08A9FB63-5152-364E-A30C-5489D3F75D1A}" id="{A44B141C-A304-BA46-A83F-2FD2C499C245}">
    <text>Verifica secondo norma spagnola</text>
  </threadedComment>
  <threadedComment ref="H304" dT="2023-12-12T08:25:49.81" personId="{08A9FB63-5152-364E-A30C-5489D3F75D1A}" id="{74334017-30DC-1441-89F2-64F821131C4D}">
    <text>E’ stata calcolata facendo riferimento alla limitazione imposta dal NTC18 per la combinazione rara.</text>
  </threadedComment>
  <threadedComment ref="I304" dT="2023-12-12T08:34:49.48" personId="{08A9FB63-5152-364E-A30C-5489D3F75D1A}" id="{886A88B7-532A-CD4B-8FDE-2B09BEFA9BE5}">
    <text>Verifica secondo norma spagnola</text>
  </threadedComment>
  <threadedComment ref="V304" dT="2023-12-12T08:25:49.81" personId="{08A9FB63-5152-364E-A30C-5489D3F75D1A}" id="{FAEFC796-2C37-B24A-930F-EDF06486C723}">
    <text>E’ stata calcolata facendo riferimento alla limitazione imposta dal NTC18 per la combinazione rara.</text>
  </threadedComment>
  <threadedComment ref="W304" dT="2023-12-12T08:34:49.48" personId="{08A9FB63-5152-364E-A30C-5489D3F75D1A}" id="{F4273C33-19CB-E449-AF2F-775398615F1E}">
    <text>Verifica secondo norma spagnola</text>
  </threadedComment>
  <threadedComment ref="AJ304" dT="2023-12-12T08:25:49.81" personId="{08A9FB63-5152-364E-A30C-5489D3F75D1A}" id="{C5B11E57-C03B-E443-A681-1F865A52137C}">
    <text>E’ stata calcolata facendo riferimento alla limitazione imposta dal NTC18 per la combinazione rara.</text>
  </threadedComment>
  <threadedComment ref="AK304" dT="2023-12-12T08:34:49.48" personId="{08A9FB63-5152-364E-A30C-5489D3F75D1A}" id="{3C3098AD-B82A-234F-B725-7281BCD62FF8}">
    <text>Verifica secondo norma spagnola</text>
  </threadedComment>
  <threadedComment ref="H331" dT="2023-12-12T08:25:49.81" personId="{08A9FB63-5152-364E-A30C-5489D3F75D1A}" id="{03E56994-4E4F-1D40-9162-84F912D67DAD}">
    <text>E’ stata calcolata facendo riferimento alla limitazione imposta dal NTC18 per la combinazione rara.</text>
  </threadedComment>
  <threadedComment ref="I331" dT="2023-12-12T08:34:49.48" personId="{08A9FB63-5152-364E-A30C-5489D3F75D1A}" id="{E31FB636-D9F9-1242-B1D0-86326B1C657A}">
    <text>Verifica secondo norma spagnola</text>
  </threadedComment>
  <threadedComment ref="V331" dT="2023-12-12T08:25:49.81" personId="{08A9FB63-5152-364E-A30C-5489D3F75D1A}" id="{AD28C5D8-4930-024A-9193-F443CD8AA330}">
    <text>E’ stata calcolata facendo riferimento alla limitazione imposta dal NTC18 per la combinazione rara.</text>
  </threadedComment>
  <threadedComment ref="W331" dT="2023-12-12T08:34:49.48" personId="{08A9FB63-5152-364E-A30C-5489D3F75D1A}" id="{02FE2633-C1BE-404B-BEF4-C1D5A02F2FAC}">
    <text>Verifica secondo norma spagnola</text>
  </threadedComment>
  <threadedComment ref="AJ331" dT="2023-12-12T08:25:49.81" personId="{08A9FB63-5152-364E-A30C-5489D3F75D1A}" id="{D4DAC66B-ED32-6741-B203-3B1FEBF3A761}">
    <text>E’ stata calcolata facendo riferimento alla limitazione imposta dal NTC18 per la combinazione rara.</text>
  </threadedComment>
  <threadedComment ref="AK331" dT="2023-12-12T08:34:49.48" personId="{08A9FB63-5152-364E-A30C-5489D3F75D1A}" id="{B7A0DA3E-6AB1-AF47-9E77-BA2DD81971E3}">
    <text>Verifica secondo norma spagnola</text>
  </threadedComment>
  <threadedComment ref="H359" dT="2023-12-12T08:25:49.81" personId="{08A9FB63-5152-364E-A30C-5489D3F75D1A}" id="{A90D9FF7-6F42-434F-90A2-CFED52D7912C}">
    <text>E’ stata calcolata facendo riferimento alla limitazione imposta dal NTC18 per la combinazione rara.</text>
  </threadedComment>
  <threadedComment ref="I359" dT="2023-12-12T08:34:49.48" personId="{08A9FB63-5152-364E-A30C-5489D3F75D1A}" id="{BA85A4F2-6419-8B48-91B2-F2E27530CF4D}">
    <text>Verifica secondo norma spagnola</text>
  </threadedComment>
  <threadedComment ref="V359" dT="2023-12-12T08:25:49.81" personId="{08A9FB63-5152-364E-A30C-5489D3F75D1A}" id="{D2539738-F50A-3A40-B941-4723E3FEF588}">
    <text>E’ stata calcolata facendo riferimento alla limitazione imposta dal NTC18 per la combinazione rara.</text>
  </threadedComment>
  <threadedComment ref="W359" dT="2023-12-12T08:34:49.48" personId="{08A9FB63-5152-364E-A30C-5489D3F75D1A}" id="{B91A9B92-C40D-044B-B93C-7F213BCEA1A1}">
    <text>Verifica secondo norma spagnola</text>
  </threadedComment>
  <threadedComment ref="AJ359" dT="2023-12-12T08:25:49.81" personId="{08A9FB63-5152-364E-A30C-5489D3F75D1A}" id="{CDBB68CE-416D-3A4B-9DF9-4BF5A4683EDA}">
    <text>E’ stata calcolata facendo riferimento alla limitazione imposta dal NTC18 per la combinazione rara.</text>
  </threadedComment>
  <threadedComment ref="AK359" dT="2023-12-12T08:34:49.48" personId="{08A9FB63-5152-364E-A30C-5489D3F75D1A}" id="{3BBBA2E5-4554-AB41-BB35-302D9B5F2F40}">
    <text>Verifica secondo norma spagnola</text>
  </threadedComment>
  <threadedComment ref="H387" dT="2023-12-12T08:25:49.81" personId="{08A9FB63-5152-364E-A30C-5489D3F75D1A}" id="{5105BC2E-A5F5-C549-A770-2D6B4B2825AD}">
    <text>E’ stata calcolata facendo riferimento alla limitazione imposta dal NTC18 per la combinazione rara.</text>
  </threadedComment>
  <threadedComment ref="I387" dT="2023-12-12T08:34:49.48" personId="{08A9FB63-5152-364E-A30C-5489D3F75D1A}" id="{10CF01CA-4D25-2A4B-B5C7-71ECEC575324}">
    <text>Verifica secondo norma spagnola</text>
  </threadedComment>
  <threadedComment ref="V387" dT="2023-12-12T08:25:49.81" personId="{08A9FB63-5152-364E-A30C-5489D3F75D1A}" id="{24269B45-AD8B-444F-BA30-011C6B7C1C0B}">
    <text>E’ stata calcolata facendo riferimento alla limitazione imposta dal NTC18 per la combinazione rara.</text>
  </threadedComment>
  <threadedComment ref="W387" dT="2023-12-12T08:34:49.48" personId="{08A9FB63-5152-364E-A30C-5489D3F75D1A}" id="{71FA904F-EF5A-2F46-95A7-F87A917D92F8}">
    <text>Verifica secondo norma spagnola</text>
  </threadedComment>
  <threadedComment ref="AJ387" dT="2023-12-12T08:25:49.81" personId="{08A9FB63-5152-364E-A30C-5489D3F75D1A}" id="{D7065C13-08D2-9F44-BCD5-CE5F8862AE50}">
    <text>E’ stata calcolata facendo riferimento alla limitazione imposta dal NTC18 per la combinazione rara.</text>
  </threadedComment>
  <threadedComment ref="AK387" dT="2023-12-12T08:34:49.48" personId="{08A9FB63-5152-364E-A30C-5489D3F75D1A}" id="{1C8E413E-D302-8348-9A17-1E9DE3E346A6}">
    <text>Verifica secondo norma spagnola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7.xml"/><Relationship Id="rId4" Type="http://schemas.microsoft.com/office/2017/10/relationships/threadedComment" Target="../threadedComments/threadedComment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baseColWidth="10" defaultColWidth="8.83203125" defaultRowHeight="15" x14ac:dyDescent="0.2"/>
  <cols>
    <col min="1" max="1" width="20.83203125" customWidth="1"/>
    <col min="2" max="3" width="9.1640625" customWidth="1"/>
    <col min="4" max="4" width="16" customWidth="1"/>
    <col min="5" max="5" width="14.1640625" customWidth="1"/>
    <col min="6" max="6" width="17.5" customWidth="1"/>
    <col min="7" max="7" width="9" customWidth="1"/>
    <col min="8" max="8" width="13.1640625" customWidth="1"/>
    <col min="9" max="9" width="11.5" customWidth="1"/>
    <col min="10" max="10" width="14.5" customWidth="1"/>
    <col min="11" max="11" width="16.16406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5" customWidth="1"/>
    <col min="18" max="18" width="19.83203125" customWidth="1"/>
    <col min="19" max="19" width="9" customWidth="1"/>
    <col min="20" max="20" width="16.83203125" customWidth="1"/>
    <col min="21" max="21" width="14.1640625" customWidth="1"/>
    <col min="22" max="22" width="21.5" customWidth="1"/>
    <col min="23" max="23" width="35.83203125" customWidth="1"/>
    <col min="24" max="24" width="16.83203125" customWidth="1"/>
    <col min="25" max="25" width="19.1640625" customWidth="1"/>
    <col min="26" max="26" width="22.1640625" customWidth="1"/>
    <col min="27" max="27" width="18.1640625" customWidth="1"/>
    <col min="28" max="28" width="14" customWidth="1"/>
    <col min="29" max="29" width="7.83203125" customWidth="1"/>
    <col min="30" max="30" width="17.33203125" customWidth="1"/>
    <col min="31" max="31" width="39.1640625" hidden="1" customWidth="1"/>
    <col min="32" max="32" width="21.1640625" hidden="1" customWidth="1"/>
    <col min="33" max="33" width="24.5" hidden="1" customWidth="1"/>
    <col min="34" max="34" width="31.83203125" hidden="1" customWidth="1"/>
    <col min="35" max="35" width="25.6640625" hidden="1" customWidth="1"/>
    <col min="36" max="36" width="33.6640625" hidden="1" customWidth="1"/>
    <col min="37" max="38" width="22.83203125" hidden="1" customWidth="1"/>
    <col min="39" max="39" width="20" hidden="1" customWidth="1"/>
    <col min="40" max="40" width="17.6640625" hidden="1" customWidth="1"/>
    <col min="41" max="41" width="7.83203125" hidden="1" customWidth="1"/>
    <col min="42" max="42" width="57.33203125" hidden="1" customWidth="1"/>
    <col min="43" max="43" width="35.83203125" hidden="1" customWidth="1"/>
    <col min="44" max="44" width="11.6640625" customWidth="1"/>
    <col min="45" max="45" width="6.5" customWidth="1"/>
    <col min="46" max="46" width="22.83203125" customWidth="1"/>
    <col min="47" max="47" width="11.16406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83203125" hidden="1" customWidth="1"/>
    <col min="55" max="55" width="8.1640625" hidden="1" customWidth="1"/>
    <col min="56" max="56" width="7.6640625" hidden="1" customWidth="1"/>
    <col min="57" max="57" width="7.33203125" hidden="1" customWidth="1"/>
    <col min="58" max="58" width="9.83203125" hidden="1" customWidth="1"/>
    <col min="59" max="59" width="8.5" hidden="1" customWidth="1"/>
    <col min="60" max="60" width="9.83203125" customWidth="1"/>
    <col min="61" max="61" width="17.83203125" customWidth="1"/>
    <col min="62" max="62" width="7.6640625" hidden="1" customWidth="1"/>
    <col min="63" max="63" width="6.83203125" hidden="1" customWidth="1"/>
    <col min="64" max="64" width="10.5" hidden="1" customWidth="1"/>
    <col min="65" max="65" width="11.83203125" hidden="1" customWidth="1"/>
    <col min="66" max="66" width="18.83203125" hidden="1" customWidth="1"/>
    <col min="67" max="67" width="7" hidden="1" customWidth="1"/>
    <col min="68" max="68" width="11.5" hidden="1" customWidth="1"/>
    <col min="69" max="69" width="8.1640625" hidden="1" customWidth="1"/>
    <col min="70" max="70" width="6.83203125" hidden="1" customWidth="1"/>
    <col min="71" max="71" width="23" hidden="1" customWidth="1"/>
    <col min="72" max="72" width="21.83203125" hidden="1" customWidth="1"/>
    <col min="73" max="73" width="7" hidden="1" customWidth="1"/>
    <col min="74" max="74" width="7.83203125" hidden="1" customWidth="1"/>
    <col min="75" max="75" width="11.6640625" customWidth="1"/>
    <col min="76" max="76" width="12.83203125" customWidth="1"/>
    <col min="77" max="77" width="10.1640625" customWidth="1"/>
    <col min="78" max="78" width="10" customWidth="1"/>
    <col min="79" max="81" width="8.83203125" customWidth="1"/>
    <col min="86" max="86" width="8.83203125" customWidth="1"/>
    <col min="87" max="87" width="11.83203125" bestFit="1" customWidth="1"/>
    <col min="91" max="91" width="11.83203125" bestFit="1" customWidth="1"/>
  </cols>
  <sheetData>
    <row r="1" spans="1:23" ht="17" thickTop="1" thickBot="1" x14ac:dyDescent="0.25">
      <c r="A1" s="495" t="s">
        <v>0</v>
      </c>
      <c r="B1" s="496"/>
      <c r="D1" s="497" t="s">
        <v>1</v>
      </c>
      <c r="E1" s="498"/>
      <c r="F1" s="498"/>
      <c r="G1" s="498"/>
      <c r="H1" s="498"/>
      <c r="I1" s="498"/>
      <c r="J1" s="498"/>
      <c r="K1" s="498"/>
      <c r="L1" s="498"/>
      <c r="M1" s="498"/>
      <c r="N1" s="498"/>
      <c r="O1" s="498"/>
      <c r="P1" s="498"/>
      <c r="Q1" s="498"/>
      <c r="R1" s="498"/>
      <c r="S1" s="498"/>
      <c r="T1" s="498"/>
      <c r="U1" s="499"/>
    </row>
    <row r="2" spans="1:23" ht="17" thickTop="1" thickBot="1" x14ac:dyDescent="0.25">
      <c r="A2" s="7" t="s">
        <v>2</v>
      </c>
      <c r="B2" s="5">
        <v>0.25</v>
      </c>
      <c r="D2" s="488" t="s">
        <v>3</v>
      </c>
      <c r="E2" s="500"/>
      <c r="F2" s="500"/>
      <c r="G2" s="500"/>
      <c r="H2" s="500"/>
      <c r="I2" s="500"/>
      <c r="J2" s="500"/>
      <c r="K2" s="489"/>
      <c r="L2" s="488" t="s">
        <v>4</v>
      </c>
      <c r="M2" s="489"/>
      <c r="N2" s="488" t="s">
        <v>5</v>
      </c>
      <c r="O2" s="489"/>
      <c r="P2" s="488" t="s">
        <v>6</v>
      </c>
      <c r="Q2" s="489"/>
      <c r="R2" s="488" t="s">
        <v>7</v>
      </c>
      <c r="S2" s="489"/>
      <c r="T2" s="488" t="s">
        <v>8</v>
      </c>
      <c r="U2" s="489"/>
      <c r="V2" s="488" t="s">
        <v>8</v>
      </c>
      <c r="W2" s="489"/>
    </row>
    <row r="3" spans="1:23" ht="17" thickTop="1" thickBot="1" x14ac:dyDescent="0.25">
      <c r="A3" s="7" t="s">
        <v>9</v>
      </c>
      <c r="B3" s="5">
        <v>0.1</v>
      </c>
      <c r="D3" s="490" t="s">
        <v>10</v>
      </c>
      <c r="E3" s="491"/>
      <c r="F3" s="490" t="s">
        <v>11</v>
      </c>
      <c r="G3" s="491"/>
      <c r="H3" s="490" t="s">
        <v>12</v>
      </c>
      <c r="I3" s="491"/>
      <c r="J3" s="490" t="s">
        <v>13</v>
      </c>
      <c r="K3" s="491"/>
      <c r="L3" s="490" t="s">
        <v>10</v>
      </c>
      <c r="M3" s="491"/>
      <c r="N3" s="490" t="s">
        <v>10</v>
      </c>
      <c r="O3" s="491"/>
      <c r="P3" s="490" t="s">
        <v>10</v>
      </c>
      <c r="Q3" s="491"/>
      <c r="R3" s="490" t="s">
        <v>10</v>
      </c>
      <c r="S3" s="491"/>
      <c r="T3" s="492" t="s">
        <v>14</v>
      </c>
      <c r="U3" s="493"/>
      <c r="V3" s="492" t="s">
        <v>15</v>
      </c>
      <c r="W3" s="493"/>
    </row>
    <row r="4" spans="1:23" ht="18" thickBot="1" x14ac:dyDescent="0.3">
      <c r="A4" s="7" t="s">
        <v>16</v>
      </c>
      <c r="B4" s="5">
        <v>0.05</v>
      </c>
      <c r="D4" s="494" t="s">
        <v>17</v>
      </c>
      <c r="E4" s="478"/>
      <c r="F4" s="494" t="s">
        <v>17</v>
      </c>
      <c r="G4" s="478"/>
      <c r="H4" s="494" t="s">
        <v>17</v>
      </c>
      <c r="I4" s="477"/>
      <c r="J4" s="18"/>
      <c r="K4" s="18"/>
      <c r="L4" s="483" t="s">
        <v>17</v>
      </c>
      <c r="M4" s="484"/>
      <c r="N4" s="475" t="s">
        <v>17</v>
      </c>
      <c r="O4" s="484"/>
      <c r="P4" s="475" t="s">
        <v>17</v>
      </c>
      <c r="Q4" s="484"/>
      <c r="R4" s="475" t="s">
        <v>17</v>
      </c>
      <c r="S4" s="476"/>
      <c r="T4" s="105" t="s">
        <v>18</v>
      </c>
      <c r="U4" s="5">
        <v>1.5</v>
      </c>
      <c r="V4" s="3" t="s">
        <v>19</v>
      </c>
      <c r="W4" s="5">
        <v>100</v>
      </c>
    </row>
    <row r="5" spans="1:23" ht="17" x14ac:dyDescent="0.2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9" thickBot="1" x14ac:dyDescent="0.3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9" thickBot="1" x14ac:dyDescent="0.3">
      <c r="A7" s="106" t="s">
        <v>25</v>
      </c>
      <c r="B7" s="107">
        <v>17</v>
      </c>
      <c r="D7" s="483" t="s">
        <v>26</v>
      </c>
      <c r="E7" s="484"/>
      <c r="F7" s="475" t="s">
        <v>26</v>
      </c>
      <c r="G7" s="485"/>
      <c r="H7" s="483" t="s">
        <v>26</v>
      </c>
      <c r="I7" s="476"/>
      <c r="J7" s="483" t="s">
        <v>26</v>
      </c>
      <c r="K7" s="476"/>
      <c r="L7" s="483" t="s">
        <v>26</v>
      </c>
      <c r="M7" s="484"/>
      <c r="N7" s="475" t="s">
        <v>26</v>
      </c>
      <c r="O7" s="484"/>
      <c r="P7" s="475" t="s">
        <v>26</v>
      </c>
      <c r="Q7" s="484"/>
      <c r="R7" s="475" t="s">
        <v>26</v>
      </c>
      <c r="S7" s="476"/>
      <c r="T7" s="77"/>
      <c r="U7" s="5"/>
      <c r="V7" s="9"/>
      <c r="W7" s="5"/>
    </row>
    <row r="8" spans="1:23" ht="17" thickTop="1" thickBot="1" x14ac:dyDescent="0.25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8" thickBot="1" x14ac:dyDescent="0.3">
      <c r="A9" s="486" t="s">
        <v>28</v>
      </c>
      <c r="B9" s="487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7" x14ac:dyDescent="0.2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7" x14ac:dyDescent="0.2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7" x14ac:dyDescent="0.2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8" thickBot="1" x14ac:dyDescent="0.3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8" thickBot="1" x14ac:dyDescent="0.3">
      <c r="A14" s="78" t="s">
        <v>38</v>
      </c>
      <c r="B14" s="79">
        <f>13*0.05</f>
        <v>0.65</v>
      </c>
      <c r="D14" s="483" t="s">
        <v>39</v>
      </c>
      <c r="E14" s="484"/>
      <c r="F14" s="475" t="s">
        <v>39</v>
      </c>
      <c r="G14" s="484"/>
      <c r="H14" s="475" t="s">
        <v>39</v>
      </c>
      <c r="I14" s="476"/>
      <c r="J14" s="475" t="s">
        <v>39</v>
      </c>
      <c r="K14" s="476"/>
      <c r="L14" s="483" t="s">
        <v>39</v>
      </c>
      <c r="M14" s="484"/>
      <c r="N14" s="475" t="s">
        <v>39</v>
      </c>
      <c r="O14" s="484"/>
      <c r="P14" s="475" t="s">
        <v>39</v>
      </c>
      <c r="Q14" s="484"/>
      <c r="R14" s="475" t="s">
        <v>39</v>
      </c>
      <c r="S14" s="476"/>
      <c r="T14" s="477" t="s">
        <v>39</v>
      </c>
      <c r="U14" s="478"/>
    </row>
    <row r="15" spans="1:23" ht="17" x14ac:dyDescent="0.2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79" t="s">
        <v>42</v>
      </c>
      <c r="S15" s="481">
        <v>1.5</v>
      </c>
      <c r="T15" s="6" t="s">
        <v>43</v>
      </c>
      <c r="U15" s="5">
        <v>1.1000000000000001</v>
      </c>
    </row>
    <row r="16" spans="1:23" ht="18" thickBot="1" x14ac:dyDescent="0.3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80"/>
      <c r="S16" s="482"/>
      <c r="T16" s="6" t="s">
        <v>46</v>
      </c>
      <c r="U16" s="15">
        <v>0.2</v>
      </c>
    </row>
    <row r="17" spans="1:21" ht="18" thickBot="1" x14ac:dyDescent="0.3">
      <c r="A17" s="78" t="s">
        <v>47</v>
      </c>
      <c r="B17" s="79">
        <v>1</v>
      </c>
      <c r="D17" s="483" t="s">
        <v>48</v>
      </c>
      <c r="E17" s="484"/>
      <c r="F17" s="475" t="s">
        <v>48</v>
      </c>
      <c r="G17" s="484"/>
      <c r="H17" s="475" t="s">
        <v>48</v>
      </c>
      <c r="I17" s="476"/>
      <c r="J17" s="475" t="s">
        <v>48</v>
      </c>
      <c r="K17" s="476"/>
      <c r="L17" s="483" t="s">
        <v>48</v>
      </c>
      <c r="M17" s="484"/>
      <c r="N17" s="475" t="s">
        <v>48</v>
      </c>
      <c r="O17" s="484"/>
      <c r="P17" s="475" t="s">
        <v>48</v>
      </c>
      <c r="Q17" s="484"/>
      <c r="R17" s="475" t="s">
        <v>48</v>
      </c>
      <c r="S17" s="476"/>
      <c r="T17" s="477" t="s">
        <v>48</v>
      </c>
      <c r="U17" s="478"/>
    </row>
    <row r="18" spans="1:21" ht="17" x14ac:dyDescent="0.2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8" thickBot="1" x14ac:dyDescent="0.3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 x14ac:dyDescent="0.2"/>
    <row r="34" ht="14.75" customHeight="1" x14ac:dyDescent="0.2"/>
    <row r="74" ht="17" customHeight="1" x14ac:dyDescent="0.2"/>
  </sheetData>
  <mergeCells count="55"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</mergeCells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D4" sqref="D4"/>
    </sheetView>
  </sheetViews>
  <sheetFormatPr baseColWidth="10" defaultColWidth="8.83203125" defaultRowHeight="15" x14ac:dyDescent="0.2"/>
  <cols>
    <col min="2" max="2" width="22.5" bestFit="1" customWidth="1"/>
    <col min="3" max="3" width="19.5" customWidth="1"/>
    <col min="4" max="4" width="10.33203125" bestFit="1" customWidth="1"/>
  </cols>
  <sheetData>
    <row r="1" spans="1:4" x14ac:dyDescent="0.2">
      <c r="A1" s="26" t="s">
        <v>55</v>
      </c>
      <c r="B1" s="28"/>
      <c r="C1" s="28"/>
      <c r="D1" s="25"/>
    </row>
    <row r="2" spans="1:4" x14ac:dyDescent="0.2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 x14ac:dyDescent="0.2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 x14ac:dyDescent="0.2">
      <c r="A5" s="27" t="s">
        <v>65</v>
      </c>
      <c r="B5" s="27" t="s">
        <v>66</v>
      </c>
      <c r="C5" s="27" t="s">
        <v>64</v>
      </c>
      <c r="D5">
        <v>2758.7687999999998</v>
      </c>
    </row>
    <row r="6" spans="1:4" x14ac:dyDescent="0.2">
      <c r="A6" s="27" t="s">
        <v>67</v>
      </c>
      <c r="B6" s="27" t="s">
        <v>68</v>
      </c>
      <c r="C6" s="27" t="s">
        <v>64</v>
      </c>
      <c r="D6">
        <v>4990.9177</v>
      </c>
    </row>
    <row r="7" spans="1:4" x14ac:dyDescent="0.2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 x14ac:dyDescent="0.2">
      <c r="A8" s="27" t="s">
        <v>70</v>
      </c>
      <c r="B8" s="27" t="s">
        <v>71</v>
      </c>
      <c r="C8" s="27" t="s">
        <v>64</v>
      </c>
      <c r="D8">
        <v>6572.7624999999998</v>
      </c>
    </row>
    <row r="9" spans="1:4" x14ac:dyDescent="0.2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 x14ac:dyDescent="0.2">
      <c r="A10" s="27" t="s">
        <v>74</v>
      </c>
      <c r="B10" s="27" t="s">
        <v>73</v>
      </c>
      <c r="C10" s="27" t="s">
        <v>64</v>
      </c>
      <c r="D10">
        <v>-7804.0931</v>
      </c>
    </row>
    <row r="11" spans="1:4" x14ac:dyDescent="0.2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 x14ac:dyDescent="0.2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 x14ac:dyDescent="0.2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 x14ac:dyDescent="0.2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 x14ac:dyDescent="0.2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 x14ac:dyDescent="0.2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 x14ac:dyDescent="0.2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 x14ac:dyDescent="0.2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 x14ac:dyDescent="0.2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 x14ac:dyDescent="0.2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 x14ac:dyDescent="0.2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 x14ac:dyDescent="0.2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 x14ac:dyDescent="0.2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 x14ac:dyDescent="0.2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 x14ac:dyDescent="0.2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 x14ac:dyDescent="0.2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 x14ac:dyDescent="0.2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 x14ac:dyDescent="0.2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 x14ac:dyDescent="0.2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 x14ac:dyDescent="0.2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 x14ac:dyDescent="0.2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 x14ac:dyDescent="0.2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 x14ac:dyDescent="0.2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 x14ac:dyDescent="0.2">
      <c r="A34" s="27" t="s">
        <v>116</v>
      </c>
      <c r="B34" s="27" t="s">
        <v>115</v>
      </c>
      <c r="C34" s="27" t="s">
        <v>64</v>
      </c>
      <c r="D34">
        <v>-7428.5562</v>
      </c>
    </row>
    <row r="35" spans="1:4" x14ac:dyDescent="0.2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 x14ac:dyDescent="0.2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 x14ac:dyDescent="0.2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 x14ac:dyDescent="0.2">
      <c r="A38" s="27" t="s">
        <v>122</v>
      </c>
      <c r="B38" s="27" t="s">
        <v>123</v>
      </c>
      <c r="C38" s="27" t="s">
        <v>64</v>
      </c>
      <c r="D38">
        <v>2875.1511</v>
      </c>
    </row>
    <row r="39" spans="1:4" x14ac:dyDescent="0.2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 x14ac:dyDescent="0.2">
      <c r="A40" s="27" t="s">
        <v>126</v>
      </c>
      <c r="B40" s="27" t="s">
        <v>127</v>
      </c>
      <c r="C40" s="27" t="s">
        <v>64</v>
      </c>
      <c r="D40">
        <v>-45.0869</v>
      </c>
    </row>
    <row r="41" spans="1:4" x14ac:dyDescent="0.2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 x14ac:dyDescent="0.2">
      <c r="A42" s="27" t="s">
        <v>130</v>
      </c>
      <c r="B42" s="27" t="s">
        <v>131</v>
      </c>
      <c r="C42" s="27" t="s">
        <v>64</v>
      </c>
      <c r="D42">
        <v>5005.6668</v>
      </c>
    </row>
    <row r="43" spans="1:4" x14ac:dyDescent="0.2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 x14ac:dyDescent="0.2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 x14ac:dyDescent="0.2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 x14ac:dyDescent="0.2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 x14ac:dyDescent="0.2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 x14ac:dyDescent="0.2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 x14ac:dyDescent="0.2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 x14ac:dyDescent="0.2">
      <c r="A50" s="27" t="s">
        <v>143</v>
      </c>
      <c r="B50" s="27" t="s">
        <v>144</v>
      </c>
      <c r="C50" s="27" t="s">
        <v>64</v>
      </c>
      <c r="D50">
        <v>2873.9838</v>
      </c>
    </row>
    <row r="51" spans="1:4" x14ac:dyDescent="0.2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 x14ac:dyDescent="0.2">
      <c r="A52" s="27" t="s">
        <v>147</v>
      </c>
      <c r="B52" s="27" t="s">
        <v>148</v>
      </c>
      <c r="C52" s="27" t="s">
        <v>64</v>
      </c>
      <c r="D52">
        <v>-45.3127</v>
      </c>
    </row>
    <row r="53" spans="1:4" x14ac:dyDescent="0.2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 x14ac:dyDescent="0.2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 x14ac:dyDescent="0.2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 x14ac:dyDescent="0.2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 x14ac:dyDescent="0.2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 x14ac:dyDescent="0.2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 x14ac:dyDescent="0.2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 x14ac:dyDescent="0.2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 x14ac:dyDescent="0.2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 x14ac:dyDescent="0.2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 x14ac:dyDescent="0.2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 x14ac:dyDescent="0.2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 x14ac:dyDescent="0.2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 x14ac:dyDescent="0.2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 x14ac:dyDescent="0.2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 x14ac:dyDescent="0.2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 x14ac:dyDescent="0.2">
      <c r="A69" s="27" t="s">
        <v>177</v>
      </c>
      <c r="B69" s="27" t="s">
        <v>178</v>
      </c>
      <c r="C69" s="27" t="s">
        <v>64</v>
      </c>
      <c r="D69">
        <v>7392.8975</v>
      </c>
    </row>
    <row r="70" spans="1:4" x14ac:dyDescent="0.2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 x14ac:dyDescent="0.2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 x14ac:dyDescent="0.2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 x14ac:dyDescent="0.2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 x14ac:dyDescent="0.2">
      <c r="A74" s="27" t="s">
        <v>185</v>
      </c>
      <c r="B74" s="27" t="s">
        <v>186</v>
      </c>
      <c r="C74" s="27" t="s">
        <v>64</v>
      </c>
      <c r="D74">
        <v>2864.951</v>
      </c>
    </row>
    <row r="75" spans="1:4" x14ac:dyDescent="0.2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 x14ac:dyDescent="0.2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 x14ac:dyDescent="0.2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 x14ac:dyDescent="0.2">
      <c r="A78" s="27" t="s">
        <v>193</v>
      </c>
      <c r="B78" s="27" t="s">
        <v>194</v>
      </c>
      <c r="C78" s="27" t="s">
        <v>64</v>
      </c>
      <c r="D78">
        <v>4985.3296</v>
      </c>
    </row>
    <row r="79" spans="1:4" x14ac:dyDescent="0.2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 x14ac:dyDescent="0.2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 x14ac:dyDescent="0.2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 x14ac:dyDescent="0.2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 x14ac:dyDescent="0.2">
      <c r="A83" s="27" t="s">
        <v>201</v>
      </c>
      <c r="B83" s="27" t="s">
        <v>202</v>
      </c>
      <c r="C83" s="27" t="s">
        <v>64</v>
      </c>
      <c r="D83">
        <v>6533.2356</v>
      </c>
    </row>
    <row r="84" spans="1:4" x14ac:dyDescent="0.2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 x14ac:dyDescent="0.2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 x14ac:dyDescent="0.2">
      <c r="A86" s="27" t="s">
        <v>206</v>
      </c>
      <c r="B86" s="27" t="s">
        <v>207</v>
      </c>
      <c r="C86" s="27" t="s">
        <v>64</v>
      </c>
      <c r="D86">
        <v>2862.6385</v>
      </c>
    </row>
    <row r="87" spans="1:4" x14ac:dyDescent="0.2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 x14ac:dyDescent="0.2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 x14ac:dyDescent="0.2">
      <c r="A89" s="27" t="s">
        <v>212</v>
      </c>
      <c r="B89" s="27" t="s">
        <v>213</v>
      </c>
      <c r="C89" s="27" t="s">
        <v>64</v>
      </c>
      <c r="D89">
        <v>2788.6621</v>
      </c>
    </row>
    <row r="90" spans="1:4" x14ac:dyDescent="0.2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 x14ac:dyDescent="0.2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 x14ac:dyDescent="0.2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 x14ac:dyDescent="0.2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 x14ac:dyDescent="0.2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 x14ac:dyDescent="0.2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 x14ac:dyDescent="0.2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 x14ac:dyDescent="0.2">
      <c r="A97" s="27" t="s">
        <v>226</v>
      </c>
      <c r="B97" s="27" t="s">
        <v>225</v>
      </c>
      <c r="C97" s="27" t="s">
        <v>64</v>
      </c>
      <c r="D97">
        <v>-4993.4609</v>
      </c>
    </row>
    <row r="98" spans="1:4" x14ac:dyDescent="0.2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 x14ac:dyDescent="0.2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 x14ac:dyDescent="0.2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 x14ac:dyDescent="0.2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 x14ac:dyDescent="0.2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 x14ac:dyDescent="0.2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 x14ac:dyDescent="0.2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 x14ac:dyDescent="0.2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 x14ac:dyDescent="0.2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 x14ac:dyDescent="0.2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 x14ac:dyDescent="0.2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 x14ac:dyDescent="0.2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 x14ac:dyDescent="0.2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 x14ac:dyDescent="0.2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 x14ac:dyDescent="0.2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 x14ac:dyDescent="0.2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 x14ac:dyDescent="0.2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 x14ac:dyDescent="0.2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 x14ac:dyDescent="0.2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 x14ac:dyDescent="0.2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 x14ac:dyDescent="0.2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 x14ac:dyDescent="0.2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 x14ac:dyDescent="0.2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 x14ac:dyDescent="0.2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 x14ac:dyDescent="0.2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 x14ac:dyDescent="0.2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 x14ac:dyDescent="0.2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 x14ac:dyDescent="0.2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 x14ac:dyDescent="0.2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 x14ac:dyDescent="0.2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 x14ac:dyDescent="0.2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 x14ac:dyDescent="0.2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 x14ac:dyDescent="0.2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 x14ac:dyDescent="0.2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 x14ac:dyDescent="0.2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 x14ac:dyDescent="0.2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 x14ac:dyDescent="0.2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 x14ac:dyDescent="0.2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 x14ac:dyDescent="0.2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 x14ac:dyDescent="0.2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 x14ac:dyDescent="0.2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 x14ac:dyDescent="0.2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 x14ac:dyDescent="0.2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 x14ac:dyDescent="0.2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 x14ac:dyDescent="0.2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 x14ac:dyDescent="0.2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 x14ac:dyDescent="0.2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 x14ac:dyDescent="0.2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 x14ac:dyDescent="0.2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 x14ac:dyDescent="0.2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 x14ac:dyDescent="0.2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 x14ac:dyDescent="0.2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 x14ac:dyDescent="0.2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 x14ac:dyDescent="0.2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 x14ac:dyDescent="0.2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 x14ac:dyDescent="0.2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 x14ac:dyDescent="0.2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 x14ac:dyDescent="0.2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 x14ac:dyDescent="0.2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 x14ac:dyDescent="0.2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 x14ac:dyDescent="0.2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 x14ac:dyDescent="0.2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 x14ac:dyDescent="0.2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 x14ac:dyDescent="0.2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 x14ac:dyDescent="0.2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 x14ac:dyDescent="0.2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 x14ac:dyDescent="0.2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 x14ac:dyDescent="0.2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 x14ac:dyDescent="0.2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 x14ac:dyDescent="0.2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 x14ac:dyDescent="0.2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 x14ac:dyDescent="0.2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 x14ac:dyDescent="0.2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 x14ac:dyDescent="0.2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 x14ac:dyDescent="0.2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 x14ac:dyDescent="0.2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 x14ac:dyDescent="0.2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 x14ac:dyDescent="0.2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 x14ac:dyDescent="0.2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 x14ac:dyDescent="0.2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 x14ac:dyDescent="0.2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 x14ac:dyDescent="0.2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 x14ac:dyDescent="0.2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 x14ac:dyDescent="0.2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 x14ac:dyDescent="0.2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 x14ac:dyDescent="0.2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 x14ac:dyDescent="0.2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 x14ac:dyDescent="0.2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 x14ac:dyDescent="0.2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 x14ac:dyDescent="0.2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 x14ac:dyDescent="0.2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 x14ac:dyDescent="0.2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 x14ac:dyDescent="0.2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 x14ac:dyDescent="0.2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 x14ac:dyDescent="0.2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 x14ac:dyDescent="0.2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 x14ac:dyDescent="0.2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 x14ac:dyDescent="0.2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 x14ac:dyDescent="0.2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 x14ac:dyDescent="0.2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 x14ac:dyDescent="0.2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 x14ac:dyDescent="0.2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 x14ac:dyDescent="0.2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 x14ac:dyDescent="0.2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 x14ac:dyDescent="0.2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 x14ac:dyDescent="0.2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 x14ac:dyDescent="0.2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 x14ac:dyDescent="0.2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 x14ac:dyDescent="0.2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 x14ac:dyDescent="0.2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 x14ac:dyDescent="0.2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 x14ac:dyDescent="0.2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 x14ac:dyDescent="0.2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 x14ac:dyDescent="0.2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 x14ac:dyDescent="0.2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 x14ac:dyDescent="0.2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 x14ac:dyDescent="0.2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 x14ac:dyDescent="0.2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 x14ac:dyDescent="0.2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 x14ac:dyDescent="0.2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 x14ac:dyDescent="0.2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 x14ac:dyDescent="0.2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 x14ac:dyDescent="0.2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 x14ac:dyDescent="0.2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 x14ac:dyDescent="0.2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 x14ac:dyDescent="0.2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 x14ac:dyDescent="0.2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 x14ac:dyDescent="0.2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 x14ac:dyDescent="0.2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 x14ac:dyDescent="0.2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 x14ac:dyDescent="0.2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 x14ac:dyDescent="0.2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 x14ac:dyDescent="0.2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 x14ac:dyDescent="0.2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 x14ac:dyDescent="0.2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 x14ac:dyDescent="0.2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 x14ac:dyDescent="0.2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 x14ac:dyDescent="0.2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 x14ac:dyDescent="0.2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 x14ac:dyDescent="0.2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 x14ac:dyDescent="0.2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 x14ac:dyDescent="0.2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 x14ac:dyDescent="0.2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 x14ac:dyDescent="0.2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 x14ac:dyDescent="0.2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 x14ac:dyDescent="0.2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 x14ac:dyDescent="0.2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 x14ac:dyDescent="0.2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 x14ac:dyDescent="0.2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 x14ac:dyDescent="0.2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 x14ac:dyDescent="0.2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 x14ac:dyDescent="0.2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 x14ac:dyDescent="0.2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 x14ac:dyDescent="0.2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 x14ac:dyDescent="0.2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 x14ac:dyDescent="0.2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 x14ac:dyDescent="0.2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 x14ac:dyDescent="0.2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 x14ac:dyDescent="0.2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 x14ac:dyDescent="0.2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 x14ac:dyDescent="0.2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 x14ac:dyDescent="0.2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 x14ac:dyDescent="0.2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 x14ac:dyDescent="0.2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 x14ac:dyDescent="0.2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 x14ac:dyDescent="0.2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 x14ac:dyDescent="0.2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 x14ac:dyDescent="0.2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 x14ac:dyDescent="0.2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 x14ac:dyDescent="0.2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baseColWidth="10" defaultColWidth="8.83203125" defaultRowHeight="15" x14ac:dyDescent="0.2"/>
  <cols>
    <col min="1" max="1" width="9" style="27" customWidth="1"/>
    <col min="2" max="2" width="20.83203125" style="27" bestFit="1" customWidth="1"/>
    <col min="3" max="3" width="20.1640625" style="27" customWidth="1"/>
    <col min="4" max="4" width="9" customWidth="1"/>
  </cols>
  <sheetData>
    <row r="1" spans="1:4" x14ac:dyDescent="0.2">
      <c r="A1" s="28"/>
      <c r="B1" s="28"/>
      <c r="C1" s="28"/>
      <c r="D1" s="25"/>
    </row>
    <row r="2" spans="1:4" x14ac:dyDescent="0.2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6" thickBot="1" x14ac:dyDescent="0.25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 x14ac:dyDescent="0.2">
      <c r="A4" s="27" t="s">
        <v>526</v>
      </c>
      <c r="B4" s="27" t="s">
        <v>63</v>
      </c>
      <c r="C4" s="27" t="s">
        <v>64</v>
      </c>
      <c r="D4" s="62">
        <v>-37.9</v>
      </c>
    </row>
    <row r="5" spans="1:4" x14ac:dyDescent="0.2">
      <c r="A5" s="27" t="s">
        <v>527</v>
      </c>
      <c r="B5" s="27" t="s">
        <v>66</v>
      </c>
      <c r="C5" s="27" t="s">
        <v>64</v>
      </c>
      <c r="D5" s="80">
        <v>31.6</v>
      </c>
    </row>
    <row r="6" spans="1:4" ht="16" thickBot="1" x14ac:dyDescent="0.25">
      <c r="A6" s="27" t="s">
        <v>528</v>
      </c>
      <c r="B6" s="27" t="s">
        <v>68</v>
      </c>
      <c r="C6" s="27" t="s">
        <v>64</v>
      </c>
      <c r="D6" s="122">
        <v>57.6</v>
      </c>
    </row>
    <row r="7" spans="1:4" x14ac:dyDescent="0.2">
      <c r="A7" s="27" t="s">
        <v>529</v>
      </c>
      <c r="B7" s="27" t="s">
        <v>68</v>
      </c>
      <c r="C7" s="27" t="s">
        <v>64</v>
      </c>
      <c r="D7" s="62">
        <v>-58.8</v>
      </c>
    </row>
    <row r="8" spans="1:4" x14ac:dyDescent="0.2">
      <c r="A8" s="27" t="s">
        <v>530</v>
      </c>
      <c r="B8" s="27" t="s">
        <v>71</v>
      </c>
      <c r="C8" s="27" t="s">
        <v>64</v>
      </c>
      <c r="D8" s="80">
        <v>82.2</v>
      </c>
    </row>
    <row r="9" spans="1:4" ht="16" thickBot="1" x14ac:dyDescent="0.25">
      <c r="A9" s="27" t="s">
        <v>531</v>
      </c>
      <c r="B9" s="27" t="s">
        <v>73</v>
      </c>
      <c r="C9" s="27" t="s">
        <v>64</v>
      </c>
      <c r="D9" s="122">
        <v>109.5</v>
      </c>
    </row>
    <row r="10" spans="1:4" x14ac:dyDescent="0.2">
      <c r="A10" s="27" t="s">
        <v>532</v>
      </c>
      <c r="B10" s="27" t="s">
        <v>73</v>
      </c>
      <c r="C10" s="27" t="s">
        <v>64</v>
      </c>
      <c r="D10" s="62">
        <v>-93.1</v>
      </c>
    </row>
    <row r="11" spans="1:4" x14ac:dyDescent="0.2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6" thickBot="1" x14ac:dyDescent="0.25">
      <c r="A12" s="27" t="s">
        <v>534</v>
      </c>
      <c r="B12" s="27" t="s">
        <v>78</v>
      </c>
      <c r="C12" s="27" t="s">
        <v>64</v>
      </c>
      <c r="D12" s="122">
        <v>57</v>
      </c>
    </row>
    <row r="13" spans="1:4" x14ac:dyDescent="0.2">
      <c r="A13" s="27" t="s">
        <v>535</v>
      </c>
      <c r="B13" s="27" t="s">
        <v>78</v>
      </c>
      <c r="C13" s="27" t="s">
        <v>64</v>
      </c>
      <c r="D13" s="62">
        <v>-56.6</v>
      </c>
    </row>
    <row r="14" spans="1:4" x14ac:dyDescent="0.2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6" thickBot="1" x14ac:dyDescent="0.25">
      <c r="A15" s="27" t="s">
        <v>537</v>
      </c>
      <c r="B15" s="27" t="s">
        <v>83</v>
      </c>
      <c r="C15" s="27" t="s">
        <v>64</v>
      </c>
      <c r="D15" s="122">
        <v>37.6</v>
      </c>
    </row>
    <row r="16" spans="1:4" x14ac:dyDescent="0.2">
      <c r="A16" s="27" t="s">
        <v>538</v>
      </c>
      <c r="B16" s="27" t="s">
        <v>85</v>
      </c>
      <c r="C16" s="27" t="s">
        <v>64</v>
      </c>
      <c r="D16" s="62">
        <v>-36.6</v>
      </c>
    </row>
    <row r="17" spans="1:4" x14ac:dyDescent="0.2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6" thickBot="1" x14ac:dyDescent="0.25">
      <c r="A18" s="27" t="s">
        <v>540</v>
      </c>
      <c r="B18" s="27" t="s">
        <v>89</v>
      </c>
      <c r="C18" s="27" t="s">
        <v>64</v>
      </c>
      <c r="D18" s="122">
        <v>58.2</v>
      </c>
    </row>
    <row r="19" spans="1:4" x14ac:dyDescent="0.2">
      <c r="A19" s="27" t="s">
        <v>541</v>
      </c>
      <c r="B19" s="27" t="s">
        <v>89</v>
      </c>
      <c r="C19" s="27" t="s">
        <v>64</v>
      </c>
      <c r="D19" s="62">
        <v>-59.3</v>
      </c>
    </row>
    <row r="20" spans="1:4" x14ac:dyDescent="0.2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6" thickBot="1" x14ac:dyDescent="0.25">
      <c r="A21" s="27" t="s">
        <v>543</v>
      </c>
      <c r="B21" s="27" t="s">
        <v>94</v>
      </c>
      <c r="C21" s="27" t="s">
        <v>64</v>
      </c>
      <c r="D21" s="122">
        <v>84.6</v>
      </c>
    </row>
    <row r="22" spans="1:4" x14ac:dyDescent="0.2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 x14ac:dyDescent="0.2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6" thickBot="1" x14ac:dyDescent="0.25">
      <c r="A24" s="27" t="s">
        <v>546</v>
      </c>
      <c r="B24" s="27" t="s">
        <v>99</v>
      </c>
      <c r="C24" s="27" t="s">
        <v>64</v>
      </c>
      <c r="D24" s="122">
        <v>46.9</v>
      </c>
    </row>
    <row r="25" spans="1:4" x14ac:dyDescent="0.2">
      <c r="A25" s="27" t="s">
        <v>547</v>
      </c>
      <c r="B25" s="27" t="s">
        <v>99</v>
      </c>
      <c r="C25" s="27" t="s">
        <v>64</v>
      </c>
      <c r="D25" s="62">
        <v>-45</v>
      </c>
    </row>
    <row r="26" spans="1:4" x14ac:dyDescent="0.2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6" thickBot="1" x14ac:dyDescent="0.25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 x14ac:dyDescent="0.2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 x14ac:dyDescent="0.2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6" thickBot="1" x14ac:dyDescent="0.25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 x14ac:dyDescent="0.2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 x14ac:dyDescent="0.2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6" thickBot="1" x14ac:dyDescent="0.25">
      <c r="A33" s="27" t="s">
        <v>555</v>
      </c>
      <c r="B33" s="27" t="s">
        <v>115</v>
      </c>
      <c r="C33" s="27" t="s">
        <v>64</v>
      </c>
      <c r="D33" s="81">
        <v>91.6</v>
      </c>
    </row>
    <row r="34" spans="1:4" x14ac:dyDescent="0.2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 x14ac:dyDescent="0.2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6" thickBot="1" x14ac:dyDescent="0.25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 x14ac:dyDescent="0.2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 x14ac:dyDescent="0.2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6" thickBot="1" x14ac:dyDescent="0.25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 x14ac:dyDescent="0.2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 x14ac:dyDescent="0.2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6" thickBot="1" x14ac:dyDescent="0.25">
      <c r="A42" s="27" t="s">
        <v>564</v>
      </c>
      <c r="B42" s="27" t="s">
        <v>131</v>
      </c>
      <c r="C42" s="27" t="s">
        <v>64</v>
      </c>
      <c r="D42" s="81">
        <v>52.9</v>
      </c>
    </row>
    <row r="43" spans="1:4" x14ac:dyDescent="0.2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 x14ac:dyDescent="0.2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6" thickBot="1" x14ac:dyDescent="0.25">
      <c r="A45" s="27" t="s">
        <v>567</v>
      </c>
      <c r="B45" s="27" t="s">
        <v>136</v>
      </c>
      <c r="C45" s="27" t="s">
        <v>64</v>
      </c>
      <c r="D45" s="122">
        <v>84</v>
      </c>
    </row>
    <row r="46" spans="1:4" x14ac:dyDescent="0.2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 x14ac:dyDescent="0.2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6" thickBot="1" x14ac:dyDescent="0.25">
      <c r="A48" s="27" t="s">
        <v>570</v>
      </c>
      <c r="B48" s="27" t="s">
        <v>141</v>
      </c>
      <c r="C48" s="27" t="s">
        <v>64</v>
      </c>
      <c r="D48" s="81">
        <v>68</v>
      </c>
    </row>
    <row r="49" spans="1:4" x14ac:dyDescent="0.2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 x14ac:dyDescent="0.2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6" thickBot="1" x14ac:dyDescent="0.25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 x14ac:dyDescent="0.2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 x14ac:dyDescent="0.2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6" thickBot="1" x14ac:dyDescent="0.25">
      <c r="A54" s="27" t="s">
        <v>576</v>
      </c>
      <c r="B54" s="27" t="s">
        <v>152</v>
      </c>
      <c r="C54" s="27" t="s">
        <v>64</v>
      </c>
      <c r="D54" s="81">
        <v>58.9</v>
      </c>
    </row>
    <row r="55" spans="1:4" x14ac:dyDescent="0.2">
      <c r="A55" s="27" t="s">
        <v>577</v>
      </c>
      <c r="B55" s="27" t="s">
        <v>152</v>
      </c>
      <c r="C55" s="27" t="s">
        <v>64</v>
      </c>
      <c r="D55" s="62">
        <v>-60</v>
      </c>
    </row>
    <row r="56" spans="1:4" x14ac:dyDescent="0.2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6" thickBot="1" x14ac:dyDescent="0.25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 x14ac:dyDescent="0.2">
      <c r="A58" s="27" t="s">
        <v>580</v>
      </c>
      <c r="B58" s="27" t="s">
        <v>157</v>
      </c>
      <c r="C58" s="27" t="s">
        <v>64</v>
      </c>
      <c r="D58" s="63">
        <v>-92</v>
      </c>
    </row>
    <row r="59" spans="1:4" x14ac:dyDescent="0.2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6" thickBot="1" x14ac:dyDescent="0.25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 x14ac:dyDescent="0.2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 x14ac:dyDescent="0.2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6" thickBot="1" x14ac:dyDescent="0.25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 x14ac:dyDescent="0.2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 x14ac:dyDescent="0.2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6" thickBot="1" x14ac:dyDescent="0.25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 x14ac:dyDescent="0.2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 x14ac:dyDescent="0.2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6" thickBot="1" x14ac:dyDescent="0.25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 x14ac:dyDescent="0.2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 x14ac:dyDescent="0.2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6" thickBot="1" x14ac:dyDescent="0.25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 x14ac:dyDescent="0.2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 x14ac:dyDescent="0.2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6" thickBot="1" x14ac:dyDescent="0.25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 x14ac:dyDescent="0.2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 x14ac:dyDescent="0.2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6" thickBot="1" x14ac:dyDescent="0.25">
      <c r="A78" s="27" t="s">
        <v>600</v>
      </c>
      <c r="B78" s="27" t="s">
        <v>194</v>
      </c>
      <c r="C78" s="27" t="s">
        <v>64</v>
      </c>
      <c r="D78" s="81">
        <v>58.4</v>
      </c>
    </row>
    <row r="79" spans="1:4" x14ac:dyDescent="0.2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 x14ac:dyDescent="0.2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6" thickBot="1" x14ac:dyDescent="0.25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 x14ac:dyDescent="0.2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 x14ac:dyDescent="0.2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6" thickBot="1" x14ac:dyDescent="0.25">
      <c r="A84" s="27" t="s">
        <v>606</v>
      </c>
      <c r="B84" s="27" t="s">
        <v>204</v>
      </c>
      <c r="C84" s="27" t="s">
        <v>64</v>
      </c>
      <c r="D84" s="81">
        <v>58.7</v>
      </c>
    </row>
    <row r="85" spans="1:4" x14ac:dyDescent="0.2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 x14ac:dyDescent="0.2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6" thickBot="1" x14ac:dyDescent="0.25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 x14ac:dyDescent="0.2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 x14ac:dyDescent="0.2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6" thickBot="1" x14ac:dyDescent="0.25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 x14ac:dyDescent="0.2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 x14ac:dyDescent="0.2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6" thickBot="1" x14ac:dyDescent="0.25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 x14ac:dyDescent="0.2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 x14ac:dyDescent="0.2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6" thickBot="1" x14ac:dyDescent="0.25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 x14ac:dyDescent="0.2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 x14ac:dyDescent="0.2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6" thickBot="1" x14ac:dyDescent="0.25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 x14ac:dyDescent="0.2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 x14ac:dyDescent="0.2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6" thickBot="1" x14ac:dyDescent="0.25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 x14ac:dyDescent="0.2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 x14ac:dyDescent="0.2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6" thickBot="1" x14ac:dyDescent="0.25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 x14ac:dyDescent="0.2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 x14ac:dyDescent="0.2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6" thickBot="1" x14ac:dyDescent="0.25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 x14ac:dyDescent="0.2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 x14ac:dyDescent="0.2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6" thickBot="1" x14ac:dyDescent="0.25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 x14ac:dyDescent="0.2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 x14ac:dyDescent="0.2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6" thickBot="1" x14ac:dyDescent="0.25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 x14ac:dyDescent="0.2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 x14ac:dyDescent="0.2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6" thickBot="1" x14ac:dyDescent="0.25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 x14ac:dyDescent="0.2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 x14ac:dyDescent="0.2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6" thickBot="1" x14ac:dyDescent="0.25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 x14ac:dyDescent="0.2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 x14ac:dyDescent="0.2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6" thickBot="1" x14ac:dyDescent="0.25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 x14ac:dyDescent="0.2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 x14ac:dyDescent="0.2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6" thickBot="1" x14ac:dyDescent="0.25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 x14ac:dyDescent="0.2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 x14ac:dyDescent="0.2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6" thickBot="1" x14ac:dyDescent="0.25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 x14ac:dyDescent="0.2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 x14ac:dyDescent="0.2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6" thickBot="1" x14ac:dyDescent="0.25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 x14ac:dyDescent="0.2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 x14ac:dyDescent="0.2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6" thickBot="1" x14ac:dyDescent="0.25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 x14ac:dyDescent="0.2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 x14ac:dyDescent="0.2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6" thickBot="1" x14ac:dyDescent="0.25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 x14ac:dyDescent="0.2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 x14ac:dyDescent="0.2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6" thickBot="1" x14ac:dyDescent="0.25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 x14ac:dyDescent="0.2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 x14ac:dyDescent="0.2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6" thickBot="1" x14ac:dyDescent="0.25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 x14ac:dyDescent="0.2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 x14ac:dyDescent="0.2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6" thickBot="1" x14ac:dyDescent="0.25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 x14ac:dyDescent="0.2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 x14ac:dyDescent="0.2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6" thickBot="1" x14ac:dyDescent="0.25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 x14ac:dyDescent="0.2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 x14ac:dyDescent="0.2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6" thickBot="1" x14ac:dyDescent="0.25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 x14ac:dyDescent="0.2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 x14ac:dyDescent="0.2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6" thickBot="1" x14ac:dyDescent="0.25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 x14ac:dyDescent="0.2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 x14ac:dyDescent="0.2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6" thickBot="1" x14ac:dyDescent="0.25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 x14ac:dyDescent="0.2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 x14ac:dyDescent="0.2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6" thickBot="1" x14ac:dyDescent="0.25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 x14ac:dyDescent="0.2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 x14ac:dyDescent="0.2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6" thickBot="1" x14ac:dyDescent="0.25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 x14ac:dyDescent="0.2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 x14ac:dyDescent="0.2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6" thickBot="1" x14ac:dyDescent="0.25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 x14ac:dyDescent="0.2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 x14ac:dyDescent="0.2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6" thickBot="1" x14ac:dyDescent="0.25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 x14ac:dyDescent="0.2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 x14ac:dyDescent="0.2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6" thickBot="1" x14ac:dyDescent="0.25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 x14ac:dyDescent="0.2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 x14ac:dyDescent="0.2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6" thickBot="1" x14ac:dyDescent="0.25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 x14ac:dyDescent="0.2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 x14ac:dyDescent="0.2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6" thickBot="1" x14ac:dyDescent="0.25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 x14ac:dyDescent="0.2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 x14ac:dyDescent="0.2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6" thickBot="1" x14ac:dyDescent="0.25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 x14ac:dyDescent="0.2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 x14ac:dyDescent="0.2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6" thickBot="1" x14ac:dyDescent="0.25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 x14ac:dyDescent="0.2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 x14ac:dyDescent="0.2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6" thickBot="1" x14ac:dyDescent="0.25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 x14ac:dyDescent="0.2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 x14ac:dyDescent="0.2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6" thickBot="1" x14ac:dyDescent="0.25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 x14ac:dyDescent="0.2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 x14ac:dyDescent="0.2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6" thickBot="1" x14ac:dyDescent="0.25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 x14ac:dyDescent="0.2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 x14ac:dyDescent="0.2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6" thickBot="1" x14ac:dyDescent="0.25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 x14ac:dyDescent="0.2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 x14ac:dyDescent="0.2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6" thickBot="1" x14ac:dyDescent="0.25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 x14ac:dyDescent="0.2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 x14ac:dyDescent="0.2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6" thickBot="1" x14ac:dyDescent="0.25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 x14ac:dyDescent="0.2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 x14ac:dyDescent="0.2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6" thickBot="1" x14ac:dyDescent="0.25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 x14ac:dyDescent="0.2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 x14ac:dyDescent="0.2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6" thickBot="1" x14ac:dyDescent="0.25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 x14ac:dyDescent="0.2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 x14ac:dyDescent="0.2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6" thickBot="1" x14ac:dyDescent="0.25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 x14ac:dyDescent="0.2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 x14ac:dyDescent="0.2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6" thickBot="1" x14ac:dyDescent="0.25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 x14ac:dyDescent="0.2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 x14ac:dyDescent="0.2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6" thickBot="1" x14ac:dyDescent="0.25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 x14ac:dyDescent="0.2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 x14ac:dyDescent="0.2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6" thickBot="1" x14ac:dyDescent="0.25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 x14ac:dyDescent="0.2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 x14ac:dyDescent="0.2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6" thickBot="1" x14ac:dyDescent="0.25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 x14ac:dyDescent="0.2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 x14ac:dyDescent="0.2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6" thickBot="1" x14ac:dyDescent="0.25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 x14ac:dyDescent="0.2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 x14ac:dyDescent="0.2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6" thickBot="1" x14ac:dyDescent="0.25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 x14ac:dyDescent="0.2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 x14ac:dyDescent="0.2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6" thickBot="1" x14ac:dyDescent="0.25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 x14ac:dyDescent="0.2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 x14ac:dyDescent="0.2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6" thickBot="1" x14ac:dyDescent="0.25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 x14ac:dyDescent="0.2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 x14ac:dyDescent="0.2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6" thickBot="1" x14ac:dyDescent="0.25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 x14ac:dyDescent="0.2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 x14ac:dyDescent="0.2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6" thickBot="1" x14ac:dyDescent="0.25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 x14ac:dyDescent="0.2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 x14ac:dyDescent="0.2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6" thickBot="1" x14ac:dyDescent="0.25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 x14ac:dyDescent="0.2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 x14ac:dyDescent="0.2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6" thickBot="1" x14ac:dyDescent="0.25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 x14ac:dyDescent="0.2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 x14ac:dyDescent="0.2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6" thickBot="1" x14ac:dyDescent="0.25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 x14ac:dyDescent="0.2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 x14ac:dyDescent="0.2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6" thickBot="1" x14ac:dyDescent="0.25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 x14ac:dyDescent="0.2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 x14ac:dyDescent="0.2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6" thickBot="1" x14ac:dyDescent="0.25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 x14ac:dyDescent="0.2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 x14ac:dyDescent="0.2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6" thickBot="1" x14ac:dyDescent="0.25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 x14ac:dyDescent="0.2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 x14ac:dyDescent="0.2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6" thickBot="1" x14ac:dyDescent="0.25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 x14ac:dyDescent="0.2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 x14ac:dyDescent="0.2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6" thickBot="1" x14ac:dyDescent="0.25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 x14ac:dyDescent="0.2">
      <c r="A268"/>
      <c r="B268"/>
      <c r="C268"/>
    </row>
    <row r="269" spans="1:4" x14ac:dyDescent="0.2">
      <c r="A269"/>
      <c r="B269"/>
      <c r="C269"/>
    </row>
    <row r="270" spans="1:4" x14ac:dyDescent="0.2">
      <c r="A270"/>
      <c r="B270"/>
      <c r="C270"/>
    </row>
    <row r="271" spans="1:4" x14ac:dyDescent="0.2">
      <c r="A271"/>
      <c r="B271"/>
      <c r="C271"/>
    </row>
    <row r="272" spans="1:4" x14ac:dyDescent="0.2">
      <c r="A272"/>
      <c r="B272"/>
      <c r="C272"/>
    </row>
    <row r="273" customFormat="1" x14ac:dyDescent="0.2"/>
    <row r="274" customFormat="1" x14ac:dyDescent="0.2"/>
    <row r="275" customFormat="1" x14ac:dyDescent="0.2"/>
    <row r="276" customFormat="1" x14ac:dyDescent="0.2"/>
    <row r="277" customFormat="1" x14ac:dyDescent="0.2"/>
    <row r="278" customFormat="1" x14ac:dyDescent="0.2"/>
    <row r="279" customFormat="1" x14ac:dyDescent="0.2"/>
    <row r="280" customFormat="1" x14ac:dyDescent="0.2"/>
    <row r="281" customFormat="1" x14ac:dyDescent="0.2"/>
    <row r="282" customFormat="1" x14ac:dyDescent="0.2"/>
    <row r="283" customFormat="1" x14ac:dyDescent="0.2"/>
    <row r="284" customFormat="1" x14ac:dyDescent="0.2"/>
    <row r="285" customFormat="1" x14ac:dyDescent="0.2"/>
    <row r="286" customFormat="1" x14ac:dyDescent="0.2"/>
    <row r="287" customFormat="1" x14ac:dyDescent="0.2"/>
    <row r="288" customFormat="1" x14ac:dyDescent="0.2"/>
    <row r="289" customFormat="1" x14ac:dyDescent="0.2"/>
    <row r="290" customFormat="1" x14ac:dyDescent="0.2"/>
    <row r="291" customFormat="1" x14ac:dyDescent="0.2"/>
    <row r="292" customFormat="1" x14ac:dyDescent="0.2"/>
    <row r="293" customFormat="1" x14ac:dyDescent="0.2"/>
    <row r="294" customFormat="1" x14ac:dyDescent="0.2"/>
    <row r="295" customFormat="1" x14ac:dyDescent="0.2"/>
    <row r="296" customFormat="1" x14ac:dyDescent="0.2"/>
    <row r="297" customFormat="1" x14ac:dyDescent="0.2"/>
    <row r="298" customFormat="1" x14ac:dyDescent="0.2"/>
    <row r="299" customFormat="1" x14ac:dyDescent="0.2"/>
    <row r="300" customFormat="1" x14ac:dyDescent="0.2"/>
    <row r="301" customFormat="1" x14ac:dyDescent="0.2"/>
    <row r="302" customFormat="1" x14ac:dyDescent="0.2"/>
    <row r="303" customFormat="1" x14ac:dyDescent="0.2"/>
    <row r="304" customFormat="1" x14ac:dyDescent="0.2"/>
    <row r="305" customFormat="1" x14ac:dyDescent="0.2"/>
    <row r="306" customFormat="1" x14ac:dyDescent="0.2"/>
    <row r="307" customFormat="1" x14ac:dyDescent="0.2"/>
    <row r="308" customFormat="1" x14ac:dyDescent="0.2"/>
    <row r="309" customFormat="1" x14ac:dyDescent="0.2"/>
    <row r="310" customFormat="1" x14ac:dyDescent="0.2"/>
    <row r="311" customFormat="1" x14ac:dyDescent="0.2"/>
    <row r="312" customFormat="1" x14ac:dyDescent="0.2"/>
    <row r="313" customFormat="1" x14ac:dyDescent="0.2"/>
    <row r="314" customFormat="1" x14ac:dyDescent="0.2"/>
    <row r="315" customFormat="1" x14ac:dyDescent="0.2"/>
    <row r="316" customFormat="1" x14ac:dyDescent="0.2"/>
    <row r="317" customFormat="1" x14ac:dyDescent="0.2"/>
    <row r="318" customFormat="1" x14ac:dyDescent="0.2"/>
    <row r="319" customFormat="1" x14ac:dyDescent="0.2"/>
    <row r="320" customFormat="1" x14ac:dyDescent="0.2"/>
    <row r="321" customFormat="1" x14ac:dyDescent="0.2"/>
    <row r="322" customFormat="1" x14ac:dyDescent="0.2"/>
    <row r="323" customFormat="1" x14ac:dyDescent="0.2"/>
    <row r="324" customFormat="1" x14ac:dyDescent="0.2"/>
    <row r="325" customFormat="1" x14ac:dyDescent="0.2"/>
    <row r="326" customFormat="1" x14ac:dyDescent="0.2"/>
    <row r="327" customFormat="1" x14ac:dyDescent="0.2"/>
    <row r="328" customFormat="1" x14ac:dyDescent="0.2"/>
    <row r="329" customFormat="1" x14ac:dyDescent="0.2"/>
    <row r="330" customFormat="1" x14ac:dyDescent="0.2"/>
    <row r="331" customFormat="1" x14ac:dyDescent="0.2"/>
    <row r="332" customFormat="1" x14ac:dyDescent="0.2"/>
    <row r="333" customFormat="1" x14ac:dyDescent="0.2"/>
    <row r="334" customFormat="1" x14ac:dyDescent="0.2"/>
    <row r="335" customFormat="1" x14ac:dyDescent="0.2"/>
    <row r="336" customFormat="1" x14ac:dyDescent="0.2"/>
    <row r="337" customFormat="1" x14ac:dyDescent="0.2"/>
    <row r="338" customFormat="1" x14ac:dyDescent="0.2"/>
    <row r="339" customFormat="1" x14ac:dyDescent="0.2"/>
    <row r="340" customFormat="1" x14ac:dyDescent="0.2"/>
    <row r="341" customFormat="1" x14ac:dyDescent="0.2"/>
    <row r="342" customFormat="1" x14ac:dyDescent="0.2"/>
    <row r="343" customFormat="1" x14ac:dyDescent="0.2"/>
    <row r="344" customFormat="1" x14ac:dyDescent="0.2"/>
    <row r="345" customFormat="1" x14ac:dyDescent="0.2"/>
    <row r="346" customFormat="1" x14ac:dyDescent="0.2"/>
    <row r="347" customFormat="1" x14ac:dyDescent="0.2"/>
    <row r="348" customFormat="1" x14ac:dyDescent="0.2"/>
    <row r="349" customFormat="1" x14ac:dyDescent="0.2"/>
    <row r="350" customFormat="1" x14ac:dyDescent="0.2"/>
    <row r="351" customFormat="1" x14ac:dyDescent="0.2"/>
    <row r="352" customFormat="1" x14ac:dyDescent="0.2"/>
    <row r="353" customFormat="1" x14ac:dyDescent="0.2"/>
    <row r="354" customFormat="1" x14ac:dyDescent="0.2"/>
    <row r="355" customFormat="1" x14ac:dyDescent="0.2"/>
    <row r="356" customFormat="1" x14ac:dyDescent="0.2"/>
    <row r="357" customFormat="1" x14ac:dyDescent="0.2"/>
    <row r="358" customFormat="1" x14ac:dyDescent="0.2"/>
    <row r="359" customFormat="1" x14ac:dyDescent="0.2"/>
    <row r="360" customFormat="1" x14ac:dyDescent="0.2"/>
    <row r="361" customFormat="1" x14ac:dyDescent="0.2"/>
    <row r="362" customFormat="1" x14ac:dyDescent="0.2"/>
    <row r="363" customFormat="1" x14ac:dyDescent="0.2"/>
    <row r="364" customFormat="1" x14ac:dyDescent="0.2"/>
    <row r="365" customFormat="1" x14ac:dyDescent="0.2"/>
    <row r="366" customFormat="1" x14ac:dyDescent="0.2"/>
    <row r="367" customFormat="1" x14ac:dyDescent="0.2"/>
    <row r="368" customFormat="1" x14ac:dyDescent="0.2"/>
    <row r="369" customFormat="1" x14ac:dyDescent="0.2"/>
    <row r="370" customFormat="1" x14ac:dyDescent="0.2"/>
    <row r="371" customFormat="1" x14ac:dyDescent="0.2"/>
    <row r="372" customFormat="1" x14ac:dyDescent="0.2"/>
    <row r="373" customFormat="1" x14ac:dyDescent="0.2"/>
    <row r="374" customFormat="1" x14ac:dyDescent="0.2"/>
    <row r="375" customFormat="1" x14ac:dyDescent="0.2"/>
    <row r="376" customFormat="1" x14ac:dyDescent="0.2"/>
    <row r="377" customFormat="1" x14ac:dyDescent="0.2"/>
    <row r="378" customFormat="1" x14ac:dyDescent="0.2"/>
    <row r="379" customFormat="1" x14ac:dyDescent="0.2"/>
    <row r="380" customFormat="1" x14ac:dyDescent="0.2"/>
    <row r="381" customFormat="1" x14ac:dyDescent="0.2"/>
    <row r="382" customFormat="1" x14ac:dyDescent="0.2"/>
    <row r="383" customFormat="1" x14ac:dyDescent="0.2"/>
    <row r="384" customFormat="1" x14ac:dyDescent="0.2"/>
    <row r="385" customFormat="1" x14ac:dyDescent="0.2"/>
    <row r="386" customFormat="1" x14ac:dyDescent="0.2"/>
    <row r="387" customFormat="1" x14ac:dyDescent="0.2"/>
    <row r="388" customFormat="1" x14ac:dyDescent="0.2"/>
    <row r="389" customFormat="1" x14ac:dyDescent="0.2"/>
    <row r="390" customFormat="1" x14ac:dyDescent="0.2"/>
    <row r="391" customFormat="1" x14ac:dyDescent="0.2"/>
    <row r="392" customFormat="1" x14ac:dyDescent="0.2"/>
    <row r="393" customFormat="1" x14ac:dyDescent="0.2"/>
    <row r="394" customFormat="1" x14ac:dyDescent="0.2"/>
    <row r="395" customFormat="1" x14ac:dyDescent="0.2"/>
    <row r="396" customFormat="1" x14ac:dyDescent="0.2"/>
    <row r="397" customFormat="1" x14ac:dyDescent="0.2"/>
    <row r="398" customFormat="1" x14ac:dyDescent="0.2"/>
    <row r="399" customFormat="1" x14ac:dyDescent="0.2"/>
    <row r="400" customFormat="1" x14ac:dyDescent="0.2"/>
    <row r="401" customFormat="1" x14ac:dyDescent="0.2"/>
    <row r="402" customFormat="1" x14ac:dyDescent="0.2"/>
    <row r="403" customFormat="1" x14ac:dyDescent="0.2"/>
    <row r="404" customFormat="1" x14ac:dyDescent="0.2"/>
    <row r="405" customFormat="1" x14ac:dyDescent="0.2"/>
    <row r="406" customFormat="1" x14ac:dyDescent="0.2"/>
    <row r="407" customFormat="1" x14ac:dyDescent="0.2"/>
    <row r="408" customFormat="1" x14ac:dyDescent="0.2"/>
    <row r="409" customFormat="1" x14ac:dyDescent="0.2"/>
    <row r="410" customFormat="1" x14ac:dyDescent="0.2"/>
    <row r="411" customFormat="1" x14ac:dyDescent="0.2"/>
    <row r="412" customFormat="1" x14ac:dyDescent="0.2"/>
    <row r="413" customFormat="1" x14ac:dyDescent="0.2"/>
    <row r="414" customFormat="1" x14ac:dyDescent="0.2"/>
    <row r="415" customFormat="1" x14ac:dyDescent="0.2"/>
    <row r="416" customFormat="1" x14ac:dyDescent="0.2"/>
    <row r="417" customFormat="1" x14ac:dyDescent="0.2"/>
    <row r="418" customFormat="1" x14ac:dyDescent="0.2"/>
    <row r="419" customFormat="1" x14ac:dyDescent="0.2"/>
    <row r="420" customFormat="1" x14ac:dyDescent="0.2"/>
    <row r="421" customFormat="1" x14ac:dyDescent="0.2"/>
    <row r="422" customFormat="1" x14ac:dyDescent="0.2"/>
    <row r="423" customFormat="1" x14ac:dyDescent="0.2"/>
    <row r="424" customFormat="1" x14ac:dyDescent="0.2"/>
    <row r="425" customFormat="1" x14ac:dyDescent="0.2"/>
    <row r="426" customFormat="1" x14ac:dyDescent="0.2"/>
    <row r="427" customFormat="1" x14ac:dyDescent="0.2"/>
    <row r="428" customFormat="1" x14ac:dyDescent="0.2"/>
    <row r="429" customFormat="1" x14ac:dyDescent="0.2"/>
    <row r="430" customFormat="1" x14ac:dyDescent="0.2"/>
    <row r="431" customFormat="1" x14ac:dyDescent="0.2"/>
    <row r="432" customFormat="1" x14ac:dyDescent="0.2"/>
    <row r="433" customFormat="1" x14ac:dyDescent="0.2"/>
    <row r="434" customFormat="1" x14ac:dyDescent="0.2"/>
    <row r="435" customFormat="1" x14ac:dyDescent="0.2"/>
    <row r="436" customFormat="1" x14ac:dyDescent="0.2"/>
    <row r="437" customFormat="1" x14ac:dyDescent="0.2"/>
    <row r="438" customFormat="1" x14ac:dyDescent="0.2"/>
    <row r="439" customFormat="1" x14ac:dyDescent="0.2"/>
    <row r="440" customFormat="1" x14ac:dyDescent="0.2"/>
    <row r="441" customFormat="1" x14ac:dyDescent="0.2"/>
    <row r="442" customFormat="1" x14ac:dyDescent="0.2"/>
    <row r="443" customFormat="1" x14ac:dyDescent="0.2"/>
    <row r="444" customFormat="1" x14ac:dyDescent="0.2"/>
    <row r="445" customFormat="1" x14ac:dyDescent="0.2"/>
    <row r="446" customFormat="1" x14ac:dyDescent="0.2"/>
    <row r="447" customFormat="1" x14ac:dyDescent="0.2"/>
    <row r="448" customFormat="1" x14ac:dyDescent="0.2"/>
    <row r="449" customFormat="1" x14ac:dyDescent="0.2"/>
    <row r="450" customFormat="1" x14ac:dyDescent="0.2"/>
    <row r="451" customFormat="1" x14ac:dyDescent="0.2"/>
    <row r="452" customFormat="1" x14ac:dyDescent="0.2"/>
    <row r="453" customFormat="1" x14ac:dyDescent="0.2"/>
    <row r="454" customFormat="1" x14ac:dyDescent="0.2"/>
    <row r="455" customFormat="1" x14ac:dyDescent="0.2"/>
    <row r="456" customFormat="1" x14ac:dyDescent="0.2"/>
    <row r="457" customFormat="1" x14ac:dyDescent="0.2"/>
    <row r="458" customFormat="1" x14ac:dyDescent="0.2"/>
    <row r="459" customFormat="1" x14ac:dyDescent="0.2"/>
    <row r="460" customFormat="1" x14ac:dyDescent="0.2"/>
    <row r="461" customFormat="1" x14ac:dyDescent="0.2"/>
    <row r="462" customFormat="1" x14ac:dyDescent="0.2"/>
    <row r="463" customFormat="1" x14ac:dyDescent="0.2"/>
    <row r="464" customFormat="1" x14ac:dyDescent="0.2"/>
    <row r="465" customFormat="1" x14ac:dyDescent="0.2"/>
    <row r="466" customFormat="1" x14ac:dyDescent="0.2"/>
    <row r="467" customFormat="1" x14ac:dyDescent="0.2"/>
    <row r="468" customFormat="1" x14ac:dyDescent="0.2"/>
    <row r="469" customFormat="1" x14ac:dyDescent="0.2"/>
    <row r="470" customFormat="1" x14ac:dyDescent="0.2"/>
    <row r="471" customFormat="1" x14ac:dyDescent="0.2"/>
    <row r="472" customFormat="1" x14ac:dyDescent="0.2"/>
    <row r="473" customFormat="1" x14ac:dyDescent="0.2"/>
    <row r="474" customFormat="1" x14ac:dyDescent="0.2"/>
    <row r="475" customFormat="1" x14ac:dyDescent="0.2"/>
    <row r="476" customFormat="1" x14ac:dyDescent="0.2"/>
    <row r="477" customFormat="1" x14ac:dyDescent="0.2"/>
    <row r="478" customFormat="1" x14ac:dyDescent="0.2"/>
    <row r="479" customFormat="1" x14ac:dyDescent="0.2"/>
    <row r="480" customFormat="1" x14ac:dyDescent="0.2"/>
    <row r="481" customFormat="1" x14ac:dyDescent="0.2"/>
    <row r="482" customFormat="1" x14ac:dyDescent="0.2"/>
    <row r="483" customFormat="1" x14ac:dyDescent="0.2"/>
    <row r="484" customFormat="1" x14ac:dyDescent="0.2"/>
    <row r="485" customFormat="1" x14ac:dyDescent="0.2"/>
    <row r="486" customFormat="1" x14ac:dyDescent="0.2"/>
    <row r="487" customFormat="1" x14ac:dyDescent="0.2"/>
    <row r="488" customFormat="1" x14ac:dyDescent="0.2"/>
    <row r="489" customFormat="1" x14ac:dyDescent="0.2"/>
    <row r="490" customFormat="1" x14ac:dyDescent="0.2"/>
    <row r="491" customFormat="1" x14ac:dyDescent="0.2"/>
    <row r="492" customFormat="1" x14ac:dyDescent="0.2"/>
    <row r="493" customFormat="1" x14ac:dyDescent="0.2"/>
    <row r="494" customFormat="1" x14ac:dyDescent="0.2"/>
    <row r="495" customFormat="1" x14ac:dyDescent="0.2"/>
    <row r="496" customFormat="1" x14ac:dyDescent="0.2"/>
    <row r="497" customFormat="1" x14ac:dyDescent="0.2"/>
    <row r="498" customFormat="1" x14ac:dyDescent="0.2"/>
    <row r="499" customFormat="1" x14ac:dyDescent="0.2"/>
    <row r="500" customFormat="1" x14ac:dyDescent="0.2"/>
    <row r="501" customFormat="1" x14ac:dyDescent="0.2"/>
    <row r="502" customFormat="1" x14ac:dyDescent="0.2"/>
    <row r="503" customFormat="1" x14ac:dyDescent="0.2"/>
    <row r="504" customFormat="1" x14ac:dyDescent="0.2"/>
    <row r="505" customFormat="1" x14ac:dyDescent="0.2"/>
    <row r="506" customFormat="1" x14ac:dyDescent="0.2"/>
    <row r="507" customFormat="1" x14ac:dyDescent="0.2"/>
    <row r="508" customFormat="1" x14ac:dyDescent="0.2"/>
    <row r="509" customFormat="1" x14ac:dyDescent="0.2"/>
    <row r="510" customFormat="1" x14ac:dyDescent="0.2"/>
    <row r="511" customFormat="1" x14ac:dyDescent="0.2"/>
    <row r="512" customFormat="1" x14ac:dyDescent="0.2"/>
    <row r="513" customFormat="1" x14ac:dyDescent="0.2"/>
    <row r="514" customFormat="1" x14ac:dyDescent="0.2"/>
    <row r="515" customFormat="1" x14ac:dyDescent="0.2"/>
    <row r="516" customFormat="1" x14ac:dyDescent="0.2"/>
    <row r="517" customFormat="1" x14ac:dyDescent="0.2"/>
    <row r="518" customFormat="1" x14ac:dyDescent="0.2"/>
    <row r="519" customFormat="1" x14ac:dyDescent="0.2"/>
    <row r="520" customFormat="1" x14ac:dyDescent="0.2"/>
    <row r="521" customFormat="1" x14ac:dyDescent="0.2"/>
    <row r="522" customFormat="1" x14ac:dyDescent="0.2"/>
    <row r="523" customFormat="1" x14ac:dyDescent="0.2"/>
    <row r="524" customFormat="1" x14ac:dyDescent="0.2"/>
    <row r="525" customFormat="1" x14ac:dyDescent="0.2"/>
    <row r="526" customFormat="1" x14ac:dyDescent="0.2"/>
    <row r="527" customFormat="1" x14ac:dyDescent="0.2"/>
    <row r="528" customFormat="1" x14ac:dyDescent="0.2"/>
    <row r="529" customFormat="1" x14ac:dyDescent="0.2"/>
    <row r="530" customFormat="1" x14ac:dyDescent="0.2"/>
    <row r="531" customFormat="1" x14ac:dyDescent="0.2"/>
    <row r="532" customFormat="1" x14ac:dyDescent="0.2"/>
    <row r="533" customFormat="1" x14ac:dyDescent="0.2"/>
    <row r="534" customFormat="1" x14ac:dyDescent="0.2"/>
    <row r="535" customFormat="1" x14ac:dyDescent="0.2"/>
    <row r="536" customFormat="1" x14ac:dyDescent="0.2"/>
    <row r="537" customFormat="1" x14ac:dyDescent="0.2"/>
    <row r="538" customFormat="1" x14ac:dyDescent="0.2"/>
    <row r="539" customFormat="1" x14ac:dyDescent="0.2"/>
    <row r="540" customFormat="1" x14ac:dyDescent="0.2"/>
    <row r="541" customFormat="1" x14ac:dyDescent="0.2"/>
    <row r="542" customFormat="1" x14ac:dyDescent="0.2"/>
    <row r="543" customFormat="1" x14ac:dyDescent="0.2"/>
    <row r="544" customFormat="1" x14ac:dyDescent="0.2"/>
    <row r="545" customFormat="1" x14ac:dyDescent="0.2"/>
    <row r="546" customFormat="1" x14ac:dyDescent="0.2"/>
    <row r="547" customFormat="1" x14ac:dyDescent="0.2"/>
    <row r="548" customFormat="1" x14ac:dyDescent="0.2"/>
    <row r="549" customFormat="1" x14ac:dyDescent="0.2"/>
    <row r="550" customFormat="1" x14ac:dyDescent="0.2"/>
    <row r="551" customFormat="1" x14ac:dyDescent="0.2"/>
    <row r="552" customFormat="1" x14ac:dyDescent="0.2"/>
    <row r="553" customFormat="1" x14ac:dyDescent="0.2"/>
    <row r="554" customFormat="1" x14ac:dyDescent="0.2"/>
    <row r="555" customFormat="1" x14ac:dyDescent="0.2"/>
    <row r="556" customFormat="1" x14ac:dyDescent="0.2"/>
    <row r="557" customFormat="1" x14ac:dyDescent="0.2"/>
    <row r="558" customFormat="1" x14ac:dyDescent="0.2"/>
    <row r="559" customFormat="1" x14ac:dyDescent="0.2"/>
    <row r="560" customFormat="1" x14ac:dyDescent="0.2"/>
    <row r="561" customFormat="1" x14ac:dyDescent="0.2"/>
    <row r="562" customFormat="1" x14ac:dyDescent="0.2"/>
    <row r="563" customFormat="1" x14ac:dyDescent="0.2"/>
    <row r="564" customFormat="1" x14ac:dyDescent="0.2"/>
    <row r="565" customFormat="1" x14ac:dyDescent="0.2"/>
    <row r="566" customFormat="1" x14ac:dyDescent="0.2"/>
    <row r="567" customFormat="1" x14ac:dyDescent="0.2"/>
    <row r="568" customFormat="1" x14ac:dyDescent="0.2"/>
    <row r="569" customFormat="1" x14ac:dyDescent="0.2"/>
    <row r="570" customFormat="1" x14ac:dyDescent="0.2"/>
    <row r="571" customFormat="1" x14ac:dyDescent="0.2"/>
    <row r="572" customFormat="1" x14ac:dyDescent="0.2"/>
    <row r="573" customFormat="1" x14ac:dyDescent="0.2"/>
    <row r="574" customFormat="1" x14ac:dyDescent="0.2"/>
    <row r="575" customFormat="1" x14ac:dyDescent="0.2"/>
    <row r="576" customFormat="1" x14ac:dyDescent="0.2"/>
    <row r="577" customFormat="1" x14ac:dyDescent="0.2"/>
    <row r="578" customFormat="1" x14ac:dyDescent="0.2"/>
    <row r="579" customFormat="1" x14ac:dyDescent="0.2"/>
    <row r="580" customFormat="1" x14ac:dyDescent="0.2"/>
    <row r="581" customFormat="1" x14ac:dyDescent="0.2"/>
    <row r="582" customFormat="1" x14ac:dyDescent="0.2"/>
    <row r="583" customFormat="1" x14ac:dyDescent="0.2"/>
    <row r="584" customFormat="1" x14ac:dyDescent="0.2"/>
    <row r="585" customFormat="1" x14ac:dyDescent="0.2"/>
    <row r="586" customFormat="1" x14ac:dyDescent="0.2"/>
    <row r="587" customFormat="1" x14ac:dyDescent="0.2"/>
    <row r="588" customFormat="1" x14ac:dyDescent="0.2"/>
    <row r="589" customFormat="1" x14ac:dyDescent="0.2"/>
    <row r="590" customFormat="1" x14ac:dyDescent="0.2"/>
    <row r="591" customFormat="1" x14ac:dyDescent="0.2"/>
    <row r="592" customFormat="1" x14ac:dyDescent="0.2"/>
    <row r="593" customFormat="1" x14ac:dyDescent="0.2"/>
    <row r="594" customFormat="1" x14ac:dyDescent="0.2"/>
    <row r="595" customFormat="1" x14ac:dyDescent="0.2"/>
    <row r="596" customFormat="1" x14ac:dyDescent="0.2"/>
    <row r="597" customFormat="1" x14ac:dyDescent="0.2"/>
    <row r="598" customFormat="1" x14ac:dyDescent="0.2"/>
    <row r="599" customFormat="1" x14ac:dyDescent="0.2"/>
    <row r="600" customFormat="1" x14ac:dyDescent="0.2"/>
    <row r="601" customFormat="1" x14ac:dyDescent="0.2"/>
    <row r="602" customFormat="1" x14ac:dyDescent="0.2"/>
    <row r="603" customFormat="1" x14ac:dyDescent="0.2"/>
    <row r="604" customFormat="1" x14ac:dyDescent="0.2"/>
    <row r="605" customFormat="1" x14ac:dyDescent="0.2"/>
    <row r="606" customFormat="1" x14ac:dyDescent="0.2"/>
    <row r="607" customFormat="1" x14ac:dyDescent="0.2"/>
    <row r="608" customFormat="1" x14ac:dyDescent="0.2"/>
    <row r="609" customFormat="1" x14ac:dyDescent="0.2"/>
    <row r="610" customFormat="1" x14ac:dyDescent="0.2"/>
    <row r="611" customFormat="1" x14ac:dyDescent="0.2"/>
    <row r="612" customFormat="1" x14ac:dyDescent="0.2"/>
    <row r="613" customFormat="1" x14ac:dyDescent="0.2"/>
    <row r="614" customFormat="1" x14ac:dyDescent="0.2"/>
    <row r="615" customFormat="1" x14ac:dyDescent="0.2"/>
    <row r="616" customFormat="1" x14ac:dyDescent="0.2"/>
    <row r="617" customFormat="1" x14ac:dyDescent="0.2"/>
    <row r="618" customFormat="1" x14ac:dyDescent="0.2"/>
    <row r="619" customFormat="1" x14ac:dyDescent="0.2"/>
    <row r="620" customFormat="1" x14ac:dyDescent="0.2"/>
    <row r="621" customFormat="1" x14ac:dyDescent="0.2"/>
    <row r="622" customFormat="1" x14ac:dyDescent="0.2"/>
    <row r="623" customFormat="1" x14ac:dyDescent="0.2"/>
    <row r="624" customFormat="1" x14ac:dyDescent="0.2"/>
    <row r="625" customFormat="1" x14ac:dyDescent="0.2"/>
    <row r="626" customFormat="1" x14ac:dyDescent="0.2"/>
    <row r="627" customFormat="1" x14ac:dyDescent="0.2"/>
    <row r="628" customFormat="1" x14ac:dyDescent="0.2"/>
    <row r="629" customFormat="1" x14ac:dyDescent="0.2"/>
    <row r="630" customFormat="1" x14ac:dyDescent="0.2"/>
    <row r="631" customFormat="1" x14ac:dyDescent="0.2"/>
    <row r="632" customFormat="1" x14ac:dyDescent="0.2"/>
    <row r="633" customFormat="1" x14ac:dyDescent="0.2"/>
    <row r="634" customFormat="1" x14ac:dyDescent="0.2"/>
    <row r="635" customFormat="1" x14ac:dyDescent="0.2"/>
    <row r="636" customFormat="1" x14ac:dyDescent="0.2"/>
    <row r="637" customFormat="1" x14ac:dyDescent="0.2"/>
    <row r="638" customFormat="1" x14ac:dyDescent="0.2"/>
    <row r="639" customFormat="1" x14ac:dyDescent="0.2"/>
    <row r="640" customFormat="1" x14ac:dyDescent="0.2"/>
    <row r="641" customFormat="1" x14ac:dyDescent="0.2"/>
    <row r="642" customFormat="1" x14ac:dyDescent="0.2"/>
    <row r="643" customFormat="1" x14ac:dyDescent="0.2"/>
    <row r="644" customFormat="1" x14ac:dyDescent="0.2"/>
    <row r="645" customFormat="1" x14ac:dyDescent="0.2"/>
    <row r="646" customFormat="1" x14ac:dyDescent="0.2"/>
    <row r="647" customFormat="1" x14ac:dyDescent="0.2"/>
    <row r="648" customFormat="1" x14ac:dyDescent="0.2"/>
    <row r="649" customFormat="1" x14ac:dyDescent="0.2"/>
    <row r="650" customFormat="1" x14ac:dyDescent="0.2"/>
    <row r="651" customFormat="1" x14ac:dyDescent="0.2"/>
    <row r="652" customFormat="1" x14ac:dyDescent="0.2"/>
    <row r="653" customFormat="1" x14ac:dyDescent="0.2"/>
    <row r="654" customFormat="1" x14ac:dyDescent="0.2"/>
    <row r="655" customFormat="1" x14ac:dyDescent="0.2"/>
    <row r="656" customFormat="1" x14ac:dyDescent="0.2"/>
    <row r="657" customFormat="1" x14ac:dyDescent="0.2"/>
    <row r="658" customFormat="1" x14ac:dyDescent="0.2"/>
    <row r="659" customFormat="1" x14ac:dyDescent="0.2"/>
    <row r="660" customFormat="1" x14ac:dyDescent="0.2"/>
    <row r="661" customFormat="1" x14ac:dyDescent="0.2"/>
    <row r="662" customFormat="1" x14ac:dyDescent="0.2"/>
    <row r="663" customFormat="1" x14ac:dyDescent="0.2"/>
    <row r="664" customFormat="1" x14ac:dyDescent="0.2"/>
    <row r="665" customFormat="1" x14ac:dyDescent="0.2"/>
    <row r="666" customFormat="1" x14ac:dyDescent="0.2"/>
    <row r="667" customFormat="1" x14ac:dyDescent="0.2"/>
    <row r="668" customFormat="1" x14ac:dyDescent="0.2"/>
    <row r="669" customFormat="1" x14ac:dyDescent="0.2"/>
    <row r="670" customFormat="1" x14ac:dyDescent="0.2"/>
    <row r="671" customFormat="1" x14ac:dyDescent="0.2"/>
    <row r="672" customFormat="1" x14ac:dyDescent="0.2"/>
    <row r="673" customFormat="1" x14ac:dyDescent="0.2"/>
    <row r="674" customFormat="1" x14ac:dyDescent="0.2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opLeftCell="L1" zoomScale="60" zoomScaleNormal="60" workbookViewId="0">
      <selection activeCell="O4" sqref="O4"/>
    </sheetView>
  </sheetViews>
  <sheetFormatPr baseColWidth="10" defaultColWidth="8.83203125" defaultRowHeight="15" x14ac:dyDescent="0.2"/>
  <cols>
    <col min="3" max="3" width="11.1640625" customWidth="1"/>
    <col min="4" max="5" width="17.83203125" customWidth="1"/>
    <col min="6" max="6" width="13.83203125" customWidth="1"/>
    <col min="11" max="11" width="13.1640625" style="1" customWidth="1"/>
    <col min="12" max="13" width="17.1640625" customWidth="1"/>
    <col min="14" max="14" width="13.5" style="1" customWidth="1"/>
    <col min="18" max="18" width="9.1640625" style="1"/>
    <col min="19" max="19" width="11.6640625" style="1" customWidth="1"/>
    <col min="20" max="21" width="17.1640625" customWidth="1"/>
    <col min="22" max="22" width="14.5" style="1" customWidth="1"/>
    <col min="26" max="26" width="0.33203125" customWidth="1"/>
    <col min="28" max="28" width="12.6640625" customWidth="1"/>
  </cols>
  <sheetData>
    <row r="2" spans="1:32" ht="16" thickBot="1" x14ac:dyDescent="0.25"/>
    <row r="3" spans="1:32" ht="16" thickBot="1" x14ac:dyDescent="0.25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6" thickBot="1" x14ac:dyDescent="0.25">
      <c r="A4" s="508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502">
        <v>10140</v>
      </c>
      <c r="G4" s="65">
        <f>ABS(E4/$F$4)</f>
        <v>6.1802465483234712E-3</v>
      </c>
      <c r="H4" s="30"/>
      <c r="I4" s="507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501">
        <f>$F$4</f>
        <v>10140</v>
      </c>
      <c r="O4" s="67">
        <f>ABS(M4/$N$4)</f>
        <v>8.1358382642998019E-3</v>
      </c>
      <c r="P4" s="31"/>
      <c r="Q4" s="507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504">
        <f>$N$4</f>
        <v>10140</v>
      </c>
      <c r="W4" s="67">
        <f>ABS(U4/$V$4)</f>
        <v>7.9216272189349107E-3</v>
      </c>
      <c r="AA4" s="510" t="s">
        <v>799</v>
      </c>
      <c r="AB4" s="511"/>
      <c r="AD4" s="510" t="s">
        <v>810</v>
      </c>
      <c r="AE4" s="511"/>
    </row>
    <row r="5" spans="1:32" ht="16" thickBot="1" x14ac:dyDescent="0.25">
      <c r="A5" s="508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502"/>
      <c r="G5" s="65">
        <f t="shared" ref="G5:G68" si="1">ABS(E5/$F$4)</f>
        <v>0.27518429980276132</v>
      </c>
      <c r="H5" s="48"/>
      <c r="I5" s="508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502"/>
      <c r="O5" s="67">
        <f t="shared" ref="O5:O68" si="3">ABS(M5/$N$4)</f>
        <v>0.28706076923076923</v>
      </c>
      <c r="P5" s="49"/>
      <c r="Q5" s="508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505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6" thickBot="1" x14ac:dyDescent="0.25">
      <c r="A6" s="509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503"/>
      <c r="G6" s="65">
        <f t="shared" si="1"/>
        <v>0.49788142998027618</v>
      </c>
      <c r="H6" s="48"/>
      <c r="I6" s="509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503"/>
      <c r="O6" s="67">
        <f t="shared" si="3"/>
        <v>0.50378182445759367</v>
      </c>
      <c r="P6" s="49"/>
      <c r="Q6" s="509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506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6" thickBot="1" x14ac:dyDescent="0.25">
      <c r="A7" s="507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501">
        <v>10140</v>
      </c>
      <c r="G7" s="65">
        <f>ABS(E7/$F$4)</f>
        <v>0.5019302958579881</v>
      </c>
      <c r="H7" s="48"/>
      <c r="I7" s="508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501">
        <f>$F$4</f>
        <v>10140</v>
      </c>
      <c r="O7" s="67">
        <f t="shared" si="3"/>
        <v>0.50778005917159763</v>
      </c>
      <c r="P7" s="49"/>
      <c r="Q7" s="508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504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6" thickBot="1" x14ac:dyDescent="0.25">
      <c r="A8" s="508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502"/>
      <c r="G8" s="65">
        <f t="shared" si="1"/>
        <v>0.65630793885601579</v>
      </c>
      <c r="H8" s="48"/>
      <c r="I8" s="508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502"/>
      <c r="O8" s="67">
        <f t="shared" si="3"/>
        <v>0.64472593688362911</v>
      </c>
      <c r="P8" s="49"/>
      <c r="Q8" s="508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505"/>
      <c r="W8" s="67">
        <f t="shared" si="5"/>
        <v>0.64952698224852079</v>
      </c>
    </row>
    <row r="9" spans="1:32" ht="16" thickBot="1" x14ac:dyDescent="0.25">
      <c r="A9" s="509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503"/>
      <c r="G9" s="65">
        <f t="shared" si="1"/>
        <v>0.78052909270216964</v>
      </c>
      <c r="H9" s="48"/>
      <c r="I9" s="508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503"/>
      <c r="O9" s="67">
        <f t="shared" si="3"/>
        <v>0.71519806706114397</v>
      </c>
      <c r="P9" s="49"/>
      <c r="Q9" s="508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506"/>
      <c r="W9" s="67">
        <f t="shared" si="5"/>
        <v>0.73698537475345172</v>
      </c>
    </row>
    <row r="10" spans="1:32" ht="16" thickBot="1" x14ac:dyDescent="0.25">
      <c r="A10" s="507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501">
        <v>10140</v>
      </c>
      <c r="G10" s="65">
        <f t="shared" si="1"/>
        <v>0.77881588757396458</v>
      </c>
      <c r="H10" s="30"/>
      <c r="I10" s="507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501">
        <f>$F$4</f>
        <v>10140</v>
      </c>
      <c r="O10" s="67">
        <f t="shared" si="3"/>
        <v>0.71503343195266278</v>
      </c>
      <c r="P10" s="31"/>
      <c r="Q10" s="507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504">
        <f>$N$4</f>
        <v>10140</v>
      </c>
      <c r="W10" s="67">
        <f t="shared" si="5"/>
        <v>0.73675361932938854</v>
      </c>
      <c r="AA10" s="483" t="s">
        <v>818</v>
      </c>
      <c r="AB10" s="476"/>
      <c r="AE10" s="483" t="s">
        <v>917</v>
      </c>
      <c r="AF10" s="476"/>
    </row>
    <row r="11" spans="1:32" ht="16" thickBot="1" x14ac:dyDescent="0.25">
      <c r="A11" s="508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502"/>
      <c r="G11" s="65">
        <f t="shared" si="1"/>
        <v>0.65895257396449702</v>
      </c>
      <c r="H11" s="48"/>
      <c r="I11" s="508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502"/>
      <c r="O11" s="67">
        <f t="shared" si="3"/>
        <v>0.64603702169625254</v>
      </c>
      <c r="P11" s="49"/>
      <c r="Q11" s="508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505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8" thickBot="1" x14ac:dyDescent="0.3">
      <c r="A12" s="509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503"/>
      <c r="G12" s="65">
        <f t="shared" si="1"/>
        <v>0.50254908284023669</v>
      </c>
      <c r="H12" s="48"/>
      <c r="I12" s="509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503"/>
      <c r="O12" s="67">
        <f t="shared" si="3"/>
        <v>0.50665876725838255</v>
      </c>
      <c r="P12" s="49"/>
      <c r="Q12" s="509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506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8" thickBot="1" x14ac:dyDescent="0.3">
      <c r="A13" s="507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501">
        <v>10140</v>
      </c>
      <c r="G13" s="65">
        <f t="shared" si="1"/>
        <v>0.49855545364891524</v>
      </c>
      <c r="H13" s="48"/>
      <c r="I13" s="508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501">
        <f>$F$4</f>
        <v>10140</v>
      </c>
      <c r="O13" s="67">
        <f t="shared" si="3"/>
        <v>0.50276768244575942</v>
      </c>
      <c r="P13" s="49"/>
      <c r="Q13" s="508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504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8" thickBot="1" x14ac:dyDescent="0.3">
      <c r="A14" s="508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502"/>
      <c r="G14" s="65">
        <f t="shared" si="1"/>
        <v>0.28145695266272192</v>
      </c>
      <c r="H14" s="48"/>
      <c r="I14" s="508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502"/>
      <c r="O14" s="67">
        <f t="shared" si="3"/>
        <v>0.29181957593688368</v>
      </c>
      <c r="P14" s="49"/>
      <c r="Q14" s="508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505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8" thickBot="1" x14ac:dyDescent="0.3">
      <c r="A15" s="509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503"/>
      <c r="G15" s="65">
        <f t="shared" si="1"/>
        <v>6.7191715976331369E-3</v>
      </c>
      <c r="H15" s="48"/>
      <c r="I15" s="508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503"/>
      <c r="O15" s="67">
        <f t="shared" si="3"/>
        <v>7.3120611439842212E-3</v>
      </c>
      <c r="P15" s="49"/>
      <c r="Q15" s="508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506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8" thickBot="1" x14ac:dyDescent="0.3">
      <c r="A16" s="507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501">
        <v>10140</v>
      </c>
      <c r="G16" s="65">
        <f t="shared" si="1"/>
        <v>7.328343195266273E-3</v>
      </c>
      <c r="H16" s="30"/>
      <c r="I16" s="507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501">
        <f>$F$4</f>
        <v>10140</v>
      </c>
      <c r="O16" s="67">
        <f t="shared" si="3"/>
        <v>7.6652564102564109E-3</v>
      </c>
      <c r="P16" s="31"/>
      <c r="Q16" s="507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504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8" thickBot="1" x14ac:dyDescent="0.3">
      <c r="A17" s="508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502"/>
      <c r="G17" s="65">
        <f t="shared" si="1"/>
        <v>0.27802419132149897</v>
      </c>
      <c r="H17" s="48"/>
      <c r="I17" s="508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502"/>
      <c r="O17" s="67">
        <f t="shared" si="3"/>
        <v>0.29019429980276129</v>
      </c>
      <c r="P17" s="49"/>
      <c r="Q17" s="508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505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8" thickBot="1" x14ac:dyDescent="0.3">
      <c r="A18" s="509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503"/>
      <c r="G18" s="65">
        <f t="shared" si="1"/>
        <v>0.49864514792899411</v>
      </c>
      <c r="H18" s="48"/>
      <c r="I18" s="509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503"/>
      <c r="O18" s="67">
        <f t="shared" si="3"/>
        <v>0.50355026627218935</v>
      </c>
      <c r="P18" s="49"/>
      <c r="Q18" s="509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506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8" thickBot="1" x14ac:dyDescent="0.3">
      <c r="A19" s="507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501">
        <v>10140</v>
      </c>
      <c r="G19" s="65">
        <f t="shared" si="1"/>
        <v>0.50394559171597642</v>
      </c>
      <c r="H19" s="48"/>
      <c r="I19" s="508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501">
        <f>$F$4</f>
        <v>10140</v>
      </c>
      <c r="O19" s="67">
        <f t="shared" si="3"/>
        <v>0.50747333333333333</v>
      </c>
      <c r="P19" s="49"/>
      <c r="Q19" s="508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504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6" thickBot="1" x14ac:dyDescent="0.25">
      <c r="A20" s="508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502"/>
      <c r="G20" s="65">
        <f t="shared" si="1"/>
        <v>0.65328265285996057</v>
      </c>
      <c r="H20" s="48"/>
      <c r="I20" s="508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502"/>
      <c r="O20" s="67">
        <f t="shared" si="3"/>
        <v>0.64508501972386589</v>
      </c>
      <c r="P20" s="49"/>
      <c r="Q20" s="508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505"/>
      <c r="W20" s="67">
        <f t="shared" si="5"/>
        <v>0.65016039447731755</v>
      </c>
      <c r="AC20" s="2"/>
    </row>
    <row r="21" spans="1:32" ht="16" thickBot="1" x14ac:dyDescent="0.25">
      <c r="A21" s="509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503"/>
      <c r="G21" s="65">
        <f t="shared" si="1"/>
        <v>0.74676654832347145</v>
      </c>
      <c r="H21" s="48"/>
      <c r="I21" s="508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503"/>
      <c r="O21" s="67">
        <f t="shared" si="3"/>
        <v>0.70431957593688355</v>
      </c>
      <c r="P21" s="49"/>
      <c r="Q21" s="508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506"/>
      <c r="W21" s="67">
        <f t="shared" si="5"/>
        <v>0.74026623274161729</v>
      </c>
      <c r="AC21" s="2"/>
    </row>
    <row r="22" spans="1:32" ht="16" thickBot="1" x14ac:dyDescent="0.25">
      <c r="A22" s="507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501">
        <v>10140</v>
      </c>
      <c r="G22" s="65">
        <f t="shared" si="1"/>
        <v>0.74670997041420117</v>
      </c>
      <c r="H22" s="30"/>
      <c r="I22" s="507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501">
        <f>$F$4</f>
        <v>10140</v>
      </c>
      <c r="O22" s="67">
        <f t="shared" si="3"/>
        <v>0.70427056213017747</v>
      </c>
      <c r="P22" s="31"/>
      <c r="Q22" s="507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504">
        <f>$N$4</f>
        <v>10140</v>
      </c>
      <c r="W22" s="67">
        <f t="shared" si="5"/>
        <v>0.73935111439842205</v>
      </c>
      <c r="AC22" s="512" t="s">
        <v>839</v>
      </c>
      <c r="AD22" s="513"/>
    </row>
    <row r="23" spans="1:32" ht="19" thickBot="1" x14ac:dyDescent="0.3">
      <c r="A23" s="508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502"/>
      <c r="G23" s="65">
        <f t="shared" si="1"/>
        <v>0.65646571005917165</v>
      </c>
      <c r="H23" s="48"/>
      <c r="I23" s="508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502"/>
      <c r="O23" s="67">
        <f t="shared" si="3"/>
        <v>0.64675072978303749</v>
      </c>
      <c r="P23" s="49"/>
      <c r="Q23" s="508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505"/>
      <c r="W23" s="67">
        <f t="shared" si="5"/>
        <v>0.6540272386587771</v>
      </c>
      <c r="AC23" s="91" t="s">
        <v>843</v>
      </c>
      <c r="AD23" s="79">
        <v>12.315</v>
      </c>
    </row>
    <row r="24" spans="1:32" ht="18" thickBot="1" x14ac:dyDescent="0.3">
      <c r="A24" s="509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503"/>
      <c r="G24" s="65">
        <f t="shared" si="1"/>
        <v>0.50337295857988162</v>
      </c>
      <c r="H24" s="48"/>
      <c r="I24" s="509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503"/>
      <c r="O24" s="67">
        <f t="shared" si="3"/>
        <v>0.50628413214990131</v>
      </c>
      <c r="P24" s="49"/>
      <c r="Q24" s="509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506"/>
      <c r="W24" s="67">
        <f t="shared" si="5"/>
        <v>0.50403745562130176</v>
      </c>
      <c r="AC24" s="87" t="s">
        <v>844</v>
      </c>
      <c r="AD24" s="79">
        <v>1279</v>
      </c>
    </row>
    <row r="25" spans="1:32" ht="18" thickBot="1" x14ac:dyDescent="0.3">
      <c r="A25" s="507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501">
        <v>10140</v>
      </c>
      <c r="G25" s="65">
        <f t="shared" si="1"/>
        <v>0.49796602564102566</v>
      </c>
      <c r="H25" s="48"/>
      <c r="I25" s="508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501">
        <f>$F$4</f>
        <v>10140</v>
      </c>
      <c r="O25" s="67">
        <f t="shared" si="3"/>
        <v>0.50245324457593687</v>
      </c>
      <c r="P25" s="49"/>
      <c r="Q25" s="508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504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8" thickBot="1" x14ac:dyDescent="0.3">
      <c r="A26" s="508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502"/>
      <c r="G26" s="65">
        <f t="shared" si="1"/>
        <v>0.28449974358974361</v>
      </c>
      <c r="H26" s="48"/>
      <c r="I26" s="508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502"/>
      <c r="O26" s="67">
        <f t="shared" si="3"/>
        <v>0.2940100295857988</v>
      </c>
      <c r="P26" s="49"/>
      <c r="Q26" s="508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505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8" thickBot="1" x14ac:dyDescent="0.3">
      <c r="A27" s="509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503"/>
      <c r="G27" s="65">
        <f t="shared" si="1"/>
        <v>7.8635502958579878E-3</v>
      </c>
      <c r="H27" s="48"/>
      <c r="I27" s="508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503"/>
      <c r="O27" s="67">
        <f t="shared" si="3"/>
        <v>6.6045660749506916E-3</v>
      </c>
      <c r="P27" s="49"/>
      <c r="Q27" s="508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506"/>
      <c r="W27" s="67">
        <f t="shared" si="5"/>
        <v>8.3297534516765283E-3</v>
      </c>
      <c r="AC27" s="87" t="s">
        <v>850</v>
      </c>
      <c r="AD27" s="79">
        <v>6</v>
      </c>
    </row>
    <row r="28" spans="1:32" ht="16" thickBot="1" x14ac:dyDescent="0.25">
      <c r="A28" s="507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501">
        <v>10140</v>
      </c>
      <c r="G28" s="65">
        <f t="shared" si="1"/>
        <v>7.8615187376725841E-3</v>
      </c>
      <c r="H28" s="30"/>
      <c r="I28" s="507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501">
        <f>$F$4</f>
        <v>10140</v>
      </c>
      <c r="O28" s="67">
        <f t="shared" si="3"/>
        <v>7.6959960552268249E-3</v>
      </c>
      <c r="P28" s="31"/>
      <c r="Q28" s="507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504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6" thickBot="1" x14ac:dyDescent="0.25">
      <c r="A29" s="508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502"/>
      <c r="G29" s="65">
        <f t="shared" si="1"/>
        <v>0.27838237672583827</v>
      </c>
      <c r="H29" s="48"/>
      <c r="I29" s="508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502"/>
      <c r="O29" s="67">
        <f t="shared" si="3"/>
        <v>0.2903698224852071</v>
      </c>
      <c r="P29" s="49"/>
      <c r="Q29" s="508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505"/>
      <c r="W29" s="67">
        <f t="shared" si="5"/>
        <v>0.28075095660749505</v>
      </c>
    </row>
    <row r="30" spans="1:32" ht="16" thickBot="1" x14ac:dyDescent="0.25">
      <c r="A30" s="509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503"/>
      <c r="G30" s="65">
        <f t="shared" si="1"/>
        <v>0.49947773175542409</v>
      </c>
      <c r="H30" s="48"/>
      <c r="I30" s="509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503"/>
      <c r="O30" s="67">
        <f t="shared" si="3"/>
        <v>0.50216477317554242</v>
      </c>
      <c r="P30" s="49"/>
      <c r="Q30" s="509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506"/>
      <c r="W30" s="67">
        <f t="shared" si="5"/>
        <v>0.49496773175542402</v>
      </c>
    </row>
    <row r="31" spans="1:32" ht="16" thickBot="1" x14ac:dyDescent="0.25">
      <c r="A31" s="508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501">
        <v>10140</v>
      </c>
      <c r="G31" s="65">
        <f t="shared" si="1"/>
        <v>0.5053316863905325</v>
      </c>
      <c r="H31" s="48"/>
      <c r="I31" s="508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501">
        <f>$F$4</f>
        <v>10140</v>
      </c>
      <c r="O31" s="67">
        <f t="shared" si="3"/>
        <v>0.50820301775147936</v>
      </c>
      <c r="P31" s="49"/>
      <c r="Q31" s="508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504">
        <f>$N$4</f>
        <v>10140</v>
      </c>
      <c r="W31" s="67">
        <f t="shared" si="5"/>
        <v>0.50246327416173575</v>
      </c>
    </row>
    <row r="32" spans="1:32" ht="16" thickBot="1" x14ac:dyDescent="0.25">
      <c r="A32" s="508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502"/>
      <c r="G32" s="65">
        <f t="shared" si="1"/>
        <v>0.65206222879684417</v>
      </c>
      <c r="H32" s="48"/>
      <c r="I32" s="508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502"/>
      <c r="O32" s="67">
        <f t="shared" si="3"/>
        <v>0.6445501183431952</v>
      </c>
      <c r="P32" s="49"/>
      <c r="Q32" s="508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505"/>
      <c r="W32" s="67">
        <f t="shared" si="5"/>
        <v>0.65190722879684426</v>
      </c>
    </row>
    <row r="33" spans="1:23" ht="16" thickBot="1" x14ac:dyDescent="0.25">
      <c r="A33" s="508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503"/>
      <c r="G33" s="65">
        <f t="shared" si="1"/>
        <v>0.7416374063116371</v>
      </c>
      <c r="H33" s="48"/>
      <c r="I33" s="508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503"/>
      <c r="O33" s="67">
        <f t="shared" si="3"/>
        <v>0.70082564102564093</v>
      </c>
      <c r="P33" s="49"/>
      <c r="Q33" s="508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506"/>
      <c r="W33" s="67">
        <f t="shared" si="5"/>
        <v>0.74656579881656804</v>
      </c>
    </row>
    <row r="34" spans="1:23" ht="16" thickBot="1" x14ac:dyDescent="0.25">
      <c r="A34" s="507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501">
        <v>10140</v>
      </c>
      <c r="G34" s="65">
        <f t="shared" si="1"/>
        <v>0.74141579881656805</v>
      </c>
      <c r="H34" s="30"/>
      <c r="I34" s="507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501">
        <f>$F$4</f>
        <v>10140</v>
      </c>
      <c r="O34" s="67">
        <f t="shared" si="3"/>
        <v>0.70077321499013812</v>
      </c>
      <c r="P34" s="31"/>
      <c r="Q34" s="507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504">
        <f>$N$4</f>
        <v>10140</v>
      </c>
      <c r="W34" s="67">
        <f t="shared" si="5"/>
        <v>0.74468867850098619</v>
      </c>
    </row>
    <row r="35" spans="1:23" ht="16" thickBot="1" x14ac:dyDescent="0.25">
      <c r="A35" s="508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502"/>
      <c r="G35" s="65">
        <f t="shared" si="1"/>
        <v>0.6559636390532545</v>
      </c>
      <c r="H35" s="48"/>
      <c r="I35" s="508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502"/>
      <c r="O35" s="67">
        <f t="shared" si="3"/>
        <v>0.64235545364891522</v>
      </c>
      <c r="P35" s="49"/>
      <c r="Q35" s="508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505"/>
      <c r="W35" s="67">
        <f t="shared" si="5"/>
        <v>0.65575672583826428</v>
      </c>
    </row>
    <row r="36" spans="1:23" ht="16" thickBot="1" x14ac:dyDescent="0.25">
      <c r="A36" s="509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503"/>
      <c r="G36" s="65">
        <f t="shared" si="1"/>
        <v>0.5061860355029586</v>
      </c>
      <c r="H36" s="48"/>
      <c r="I36" s="509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503"/>
      <c r="O36" s="67">
        <f t="shared" si="3"/>
        <v>0.50699805719921098</v>
      </c>
      <c r="P36" s="49"/>
      <c r="Q36" s="509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506"/>
      <c r="W36" s="67">
        <f t="shared" si="5"/>
        <v>0.50327362919132157</v>
      </c>
    </row>
    <row r="37" spans="1:23" ht="16" thickBot="1" x14ac:dyDescent="0.25">
      <c r="A37" s="507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501">
        <v>10140</v>
      </c>
      <c r="G37" s="65">
        <f t="shared" si="1"/>
        <v>0.50030608481262329</v>
      </c>
      <c r="H37" s="48"/>
      <c r="I37" s="508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501">
        <f>$F$4</f>
        <v>10140</v>
      </c>
      <c r="O37" s="67">
        <f t="shared" si="3"/>
        <v>0.50307240631163708</v>
      </c>
      <c r="P37" s="49"/>
      <c r="Q37" s="508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504">
        <f>$N$4</f>
        <v>10140</v>
      </c>
      <c r="W37" s="67">
        <f t="shared" si="5"/>
        <v>0.49791510848126241</v>
      </c>
    </row>
    <row r="38" spans="1:23" ht="16" thickBot="1" x14ac:dyDescent="0.25">
      <c r="A38" s="508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502"/>
      <c r="G38" s="65">
        <f t="shared" si="1"/>
        <v>0.28758590729783035</v>
      </c>
      <c r="H38" s="48"/>
      <c r="I38" s="508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502"/>
      <c r="O38" s="67">
        <f t="shared" si="3"/>
        <v>0.29426626232741615</v>
      </c>
      <c r="P38" s="49"/>
      <c r="Q38" s="508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505"/>
      <c r="W38" s="67">
        <f t="shared" si="5"/>
        <v>0.28516761341222879</v>
      </c>
    </row>
    <row r="39" spans="1:23" ht="16" thickBot="1" x14ac:dyDescent="0.25">
      <c r="A39" s="509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503"/>
      <c r="G39" s="65">
        <f t="shared" si="1"/>
        <v>6.5636291913214991E-3</v>
      </c>
      <c r="H39" s="48"/>
      <c r="I39" s="508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503"/>
      <c r="O39" s="67">
        <f t="shared" si="3"/>
        <v>6.6272682445759372E-3</v>
      </c>
      <c r="P39" s="49"/>
      <c r="Q39" s="509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506"/>
      <c r="W39" s="67">
        <f t="shared" si="5"/>
        <v>7.839191321499012E-3</v>
      </c>
    </row>
    <row r="40" spans="1:23" ht="16" thickBot="1" x14ac:dyDescent="0.25">
      <c r="A40" s="508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501">
        <v>10140</v>
      </c>
      <c r="G40" s="65">
        <f t="shared" si="1"/>
        <v>7.9770118343195258E-3</v>
      </c>
      <c r="H40" s="30"/>
      <c r="I40" s="507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501">
        <f>$F$4</f>
        <v>10140</v>
      </c>
      <c r="O40" s="67">
        <f t="shared" si="3"/>
        <v>8.2595660749506909E-3</v>
      </c>
      <c r="P40" s="31"/>
      <c r="Q40" s="507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504">
        <f>$N$4</f>
        <v>10140</v>
      </c>
      <c r="W40" s="67">
        <f t="shared" si="5"/>
        <v>6.1291420118343197E-3</v>
      </c>
    </row>
    <row r="41" spans="1:23" ht="16" thickBot="1" x14ac:dyDescent="0.25">
      <c r="A41" s="508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502"/>
      <c r="G41" s="65">
        <f t="shared" si="1"/>
        <v>0.27737694280078901</v>
      </c>
      <c r="H41" s="48"/>
      <c r="I41" s="508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502"/>
      <c r="O41" s="67">
        <f t="shared" si="3"/>
        <v>0.28750014792899409</v>
      </c>
      <c r="P41" s="49"/>
      <c r="Q41" s="508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505"/>
      <c r="W41" s="67">
        <f t="shared" si="5"/>
        <v>0.27477723865877718</v>
      </c>
    </row>
    <row r="42" spans="1:23" ht="16" thickBot="1" x14ac:dyDescent="0.25">
      <c r="A42" s="508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503"/>
      <c r="G42" s="65">
        <f t="shared" si="1"/>
        <v>0.49887246548323466</v>
      </c>
      <c r="H42" s="48"/>
      <c r="I42" s="509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503"/>
      <c r="O42" s="67">
        <f t="shared" si="3"/>
        <v>0.50510717948717943</v>
      </c>
      <c r="P42" s="49"/>
      <c r="Q42" s="509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506"/>
      <c r="W42" s="67">
        <f t="shared" si="5"/>
        <v>0.49725698224852072</v>
      </c>
    </row>
    <row r="43" spans="1:23" ht="16" thickBot="1" x14ac:dyDescent="0.25">
      <c r="A43" s="507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501">
        <v>10140</v>
      </c>
      <c r="G43" s="65">
        <f t="shared" si="1"/>
        <v>0.50487972386587776</v>
      </c>
      <c r="H43" s="48"/>
      <c r="I43" s="508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501">
        <f>$F$4</f>
        <v>10140</v>
      </c>
      <c r="O43" s="67">
        <f t="shared" si="3"/>
        <v>0.5094301972386589</v>
      </c>
      <c r="P43" s="31"/>
      <c r="Q43" s="507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504">
        <f>$N$4</f>
        <v>10140</v>
      </c>
      <c r="W43" s="67">
        <f t="shared" si="5"/>
        <v>0.50126330374753458</v>
      </c>
    </row>
    <row r="44" spans="1:23" ht="16" thickBot="1" x14ac:dyDescent="0.25">
      <c r="A44" s="508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502"/>
      <c r="G44" s="65">
        <f t="shared" si="1"/>
        <v>0.65018846153846155</v>
      </c>
      <c r="H44" s="48"/>
      <c r="I44" s="508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502"/>
      <c r="O44" s="67">
        <f t="shared" si="3"/>
        <v>0.64200872781065088</v>
      </c>
      <c r="P44" s="49"/>
      <c r="Q44" s="508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505"/>
      <c r="W44" s="67">
        <f t="shared" si="5"/>
        <v>0.65465917159763309</v>
      </c>
    </row>
    <row r="45" spans="1:23" ht="16" thickBot="1" x14ac:dyDescent="0.25">
      <c r="A45" s="509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503"/>
      <c r="G45" s="65">
        <f t="shared" si="1"/>
        <v>0.73892863905325445</v>
      </c>
      <c r="H45" s="48"/>
      <c r="I45" s="508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503"/>
      <c r="O45" s="67">
        <f t="shared" si="3"/>
        <v>0.70458172583826417</v>
      </c>
      <c r="P45" s="49"/>
      <c r="Q45" s="509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506"/>
      <c r="W45" s="67">
        <f t="shared" si="5"/>
        <v>0.77901314595660753</v>
      </c>
    </row>
    <row r="46" spans="1:23" ht="16" thickBot="1" x14ac:dyDescent="0.25">
      <c r="A46" s="508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501">
        <v>10140</v>
      </c>
      <c r="G46" s="65">
        <f t="shared" si="1"/>
        <v>0.73910675542406312</v>
      </c>
      <c r="H46" s="30"/>
      <c r="I46" s="507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501">
        <f>$F$4</f>
        <v>10140</v>
      </c>
      <c r="O46" s="67">
        <f t="shared" si="3"/>
        <v>0.70450727810650882</v>
      </c>
      <c r="P46" s="31"/>
      <c r="Q46" s="507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504">
        <f>$N$4</f>
        <v>10140</v>
      </c>
      <c r="W46" s="67">
        <f t="shared" si="5"/>
        <v>0.77907693293885594</v>
      </c>
    </row>
    <row r="47" spans="1:23" ht="16" thickBot="1" x14ac:dyDescent="0.25">
      <c r="A47" s="508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502"/>
      <c r="G47" s="65">
        <f t="shared" si="1"/>
        <v>0.65485677514792895</v>
      </c>
      <c r="H47" s="48"/>
      <c r="I47" s="508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502"/>
      <c r="O47" s="67">
        <f t="shared" si="3"/>
        <v>0.64548208086785008</v>
      </c>
      <c r="P47" s="49"/>
      <c r="Q47" s="508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505"/>
      <c r="W47" s="67">
        <f t="shared" si="5"/>
        <v>0.65801403353057197</v>
      </c>
    </row>
    <row r="48" spans="1:23" ht="16" thickBot="1" x14ac:dyDescent="0.25">
      <c r="A48" s="508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503"/>
      <c r="G48" s="65">
        <f t="shared" si="1"/>
        <v>0.50657547337278108</v>
      </c>
      <c r="H48" s="48"/>
      <c r="I48" s="509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503"/>
      <c r="O48" s="67">
        <f t="shared" si="3"/>
        <v>0.5101202366863905</v>
      </c>
      <c r="P48" s="49"/>
      <c r="Q48" s="509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506"/>
      <c r="W48" s="67">
        <f t="shared" si="5"/>
        <v>0.50184558185404338</v>
      </c>
    </row>
    <row r="49" spans="1:23" ht="16" thickBot="1" x14ac:dyDescent="0.25">
      <c r="A49" s="507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501">
        <v>10140</v>
      </c>
      <c r="G49" s="65">
        <f t="shared" si="1"/>
        <v>0.50087256410256409</v>
      </c>
      <c r="H49" s="48"/>
      <c r="I49" s="508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501">
        <f>$F$4</f>
        <v>10140</v>
      </c>
      <c r="O49" s="67">
        <f t="shared" si="3"/>
        <v>0.50403731755424064</v>
      </c>
      <c r="P49" s="31"/>
      <c r="Q49" s="507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504">
        <f>$N$4</f>
        <v>10140</v>
      </c>
      <c r="W49" s="67">
        <f t="shared" si="5"/>
        <v>0.49540465483234714</v>
      </c>
    </row>
    <row r="50" spans="1:23" ht="16" thickBot="1" x14ac:dyDescent="0.25">
      <c r="A50" s="508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502"/>
      <c r="G50" s="65">
        <f t="shared" si="1"/>
        <v>0.28821339250493094</v>
      </c>
      <c r="H50" s="48"/>
      <c r="I50" s="508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502"/>
      <c r="O50" s="67">
        <f t="shared" si="3"/>
        <v>0.29244615384615386</v>
      </c>
      <c r="P50" s="49"/>
      <c r="Q50" s="508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505"/>
      <c r="W50" s="67">
        <f t="shared" si="5"/>
        <v>0.28156792899408284</v>
      </c>
    </row>
    <row r="51" spans="1:23" ht="16" thickBot="1" x14ac:dyDescent="0.25">
      <c r="A51" s="509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503"/>
      <c r="G51" s="65">
        <f t="shared" si="1"/>
        <v>8.4628796844181467E-3</v>
      </c>
      <c r="H51" s="48"/>
      <c r="I51" s="508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503"/>
      <c r="O51" s="67">
        <f t="shared" si="3"/>
        <v>7.4161143984220902E-3</v>
      </c>
      <c r="P51" s="51"/>
      <c r="Q51" s="509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506"/>
      <c r="W51" s="67">
        <f t="shared" si="5"/>
        <v>6.6094477317554245E-3</v>
      </c>
    </row>
    <row r="52" spans="1:23" ht="16" thickBot="1" x14ac:dyDescent="0.25">
      <c r="A52" s="508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501">
        <v>10140</v>
      </c>
      <c r="G52" s="65">
        <f t="shared" si="1"/>
        <v>7.8809368836291922E-3</v>
      </c>
      <c r="H52" s="30"/>
      <c r="I52" s="507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501">
        <f>$F$4</f>
        <v>10140</v>
      </c>
      <c r="O52" s="67">
        <f t="shared" si="3"/>
        <v>8.4910650887573963E-3</v>
      </c>
      <c r="P52" s="50"/>
      <c r="T52" s="1"/>
      <c r="V52"/>
    </row>
    <row r="53" spans="1:23" ht="16" thickBot="1" x14ac:dyDescent="0.25">
      <c r="A53" s="508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502"/>
      <c r="G53" s="65">
        <f t="shared" si="1"/>
        <v>0.27781608481262327</v>
      </c>
      <c r="H53" s="48"/>
      <c r="I53" s="508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502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6" thickBot="1" x14ac:dyDescent="0.25">
      <c r="A54" s="508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503"/>
      <c r="G54" s="65">
        <f t="shared" si="1"/>
        <v>0.49863531558185398</v>
      </c>
      <c r="H54" s="48"/>
      <c r="I54" s="509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503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6" thickBot="1" x14ac:dyDescent="0.25">
      <c r="A55" s="507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501">
        <v>10140</v>
      </c>
      <c r="G55" s="65">
        <f t="shared" si="1"/>
        <v>0.50465454635108487</v>
      </c>
      <c r="H55" s="48"/>
      <c r="I55" s="508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501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6" thickBot="1" x14ac:dyDescent="0.25">
      <c r="A56" s="508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502"/>
      <c r="G56" s="65">
        <f t="shared" si="1"/>
        <v>0.64969691321499012</v>
      </c>
      <c r="H56" s="48"/>
      <c r="I56" s="508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502"/>
      <c r="O56" s="67">
        <f t="shared" si="3"/>
        <v>0.64019005917159766</v>
      </c>
      <c r="P56" s="50"/>
      <c r="T56" s="1"/>
      <c r="V56"/>
    </row>
    <row r="57" spans="1:23" ht="16" thickBot="1" x14ac:dyDescent="0.25">
      <c r="A57" s="509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503"/>
      <c r="G57" s="65">
        <f t="shared" si="1"/>
        <v>0.738691627218935</v>
      </c>
      <c r="H57" s="48"/>
      <c r="I57" s="508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503"/>
      <c r="O57" s="67">
        <f t="shared" si="3"/>
        <v>0.71749981262327411</v>
      </c>
      <c r="P57" s="50"/>
      <c r="T57" s="1"/>
      <c r="V57"/>
    </row>
    <row r="58" spans="1:23" ht="16" thickBot="1" x14ac:dyDescent="0.25">
      <c r="A58" s="508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501">
        <v>10140</v>
      </c>
      <c r="G58" s="65">
        <f t="shared" si="1"/>
        <v>0.73881009861932934</v>
      </c>
      <c r="H58" s="30"/>
      <c r="I58" s="507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501">
        <f>$F$4</f>
        <v>10140</v>
      </c>
      <c r="O58" s="67">
        <f t="shared" si="3"/>
        <v>0.71734599605522686</v>
      </c>
      <c r="P58" s="50"/>
      <c r="T58" s="1"/>
      <c r="V58"/>
    </row>
    <row r="59" spans="1:23" ht="16" thickBot="1" x14ac:dyDescent="0.25">
      <c r="A59" s="508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502"/>
      <c r="G59" s="65">
        <f t="shared" si="1"/>
        <v>0.65371018737672582</v>
      </c>
      <c r="H59" s="48"/>
      <c r="I59" s="508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502"/>
      <c r="O59" s="67">
        <f t="shared" si="3"/>
        <v>0.64243703155818543</v>
      </c>
      <c r="P59" s="50"/>
      <c r="T59" s="1"/>
      <c r="V59"/>
    </row>
    <row r="60" spans="1:23" ht="16" thickBot="1" x14ac:dyDescent="0.25">
      <c r="A60" s="508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503"/>
      <c r="G60" s="65">
        <f t="shared" si="1"/>
        <v>0.50481520710059169</v>
      </c>
      <c r="H60" s="48"/>
      <c r="I60" s="509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503"/>
      <c r="O60" s="67">
        <f t="shared" si="3"/>
        <v>0.5073523964497042</v>
      </c>
      <c r="P60" s="50"/>
      <c r="T60" s="1"/>
      <c r="V60"/>
    </row>
    <row r="61" spans="1:23" ht="16" thickBot="1" x14ac:dyDescent="0.25">
      <c r="A61" s="507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501">
        <v>10140</v>
      </c>
      <c r="G61" s="65">
        <f t="shared" si="1"/>
        <v>0.49872186390532536</v>
      </c>
      <c r="H61" s="48"/>
      <c r="I61" s="508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501">
        <f>$F$4</f>
        <v>10140</v>
      </c>
      <c r="O61" s="67">
        <f t="shared" si="3"/>
        <v>0.50235513806706111</v>
      </c>
      <c r="P61" s="50"/>
      <c r="T61" s="1"/>
      <c r="V61"/>
    </row>
    <row r="62" spans="1:23" ht="16" thickBot="1" x14ac:dyDescent="0.25">
      <c r="A62" s="508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502"/>
      <c r="G62" s="65">
        <f t="shared" si="1"/>
        <v>0.28636307692307694</v>
      </c>
      <c r="H62" s="48"/>
      <c r="I62" s="508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502"/>
      <c r="O62" s="67">
        <f t="shared" si="3"/>
        <v>0.2884303944773175</v>
      </c>
      <c r="P62" s="50"/>
      <c r="T62" s="1"/>
      <c r="V62"/>
    </row>
    <row r="63" spans="1:23" ht="16" thickBot="1" x14ac:dyDescent="0.25">
      <c r="A63" s="509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503"/>
      <c r="G63" s="65">
        <f t="shared" si="1"/>
        <v>8.3760650887573975E-3</v>
      </c>
      <c r="H63" s="48"/>
      <c r="I63" s="508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503"/>
      <c r="O63" s="67">
        <f t="shared" si="3"/>
        <v>8.1287869822485211E-3</v>
      </c>
      <c r="P63" s="50"/>
      <c r="T63" s="1"/>
      <c r="V63"/>
    </row>
    <row r="64" spans="1:23" ht="16" thickBot="1" x14ac:dyDescent="0.25">
      <c r="A64" s="508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501">
        <v>10140</v>
      </c>
      <c r="G64" s="65">
        <f t="shared" si="1"/>
        <v>7.7589644970414203E-3</v>
      </c>
      <c r="H64" s="30"/>
      <c r="I64" s="507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501">
        <f>$F$4</f>
        <v>10140</v>
      </c>
      <c r="O64" s="67">
        <f t="shared" si="3"/>
        <v>8.3787475345167648E-3</v>
      </c>
      <c r="P64" s="50"/>
      <c r="T64" s="1"/>
      <c r="V64"/>
    </row>
    <row r="65" spans="1:22" ht="16" thickBot="1" x14ac:dyDescent="0.25">
      <c r="A65" s="508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502"/>
      <c r="G65" s="65">
        <f t="shared" si="1"/>
        <v>0.27735649901380671</v>
      </c>
      <c r="H65" s="48"/>
      <c r="I65" s="508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502"/>
      <c r="O65" s="67">
        <f t="shared" si="3"/>
        <v>0.27796809664694277</v>
      </c>
      <c r="P65" s="50"/>
      <c r="T65" s="1"/>
      <c r="V65"/>
    </row>
    <row r="66" spans="1:22" ht="16" thickBot="1" x14ac:dyDescent="0.25">
      <c r="A66" s="508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503"/>
      <c r="G66" s="65">
        <f t="shared" si="1"/>
        <v>0.49779819526627211</v>
      </c>
      <c r="H66" s="48"/>
      <c r="I66" s="509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503"/>
      <c r="O66" s="67">
        <f t="shared" si="3"/>
        <v>0.49752575936883625</v>
      </c>
      <c r="P66" s="50"/>
      <c r="T66" s="1"/>
      <c r="V66"/>
    </row>
    <row r="67" spans="1:22" ht="16" thickBot="1" x14ac:dyDescent="0.25">
      <c r="A67" s="507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501">
        <v>10140</v>
      </c>
      <c r="G67" s="65">
        <f t="shared" si="1"/>
        <v>0.50372319526627218</v>
      </c>
      <c r="H67" s="48"/>
      <c r="I67" s="508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501">
        <f>$F$4</f>
        <v>10140</v>
      </c>
      <c r="O67" s="67">
        <f t="shared" si="3"/>
        <v>0.50313172583826427</v>
      </c>
      <c r="P67" s="50"/>
      <c r="T67" s="1"/>
      <c r="V67"/>
    </row>
    <row r="68" spans="1:22" ht="16" thickBot="1" x14ac:dyDescent="0.25">
      <c r="A68" s="508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502"/>
      <c r="G68" s="65">
        <f t="shared" si="1"/>
        <v>0.64882153846153845</v>
      </c>
      <c r="H68" s="48"/>
      <c r="I68" s="508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502"/>
      <c r="O68" s="67">
        <f t="shared" si="3"/>
        <v>0.64252666666666669</v>
      </c>
      <c r="P68" s="50"/>
      <c r="T68" s="1"/>
      <c r="V68"/>
    </row>
    <row r="69" spans="1:22" ht="16" thickBot="1" x14ac:dyDescent="0.25">
      <c r="A69" s="509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503"/>
      <c r="G69" s="65">
        <f t="shared" ref="G69:G111" si="7">ABS(E69/$F$4)</f>
        <v>0.73813584812623279</v>
      </c>
      <c r="H69" s="48"/>
      <c r="I69" s="508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503"/>
      <c r="O69" s="67">
        <f t="shared" ref="O69:O111" si="9">ABS(M69/$N$4)</f>
        <v>0.72611969428007883</v>
      </c>
      <c r="P69" s="50"/>
      <c r="T69" s="1"/>
      <c r="V69"/>
    </row>
    <row r="70" spans="1:22" ht="16" thickBot="1" x14ac:dyDescent="0.25">
      <c r="A70" s="508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501">
        <v>10140</v>
      </c>
      <c r="G70" s="65">
        <f t="shared" si="7"/>
        <v>0.73793720907297833</v>
      </c>
      <c r="H70" s="30"/>
      <c r="I70" s="507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501">
        <f>$F$4</f>
        <v>10140</v>
      </c>
      <c r="O70" s="67">
        <f t="shared" si="9"/>
        <v>0.72610342209072987</v>
      </c>
      <c r="P70" s="50"/>
      <c r="T70" s="1"/>
      <c r="V70"/>
    </row>
    <row r="71" spans="1:22" ht="16" thickBot="1" x14ac:dyDescent="0.25">
      <c r="A71" s="508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502"/>
      <c r="G71" s="65">
        <f t="shared" si="7"/>
        <v>0.65278576923076925</v>
      </c>
      <c r="H71" s="48"/>
      <c r="I71" s="508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502"/>
      <c r="O71" s="67">
        <f t="shared" si="9"/>
        <v>0.64572957593688363</v>
      </c>
      <c r="P71" s="50"/>
      <c r="T71" s="1"/>
      <c r="V71"/>
    </row>
    <row r="72" spans="1:22" ht="16" thickBot="1" x14ac:dyDescent="0.25">
      <c r="A72" s="508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503"/>
      <c r="G72" s="65">
        <f t="shared" si="7"/>
        <v>0.50645123274161741</v>
      </c>
      <c r="H72" s="48"/>
      <c r="I72" s="509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503"/>
      <c r="O72" s="67">
        <f t="shared" si="9"/>
        <v>0.50257255424063108</v>
      </c>
      <c r="P72" s="50"/>
      <c r="T72" s="1"/>
      <c r="V72"/>
    </row>
    <row r="73" spans="1:22" ht="16" thickBot="1" x14ac:dyDescent="0.25">
      <c r="A73" s="507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501">
        <v>10140</v>
      </c>
      <c r="G73" s="65">
        <f t="shared" si="7"/>
        <v>0.4977310059171598</v>
      </c>
      <c r="H73" s="48"/>
      <c r="I73" s="508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501">
        <f>$F$4</f>
        <v>10140</v>
      </c>
      <c r="O73" s="67">
        <f t="shared" si="9"/>
        <v>0.4969597435897436</v>
      </c>
      <c r="P73" s="50"/>
      <c r="T73" s="1"/>
      <c r="V73"/>
    </row>
    <row r="74" spans="1:22" ht="16" thickBot="1" x14ac:dyDescent="0.25">
      <c r="A74" s="508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502"/>
      <c r="G74" s="65">
        <f t="shared" si="7"/>
        <v>0.28579398422090729</v>
      </c>
      <c r="H74" s="48"/>
      <c r="I74" s="508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502"/>
      <c r="O74" s="67">
        <f t="shared" si="9"/>
        <v>0.28573711045364891</v>
      </c>
      <c r="P74" s="50"/>
      <c r="T74" s="1"/>
      <c r="V74"/>
    </row>
    <row r="75" spans="1:22" ht="16" thickBot="1" x14ac:dyDescent="0.25">
      <c r="A75" s="509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503"/>
      <c r="G75" s="65">
        <f t="shared" si="7"/>
        <v>8.4835207100591708E-3</v>
      </c>
      <c r="H75" s="48"/>
      <c r="I75" s="508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503"/>
      <c r="O75" s="67">
        <f t="shared" si="9"/>
        <v>8.5005128205128209E-3</v>
      </c>
      <c r="P75" s="50"/>
      <c r="T75" s="1"/>
      <c r="V75"/>
    </row>
    <row r="76" spans="1:22" ht="16" thickBot="1" x14ac:dyDescent="0.25">
      <c r="A76" s="508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501">
        <v>10140</v>
      </c>
      <c r="G76" s="65">
        <f t="shared" si="7"/>
        <v>8.0098323471400387E-3</v>
      </c>
      <c r="H76" s="30"/>
      <c r="I76" s="507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501">
        <f>$F$4</f>
        <v>10140</v>
      </c>
      <c r="O76" s="67">
        <f t="shared" si="9"/>
        <v>8.1899112426035495E-3</v>
      </c>
      <c r="P76" s="50"/>
      <c r="T76" s="1"/>
      <c r="V76"/>
    </row>
    <row r="77" spans="1:22" ht="16" thickBot="1" x14ac:dyDescent="0.25">
      <c r="A77" s="508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502"/>
      <c r="G77" s="65">
        <f t="shared" si="7"/>
        <v>0.27733508875739643</v>
      </c>
      <c r="H77" s="48"/>
      <c r="I77" s="508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502"/>
      <c r="O77" s="67">
        <f t="shared" si="9"/>
        <v>0.27635925049309662</v>
      </c>
      <c r="P77" s="50"/>
      <c r="T77" s="1"/>
      <c r="V77"/>
    </row>
    <row r="78" spans="1:22" ht="16" thickBot="1" x14ac:dyDescent="0.25">
      <c r="A78" s="508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503"/>
      <c r="G78" s="65">
        <f t="shared" si="7"/>
        <v>0.49740923076923071</v>
      </c>
      <c r="H78" s="48"/>
      <c r="I78" s="509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503"/>
      <c r="O78" s="67">
        <f t="shared" si="9"/>
        <v>0.49504970414201183</v>
      </c>
      <c r="P78" s="50"/>
      <c r="T78" s="1"/>
      <c r="V78"/>
    </row>
    <row r="79" spans="1:22" ht="16" thickBot="1" x14ac:dyDescent="0.25">
      <c r="A79" s="507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501">
        <v>10140</v>
      </c>
      <c r="G79" s="65">
        <f t="shared" si="7"/>
        <v>0.50332621301775149</v>
      </c>
      <c r="H79" s="48"/>
      <c r="I79" s="508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501">
        <f>$F$4</f>
        <v>10140</v>
      </c>
      <c r="O79" s="67">
        <f t="shared" si="9"/>
        <v>0.50099541420118343</v>
      </c>
      <c r="P79" s="50"/>
      <c r="T79" s="1"/>
      <c r="V79"/>
    </row>
    <row r="80" spans="1:22" ht="16" thickBot="1" x14ac:dyDescent="0.25">
      <c r="A80" s="508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502"/>
      <c r="G80" s="65">
        <f t="shared" si="7"/>
        <v>0.64784840236686392</v>
      </c>
      <c r="H80" s="48"/>
      <c r="I80" s="508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502"/>
      <c r="O80" s="67">
        <f t="shared" si="9"/>
        <v>0.6439862130177515</v>
      </c>
      <c r="P80" s="50"/>
      <c r="T80" s="1"/>
      <c r="V80"/>
    </row>
    <row r="81" spans="1:22" ht="16" thickBot="1" x14ac:dyDescent="0.25">
      <c r="A81" s="509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503"/>
      <c r="G81" s="65">
        <f t="shared" si="7"/>
        <v>0.73668484220907293</v>
      </c>
      <c r="H81" s="48"/>
      <c r="I81" s="508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503"/>
      <c r="O81" s="67">
        <f t="shared" si="9"/>
        <v>0.73142209072978304</v>
      </c>
      <c r="P81" s="50"/>
      <c r="T81" s="1"/>
      <c r="V81"/>
    </row>
    <row r="82" spans="1:22" ht="16" thickBot="1" x14ac:dyDescent="0.25">
      <c r="A82" s="508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501">
        <v>10140</v>
      </c>
      <c r="G82" s="65">
        <f t="shared" si="7"/>
        <v>0.73661521696252463</v>
      </c>
      <c r="H82" s="30"/>
      <c r="I82" s="507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501">
        <f>$F$4</f>
        <v>10140</v>
      </c>
      <c r="O82" s="67">
        <f t="shared" si="9"/>
        <v>0.73117671597633127</v>
      </c>
      <c r="P82" s="50"/>
      <c r="T82" s="1"/>
      <c r="V82"/>
    </row>
    <row r="83" spans="1:22" ht="16" thickBot="1" x14ac:dyDescent="0.25">
      <c r="A83" s="508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502"/>
      <c r="G83" s="65">
        <f t="shared" si="7"/>
        <v>0.65175005917159767</v>
      </c>
      <c r="H83" s="48"/>
      <c r="I83" s="508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502"/>
      <c r="O83" s="67">
        <f t="shared" si="9"/>
        <v>0.64779777120315585</v>
      </c>
      <c r="P83" s="50"/>
      <c r="T83" s="1"/>
      <c r="V83"/>
    </row>
    <row r="84" spans="1:22" ht="16" thickBot="1" x14ac:dyDescent="0.25">
      <c r="A84" s="508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503"/>
      <c r="G84" s="65">
        <f t="shared" si="7"/>
        <v>0.50315711045364897</v>
      </c>
      <c r="H84" s="48"/>
      <c r="I84" s="509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503"/>
      <c r="O84" s="67">
        <f t="shared" si="9"/>
        <v>0.50069499013806706</v>
      </c>
      <c r="P84" s="50"/>
      <c r="T84" s="1"/>
      <c r="V84"/>
    </row>
    <row r="85" spans="1:22" ht="16" thickBot="1" x14ac:dyDescent="0.25">
      <c r="A85" s="507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501">
        <v>10140</v>
      </c>
      <c r="G85" s="65">
        <f t="shared" si="7"/>
        <v>0.49721266272189357</v>
      </c>
      <c r="H85" s="48"/>
      <c r="I85" s="508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501">
        <f>$F$4</f>
        <v>10140</v>
      </c>
      <c r="O85" s="67">
        <f t="shared" si="9"/>
        <v>0.4947122189349113</v>
      </c>
      <c r="P85" s="50"/>
      <c r="T85" s="1"/>
      <c r="V85"/>
    </row>
    <row r="86" spans="1:22" ht="16" thickBot="1" x14ac:dyDescent="0.25">
      <c r="A86" s="508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502"/>
      <c r="G86" s="65">
        <f t="shared" si="7"/>
        <v>0.28556000986193297</v>
      </c>
      <c r="H86" s="48"/>
      <c r="I86" s="508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502"/>
      <c r="O86" s="67">
        <f t="shared" si="9"/>
        <v>0.28448271203155817</v>
      </c>
      <c r="P86" s="50"/>
      <c r="T86" s="1"/>
      <c r="V86"/>
    </row>
    <row r="87" spans="1:22" ht="16" thickBot="1" x14ac:dyDescent="0.25">
      <c r="A87" s="509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503"/>
      <c r="G87" s="65">
        <f t="shared" si="7"/>
        <v>8.1431656804733729E-3</v>
      </c>
      <c r="H87" s="48"/>
      <c r="I87" s="508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503"/>
      <c r="O87" s="67">
        <f t="shared" si="9"/>
        <v>8.3473471400394468E-3</v>
      </c>
      <c r="P87" s="50"/>
      <c r="T87" s="1"/>
      <c r="V87"/>
    </row>
    <row r="88" spans="1:22" ht="16" thickBot="1" x14ac:dyDescent="0.25">
      <c r="A88" s="508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501">
        <v>10140</v>
      </c>
      <c r="G88" s="65">
        <f t="shared" si="7"/>
        <v>8.1326134122287966E-3</v>
      </c>
      <c r="H88" s="30"/>
      <c r="I88" s="507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501">
        <f>$F$4</f>
        <v>10140</v>
      </c>
      <c r="O88" s="67">
        <f t="shared" si="9"/>
        <v>8.0550295857988157E-3</v>
      </c>
      <c r="P88" s="50"/>
      <c r="T88" s="1"/>
      <c r="V88"/>
    </row>
    <row r="89" spans="1:22" ht="16" thickBot="1" x14ac:dyDescent="0.25">
      <c r="A89" s="508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502"/>
      <c r="G89" s="65">
        <f t="shared" si="7"/>
        <v>0.27825563116370811</v>
      </c>
      <c r="H89" s="48"/>
      <c r="I89" s="508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502"/>
      <c r="O89" s="67">
        <f t="shared" si="9"/>
        <v>0.27610172583826431</v>
      </c>
      <c r="P89" s="50"/>
      <c r="T89" s="1"/>
      <c r="V89"/>
    </row>
    <row r="90" spans="1:22" ht="16" thickBot="1" x14ac:dyDescent="0.25">
      <c r="A90" s="508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503"/>
      <c r="G90" s="65">
        <f t="shared" si="7"/>
        <v>0.49856084812623269</v>
      </c>
      <c r="H90" s="48"/>
      <c r="I90" s="509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503"/>
      <c r="O90" s="67">
        <f t="shared" si="9"/>
        <v>0.49503054240631161</v>
      </c>
      <c r="P90" s="50"/>
      <c r="T90" s="1"/>
      <c r="V90"/>
    </row>
    <row r="91" spans="1:22" ht="16" thickBot="1" x14ac:dyDescent="0.25">
      <c r="A91" s="507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501">
        <v>10140</v>
      </c>
      <c r="G91" s="65">
        <f t="shared" si="7"/>
        <v>0.50413508875739643</v>
      </c>
      <c r="H91" s="48"/>
      <c r="I91" s="508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501">
        <f>$F$4</f>
        <v>10140</v>
      </c>
      <c r="O91" s="67">
        <f t="shared" si="9"/>
        <v>0.50109656804733727</v>
      </c>
      <c r="P91" s="50"/>
      <c r="T91" s="1"/>
      <c r="V91"/>
    </row>
    <row r="92" spans="1:22" ht="16" thickBot="1" x14ac:dyDescent="0.25">
      <c r="A92" s="508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502"/>
      <c r="G92" s="65">
        <f t="shared" si="7"/>
        <v>0.64658914201183437</v>
      </c>
      <c r="H92" s="48"/>
      <c r="I92" s="508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502"/>
      <c r="O92" s="67">
        <f t="shared" si="9"/>
        <v>0.64531475345167644</v>
      </c>
      <c r="P92" s="50"/>
      <c r="T92" s="1"/>
      <c r="V92"/>
    </row>
    <row r="93" spans="1:22" ht="16" thickBot="1" x14ac:dyDescent="0.25">
      <c r="A93" s="509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503"/>
      <c r="G93" s="65">
        <f t="shared" si="7"/>
        <v>0.73361570019723865</v>
      </c>
      <c r="H93" s="48"/>
      <c r="I93" s="508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503"/>
      <c r="O93" s="67">
        <f t="shared" si="9"/>
        <v>0.73396702169625239</v>
      </c>
      <c r="P93" s="50"/>
      <c r="T93" s="1"/>
      <c r="V93"/>
    </row>
    <row r="94" spans="1:22" ht="16" thickBot="1" x14ac:dyDescent="0.25">
      <c r="A94" s="508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501">
        <v>10140</v>
      </c>
      <c r="G94" s="65">
        <f t="shared" si="7"/>
        <v>0.73290921104536488</v>
      </c>
      <c r="H94" s="30"/>
      <c r="I94" s="507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501">
        <f>$F$4</f>
        <v>10140</v>
      </c>
      <c r="O94" s="67">
        <f t="shared" si="9"/>
        <v>0.733680798816568</v>
      </c>
      <c r="P94" s="50"/>
      <c r="T94" s="1"/>
      <c r="V94"/>
    </row>
    <row r="95" spans="1:22" ht="16" thickBot="1" x14ac:dyDescent="0.25">
      <c r="A95" s="508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502"/>
      <c r="G95" s="65">
        <f t="shared" si="7"/>
        <v>0.65033538461538454</v>
      </c>
      <c r="H95" s="48"/>
      <c r="I95" s="508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502"/>
      <c r="O95" s="67">
        <f t="shared" si="9"/>
        <v>0.64235825443786987</v>
      </c>
      <c r="P95" s="50"/>
      <c r="T95" s="1"/>
      <c r="V95"/>
    </row>
    <row r="96" spans="1:22" ht="16" thickBot="1" x14ac:dyDescent="0.25">
      <c r="A96" s="508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503"/>
      <c r="G96" s="65">
        <f t="shared" si="7"/>
        <v>0.50413578895463518</v>
      </c>
      <c r="H96" s="48"/>
      <c r="I96" s="509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503"/>
      <c r="O96" s="67">
        <f t="shared" si="9"/>
        <v>0.50097774161735709</v>
      </c>
      <c r="P96" s="50"/>
      <c r="T96" s="1"/>
      <c r="V96"/>
    </row>
    <row r="97" spans="1:22" ht="16" thickBot="1" x14ac:dyDescent="0.25">
      <c r="A97" s="507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501">
        <v>10140</v>
      </c>
      <c r="G97" s="65">
        <f t="shared" si="7"/>
        <v>0.49854643984220909</v>
      </c>
      <c r="H97" s="48"/>
      <c r="I97" s="508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501">
        <f>$F$4</f>
        <v>10140</v>
      </c>
      <c r="O97" s="67">
        <f t="shared" si="9"/>
        <v>0.49490968441814592</v>
      </c>
      <c r="P97" s="50"/>
      <c r="T97" s="1"/>
      <c r="V97"/>
    </row>
    <row r="98" spans="1:22" ht="16" thickBot="1" x14ac:dyDescent="0.25">
      <c r="A98" s="508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502"/>
      <c r="G98" s="65">
        <f t="shared" si="7"/>
        <v>0.2867143885601578</v>
      </c>
      <c r="H98" s="48"/>
      <c r="I98" s="508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502"/>
      <c r="O98" s="67">
        <f t="shared" si="9"/>
        <v>0.28441998027613413</v>
      </c>
      <c r="P98" s="50"/>
      <c r="T98" s="1"/>
      <c r="V98"/>
    </row>
    <row r="99" spans="1:22" ht="16" thickBot="1" x14ac:dyDescent="0.25">
      <c r="A99" s="509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503"/>
      <c r="G99" s="65">
        <f t="shared" si="7"/>
        <v>8.3831558185404349E-3</v>
      </c>
      <c r="H99" s="48"/>
      <c r="I99" s="508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503"/>
      <c r="O99" s="67">
        <f t="shared" si="9"/>
        <v>8.4999605522682441E-3</v>
      </c>
      <c r="P99" s="50"/>
      <c r="T99" s="1"/>
      <c r="V99"/>
    </row>
    <row r="100" spans="1:22" ht="16" thickBot="1" x14ac:dyDescent="0.25">
      <c r="A100" s="508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501">
        <v>10140</v>
      </c>
      <c r="G100" s="65">
        <f t="shared" si="7"/>
        <v>8.2782347140039451E-3</v>
      </c>
      <c r="H100" s="30"/>
      <c r="I100" s="507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501">
        <f>$F$4</f>
        <v>10140</v>
      </c>
      <c r="O100" s="67">
        <f t="shared" si="9"/>
        <v>7.9989743589743596E-3</v>
      </c>
      <c r="P100" s="50"/>
      <c r="T100" s="1"/>
      <c r="V100"/>
    </row>
    <row r="101" spans="1:22" ht="16" thickBot="1" x14ac:dyDescent="0.25">
      <c r="A101" s="508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502"/>
      <c r="G101" s="65">
        <f t="shared" si="7"/>
        <v>0.28131330374753455</v>
      </c>
      <c r="H101" s="48"/>
      <c r="I101" s="508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502"/>
      <c r="O101" s="67">
        <f t="shared" si="9"/>
        <v>0.27653228796844176</v>
      </c>
      <c r="P101" s="50"/>
      <c r="T101" s="1"/>
      <c r="V101"/>
    </row>
    <row r="102" spans="1:22" ht="16" thickBot="1" x14ac:dyDescent="0.25">
      <c r="A102" s="508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503"/>
      <c r="G102" s="65">
        <f t="shared" si="7"/>
        <v>0.50240979289940835</v>
      </c>
      <c r="H102" s="48"/>
      <c r="I102" s="509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503"/>
      <c r="O102" s="67">
        <f t="shared" si="9"/>
        <v>0.49610232741617361</v>
      </c>
      <c r="P102" s="50"/>
      <c r="T102" s="1"/>
      <c r="V102"/>
    </row>
    <row r="103" spans="1:22" ht="16" thickBot="1" x14ac:dyDescent="0.25">
      <c r="A103" s="507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501">
        <v>10140</v>
      </c>
      <c r="G103" s="65">
        <f t="shared" si="7"/>
        <v>0.50714748520710051</v>
      </c>
      <c r="H103" s="48"/>
      <c r="I103" s="508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501">
        <f>$F$4</f>
        <v>10140</v>
      </c>
      <c r="O103" s="67">
        <f t="shared" si="9"/>
        <v>0.50215567061143973</v>
      </c>
      <c r="P103" s="50"/>
      <c r="T103" s="1"/>
      <c r="V103"/>
    </row>
    <row r="104" spans="1:22" ht="16" thickBot="1" x14ac:dyDescent="0.25">
      <c r="A104" s="508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502"/>
      <c r="G104" s="65">
        <f t="shared" si="7"/>
        <v>0.64452438856015781</v>
      </c>
      <c r="H104" s="48"/>
      <c r="I104" s="508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502"/>
      <c r="O104" s="67">
        <f t="shared" si="9"/>
        <v>0.64667764299802766</v>
      </c>
      <c r="P104" s="50"/>
      <c r="T104" s="1"/>
      <c r="V104"/>
    </row>
    <row r="105" spans="1:22" ht="16" thickBot="1" x14ac:dyDescent="0.25">
      <c r="A105" s="509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503"/>
      <c r="G105" s="65">
        <f t="shared" si="7"/>
        <v>0.72654502958579881</v>
      </c>
      <c r="H105" s="48"/>
      <c r="I105" s="508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503"/>
      <c r="O105" s="67">
        <f t="shared" si="9"/>
        <v>0.73541786982248525</v>
      </c>
      <c r="P105" s="50"/>
      <c r="T105" s="1"/>
      <c r="V105"/>
    </row>
    <row r="106" spans="1:22" ht="16" thickBot="1" x14ac:dyDescent="0.25">
      <c r="A106" s="508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501">
        <v>10140</v>
      </c>
      <c r="G106" s="65">
        <f t="shared" si="7"/>
        <v>0.72619579881656804</v>
      </c>
      <c r="H106" s="30"/>
      <c r="I106" s="507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501">
        <f>$F$4</f>
        <v>10140</v>
      </c>
      <c r="O106" s="67">
        <f t="shared" si="9"/>
        <v>0.73515599605522686</v>
      </c>
      <c r="P106" s="50"/>
      <c r="T106" s="1"/>
      <c r="V106"/>
    </row>
    <row r="107" spans="1:22" ht="16" thickBot="1" x14ac:dyDescent="0.25">
      <c r="A107" s="508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502"/>
      <c r="G107" s="65">
        <f t="shared" si="7"/>
        <v>0.6469684516765285</v>
      </c>
      <c r="H107" s="48"/>
      <c r="I107" s="508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502"/>
      <c r="O107" s="67">
        <f t="shared" si="9"/>
        <v>0.65066012820512831</v>
      </c>
      <c r="P107" s="50"/>
      <c r="T107" s="1"/>
      <c r="V107"/>
    </row>
    <row r="108" spans="1:22" ht="16" thickBot="1" x14ac:dyDescent="0.25">
      <c r="A108" s="508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503"/>
      <c r="G108" s="65">
        <f t="shared" si="7"/>
        <v>0.50629052268244579</v>
      </c>
      <c r="H108" s="48"/>
      <c r="I108" s="509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503"/>
      <c r="O108" s="67">
        <f t="shared" si="9"/>
        <v>0.50230348126232738</v>
      </c>
      <c r="P108" s="50"/>
      <c r="T108" s="1"/>
      <c r="V108"/>
    </row>
    <row r="109" spans="1:22" ht="16" thickBot="1" x14ac:dyDescent="0.25">
      <c r="A109" s="507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501">
        <v>10140</v>
      </c>
      <c r="G109" s="65">
        <f t="shared" si="7"/>
        <v>0.5015045562130177</v>
      </c>
      <c r="H109" s="48"/>
      <c r="I109" s="508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501">
        <f>$F$4</f>
        <v>10140</v>
      </c>
      <c r="O109" s="67">
        <f t="shared" si="9"/>
        <v>0.48500457593688362</v>
      </c>
      <c r="P109" s="50"/>
      <c r="T109" s="1"/>
      <c r="V109"/>
    </row>
    <row r="110" spans="1:22" ht="16" thickBot="1" x14ac:dyDescent="0.25">
      <c r="A110" s="508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502"/>
      <c r="G110" s="65">
        <f t="shared" si="7"/>
        <v>0.28784633136094678</v>
      </c>
      <c r="H110" s="48"/>
      <c r="I110" s="508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502"/>
      <c r="O110" s="67">
        <f t="shared" si="9"/>
        <v>0.28496692307692306</v>
      </c>
      <c r="P110" s="50"/>
      <c r="T110" s="1"/>
      <c r="V110"/>
    </row>
    <row r="111" spans="1:22" ht="16" thickBot="1" x14ac:dyDescent="0.25">
      <c r="A111" s="509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503"/>
      <c r="G111" s="66">
        <f t="shared" si="7"/>
        <v>8.0075739644970417E-3</v>
      </c>
      <c r="H111" s="48"/>
      <c r="I111" s="509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503"/>
      <c r="O111" s="74">
        <f t="shared" si="9"/>
        <v>8.4722485207100601E-3</v>
      </c>
      <c r="P111" s="50"/>
      <c r="T111" s="1"/>
      <c r="V111"/>
    </row>
    <row r="112" spans="1:22" ht="16" thickBot="1" x14ac:dyDescent="0.25">
      <c r="G112" s="56"/>
    </row>
    <row r="113" spans="2:15" x14ac:dyDescent="0.2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 x14ac:dyDescent="0.2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6" thickBot="1" x14ac:dyDescent="0.25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</mergeCells>
  <phoneticPr fontId="13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4200-1645-4236-8C76-62DA765F8390}">
  <dimension ref="A1:J21"/>
  <sheetViews>
    <sheetView workbookViewId="0">
      <selection activeCell="I19" sqref="I19"/>
    </sheetView>
  </sheetViews>
  <sheetFormatPr baseColWidth="10" defaultColWidth="8.83203125" defaultRowHeight="15" x14ac:dyDescent="0.2"/>
  <cols>
    <col min="1" max="3" width="10.5" bestFit="1" customWidth="1"/>
    <col min="4" max="5" width="12.83203125" bestFit="1" customWidth="1"/>
    <col min="6" max="6" width="12" bestFit="1" customWidth="1"/>
    <col min="7" max="7" width="12.6640625" customWidth="1"/>
    <col min="8" max="10" width="22.5" bestFit="1" customWidth="1"/>
  </cols>
  <sheetData>
    <row r="1" spans="1:10" ht="17" thickBot="1" x14ac:dyDescent="0.25">
      <c r="A1" s="446" t="s">
        <v>1164</v>
      </c>
      <c r="B1" s="446" t="s">
        <v>1192</v>
      </c>
      <c r="C1" s="446" t="s">
        <v>791</v>
      </c>
      <c r="D1" s="446" t="s">
        <v>792</v>
      </c>
      <c r="E1" s="446" t="s">
        <v>793</v>
      </c>
      <c r="F1" s="446" t="s">
        <v>794</v>
      </c>
      <c r="G1" s="446" t="s">
        <v>795</v>
      </c>
      <c r="H1" s="468" t="s">
        <v>1165</v>
      </c>
      <c r="I1" s="469" t="s">
        <v>1166</v>
      </c>
      <c r="J1" s="469" t="s">
        <v>1167</v>
      </c>
    </row>
    <row r="2" spans="1:10" x14ac:dyDescent="0.2">
      <c r="A2" s="449" t="s">
        <v>1205</v>
      </c>
      <c r="B2" s="450" t="s">
        <v>1210</v>
      </c>
      <c r="C2" s="459">
        <v>-30.58</v>
      </c>
      <c r="D2" s="460">
        <v>-35.630000000000003</v>
      </c>
      <c r="E2" s="461">
        <f>C2+D2</f>
        <v>-66.210000000000008</v>
      </c>
      <c r="F2" s="451">
        <v>610</v>
      </c>
      <c r="G2" s="452">
        <f t="shared" ref="G2:G16" si="0">ABS(E2/$F$2)</f>
        <v>0.1085409836065574</v>
      </c>
      <c r="H2" s="463">
        <v>0</v>
      </c>
      <c r="I2" s="463">
        <v>0</v>
      </c>
      <c r="J2" s="463">
        <v>0</v>
      </c>
    </row>
    <row r="3" spans="1:10" x14ac:dyDescent="0.2">
      <c r="A3" s="453" t="str">
        <f>A2</f>
        <v>TRAVERSO 1</v>
      </c>
      <c r="B3" s="447" t="s">
        <v>1211</v>
      </c>
      <c r="C3" s="462">
        <v>5.32</v>
      </c>
      <c r="D3" s="463">
        <v>-37.380000000000003</v>
      </c>
      <c r="E3" s="464">
        <f t="shared" ref="E3:E16" si="1">C3+D3</f>
        <v>-32.06</v>
      </c>
      <c r="F3" s="448">
        <f t="shared" ref="F3:F16" si="2">F2</f>
        <v>610</v>
      </c>
      <c r="G3" s="454">
        <f t="shared" si="0"/>
        <v>5.2557377049180329E-2</v>
      </c>
      <c r="H3" s="463">
        <v>0</v>
      </c>
      <c r="I3" s="463">
        <v>0</v>
      </c>
      <c r="J3" s="463">
        <v>0</v>
      </c>
    </row>
    <row r="4" spans="1:10" x14ac:dyDescent="0.2">
      <c r="A4" s="453" t="str">
        <f>A3</f>
        <v>TRAVERSO 1</v>
      </c>
      <c r="B4" s="447" t="s">
        <v>1212</v>
      </c>
      <c r="C4" s="462">
        <v>-32.47</v>
      </c>
      <c r="D4" s="463">
        <v>-36.32</v>
      </c>
      <c r="E4" s="464">
        <f t="shared" si="1"/>
        <v>-68.789999999999992</v>
      </c>
      <c r="F4" s="448">
        <f t="shared" si="2"/>
        <v>610</v>
      </c>
      <c r="G4" s="454">
        <f t="shared" si="0"/>
        <v>0.11277049180327868</v>
      </c>
      <c r="H4" s="463">
        <v>0</v>
      </c>
      <c r="I4" s="463">
        <v>0</v>
      </c>
      <c r="J4" s="463">
        <v>0</v>
      </c>
    </row>
    <row r="5" spans="1:10" x14ac:dyDescent="0.2">
      <c r="A5" s="453" t="s">
        <v>1206</v>
      </c>
      <c r="B5" s="447" t="s">
        <v>1210</v>
      </c>
      <c r="C5" s="462">
        <v>-36.79</v>
      </c>
      <c r="D5" s="463">
        <v>37.29</v>
      </c>
      <c r="E5" s="464">
        <f t="shared" si="1"/>
        <v>0.5</v>
      </c>
      <c r="F5" s="448">
        <f t="shared" si="2"/>
        <v>610</v>
      </c>
      <c r="G5" s="454">
        <f t="shared" si="0"/>
        <v>8.1967213114754098E-4</v>
      </c>
      <c r="H5" s="463">
        <v>1.1509999999999999E-2</v>
      </c>
      <c r="I5" s="463">
        <v>1.1350000000000001E-2</v>
      </c>
      <c r="J5" s="463">
        <v>1.149E-2</v>
      </c>
    </row>
    <row r="6" spans="1:10" x14ac:dyDescent="0.2">
      <c r="A6" s="453" t="str">
        <f>A5</f>
        <v>TRAVERSO 2</v>
      </c>
      <c r="B6" s="447" t="s">
        <v>1211</v>
      </c>
      <c r="C6" s="462">
        <v>60.59</v>
      </c>
      <c r="D6" s="463">
        <v>38.44</v>
      </c>
      <c r="E6" s="464">
        <f t="shared" si="1"/>
        <v>99.03</v>
      </c>
      <c r="F6" s="448">
        <f t="shared" si="2"/>
        <v>610</v>
      </c>
      <c r="G6" s="454">
        <f t="shared" si="0"/>
        <v>0.16234426229508198</v>
      </c>
      <c r="H6" s="463">
        <v>1.1509999999999999E-2</v>
      </c>
      <c r="I6" s="463">
        <v>1.1350000000000001E-2</v>
      </c>
      <c r="J6" s="463">
        <v>1.149E-2</v>
      </c>
    </row>
    <row r="7" spans="1:10" x14ac:dyDescent="0.2">
      <c r="A7" s="453" t="str">
        <f>A6</f>
        <v>TRAVERSO 2</v>
      </c>
      <c r="B7" s="447" t="s">
        <v>1212</v>
      </c>
      <c r="C7" s="462">
        <v>-36.130000000000003</v>
      </c>
      <c r="D7" s="463">
        <v>35.18</v>
      </c>
      <c r="E7" s="464">
        <f t="shared" si="1"/>
        <v>-0.95000000000000284</v>
      </c>
      <c r="F7" s="448">
        <f t="shared" si="2"/>
        <v>610</v>
      </c>
      <c r="G7" s="454">
        <f t="shared" si="0"/>
        <v>1.5573770491803325E-3</v>
      </c>
      <c r="H7" s="463">
        <v>1.1509999999999999E-2</v>
      </c>
      <c r="I7" s="463">
        <v>1.1350000000000001E-2</v>
      </c>
      <c r="J7" s="463">
        <v>1.149E-2</v>
      </c>
    </row>
    <row r="8" spans="1:10" x14ac:dyDescent="0.2">
      <c r="A8" s="453" t="s">
        <v>1207</v>
      </c>
      <c r="B8" s="447" t="s">
        <v>1210</v>
      </c>
      <c r="C8" s="462">
        <v>-38.97</v>
      </c>
      <c r="D8" s="463">
        <v>94.62</v>
      </c>
      <c r="E8" s="464">
        <f t="shared" si="1"/>
        <v>55.650000000000006</v>
      </c>
      <c r="F8" s="448">
        <f t="shared" si="2"/>
        <v>610</v>
      </c>
      <c r="G8" s="454">
        <f t="shared" si="0"/>
        <v>9.1229508196721321E-2</v>
      </c>
      <c r="H8" s="463">
        <v>1.634E-2</v>
      </c>
      <c r="I8" s="463">
        <v>1.6E-2</v>
      </c>
      <c r="J8" s="463">
        <v>1.6310000000000002E-2</v>
      </c>
    </row>
    <row r="9" spans="1:10" x14ac:dyDescent="0.2">
      <c r="A9" s="453" t="str">
        <f>A8</f>
        <v>TRAVERSO 3</v>
      </c>
      <c r="B9" s="447" t="s">
        <v>1211</v>
      </c>
      <c r="C9" s="462">
        <v>-113.36</v>
      </c>
      <c r="D9" s="463">
        <v>82.67</v>
      </c>
      <c r="E9" s="464">
        <f t="shared" si="1"/>
        <v>-30.689999999999998</v>
      </c>
      <c r="F9" s="448">
        <f t="shared" si="2"/>
        <v>610</v>
      </c>
      <c r="G9" s="454">
        <f t="shared" si="0"/>
        <v>5.0311475409836062E-2</v>
      </c>
      <c r="H9" s="463">
        <v>1.634E-2</v>
      </c>
      <c r="I9" s="463">
        <v>1.6E-2</v>
      </c>
      <c r="J9" s="463">
        <v>1.6310000000000002E-2</v>
      </c>
    </row>
    <row r="10" spans="1:10" x14ac:dyDescent="0.2">
      <c r="A10" s="453" t="str">
        <f>A9</f>
        <v>TRAVERSO 3</v>
      </c>
      <c r="B10" s="447" t="s">
        <v>1212</v>
      </c>
      <c r="C10" s="462">
        <v>-38.03</v>
      </c>
      <c r="D10" s="463">
        <v>94.41</v>
      </c>
      <c r="E10" s="464">
        <f t="shared" si="1"/>
        <v>56.379999999999995</v>
      </c>
      <c r="F10" s="448">
        <f t="shared" si="2"/>
        <v>610</v>
      </c>
      <c r="G10" s="454">
        <f t="shared" si="0"/>
        <v>9.2426229508196719E-2</v>
      </c>
      <c r="H10" s="463">
        <v>1.634E-2</v>
      </c>
      <c r="I10" s="463">
        <v>1.6E-2</v>
      </c>
      <c r="J10" s="463">
        <v>1.6310000000000002E-2</v>
      </c>
    </row>
    <row r="11" spans="1:10" x14ac:dyDescent="0.2">
      <c r="A11" s="453" t="s">
        <v>1208</v>
      </c>
      <c r="B11" s="447" t="s">
        <v>1210</v>
      </c>
      <c r="C11" s="462">
        <v>-36.65</v>
      </c>
      <c r="D11" s="463">
        <v>80.64</v>
      </c>
      <c r="E11" s="464">
        <f t="shared" si="1"/>
        <v>43.99</v>
      </c>
      <c r="F11" s="448">
        <f t="shared" si="2"/>
        <v>610</v>
      </c>
      <c r="G11" s="454">
        <f t="shared" si="0"/>
        <v>7.2114754098360656E-2</v>
      </c>
      <c r="H11" s="463">
        <v>1.15E-2</v>
      </c>
      <c r="I11" s="463">
        <v>1.136E-2</v>
      </c>
      <c r="J11" s="463">
        <v>1.149E-2</v>
      </c>
    </row>
    <row r="12" spans="1:10" x14ac:dyDescent="0.2">
      <c r="A12" s="453" t="str">
        <f>A11</f>
        <v>TRAVERSO 4</v>
      </c>
      <c r="B12" s="447" t="s">
        <v>1211</v>
      </c>
      <c r="C12" s="462">
        <v>33.71</v>
      </c>
      <c r="D12" s="463">
        <v>37.43</v>
      </c>
      <c r="E12" s="464">
        <f t="shared" si="1"/>
        <v>71.14</v>
      </c>
      <c r="F12" s="448">
        <f t="shared" si="2"/>
        <v>610</v>
      </c>
      <c r="G12" s="454">
        <f t="shared" si="0"/>
        <v>0.11662295081967214</v>
      </c>
      <c r="H12" s="463">
        <v>1.15E-2</v>
      </c>
      <c r="I12" s="463">
        <v>1.136E-2</v>
      </c>
      <c r="J12" s="463">
        <v>1.149E-2</v>
      </c>
    </row>
    <row r="13" spans="1:10" x14ac:dyDescent="0.2">
      <c r="A13" s="453" t="str">
        <f>A12</f>
        <v>TRAVERSO 4</v>
      </c>
      <c r="B13" s="447" t="s">
        <v>1212</v>
      </c>
      <c r="C13" s="462">
        <v>-35.979999999999997</v>
      </c>
      <c r="D13" s="463">
        <v>34.97</v>
      </c>
      <c r="E13" s="464">
        <f t="shared" si="1"/>
        <v>-1.009999999999998</v>
      </c>
      <c r="F13" s="448">
        <f t="shared" si="2"/>
        <v>610</v>
      </c>
      <c r="G13" s="454">
        <f t="shared" si="0"/>
        <v>1.6557377049180296E-3</v>
      </c>
      <c r="H13" s="463">
        <v>1.15E-2</v>
      </c>
      <c r="I13" s="463">
        <v>1.136E-2</v>
      </c>
      <c r="J13" s="463">
        <v>1.149E-2</v>
      </c>
    </row>
    <row r="14" spans="1:10" x14ac:dyDescent="0.2">
      <c r="A14" s="453" t="s">
        <v>1209</v>
      </c>
      <c r="B14" s="447" t="s">
        <v>1210</v>
      </c>
      <c r="C14" s="462">
        <v>-25.98</v>
      </c>
      <c r="D14" s="463">
        <v>-36.71</v>
      </c>
      <c r="E14" s="464">
        <f t="shared" si="1"/>
        <v>-62.69</v>
      </c>
      <c r="F14" s="448">
        <f t="shared" si="2"/>
        <v>610</v>
      </c>
      <c r="G14" s="454">
        <f t="shared" si="0"/>
        <v>0.10277049180327869</v>
      </c>
      <c r="H14" s="463">
        <v>0</v>
      </c>
      <c r="I14" s="463">
        <v>0</v>
      </c>
      <c r="J14" s="463">
        <v>0</v>
      </c>
    </row>
    <row r="15" spans="1:10" x14ac:dyDescent="0.2">
      <c r="A15" s="453" t="str">
        <f>A14</f>
        <v>TRAVERSO 5</v>
      </c>
      <c r="B15" s="447" t="s">
        <v>1211</v>
      </c>
      <c r="C15" s="462">
        <v>5.96</v>
      </c>
      <c r="D15" s="463">
        <v>-40.200000000000003</v>
      </c>
      <c r="E15" s="464">
        <f t="shared" si="1"/>
        <v>-34.24</v>
      </c>
      <c r="F15" s="448">
        <f t="shared" si="2"/>
        <v>610</v>
      </c>
      <c r="G15" s="454">
        <f t="shared" si="0"/>
        <v>5.6131147540983611E-2</v>
      </c>
      <c r="H15" s="463">
        <v>0</v>
      </c>
      <c r="I15" s="463">
        <v>0</v>
      </c>
      <c r="J15" s="463">
        <v>0</v>
      </c>
    </row>
    <row r="16" spans="1:10" ht="16" thickBot="1" x14ac:dyDescent="0.25">
      <c r="A16" s="455" t="str">
        <f>A15</f>
        <v>TRAVERSO 5</v>
      </c>
      <c r="B16" s="456" t="s">
        <v>1212</v>
      </c>
      <c r="C16" s="465">
        <v>-27.63</v>
      </c>
      <c r="D16" s="466">
        <v>-36.6</v>
      </c>
      <c r="E16" s="467">
        <f t="shared" si="1"/>
        <v>-64.23</v>
      </c>
      <c r="F16" s="457">
        <f t="shared" si="2"/>
        <v>610</v>
      </c>
      <c r="G16" s="458">
        <f t="shared" si="0"/>
        <v>0.10529508196721313</v>
      </c>
      <c r="H16" s="463">
        <v>0</v>
      </c>
      <c r="I16" s="463">
        <v>0</v>
      </c>
      <c r="J16" s="463">
        <v>0</v>
      </c>
    </row>
    <row r="21" spans="6:6" x14ac:dyDescent="0.2">
      <c r="F21" t="s">
        <v>1134</v>
      </c>
    </row>
  </sheetData>
  <phoneticPr fontId="13" type="noConversion"/>
  <conditionalFormatting sqref="G2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baseColWidth="10" defaultColWidth="8.83203125" defaultRowHeight="15" x14ac:dyDescent="0.2"/>
  <sheetData>
    <row r="1" spans="1:3" ht="17" thickBot="1" x14ac:dyDescent="0.25">
      <c r="A1" s="389" t="s">
        <v>1164</v>
      </c>
      <c r="B1" s="390" t="s">
        <v>1192</v>
      </c>
      <c r="C1" s="391" t="s">
        <v>795</v>
      </c>
    </row>
    <row r="2" spans="1:3" x14ac:dyDescent="0.2">
      <c r="A2" s="380" t="s">
        <v>1162</v>
      </c>
      <c r="B2" s="386" t="str">
        <f>'Calcolo domanda-capacità'!B4</f>
        <v>Appoggio</v>
      </c>
      <c r="C2" s="383">
        <f>'Calcolo domanda-capacità'!G4</f>
        <v>6.1802465483234712E-3</v>
      </c>
    </row>
    <row r="3" spans="1:3" x14ac:dyDescent="0.2">
      <c r="A3" s="381" t="str">
        <f>A2</f>
        <v>T1</v>
      </c>
      <c r="B3" s="305" t="str">
        <f>'Calcolo domanda-capacità'!B5</f>
        <v>Mezzeria</v>
      </c>
      <c r="C3" s="384">
        <f>'Calcolo domanda-capacità'!G5</f>
        <v>0.27518429980276132</v>
      </c>
    </row>
    <row r="4" spans="1:3" x14ac:dyDescent="0.2">
      <c r="A4" s="381" t="str">
        <f t="shared" ref="A4:A13" si="0">A3</f>
        <v>T1</v>
      </c>
      <c r="B4" s="305" t="str">
        <f>'Calcolo domanda-capacità'!B6</f>
        <v>Appoggio</v>
      </c>
      <c r="C4" s="384">
        <f>'Calcolo domanda-capacità'!G6</f>
        <v>0.49788142998027618</v>
      </c>
    </row>
    <row r="5" spans="1:3" x14ac:dyDescent="0.2">
      <c r="A5" s="381" t="str">
        <f t="shared" si="0"/>
        <v>T1</v>
      </c>
      <c r="B5" s="305" t="str">
        <f>'Calcolo domanda-capacità'!B7</f>
        <v>Appoggio</v>
      </c>
      <c r="C5" s="384">
        <f>'Calcolo domanda-capacità'!G7</f>
        <v>0.5019302958579881</v>
      </c>
    </row>
    <row r="6" spans="1:3" x14ac:dyDescent="0.2">
      <c r="A6" s="381" t="str">
        <f t="shared" si="0"/>
        <v>T1</v>
      </c>
      <c r="B6" s="305" t="str">
        <f>'Calcolo domanda-capacità'!B8</f>
        <v>Mezzeria</v>
      </c>
      <c r="C6" s="384">
        <f>'Calcolo domanda-capacità'!G8</f>
        <v>0.65630793885601579</v>
      </c>
    </row>
    <row r="7" spans="1:3" x14ac:dyDescent="0.2">
      <c r="A7" s="381" t="str">
        <f t="shared" si="0"/>
        <v>T1</v>
      </c>
      <c r="B7" s="305" t="str">
        <f>'Calcolo domanda-capacità'!B9</f>
        <v>Appoggio</v>
      </c>
      <c r="C7" s="384">
        <f>'Calcolo domanda-capacità'!G9</f>
        <v>0.78052909270216964</v>
      </c>
    </row>
    <row r="8" spans="1:3" x14ac:dyDescent="0.2">
      <c r="A8" s="381" t="str">
        <f t="shared" si="0"/>
        <v>T1</v>
      </c>
      <c r="B8" s="305" t="str">
        <f>'Calcolo domanda-capacità'!B10</f>
        <v>Appoggio</v>
      </c>
      <c r="C8" s="384">
        <f>'Calcolo domanda-capacità'!G10</f>
        <v>0.77881588757396458</v>
      </c>
    </row>
    <row r="9" spans="1:3" x14ac:dyDescent="0.2">
      <c r="A9" s="381" t="str">
        <f t="shared" si="0"/>
        <v>T1</v>
      </c>
      <c r="B9" s="305" t="str">
        <f>'Calcolo domanda-capacità'!B11</f>
        <v>Mezzeria</v>
      </c>
      <c r="C9" s="384">
        <f>'Calcolo domanda-capacità'!G11</f>
        <v>0.65895257396449702</v>
      </c>
    </row>
    <row r="10" spans="1:3" x14ac:dyDescent="0.2">
      <c r="A10" s="381" t="str">
        <f t="shared" si="0"/>
        <v>T1</v>
      </c>
      <c r="B10" s="305" t="str">
        <f>'Calcolo domanda-capacità'!B12</f>
        <v>Appoggio</v>
      </c>
      <c r="C10" s="384">
        <f>'Calcolo domanda-capacità'!G12</f>
        <v>0.50254908284023669</v>
      </c>
    </row>
    <row r="11" spans="1:3" x14ac:dyDescent="0.2">
      <c r="A11" s="381" t="str">
        <f t="shared" si="0"/>
        <v>T1</v>
      </c>
      <c r="B11" s="305" t="str">
        <f>'Calcolo domanda-capacità'!B13</f>
        <v>Appoggio</v>
      </c>
      <c r="C11" s="384">
        <f>'Calcolo domanda-capacità'!G13</f>
        <v>0.49855545364891524</v>
      </c>
    </row>
    <row r="12" spans="1:3" x14ac:dyDescent="0.2">
      <c r="A12" s="381" t="str">
        <f t="shared" si="0"/>
        <v>T1</v>
      </c>
      <c r="B12" s="305" t="str">
        <f>'Calcolo domanda-capacità'!B14</f>
        <v>Mezzeria</v>
      </c>
      <c r="C12" s="384">
        <f>'Calcolo domanda-capacità'!G14</f>
        <v>0.28145695266272192</v>
      </c>
    </row>
    <row r="13" spans="1:3" x14ac:dyDescent="0.2">
      <c r="A13" s="381" t="str">
        <f t="shared" si="0"/>
        <v>T1</v>
      </c>
      <c r="B13" s="305" t="str">
        <f>'Calcolo domanda-capacità'!B15</f>
        <v>Appoggio</v>
      </c>
      <c r="C13" s="384">
        <f>'Calcolo domanda-capacità'!G15</f>
        <v>6.7191715976331369E-3</v>
      </c>
    </row>
    <row r="14" spans="1:3" x14ac:dyDescent="0.2">
      <c r="A14" s="381" t="s">
        <v>1171</v>
      </c>
      <c r="B14" s="387" t="str">
        <f>'Calcolo domanda-capacità'!B16</f>
        <v>Appoggio</v>
      </c>
      <c r="C14" s="384">
        <f>'Calcolo domanda-capacità'!G16</f>
        <v>7.328343195266273E-3</v>
      </c>
    </row>
    <row r="15" spans="1:3" x14ac:dyDescent="0.2">
      <c r="A15" s="381" t="str">
        <f t="shared" ref="A15:A78" si="1">A14</f>
        <v>T2</v>
      </c>
      <c r="B15" s="387" t="str">
        <f>'Calcolo domanda-capacità'!B17</f>
        <v>Mezzeria</v>
      </c>
      <c r="C15" s="384">
        <f>'Calcolo domanda-capacità'!G17</f>
        <v>0.27802419132149897</v>
      </c>
    </row>
    <row r="16" spans="1:3" x14ac:dyDescent="0.2">
      <c r="A16" s="381" t="str">
        <f t="shared" si="1"/>
        <v>T2</v>
      </c>
      <c r="B16" s="387" t="str">
        <f>'Calcolo domanda-capacità'!B18</f>
        <v>Appoggio</v>
      </c>
      <c r="C16" s="384">
        <f>'Calcolo domanda-capacità'!G18</f>
        <v>0.49864514792899411</v>
      </c>
    </row>
    <row r="17" spans="1:3" x14ac:dyDescent="0.2">
      <c r="A17" s="381" t="str">
        <f t="shared" si="1"/>
        <v>T2</v>
      </c>
      <c r="B17" s="387" t="str">
        <f>'Calcolo domanda-capacità'!B19</f>
        <v>Appoggio</v>
      </c>
      <c r="C17" s="384">
        <f>'Calcolo domanda-capacità'!G19</f>
        <v>0.50394559171597642</v>
      </c>
    </row>
    <row r="18" spans="1:3" x14ac:dyDescent="0.2">
      <c r="A18" s="381" t="str">
        <f t="shared" si="1"/>
        <v>T2</v>
      </c>
      <c r="B18" s="387" t="str">
        <f>'Calcolo domanda-capacità'!B20</f>
        <v>Mezzeria</v>
      </c>
      <c r="C18" s="384">
        <f>'Calcolo domanda-capacità'!G20</f>
        <v>0.65328265285996057</v>
      </c>
    </row>
    <row r="19" spans="1:3" x14ac:dyDescent="0.2">
      <c r="A19" s="381" t="str">
        <f t="shared" si="1"/>
        <v>T2</v>
      </c>
      <c r="B19" s="387" t="str">
        <f>'Calcolo domanda-capacità'!B21</f>
        <v>Appoggio</v>
      </c>
      <c r="C19" s="384">
        <f>'Calcolo domanda-capacità'!G21</f>
        <v>0.74676654832347145</v>
      </c>
    </row>
    <row r="20" spans="1:3" x14ac:dyDescent="0.2">
      <c r="A20" s="381" t="str">
        <f t="shared" si="1"/>
        <v>T2</v>
      </c>
      <c r="B20" s="387" t="str">
        <f>'Calcolo domanda-capacità'!B22</f>
        <v>Appoggio</v>
      </c>
      <c r="C20" s="384">
        <f>'Calcolo domanda-capacità'!G22</f>
        <v>0.74670997041420117</v>
      </c>
    </row>
    <row r="21" spans="1:3" x14ac:dyDescent="0.2">
      <c r="A21" s="381" t="str">
        <f t="shared" si="1"/>
        <v>T2</v>
      </c>
      <c r="B21" s="387" t="str">
        <f>'Calcolo domanda-capacità'!B23</f>
        <v>Mezzeria</v>
      </c>
      <c r="C21" s="384">
        <f>'Calcolo domanda-capacità'!G23</f>
        <v>0.65646571005917165</v>
      </c>
    </row>
    <row r="22" spans="1:3" x14ac:dyDescent="0.2">
      <c r="A22" s="381" t="str">
        <f t="shared" si="1"/>
        <v>T2</v>
      </c>
      <c r="B22" s="387" t="str">
        <f>'Calcolo domanda-capacità'!B24</f>
        <v>Appoggio</v>
      </c>
      <c r="C22" s="384">
        <f>'Calcolo domanda-capacità'!G24</f>
        <v>0.50337295857988162</v>
      </c>
    </row>
    <row r="23" spans="1:3" x14ac:dyDescent="0.2">
      <c r="A23" s="381" t="str">
        <f t="shared" si="1"/>
        <v>T2</v>
      </c>
      <c r="B23" s="387" t="str">
        <f>'Calcolo domanda-capacità'!B25</f>
        <v>Appoggio</v>
      </c>
      <c r="C23" s="384">
        <f>'Calcolo domanda-capacità'!G25</f>
        <v>0.49796602564102566</v>
      </c>
    </row>
    <row r="24" spans="1:3" x14ac:dyDescent="0.2">
      <c r="A24" s="381" t="str">
        <f t="shared" si="1"/>
        <v>T2</v>
      </c>
      <c r="B24" s="387" t="str">
        <f>'Calcolo domanda-capacità'!B26</f>
        <v>Mezzeria</v>
      </c>
      <c r="C24" s="384">
        <f>'Calcolo domanda-capacità'!G26</f>
        <v>0.28449974358974361</v>
      </c>
    </row>
    <row r="25" spans="1:3" x14ac:dyDescent="0.2">
      <c r="A25" s="381" t="str">
        <f t="shared" si="1"/>
        <v>T2</v>
      </c>
      <c r="B25" s="387" t="str">
        <f>'Calcolo domanda-capacità'!B27</f>
        <v>Appoggio</v>
      </c>
      <c r="C25" s="384">
        <f>'Calcolo domanda-capacità'!G27</f>
        <v>7.8635502958579878E-3</v>
      </c>
    </row>
    <row r="26" spans="1:3" x14ac:dyDescent="0.2">
      <c r="A26" s="381" t="s">
        <v>1172</v>
      </c>
      <c r="B26" s="387" t="str">
        <f>'Calcolo domanda-capacità'!B28</f>
        <v>Appoggio</v>
      </c>
      <c r="C26" s="384">
        <f>'Calcolo domanda-capacità'!G28</f>
        <v>7.8615187376725841E-3</v>
      </c>
    </row>
    <row r="27" spans="1:3" x14ac:dyDescent="0.2">
      <c r="A27" s="381" t="str">
        <f t="shared" si="1"/>
        <v>T3</v>
      </c>
      <c r="B27" s="387" t="str">
        <f>'Calcolo domanda-capacità'!B29</f>
        <v>Mezzeria</v>
      </c>
      <c r="C27" s="384">
        <f>'Calcolo domanda-capacità'!G29</f>
        <v>0.27838237672583827</v>
      </c>
    </row>
    <row r="28" spans="1:3" x14ac:dyDescent="0.2">
      <c r="A28" s="381" t="str">
        <f t="shared" si="1"/>
        <v>T3</v>
      </c>
      <c r="B28" s="387" t="str">
        <f>'Calcolo domanda-capacità'!B30</f>
        <v>Appoggio</v>
      </c>
      <c r="C28" s="384">
        <f>'Calcolo domanda-capacità'!G30</f>
        <v>0.49947773175542409</v>
      </c>
    </row>
    <row r="29" spans="1:3" x14ac:dyDescent="0.2">
      <c r="A29" s="381" t="str">
        <f t="shared" si="1"/>
        <v>T3</v>
      </c>
      <c r="B29" s="387" t="str">
        <f>'Calcolo domanda-capacità'!B31</f>
        <v>Appoggio</v>
      </c>
      <c r="C29" s="384">
        <f>'Calcolo domanda-capacità'!G31</f>
        <v>0.5053316863905325</v>
      </c>
    </row>
    <row r="30" spans="1:3" x14ac:dyDescent="0.2">
      <c r="A30" s="381" t="str">
        <f t="shared" si="1"/>
        <v>T3</v>
      </c>
      <c r="B30" s="387" t="str">
        <f>'Calcolo domanda-capacità'!B32</f>
        <v>Mezzeria</v>
      </c>
      <c r="C30" s="384">
        <f>'Calcolo domanda-capacità'!G32</f>
        <v>0.65206222879684417</v>
      </c>
    </row>
    <row r="31" spans="1:3" x14ac:dyDescent="0.2">
      <c r="A31" s="381" t="str">
        <f t="shared" si="1"/>
        <v>T3</v>
      </c>
      <c r="B31" s="387" t="str">
        <f>'Calcolo domanda-capacità'!B33</f>
        <v>Appoggio</v>
      </c>
      <c r="C31" s="384">
        <f>'Calcolo domanda-capacità'!G33</f>
        <v>0.7416374063116371</v>
      </c>
    </row>
    <row r="32" spans="1:3" x14ac:dyDescent="0.2">
      <c r="A32" s="381" t="str">
        <f t="shared" si="1"/>
        <v>T3</v>
      </c>
      <c r="B32" s="387" t="str">
        <f>'Calcolo domanda-capacità'!B34</f>
        <v>Appoggio</v>
      </c>
      <c r="C32" s="384">
        <f>'Calcolo domanda-capacità'!G34</f>
        <v>0.74141579881656805</v>
      </c>
    </row>
    <row r="33" spans="1:3" x14ac:dyDescent="0.2">
      <c r="A33" s="381" t="str">
        <f t="shared" si="1"/>
        <v>T3</v>
      </c>
      <c r="B33" s="387" t="str">
        <f>'Calcolo domanda-capacità'!B35</f>
        <v>Mezzeria</v>
      </c>
      <c r="C33" s="384">
        <f>'Calcolo domanda-capacità'!G35</f>
        <v>0.6559636390532545</v>
      </c>
    </row>
    <row r="34" spans="1:3" x14ac:dyDescent="0.2">
      <c r="A34" s="381" t="str">
        <f t="shared" si="1"/>
        <v>T3</v>
      </c>
      <c r="B34" s="387" t="str">
        <f>'Calcolo domanda-capacità'!B36</f>
        <v>Appoggio</v>
      </c>
      <c r="C34" s="384">
        <f>'Calcolo domanda-capacità'!G36</f>
        <v>0.5061860355029586</v>
      </c>
    </row>
    <row r="35" spans="1:3" x14ac:dyDescent="0.2">
      <c r="A35" s="381" t="str">
        <f t="shared" si="1"/>
        <v>T3</v>
      </c>
      <c r="B35" s="387" t="str">
        <f>'Calcolo domanda-capacità'!B37</f>
        <v>Appoggio</v>
      </c>
      <c r="C35" s="384">
        <f>'Calcolo domanda-capacità'!G37</f>
        <v>0.50030608481262329</v>
      </c>
    </row>
    <row r="36" spans="1:3" x14ac:dyDescent="0.2">
      <c r="A36" s="381" t="str">
        <f t="shared" si="1"/>
        <v>T3</v>
      </c>
      <c r="B36" s="387" t="str">
        <f>'Calcolo domanda-capacità'!B38</f>
        <v>Mezzeria</v>
      </c>
      <c r="C36" s="384">
        <f>'Calcolo domanda-capacità'!G38</f>
        <v>0.28758590729783035</v>
      </c>
    </row>
    <row r="37" spans="1:3" x14ac:dyDescent="0.2">
      <c r="A37" s="381" t="str">
        <f t="shared" si="1"/>
        <v>T3</v>
      </c>
      <c r="B37" s="387" t="str">
        <f>'Calcolo domanda-capacità'!B39</f>
        <v>Appoggio</v>
      </c>
      <c r="C37" s="384">
        <f>'Calcolo domanda-capacità'!G39</f>
        <v>6.5636291913214991E-3</v>
      </c>
    </row>
    <row r="38" spans="1:3" x14ac:dyDescent="0.2">
      <c r="A38" s="381" t="s">
        <v>1173</v>
      </c>
      <c r="B38" s="387" t="str">
        <f>'Calcolo domanda-capacità'!B40</f>
        <v>Appoggio</v>
      </c>
      <c r="C38" s="384">
        <f>'Calcolo domanda-capacità'!G40</f>
        <v>7.9770118343195258E-3</v>
      </c>
    </row>
    <row r="39" spans="1:3" x14ac:dyDescent="0.2">
      <c r="A39" s="381" t="str">
        <f t="shared" si="1"/>
        <v>T4</v>
      </c>
      <c r="B39" s="387" t="str">
        <f>'Calcolo domanda-capacità'!B41</f>
        <v>Mezzeria</v>
      </c>
      <c r="C39" s="384">
        <f>'Calcolo domanda-capacità'!G41</f>
        <v>0.27737694280078901</v>
      </c>
    </row>
    <row r="40" spans="1:3" x14ac:dyDescent="0.2">
      <c r="A40" s="381" t="str">
        <f t="shared" si="1"/>
        <v>T4</v>
      </c>
      <c r="B40" s="387" t="str">
        <f>'Calcolo domanda-capacità'!B42</f>
        <v>Appoggio</v>
      </c>
      <c r="C40" s="384">
        <f>'Calcolo domanda-capacità'!G42</f>
        <v>0.49887246548323466</v>
      </c>
    </row>
    <row r="41" spans="1:3" x14ac:dyDescent="0.2">
      <c r="A41" s="381" t="str">
        <f t="shared" si="1"/>
        <v>T4</v>
      </c>
      <c r="B41" s="387" t="str">
        <f>'Calcolo domanda-capacità'!B43</f>
        <v>Appoggio</v>
      </c>
      <c r="C41" s="384">
        <f>'Calcolo domanda-capacità'!G43</f>
        <v>0.50487972386587776</v>
      </c>
    </row>
    <row r="42" spans="1:3" x14ac:dyDescent="0.2">
      <c r="A42" s="381" t="str">
        <f t="shared" si="1"/>
        <v>T4</v>
      </c>
      <c r="B42" s="387" t="str">
        <f>'Calcolo domanda-capacità'!B44</f>
        <v>Mezzeria</v>
      </c>
      <c r="C42" s="384">
        <f>'Calcolo domanda-capacità'!G44</f>
        <v>0.65018846153846155</v>
      </c>
    </row>
    <row r="43" spans="1:3" x14ac:dyDescent="0.2">
      <c r="A43" s="381" t="str">
        <f t="shared" si="1"/>
        <v>T4</v>
      </c>
      <c r="B43" s="387" t="str">
        <f>'Calcolo domanda-capacità'!B45</f>
        <v>Appoggio</v>
      </c>
      <c r="C43" s="384">
        <f>'Calcolo domanda-capacità'!G45</f>
        <v>0.73892863905325445</v>
      </c>
    </row>
    <row r="44" spans="1:3" x14ac:dyDescent="0.2">
      <c r="A44" s="381" t="str">
        <f t="shared" si="1"/>
        <v>T4</v>
      </c>
      <c r="B44" s="387" t="str">
        <f>'Calcolo domanda-capacità'!B46</f>
        <v>Appoggio</v>
      </c>
      <c r="C44" s="384">
        <f>'Calcolo domanda-capacità'!G46</f>
        <v>0.73910675542406312</v>
      </c>
    </row>
    <row r="45" spans="1:3" x14ac:dyDescent="0.2">
      <c r="A45" s="381" t="str">
        <f t="shared" si="1"/>
        <v>T4</v>
      </c>
      <c r="B45" s="387" t="str">
        <f>'Calcolo domanda-capacità'!B47</f>
        <v>Mezzeria</v>
      </c>
      <c r="C45" s="384">
        <f>'Calcolo domanda-capacità'!G47</f>
        <v>0.65485677514792895</v>
      </c>
    </row>
    <row r="46" spans="1:3" x14ac:dyDescent="0.2">
      <c r="A46" s="381" t="str">
        <f t="shared" si="1"/>
        <v>T4</v>
      </c>
      <c r="B46" s="387" t="str">
        <f>'Calcolo domanda-capacità'!B48</f>
        <v>Appoggio</v>
      </c>
      <c r="C46" s="384">
        <f>'Calcolo domanda-capacità'!G48</f>
        <v>0.50657547337278108</v>
      </c>
    </row>
    <row r="47" spans="1:3" x14ac:dyDescent="0.2">
      <c r="A47" s="381" t="str">
        <f t="shared" si="1"/>
        <v>T4</v>
      </c>
      <c r="B47" s="387" t="str">
        <f>'Calcolo domanda-capacità'!B49</f>
        <v>Appoggio</v>
      </c>
      <c r="C47" s="384">
        <f>'Calcolo domanda-capacità'!G49</f>
        <v>0.50087256410256409</v>
      </c>
    </row>
    <row r="48" spans="1:3" x14ac:dyDescent="0.2">
      <c r="A48" s="381" t="str">
        <f t="shared" si="1"/>
        <v>T4</v>
      </c>
      <c r="B48" s="387" t="str">
        <f>'Calcolo domanda-capacità'!B50</f>
        <v>Mezzeria</v>
      </c>
      <c r="C48" s="384">
        <f>'Calcolo domanda-capacità'!G50</f>
        <v>0.28821339250493094</v>
      </c>
    </row>
    <row r="49" spans="1:3" x14ac:dyDescent="0.2">
      <c r="A49" s="381" t="str">
        <f t="shared" si="1"/>
        <v>T4</v>
      </c>
      <c r="B49" s="387" t="str">
        <f>'Calcolo domanda-capacità'!B51</f>
        <v>Appoggio</v>
      </c>
      <c r="C49" s="384">
        <f>'Calcolo domanda-capacità'!G51</f>
        <v>8.4628796844181467E-3</v>
      </c>
    </row>
    <row r="50" spans="1:3" x14ac:dyDescent="0.2">
      <c r="A50" s="381" t="s">
        <v>1174</v>
      </c>
      <c r="B50" s="387" t="str">
        <f>'Calcolo domanda-capacità'!B52</f>
        <v>Appoggio</v>
      </c>
      <c r="C50" s="384">
        <f>'Calcolo domanda-capacità'!G52</f>
        <v>7.8809368836291922E-3</v>
      </c>
    </row>
    <row r="51" spans="1:3" x14ac:dyDescent="0.2">
      <c r="A51" s="381" t="str">
        <f t="shared" si="1"/>
        <v>T5</v>
      </c>
      <c r="B51" s="387" t="str">
        <f>'Calcolo domanda-capacità'!B53</f>
        <v>Mezzeria</v>
      </c>
      <c r="C51" s="384">
        <f>'Calcolo domanda-capacità'!G53</f>
        <v>0.27781608481262327</v>
      </c>
    </row>
    <row r="52" spans="1:3" x14ac:dyDescent="0.2">
      <c r="A52" s="381" t="str">
        <f t="shared" si="1"/>
        <v>T5</v>
      </c>
      <c r="B52" s="387" t="str">
        <f>'Calcolo domanda-capacità'!B54</f>
        <v>Appoggio</v>
      </c>
      <c r="C52" s="384">
        <f>'Calcolo domanda-capacità'!G54</f>
        <v>0.49863531558185398</v>
      </c>
    </row>
    <row r="53" spans="1:3" x14ac:dyDescent="0.2">
      <c r="A53" s="381" t="str">
        <f t="shared" si="1"/>
        <v>T5</v>
      </c>
      <c r="B53" s="387" t="str">
        <f>'Calcolo domanda-capacità'!B55</f>
        <v>Appoggio</v>
      </c>
      <c r="C53" s="384">
        <f>'Calcolo domanda-capacità'!G55</f>
        <v>0.50465454635108487</v>
      </c>
    </row>
    <row r="54" spans="1:3" x14ac:dyDescent="0.2">
      <c r="A54" s="381" t="str">
        <f t="shared" si="1"/>
        <v>T5</v>
      </c>
      <c r="B54" s="387" t="str">
        <f>'Calcolo domanda-capacità'!B56</f>
        <v>Mezzeria</v>
      </c>
      <c r="C54" s="384">
        <f>'Calcolo domanda-capacità'!G56</f>
        <v>0.64969691321499012</v>
      </c>
    </row>
    <row r="55" spans="1:3" x14ac:dyDescent="0.2">
      <c r="A55" s="381" t="str">
        <f t="shared" si="1"/>
        <v>T5</v>
      </c>
      <c r="B55" s="387" t="str">
        <f>'Calcolo domanda-capacità'!B57</f>
        <v>Appoggio</v>
      </c>
      <c r="C55" s="384">
        <f>'Calcolo domanda-capacità'!G57</f>
        <v>0.738691627218935</v>
      </c>
    </row>
    <row r="56" spans="1:3" x14ac:dyDescent="0.2">
      <c r="A56" s="381" t="str">
        <f t="shared" si="1"/>
        <v>T5</v>
      </c>
      <c r="B56" s="387" t="str">
        <f>'Calcolo domanda-capacità'!B58</f>
        <v>Appoggio</v>
      </c>
      <c r="C56" s="384">
        <f>'Calcolo domanda-capacità'!G58</f>
        <v>0.73881009861932934</v>
      </c>
    </row>
    <row r="57" spans="1:3" x14ac:dyDescent="0.2">
      <c r="A57" s="381" t="str">
        <f t="shared" si="1"/>
        <v>T5</v>
      </c>
      <c r="B57" s="387" t="str">
        <f>'Calcolo domanda-capacità'!B59</f>
        <v>Mezzeria</v>
      </c>
      <c r="C57" s="384">
        <f>'Calcolo domanda-capacità'!G59</f>
        <v>0.65371018737672582</v>
      </c>
    </row>
    <row r="58" spans="1:3" x14ac:dyDescent="0.2">
      <c r="A58" s="381" t="str">
        <f t="shared" si="1"/>
        <v>T5</v>
      </c>
      <c r="B58" s="387" t="str">
        <f>'Calcolo domanda-capacità'!B60</f>
        <v>Appoggio</v>
      </c>
      <c r="C58" s="384">
        <f>'Calcolo domanda-capacità'!G60</f>
        <v>0.50481520710059169</v>
      </c>
    </row>
    <row r="59" spans="1:3" x14ac:dyDescent="0.2">
      <c r="A59" s="381" t="str">
        <f t="shared" si="1"/>
        <v>T5</v>
      </c>
      <c r="B59" s="387" t="str">
        <f>'Calcolo domanda-capacità'!B61</f>
        <v>Appoggio</v>
      </c>
      <c r="C59" s="384">
        <f>'Calcolo domanda-capacità'!G61</f>
        <v>0.49872186390532536</v>
      </c>
    </row>
    <row r="60" spans="1:3" x14ac:dyDescent="0.2">
      <c r="A60" s="381" t="str">
        <f t="shared" si="1"/>
        <v>T5</v>
      </c>
      <c r="B60" s="387" t="str">
        <f>'Calcolo domanda-capacità'!B62</f>
        <v>Mezzeria</v>
      </c>
      <c r="C60" s="384">
        <f>'Calcolo domanda-capacità'!G62</f>
        <v>0.28636307692307694</v>
      </c>
    </row>
    <row r="61" spans="1:3" x14ac:dyDescent="0.2">
      <c r="A61" s="381" t="str">
        <f t="shared" si="1"/>
        <v>T5</v>
      </c>
      <c r="B61" s="387" t="str">
        <f>'Calcolo domanda-capacità'!B63</f>
        <v>Appoggio</v>
      </c>
      <c r="C61" s="384">
        <f>'Calcolo domanda-capacità'!G63</f>
        <v>8.3760650887573975E-3</v>
      </c>
    </row>
    <row r="62" spans="1:3" x14ac:dyDescent="0.2">
      <c r="A62" s="381" t="s">
        <v>1175</v>
      </c>
      <c r="B62" s="387" t="str">
        <f>'Calcolo domanda-capacità'!B64</f>
        <v>Appoggio</v>
      </c>
      <c r="C62" s="384">
        <f>'Calcolo domanda-capacità'!G64</f>
        <v>7.7589644970414203E-3</v>
      </c>
    </row>
    <row r="63" spans="1:3" x14ac:dyDescent="0.2">
      <c r="A63" s="381" t="str">
        <f t="shared" si="1"/>
        <v>T6</v>
      </c>
      <c r="B63" s="387" t="str">
        <f>'Calcolo domanda-capacità'!B65</f>
        <v>Mezzeria</v>
      </c>
      <c r="C63" s="384">
        <f>'Calcolo domanda-capacità'!G65</f>
        <v>0.27735649901380671</v>
      </c>
    </row>
    <row r="64" spans="1:3" x14ac:dyDescent="0.2">
      <c r="A64" s="381" t="str">
        <f t="shared" si="1"/>
        <v>T6</v>
      </c>
      <c r="B64" s="387" t="str">
        <f>'Calcolo domanda-capacità'!B66</f>
        <v>Appoggio</v>
      </c>
      <c r="C64" s="384">
        <f>'Calcolo domanda-capacità'!G66</f>
        <v>0.49779819526627211</v>
      </c>
    </row>
    <row r="65" spans="1:3" x14ac:dyDescent="0.2">
      <c r="A65" s="381" t="str">
        <f t="shared" si="1"/>
        <v>T6</v>
      </c>
      <c r="B65" s="387" t="str">
        <f>'Calcolo domanda-capacità'!B67</f>
        <v>Appoggio</v>
      </c>
      <c r="C65" s="384">
        <f>'Calcolo domanda-capacità'!G67</f>
        <v>0.50372319526627218</v>
      </c>
    </row>
    <row r="66" spans="1:3" x14ac:dyDescent="0.2">
      <c r="A66" s="381" t="str">
        <f t="shared" si="1"/>
        <v>T6</v>
      </c>
      <c r="B66" s="387" t="str">
        <f>'Calcolo domanda-capacità'!B68</f>
        <v>Mezzeria</v>
      </c>
      <c r="C66" s="384">
        <f>'Calcolo domanda-capacità'!G68</f>
        <v>0.64882153846153845</v>
      </c>
    </row>
    <row r="67" spans="1:3" x14ac:dyDescent="0.2">
      <c r="A67" s="381" t="str">
        <f t="shared" si="1"/>
        <v>T6</v>
      </c>
      <c r="B67" s="387" t="str">
        <f>'Calcolo domanda-capacità'!B69</f>
        <v>Appoggio</v>
      </c>
      <c r="C67" s="384">
        <f>'Calcolo domanda-capacità'!G69</f>
        <v>0.73813584812623279</v>
      </c>
    </row>
    <row r="68" spans="1:3" x14ac:dyDescent="0.2">
      <c r="A68" s="381" t="str">
        <f t="shared" si="1"/>
        <v>T6</v>
      </c>
      <c r="B68" s="387" t="str">
        <f>'Calcolo domanda-capacità'!B70</f>
        <v>Appoggio</v>
      </c>
      <c r="C68" s="384">
        <f>'Calcolo domanda-capacità'!G70</f>
        <v>0.73793720907297833</v>
      </c>
    </row>
    <row r="69" spans="1:3" x14ac:dyDescent="0.2">
      <c r="A69" s="381" t="str">
        <f t="shared" si="1"/>
        <v>T6</v>
      </c>
      <c r="B69" s="387" t="str">
        <f>'Calcolo domanda-capacità'!B71</f>
        <v>Mezzeria</v>
      </c>
      <c r="C69" s="384">
        <f>'Calcolo domanda-capacità'!G71</f>
        <v>0.65278576923076925</v>
      </c>
    </row>
    <row r="70" spans="1:3" x14ac:dyDescent="0.2">
      <c r="A70" s="381" t="str">
        <f t="shared" si="1"/>
        <v>T6</v>
      </c>
      <c r="B70" s="387" t="str">
        <f>'Calcolo domanda-capacità'!B72</f>
        <v>Appoggio</v>
      </c>
      <c r="C70" s="384">
        <f>'Calcolo domanda-capacità'!G72</f>
        <v>0.50645123274161741</v>
      </c>
    </row>
    <row r="71" spans="1:3" x14ac:dyDescent="0.2">
      <c r="A71" s="381" t="str">
        <f t="shared" si="1"/>
        <v>T6</v>
      </c>
      <c r="B71" s="387" t="str">
        <f>'Calcolo domanda-capacità'!B73</f>
        <v>Appoggio</v>
      </c>
      <c r="C71" s="384">
        <f>'Calcolo domanda-capacità'!G73</f>
        <v>0.4977310059171598</v>
      </c>
    </row>
    <row r="72" spans="1:3" x14ac:dyDescent="0.2">
      <c r="A72" s="381" t="str">
        <f t="shared" si="1"/>
        <v>T6</v>
      </c>
      <c r="B72" s="387" t="str">
        <f>'Calcolo domanda-capacità'!B74</f>
        <v>Mezzeria</v>
      </c>
      <c r="C72" s="384">
        <f>'Calcolo domanda-capacità'!G74</f>
        <v>0.28579398422090729</v>
      </c>
    </row>
    <row r="73" spans="1:3" x14ac:dyDescent="0.2">
      <c r="A73" s="381" t="str">
        <f t="shared" si="1"/>
        <v>T6</v>
      </c>
      <c r="B73" s="387" t="str">
        <f>'Calcolo domanda-capacità'!B75</f>
        <v>Appoggio</v>
      </c>
      <c r="C73" s="384">
        <f>'Calcolo domanda-capacità'!G75</f>
        <v>8.4835207100591708E-3</v>
      </c>
    </row>
    <row r="74" spans="1:3" x14ac:dyDescent="0.2">
      <c r="A74" s="381" t="s">
        <v>1176</v>
      </c>
      <c r="B74" s="387" t="str">
        <f>'Calcolo domanda-capacità'!B76</f>
        <v>Appoggio</v>
      </c>
      <c r="C74" s="384">
        <f>'Calcolo domanda-capacità'!G76</f>
        <v>8.0098323471400387E-3</v>
      </c>
    </row>
    <row r="75" spans="1:3" x14ac:dyDescent="0.2">
      <c r="A75" s="381" t="str">
        <f t="shared" si="1"/>
        <v>T7</v>
      </c>
      <c r="B75" s="387" t="str">
        <f>'Calcolo domanda-capacità'!B77</f>
        <v>Mezzeria</v>
      </c>
      <c r="C75" s="384">
        <f>'Calcolo domanda-capacità'!G77</f>
        <v>0.27733508875739643</v>
      </c>
    </row>
    <row r="76" spans="1:3" x14ac:dyDescent="0.2">
      <c r="A76" s="381" t="str">
        <f t="shared" si="1"/>
        <v>T7</v>
      </c>
      <c r="B76" s="387" t="str">
        <f>'Calcolo domanda-capacità'!B78</f>
        <v>Appoggio</v>
      </c>
      <c r="C76" s="384">
        <f>'Calcolo domanda-capacità'!G78</f>
        <v>0.49740923076923071</v>
      </c>
    </row>
    <row r="77" spans="1:3" x14ac:dyDescent="0.2">
      <c r="A77" s="381" t="str">
        <f t="shared" si="1"/>
        <v>T7</v>
      </c>
      <c r="B77" s="387" t="str">
        <f>'Calcolo domanda-capacità'!B79</f>
        <v>Appoggio</v>
      </c>
      <c r="C77" s="384">
        <f>'Calcolo domanda-capacità'!G79</f>
        <v>0.50332621301775149</v>
      </c>
    </row>
    <row r="78" spans="1:3" x14ac:dyDescent="0.2">
      <c r="A78" s="381" t="str">
        <f t="shared" si="1"/>
        <v>T7</v>
      </c>
      <c r="B78" s="387" t="str">
        <f>'Calcolo domanda-capacità'!B80</f>
        <v>Mezzeria</v>
      </c>
      <c r="C78" s="384">
        <f>'Calcolo domanda-capacità'!G80</f>
        <v>0.64784840236686392</v>
      </c>
    </row>
    <row r="79" spans="1:3" x14ac:dyDescent="0.2">
      <c r="A79" s="381" t="str">
        <f t="shared" ref="A79:A142" si="2">A78</f>
        <v>T7</v>
      </c>
      <c r="B79" s="387" t="str">
        <f>'Calcolo domanda-capacità'!B81</f>
        <v>Appoggio</v>
      </c>
      <c r="C79" s="384">
        <f>'Calcolo domanda-capacità'!G81</f>
        <v>0.73668484220907293</v>
      </c>
    </row>
    <row r="80" spans="1:3" x14ac:dyDescent="0.2">
      <c r="A80" s="381" t="str">
        <f t="shared" si="2"/>
        <v>T7</v>
      </c>
      <c r="B80" s="387" t="str">
        <f>'Calcolo domanda-capacità'!B82</f>
        <v>Appoggio</v>
      </c>
      <c r="C80" s="384">
        <f>'Calcolo domanda-capacità'!G82</f>
        <v>0.73661521696252463</v>
      </c>
    </row>
    <row r="81" spans="1:3" x14ac:dyDescent="0.2">
      <c r="A81" s="381" t="str">
        <f t="shared" si="2"/>
        <v>T7</v>
      </c>
      <c r="B81" s="387" t="str">
        <f>'Calcolo domanda-capacità'!B83</f>
        <v>Mezzeria</v>
      </c>
      <c r="C81" s="384">
        <f>'Calcolo domanda-capacità'!G83</f>
        <v>0.65175005917159767</v>
      </c>
    </row>
    <row r="82" spans="1:3" x14ac:dyDescent="0.2">
      <c r="A82" s="381" t="str">
        <f t="shared" si="2"/>
        <v>T7</v>
      </c>
      <c r="B82" s="387" t="str">
        <f>'Calcolo domanda-capacità'!B84</f>
        <v>Appoggio</v>
      </c>
      <c r="C82" s="384">
        <f>'Calcolo domanda-capacità'!G84</f>
        <v>0.50315711045364897</v>
      </c>
    </row>
    <row r="83" spans="1:3" x14ac:dyDescent="0.2">
      <c r="A83" s="381" t="str">
        <f t="shared" si="2"/>
        <v>T7</v>
      </c>
      <c r="B83" s="387" t="str">
        <f>'Calcolo domanda-capacità'!B85</f>
        <v>Appoggio</v>
      </c>
      <c r="C83" s="384">
        <f>'Calcolo domanda-capacità'!G85</f>
        <v>0.49721266272189357</v>
      </c>
    </row>
    <row r="84" spans="1:3" x14ac:dyDescent="0.2">
      <c r="A84" s="381" t="str">
        <f t="shared" si="2"/>
        <v>T7</v>
      </c>
      <c r="B84" s="387" t="str">
        <f>'Calcolo domanda-capacità'!B86</f>
        <v>Mezzeria</v>
      </c>
      <c r="C84" s="384">
        <f>'Calcolo domanda-capacità'!G86</f>
        <v>0.28556000986193297</v>
      </c>
    </row>
    <row r="85" spans="1:3" x14ac:dyDescent="0.2">
      <c r="A85" s="381" t="str">
        <f t="shared" si="2"/>
        <v>T7</v>
      </c>
      <c r="B85" s="387" t="str">
        <f>'Calcolo domanda-capacità'!B87</f>
        <v>Appoggio</v>
      </c>
      <c r="C85" s="384">
        <f>'Calcolo domanda-capacità'!G87</f>
        <v>8.1431656804733729E-3</v>
      </c>
    </row>
    <row r="86" spans="1:3" x14ac:dyDescent="0.2">
      <c r="A86" s="381" t="s">
        <v>1177</v>
      </c>
      <c r="B86" s="387" t="str">
        <f>'Calcolo domanda-capacità'!B88</f>
        <v>Appoggio</v>
      </c>
      <c r="C86" s="384">
        <f>'Calcolo domanda-capacità'!G88</f>
        <v>8.1326134122287966E-3</v>
      </c>
    </row>
    <row r="87" spans="1:3" x14ac:dyDescent="0.2">
      <c r="A87" s="381" t="str">
        <f t="shared" si="2"/>
        <v>T8</v>
      </c>
      <c r="B87" s="387" t="str">
        <f>'Calcolo domanda-capacità'!B89</f>
        <v>Mezzeria</v>
      </c>
      <c r="C87" s="384">
        <f>'Calcolo domanda-capacità'!G89</f>
        <v>0.27825563116370811</v>
      </c>
    </row>
    <row r="88" spans="1:3" x14ac:dyDescent="0.2">
      <c r="A88" s="381" t="str">
        <f t="shared" si="2"/>
        <v>T8</v>
      </c>
      <c r="B88" s="387" t="str">
        <f>'Calcolo domanda-capacità'!B90</f>
        <v>Appoggio</v>
      </c>
      <c r="C88" s="384">
        <f>'Calcolo domanda-capacità'!G90</f>
        <v>0.49856084812623269</v>
      </c>
    </row>
    <row r="89" spans="1:3" x14ac:dyDescent="0.2">
      <c r="A89" s="381" t="str">
        <f t="shared" si="2"/>
        <v>T8</v>
      </c>
      <c r="B89" s="387" t="str">
        <f>'Calcolo domanda-capacità'!B91</f>
        <v>Appoggio</v>
      </c>
      <c r="C89" s="384">
        <f>'Calcolo domanda-capacità'!G91</f>
        <v>0.50413508875739643</v>
      </c>
    </row>
    <row r="90" spans="1:3" x14ac:dyDescent="0.2">
      <c r="A90" s="381" t="str">
        <f t="shared" si="2"/>
        <v>T8</v>
      </c>
      <c r="B90" s="387" t="str">
        <f>'Calcolo domanda-capacità'!B92</f>
        <v>Mezzeria</v>
      </c>
      <c r="C90" s="384">
        <f>'Calcolo domanda-capacità'!G92</f>
        <v>0.64658914201183437</v>
      </c>
    </row>
    <row r="91" spans="1:3" x14ac:dyDescent="0.2">
      <c r="A91" s="381" t="str">
        <f t="shared" si="2"/>
        <v>T8</v>
      </c>
      <c r="B91" s="387" t="str">
        <f>'Calcolo domanda-capacità'!B93</f>
        <v>Appoggio</v>
      </c>
      <c r="C91" s="384">
        <f>'Calcolo domanda-capacità'!G93</f>
        <v>0.73361570019723865</v>
      </c>
    </row>
    <row r="92" spans="1:3" x14ac:dyDescent="0.2">
      <c r="A92" s="381" t="str">
        <f t="shared" si="2"/>
        <v>T8</v>
      </c>
      <c r="B92" s="387" t="str">
        <f>'Calcolo domanda-capacità'!B94</f>
        <v>Appoggio</v>
      </c>
      <c r="C92" s="384">
        <f>'Calcolo domanda-capacità'!G94</f>
        <v>0.73290921104536488</v>
      </c>
    </row>
    <row r="93" spans="1:3" x14ac:dyDescent="0.2">
      <c r="A93" s="381" t="str">
        <f t="shared" si="2"/>
        <v>T8</v>
      </c>
      <c r="B93" s="387" t="str">
        <f>'Calcolo domanda-capacità'!B95</f>
        <v>Mezzeria</v>
      </c>
      <c r="C93" s="384">
        <f>'Calcolo domanda-capacità'!G95</f>
        <v>0.65033538461538454</v>
      </c>
    </row>
    <row r="94" spans="1:3" x14ac:dyDescent="0.2">
      <c r="A94" s="381" t="str">
        <f t="shared" si="2"/>
        <v>T8</v>
      </c>
      <c r="B94" s="387" t="str">
        <f>'Calcolo domanda-capacità'!B96</f>
        <v>Appoggio</v>
      </c>
      <c r="C94" s="384">
        <f>'Calcolo domanda-capacità'!G96</f>
        <v>0.50413578895463518</v>
      </c>
    </row>
    <row r="95" spans="1:3" x14ac:dyDescent="0.2">
      <c r="A95" s="381" t="str">
        <f t="shared" si="2"/>
        <v>T8</v>
      </c>
      <c r="B95" s="387" t="str">
        <f>'Calcolo domanda-capacità'!B97</f>
        <v>Appoggio</v>
      </c>
      <c r="C95" s="384">
        <f>'Calcolo domanda-capacità'!G97</f>
        <v>0.49854643984220909</v>
      </c>
    </row>
    <row r="96" spans="1:3" x14ac:dyDescent="0.2">
      <c r="A96" s="381" t="str">
        <f t="shared" si="2"/>
        <v>T8</v>
      </c>
      <c r="B96" s="387" t="str">
        <f>'Calcolo domanda-capacità'!B98</f>
        <v>Mezzeria</v>
      </c>
      <c r="C96" s="384">
        <f>'Calcolo domanda-capacità'!G98</f>
        <v>0.2867143885601578</v>
      </c>
    </row>
    <row r="97" spans="1:3" x14ac:dyDescent="0.2">
      <c r="A97" s="381" t="str">
        <f t="shared" si="2"/>
        <v>T8</v>
      </c>
      <c r="B97" s="387" t="str">
        <f>'Calcolo domanda-capacità'!B99</f>
        <v>Appoggio</v>
      </c>
      <c r="C97" s="384">
        <f>'Calcolo domanda-capacità'!G99</f>
        <v>8.3831558185404349E-3</v>
      </c>
    </row>
    <row r="98" spans="1:3" x14ac:dyDescent="0.2">
      <c r="A98" s="381" t="s">
        <v>1178</v>
      </c>
      <c r="B98" s="387" t="str">
        <f>'Calcolo domanda-capacità'!B100</f>
        <v>Appoggio</v>
      </c>
      <c r="C98" s="384">
        <f>'Calcolo domanda-capacità'!G100</f>
        <v>8.2782347140039451E-3</v>
      </c>
    </row>
    <row r="99" spans="1:3" x14ac:dyDescent="0.2">
      <c r="A99" s="381" t="str">
        <f t="shared" si="2"/>
        <v>T9</v>
      </c>
      <c r="B99" s="387" t="str">
        <f>'Calcolo domanda-capacità'!B101</f>
        <v>Mezzeria</v>
      </c>
      <c r="C99" s="384">
        <f>'Calcolo domanda-capacità'!G101</f>
        <v>0.28131330374753455</v>
      </c>
    </row>
    <row r="100" spans="1:3" x14ac:dyDescent="0.2">
      <c r="A100" s="381" t="str">
        <f t="shared" si="2"/>
        <v>T9</v>
      </c>
      <c r="B100" s="387" t="str">
        <f>'Calcolo domanda-capacità'!B102</f>
        <v>Appoggio</v>
      </c>
      <c r="C100" s="384">
        <f>'Calcolo domanda-capacità'!G102</f>
        <v>0.50240979289940835</v>
      </c>
    </row>
    <row r="101" spans="1:3" x14ac:dyDescent="0.2">
      <c r="A101" s="381" t="str">
        <f t="shared" si="2"/>
        <v>T9</v>
      </c>
      <c r="B101" s="387" t="str">
        <f>'Calcolo domanda-capacità'!B103</f>
        <v>Appoggio</v>
      </c>
      <c r="C101" s="384">
        <f>'Calcolo domanda-capacità'!G103</f>
        <v>0.50714748520710051</v>
      </c>
    </row>
    <row r="102" spans="1:3" x14ac:dyDescent="0.2">
      <c r="A102" s="381" t="str">
        <f t="shared" si="2"/>
        <v>T9</v>
      </c>
      <c r="B102" s="387" t="str">
        <f>'Calcolo domanda-capacità'!B104</f>
        <v>Mezzeria</v>
      </c>
      <c r="C102" s="384">
        <f>'Calcolo domanda-capacità'!G104</f>
        <v>0.64452438856015781</v>
      </c>
    </row>
    <row r="103" spans="1:3" x14ac:dyDescent="0.2">
      <c r="A103" s="381" t="str">
        <f t="shared" si="2"/>
        <v>T9</v>
      </c>
      <c r="B103" s="387" t="str">
        <f>'Calcolo domanda-capacità'!B105</f>
        <v>Appoggio</v>
      </c>
      <c r="C103" s="384">
        <f>'Calcolo domanda-capacità'!G105</f>
        <v>0.72654502958579881</v>
      </c>
    </row>
    <row r="104" spans="1:3" x14ac:dyDescent="0.2">
      <c r="A104" s="381" t="str">
        <f t="shared" si="2"/>
        <v>T9</v>
      </c>
      <c r="B104" s="387" t="str">
        <f>'Calcolo domanda-capacità'!B106</f>
        <v>Appoggio</v>
      </c>
      <c r="C104" s="384">
        <f>'Calcolo domanda-capacità'!G106</f>
        <v>0.72619579881656804</v>
      </c>
    </row>
    <row r="105" spans="1:3" x14ac:dyDescent="0.2">
      <c r="A105" s="381" t="str">
        <f t="shared" si="2"/>
        <v>T9</v>
      </c>
      <c r="B105" s="387" t="str">
        <f>'Calcolo domanda-capacità'!B107</f>
        <v>Mezzeria</v>
      </c>
      <c r="C105" s="384">
        <f>'Calcolo domanda-capacità'!G107</f>
        <v>0.6469684516765285</v>
      </c>
    </row>
    <row r="106" spans="1:3" x14ac:dyDescent="0.2">
      <c r="A106" s="381" t="str">
        <f t="shared" si="2"/>
        <v>T9</v>
      </c>
      <c r="B106" s="387" t="str">
        <f>'Calcolo domanda-capacità'!B108</f>
        <v>Appoggio</v>
      </c>
      <c r="C106" s="384">
        <f>'Calcolo domanda-capacità'!G108</f>
        <v>0.50629052268244579</v>
      </c>
    </row>
    <row r="107" spans="1:3" x14ac:dyDescent="0.2">
      <c r="A107" s="381" t="str">
        <f t="shared" si="2"/>
        <v>T9</v>
      </c>
      <c r="B107" s="387" t="str">
        <f>'Calcolo domanda-capacità'!B109</f>
        <v>Appoggio</v>
      </c>
      <c r="C107" s="384">
        <f>'Calcolo domanda-capacità'!G109</f>
        <v>0.5015045562130177</v>
      </c>
    </row>
    <row r="108" spans="1:3" x14ac:dyDescent="0.2">
      <c r="A108" s="381" t="str">
        <f t="shared" si="2"/>
        <v>T9</v>
      </c>
      <c r="B108" s="387" t="str">
        <f>'Calcolo domanda-capacità'!B110</f>
        <v>Mezzeria</v>
      </c>
      <c r="C108" s="384">
        <f>'Calcolo domanda-capacità'!G110</f>
        <v>0.28784633136094678</v>
      </c>
    </row>
    <row r="109" spans="1:3" x14ac:dyDescent="0.2">
      <c r="A109" s="381" t="str">
        <f t="shared" si="2"/>
        <v>T9</v>
      </c>
      <c r="B109" s="387" t="str">
        <f>'Calcolo domanda-capacità'!B111</f>
        <v>Appoggio</v>
      </c>
      <c r="C109" s="384">
        <f>'Calcolo domanda-capacità'!G111</f>
        <v>8.0075739644970417E-3</v>
      </c>
    </row>
    <row r="110" spans="1:3" x14ac:dyDescent="0.2">
      <c r="A110" s="381" t="s">
        <v>1179</v>
      </c>
      <c r="B110" s="387" t="str">
        <f>'Calcolo domanda-capacità'!J4</f>
        <v>Appoggio</v>
      </c>
      <c r="C110" s="384">
        <f>'Calcolo domanda-capacità'!O4</f>
        <v>8.1358382642998019E-3</v>
      </c>
    </row>
    <row r="111" spans="1:3" x14ac:dyDescent="0.2">
      <c r="A111" s="381" t="str">
        <f t="shared" si="2"/>
        <v>T10</v>
      </c>
      <c r="B111" s="387" t="str">
        <f>'Calcolo domanda-capacità'!J5</f>
        <v>Mezzeria</v>
      </c>
      <c r="C111" s="384">
        <f>'Calcolo domanda-capacità'!O5</f>
        <v>0.28706076923076923</v>
      </c>
    </row>
    <row r="112" spans="1:3" x14ac:dyDescent="0.2">
      <c r="A112" s="381" t="str">
        <f t="shared" si="2"/>
        <v>T10</v>
      </c>
      <c r="B112" s="387" t="str">
        <f>'Calcolo domanda-capacità'!J6</f>
        <v>Appoggio</v>
      </c>
      <c r="C112" s="384">
        <f>'Calcolo domanda-capacità'!O6</f>
        <v>0.50378182445759367</v>
      </c>
    </row>
    <row r="113" spans="1:3" x14ac:dyDescent="0.2">
      <c r="A113" s="381" t="str">
        <f t="shared" si="2"/>
        <v>T10</v>
      </c>
      <c r="B113" s="387" t="str">
        <f>'Calcolo domanda-capacità'!J7</f>
        <v>Appoggio</v>
      </c>
      <c r="C113" s="384">
        <f>'Calcolo domanda-capacità'!O7</f>
        <v>0.50778005917159763</v>
      </c>
    </row>
    <row r="114" spans="1:3" x14ac:dyDescent="0.2">
      <c r="A114" s="381" t="str">
        <f t="shared" si="2"/>
        <v>T10</v>
      </c>
      <c r="B114" s="387" t="str">
        <f>'Calcolo domanda-capacità'!J8</f>
        <v>Mezzeria</v>
      </c>
      <c r="C114" s="384">
        <f>'Calcolo domanda-capacità'!O8</f>
        <v>0.64472593688362911</v>
      </c>
    </row>
    <row r="115" spans="1:3" x14ac:dyDescent="0.2">
      <c r="A115" s="381" t="str">
        <f t="shared" si="2"/>
        <v>T10</v>
      </c>
      <c r="B115" s="387" t="str">
        <f>'Calcolo domanda-capacità'!J9</f>
        <v>Appoggio</v>
      </c>
      <c r="C115" s="384">
        <f>'Calcolo domanda-capacità'!O9</f>
        <v>0.71519806706114397</v>
      </c>
    </row>
    <row r="116" spans="1:3" x14ac:dyDescent="0.2">
      <c r="A116" s="381" t="str">
        <f t="shared" si="2"/>
        <v>T10</v>
      </c>
      <c r="B116" s="387" t="str">
        <f>'Calcolo domanda-capacità'!J10</f>
        <v>Appoggio</v>
      </c>
      <c r="C116" s="384">
        <f>'Calcolo domanda-capacità'!O10</f>
        <v>0.71503343195266278</v>
      </c>
    </row>
    <row r="117" spans="1:3" x14ac:dyDescent="0.2">
      <c r="A117" s="381" t="str">
        <f t="shared" si="2"/>
        <v>T10</v>
      </c>
      <c r="B117" s="387" t="str">
        <f>'Calcolo domanda-capacità'!J11</f>
        <v>Mezzeria</v>
      </c>
      <c r="C117" s="384">
        <f>'Calcolo domanda-capacità'!O11</f>
        <v>0.64603702169625254</v>
      </c>
    </row>
    <row r="118" spans="1:3" x14ac:dyDescent="0.2">
      <c r="A118" s="381" t="str">
        <f t="shared" si="2"/>
        <v>T10</v>
      </c>
      <c r="B118" s="387" t="str">
        <f>'Calcolo domanda-capacità'!J12</f>
        <v>Appoggio</v>
      </c>
      <c r="C118" s="384">
        <f>'Calcolo domanda-capacità'!O12</f>
        <v>0.50665876725838255</v>
      </c>
    </row>
    <row r="119" spans="1:3" x14ac:dyDescent="0.2">
      <c r="A119" s="381" t="str">
        <f t="shared" si="2"/>
        <v>T10</v>
      </c>
      <c r="B119" s="387" t="str">
        <f>'Calcolo domanda-capacità'!J13</f>
        <v>Appoggio</v>
      </c>
      <c r="C119" s="384">
        <f>'Calcolo domanda-capacità'!O13</f>
        <v>0.50276768244575942</v>
      </c>
    </row>
    <row r="120" spans="1:3" x14ac:dyDescent="0.2">
      <c r="A120" s="381" t="str">
        <f t="shared" si="2"/>
        <v>T10</v>
      </c>
      <c r="B120" s="387" t="str">
        <f>'Calcolo domanda-capacità'!J14</f>
        <v>Mezzeria</v>
      </c>
      <c r="C120" s="384">
        <f>'Calcolo domanda-capacità'!O14</f>
        <v>0.29181957593688368</v>
      </c>
    </row>
    <row r="121" spans="1:3" x14ac:dyDescent="0.2">
      <c r="A121" s="381" t="str">
        <f t="shared" si="2"/>
        <v>T10</v>
      </c>
      <c r="B121" s="387" t="str">
        <f>'Calcolo domanda-capacità'!J15</f>
        <v>Appoggio</v>
      </c>
      <c r="C121" s="384">
        <f>'Calcolo domanda-capacità'!O15</f>
        <v>7.3120611439842212E-3</v>
      </c>
    </row>
    <row r="122" spans="1:3" x14ac:dyDescent="0.2">
      <c r="A122" s="381" t="s">
        <v>1180</v>
      </c>
      <c r="B122" s="387" t="str">
        <f>'Calcolo domanda-capacità'!J16</f>
        <v>Appoggio</v>
      </c>
      <c r="C122" s="384">
        <f>'Calcolo domanda-capacità'!O16</f>
        <v>7.6652564102564109E-3</v>
      </c>
    </row>
    <row r="123" spans="1:3" x14ac:dyDescent="0.2">
      <c r="A123" s="381" t="str">
        <f t="shared" si="2"/>
        <v>T11</v>
      </c>
      <c r="B123" s="387" t="str">
        <f>'Calcolo domanda-capacità'!J17</f>
        <v>Mezzeria</v>
      </c>
      <c r="C123" s="384">
        <f>'Calcolo domanda-capacità'!O17</f>
        <v>0.29019429980276129</v>
      </c>
    </row>
    <row r="124" spans="1:3" x14ac:dyDescent="0.2">
      <c r="A124" s="381" t="str">
        <f t="shared" si="2"/>
        <v>T11</v>
      </c>
      <c r="B124" s="387" t="str">
        <f>'Calcolo domanda-capacità'!J18</f>
        <v>Appoggio</v>
      </c>
      <c r="C124" s="384">
        <f>'Calcolo domanda-capacità'!O18</f>
        <v>0.50355026627218935</v>
      </c>
    </row>
    <row r="125" spans="1:3" x14ac:dyDescent="0.2">
      <c r="A125" s="381" t="str">
        <f t="shared" si="2"/>
        <v>T11</v>
      </c>
      <c r="B125" s="387" t="str">
        <f>'Calcolo domanda-capacità'!J19</f>
        <v>Appoggio</v>
      </c>
      <c r="C125" s="384">
        <f>'Calcolo domanda-capacità'!O19</f>
        <v>0.50747333333333333</v>
      </c>
    </row>
    <row r="126" spans="1:3" x14ac:dyDescent="0.2">
      <c r="A126" s="381" t="str">
        <f t="shared" si="2"/>
        <v>T11</v>
      </c>
      <c r="B126" s="387" t="str">
        <f>'Calcolo domanda-capacità'!J20</f>
        <v>Mezzeria</v>
      </c>
      <c r="C126" s="384">
        <f>'Calcolo domanda-capacità'!O20</f>
        <v>0.64508501972386589</v>
      </c>
    </row>
    <row r="127" spans="1:3" x14ac:dyDescent="0.2">
      <c r="A127" s="381" t="str">
        <f t="shared" si="2"/>
        <v>T11</v>
      </c>
      <c r="B127" s="387" t="str">
        <f>'Calcolo domanda-capacità'!J21</f>
        <v>Appoggio</v>
      </c>
      <c r="C127" s="384">
        <f>'Calcolo domanda-capacità'!O21</f>
        <v>0.70431957593688355</v>
      </c>
    </row>
    <row r="128" spans="1:3" x14ac:dyDescent="0.2">
      <c r="A128" s="381" t="str">
        <f t="shared" si="2"/>
        <v>T11</v>
      </c>
      <c r="B128" s="387" t="str">
        <f>'Calcolo domanda-capacità'!J22</f>
        <v>Appoggio</v>
      </c>
      <c r="C128" s="384">
        <f>'Calcolo domanda-capacità'!O22</f>
        <v>0.70427056213017747</v>
      </c>
    </row>
    <row r="129" spans="1:3" x14ac:dyDescent="0.2">
      <c r="A129" s="381" t="str">
        <f t="shared" si="2"/>
        <v>T11</v>
      </c>
      <c r="B129" s="387" t="str">
        <f>'Calcolo domanda-capacità'!J23</f>
        <v>Mezzeria</v>
      </c>
      <c r="C129" s="384">
        <f>'Calcolo domanda-capacità'!O23</f>
        <v>0.64675072978303749</v>
      </c>
    </row>
    <row r="130" spans="1:3" x14ac:dyDescent="0.2">
      <c r="A130" s="381" t="str">
        <f t="shared" si="2"/>
        <v>T11</v>
      </c>
      <c r="B130" s="387" t="str">
        <f>'Calcolo domanda-capacità'!J24</f>
        <v>Appoggio</v>
      </c>
      <c r="C130" s="384">
        <f>'Calcolo domanda-capacità'!O24</f>
        <v>0.50628413214990131</v>
      </c>
    </row>
    <row r="131" spans="1:3" x14ac:dyDescent="0.2">
      <c r="A131" s="381" t="str">
        <f t="shared" si="2"/>
        <v>T11</v>
      </c>
      <c r="B131" s="387" t="str">
        <f>'Calcolo domanda-capacità'!J25</f>
        <v>Appoggio</v>
      </c>
      <c r="C131" s="384">
        <f>'Calcolo domanda-capacità'!O25</f>
        <v>0.50245324457593687</v>
      </c>
    </row>
    <row r="132" spans="1:3" x14ac:dyDescent="0.2">
      <c r="A132" s="381" t="str">
        <f t="shared" si="2"/>
        <v>T11</v>
      </c>
      <c r="B132" s="387" t="str">
        <f>'Calcolo domanda-capacità'!J26</f>
        <v>Mezzeria</v>
      </c>
      <c r="C132" s="384">
        <f>'Calcolo domanda-capacità'!O26</f>
        <v>0.2940100295857988</v>
      </c>
    </row>
    <row r="133" spans="1:3" x14ac:dyDescent="0.2">
      <c r="A133" s="381" t="str">
        <f t="shared" si="2"/>
        <v>T11</v>
      </c>
      <c r="B133" s="387" t="str">
        <f>'Calcolo domanda-capacità'!J27</f>
        <v>Appoggio</v>
      </c>
      <c r="C133" s="384">
        <f>'Calcolo domanda-capacità'!O27</f>
        <v>6.6045660749506916E-3</v>
      </c>
    </row>
    <row r="134" spans="1:3" x14ac:dyDescent="0.2">
      <c r="A134" s="381" t="s">
        <v>1181</v>
      </c>
      <c r="B134" s="387" t="str">
        <f>'Calcolo domanda-capacità'!J28</f>
        <v>Appoggio</v>
      </c>
      <c r="C134" s="384">
        <f>'Calcolo domanda-capacità'!O28</f>
        <v>7.6959960552268249E-3</v>
      </c>
    </row>
    <row r="135" spans="1:3" x14ac:dyDescent="0.2">
      <c r="A135" s="381" t="str">
        <f t="shared" si="2"/>
        <v>T12</v>
      </c>
      <c r="B135" s="387" t="str">
        <f>'Calcolo domanda-capacità'!J29</f>
        <v>Mezzeria</v>
      </c>
      <c r="C135" s="384">
        <f>'Calcolo domanda-capacità'!O29</f>
        <v>0.2903698224852071</v>
      </c>
    </row>
    <row r="136" spans="1:3" x14ac:dyDescent="0.2">
      <c r="A136" s="381" t="str">
        <f t="shared" si="2"/>
        <v>T12</v>
      </c>
      <c r="B136" s="387" t="str">
        <f>'Calcolo domanda-capacità'!J30</f>
        <v>Appoggio</v>
      </c>
      <c r="C136" s="384">
        <f>'Calcolo domanda-capacità'!O30</f>
        <v>0.50216477317554242</v>
      </c>
    </row>
    <row r="137" spans="1:3" x14ac:dyDescent="0.2">
      <c r="A137" s="381" t="str">
        <f t="shared" si="2"/>
        <v>T12</v>
      </c>
      <c r="B137" s="387" t="str">
        <f>'Calcolo domanda-capacità'!J31</f>
        <v>Appoggio</v>
      </c>
      <c r="C137" s="384">
        <f>'Calcolo domanda-capacità'!O31</f>
        <v>0.50820301775147936</v>
      </c>
    </row>
    <row r="138" spans="1:3" x14ac:dyDescent="0.2">
      <c r="A138" s="381" t="str">
        <f t="shared" si="2"/>
        <v>T12</v>
      </c>
      <c r="B138" s="387" t="str">
        <f>'Calcolo domanda-capacità'!J32</f>
        <v>Mezzeria</v>
      </c>
      <c r="C138" s="384">
        <f>'Calcolo domanda-capacità'!O32</f>
        <v>0.6445501183431952</v>
      </c>
    </row>
    <row r="139" spans="1:3" x14ac:dyDescent="0.2">
      <c r="A139" s="381" t="str">
        <f t="shared" si="2"/>
        <v>T12</v>
      </c>
      <c r="B139" s="387" t="str">
        <f>'Calcolo domanda-capacità'!J33</f>
        <v>Appoggio</v>
      </c>
      <c r="C139" s="384">
        <f>'Calcolo domanda-capacità'!O33</f>
        <v>0.70082564102564093</v>
      </c>
    </row>
    <row r="140" spans="1:3" x14ac:dyDescent="0.2">
      <c r="A140" s="381" t="str">
        <f t="shared" si="2"/>
        <v>T12</v>
      </c>
      <c r="B140" s="387" t="str">
        <f>'Calcolo domanda-capacità'!J34</f>
        <v>Appoggio</v>
      </c>
      <c r="C140" s="384">
        <f>'Calcolo domanda-capacità'!O34</f>
        <v>0.70077321499013812</v>
      </c>
    </row>
    <row r="141" spans="1:3" x14ac:dyDescent="0.2">
      <c r="A141" s="381" t="str">
        <f t="shared" si="2"/>
        <v>T12</v>
      </c>
      <c r="B141" s="387" t="str">
        <f>'Calcolo domanda-capacità'!J35</f>
        <v>Mezzeria</v>
      </c>
      <c r="C141" s="384">
        <f>'Calcolo domanda-capacità'!O35</f>
        <v>0.64235545364891522</v>
      </c>
    </row>
    <row r="142" spans="1:3" x14ac:dyDescent="0.2">
      <c r="A142" s="381" t="str">
        <f t="shared" si="2"/>
        <v>T12</v>
      </c>
      <c r="B142" s="387" t="str">
        <f>'Calcolo domanda-capacità'!J36</f>
        <v>Appoggio</v>
      </c>
      <c r="C142" s="384">
        <f>'Calcolo domanda-capacità'!O36</f>
        <v>0.50699805719921098</v>
      </c>
    </row>
    <row r="143" spans="1:3" x14ac:dyDescent="0.2">
      <c r="A143" s="381" t="str">
        <f t="shared" ref="A143:A168" si="3">A142</f>
        <v>T12</v>
      </c>
      <c r="B143" s="387" t="str">
        <f>'Calcolo domanda-capacità'!J37</f>
        <v>Appoggio</v>
      </c>
      <c r="C143" s="384">
        <f>'Calcolo domanda-capacità'!O37</f>
        <v>0.50307240631163708</v>
      </c>
    </row>
    <row r="144" spans="1:3" x14ac:dyDescent="0.2">
      <c r="A144" s="381" t="str">
        <f t="shared" si="3"/>
        <v>T12</v>
      </c>
      <c r="B144" s="387" t="str">
        <f>'Calcolo domanda-capacità'!J38</f>
        <v>Mezzeria</v>
      </c>
      <c r="C144" s="384">
        <f>'Calcolo domanda-capacità'!O38</f>
        <v>0.29426626232741615</v>
      </c>
    </row>
    <row r="145" spans="1:3" x14ac:dyDescent="0.2">
      <c r="A145" s="381" t="str">
        <f t="shared" si="3"/>
        <v>T12</v>
      </c>
      <c r="B145" s="387" t="str">
        <f>'Calcolo domanda-capacità'!J39</f>
        <v>Appoggio</v>
      </c>
      <c r="C145" s="384">
        <f>'Calcolo domanda-capacità'!O39</f>
        <v>6.6272682445759372E-3</v>
      </c>
    </row>
    <row r="146" spans="1:3" x14ac:dyDescent="0.2">
      <c r="A146" s="381" t="s">
        <v>1182</v>
      </c>
      <c r="B146" s="387" t="str">
        <f>'Calcolo domanda-capacità'!J40</f>
        <v>Appoggio</v>
      </c>
      <c r="C146" s="384">
        <f>'Calcolo domanda-capacità'!O40</f>
        <v>8.2595660749506909E-3</v>
      </c>
    </row>
    <row r="147" spans="1:3" x14ac:dyDescent="0.2">
      <c r="A147" s="381" t="str">
        <f t="shared" si="3"/>
        <v>T13</v>
      </c>
      <c r="B147" s="387" t="str">
        <f>'Calcolo domanda-capacità'!J41</f>
        <v>Mezzeria</v>
      </c>
      <c r="C147" s="384">
        <f>'Calcolo domanda-capacità'!O41</f>
        <v>0.28750014792899409</v>
      </c>
    </row>
    <row r="148" spans="1:3" x14ac:dyDescent="0.2">
      <c r="A148" s="381" t="str">
        <f t="shared" si="3"/>
        <v>T13</v>
      </c>
      <c r="B148" s="387" t="str">
        <f>'Calcolo domanda-capacità'!J42</f>
        <v>Appoggio</v>
      </c>
      <c r="C148" s="384">
        <f>'Calcolo domanda-capacità'!O42</f>
        <v>0.50510717948717943</v>
      </c>
    </row>
    <row r="149" spans="1:3" x14ac:dyDescent="0.2">
      <c r="A149" s="381" t="str">
        <f t="shared" si="3"/>
        <v>T13</v>
      </c>
      <c r="B149" s="387" t="str">
        <f>'Calcolo domanda-capacità'!J43</f>
        <v>Appoggio</v>
      </c>
      <c r="C149" s="384">
        <f>'Calcolo domanda-capacità'!O43</f>
        <v>0.5094301972386589</v>
      </c>
    </row>
    <row r="150" spans="1:3" x14ac:dyDescent="0.2">
      <c r="A150" s="381" t="str">
        <f t="shared" si="3"/>
        <v>T13</v>
      </c>
      <c r="B150" s="387" t="str">
        <f>'Calcolo domanda-capacità'!J44</f>
        <v>Mezzeria</v>
      </c>
      <c r="C150" s="384">
        <f>'Calcolo domanda-capacità'!O44</f>
        <v>0.64200872781065088</v>
      </c>
    </row>
    <row r="151" spans="1:3" x14ac:dyDescent="0.2">
      <c r="A151" s="381" t="str">
        <f t="shared" si="3"/>
        <v>T13</v>
      </c>
      <c r="B151" s="387" t="str">
        <f>'Calcolo domanda-capacità'!J45</f>
        <v>Appoggio</v>
      </c>
      <c r="C151" s="384">
        <f>'Calcolo domanda-capacità'!O45</f>
        <v>0.70458172583826417</v>
      </c>
    </row>
    <row r="152" spans="1:3" x14ac:dyDescent="0.2">
      <c r="A152" s="381" t="str">
        <f t="shared" si="3"/>
        <v>T13</v>
      </c>
      <c r="B152" s="387" t="str">
        <f>'Calcolo domanda-capacità'!J46</f>
        <v>Appoggio</v>
      </c>
      <c r="C152" s="384">
        <f>'Calcolo domanda-capacità'!O46</f>
        <v>0.70450727810650882</v>
      </c>
    </row>
    <row r="153" spans="1:3" x14ac:dyDescent="0.2">
      <c r="A153" s="381" t="str">
        <f t="shared" si="3"/>
        <v>T13</v>
      </c>
      <c r="B153" s="387" t="str">
        <f>'Calcolo domanda-capacità'!J47</f>
        <v>Mezzeria</v>
      </c>
      <c r="C153" s="384">
        <f>'Calcolo domanda-capacità'!O47</f>
        <v>0.64548208086785008</v>
      </c>
    </row>
    <row r="154" spans="1:3" x14ac:dyDescent="0.2">
      <c r="A154" s="381" t="str">
        <f t="shared" si="3"/>
        <v>T13</v>
      </c>
      <c r="B154" s="387" t="str">
        <f>'Calcolo domanda-capacità'!J48</f>
        <v>Appoggio</v>
      </c>
      <c r="C154" s="384">
        <f>'Calcolo domanda-capacità'!O48</f>
        <v>0.5101202366863905</v>
      </c>
    </row>
    <row r="155" spans="1:3" x14ac:dyDescent="0.2">
      <c r="A155" s="381" t="str">
        <f t="shared" si="3"/>
        <v>T13</v>
      </c>
      <c r="B155" s="387" t="str">
        <f>'Calcolo domanda-capacità'!J49</f>
        <v>Appoggio</v>
      </c>
      <c r="C155" s="384">
        <f>'Calcolo domanda-capacità'!O49</f>
        <v>0.50403731755424064</v>
      </c>
    </row>
    <row r="156" spans="1:3" x14ac:dyDescent="0.2">
      <c r="A156" s="381" t="str">
        <f t="shared" si="3"/>
        <v>T13</v>
      </c>
      <c r="B156" s="387" t="str">
        <f>'Calcolo domanda-capacità'!J50</f>
        <v>Mezzeria</v>
      </c>
      <c r="C156" s="384">
        <f>'Calcolo domanda-capacità'!O50</f>
        <v>0.29244615384615386</v>
      </c>
    </row>
    <row r="157" spans="1:3" x14ac:dyDescent="0.2">
      <c r="A157" s="381" t="str">
        <f t="shared" si="3"/>
        <v>T13</v>
      </c>
      <c r="B157" s="387" t="str">
        <f>'Calcolo domanda-capacità'!J51</f>
        <v>Appoggio</v>
      </c>
      <c r="C157" s="384">
        <f>'Calcolo domanda-capacità'!O51</f>
        <v>7.4161143984220902E-3</v>
      </c>
    </row>
    <row r="158" spans="1:3" x14ac:dyDescent="0.2">
      <c r="A158" s="381" t="s">
        <v>1183</v>
      </c>
      <c r="B158" s="387" t="str">
        <f>'Calcolo domanda-capacità'!J52</f>
        <v>Appoggio</v>
      </c>
      <c r="C158" s="384">
        <f>'Calcolo domanda-capacità'!O52</f>
        <v>8.4910650887573963E-3</v>
      </c>
    </row>
    <row r="159" spans="1:3" x14ac:dyDescent="0.2">
      <c r="A159" s="381" t="str">
        <f t="shared" si="3"/>
        <v>T14</v>
      </c>
      <c r="B159" s="387" t="str">
        <f>'Calcolo domanda-capacità'!J53</f>
        <v>Mezzeria</v>
      </c>
      <c r="C159" s="384">
        <f>'Calcolo domanda-capacità'!O53</f>
        <v>0.28173080867850098</v>
      </c>
    </row>
    <row r="160" spans="1:3" x14ac:dyDescent="0.2">
      <c r="A160" s="381" t="str">
        <f t="shared" si="3"/>
        <v>T14</v>
      </c>
      <c r="B160" s="387" t="str">
        <f>'Calcolo domanda-capacità'!J54</f>
        <v>Appoggio</v>
      </c>
      <c r="C160" s="384">
        <f>'Calcolo domanda-capacità'!O54</f>
        <v>0.50327849112426026</v>
      </c>
    </row>
    <row r="161" spans="1:3" x14ac:dyDescent="0.2">
      <c r="A161" s="381" t="str">
        <f t="shared" si="3"/>
        <v>T14</v>
      </c>
      <c r="B161" s="387" t="str">
        <f>'Calcolo domanda-capacità'!J55</f>
        <v>Appoggio</v>
      </c>
      <c r="C161" s="384">
        <f>'Calcolo domanda-capacità'!O55</f>
        <v>0.50824582840236687</v>
      </c>
    </row>
    <row r="162" spans="1:3" x14ac:dyDescent="0.2">
      <c r="A162" s="381" t="str">
        <f t="shared" si="3"/>
        <v>T14</v>
      </c>
      <c r="B162" s="387" t="str">
        <f>'Calcolo domanda-capacità'!J56</f>
        <v>Mezzeria</v>
      </c>
      <c r="C162" s="384">
        <f>'Calcolo domanda-capacità'!O56</f>
        <v>0.64019005917159766</v>
      </c>
    </row>
    <row r="163" spans="1:3" x14ac:dyDescent="0.2">
      <c r="A163" s="381" t="str">
        <f t="shared" si="3"/>
        <v>T14</v>
      </c>
      <c r="B163" s="387" t="str">
        <f>'Calcolo domanda-capacità'!J57</f>
        <v>Appoggio</v>
      </c>
      <c r="C163" s="384">
        <f>'Calcolo domanda-capacità'!O57</f>
        <v>0.71749981262327411</v>
      </c>
    </row>
    <row r="164" spans="1:3" x14ac:dyDescent="0.2">
      <c r="A164" s="381" t="str">
        <f t="shared" si="3"/>
        <v>T14</v>
      </c>
      <c r="B164" s="387" t="str">
        <f>'Calcolo domanda-capacità'!J58</f>
        <v>Appoggio</v>
      </c>
      <c r="C164" s="384">
        <f>'Calcolo domanda-capacità'!O58</f>
        <v>0.71734599605522686</v>
      </c>
    </row>
    <row r="165" spans="1:3" x14ac:dyDescent="0.2">
      <c r="A165" s="381" t="str">
        <f t="shared" si="3"/>
        <v>T14</v>
      </c>
      <c r="B165" s="387" t="str">
        <f>'Calcolo domanda-capacità'!J59</f>
        <v>Mezzeria</v>
      </c>
      <c r="C165" s="384">
        <f>'Calcolo domanda-capacità'!O59</f>
        <v>0.64243703155818543</v>
      </c>
    </row>
    <row r="166" spans="1:3" x14ac:dyDescent="0.2">
      <c r="A166" s="381" t="str">
        <f t="shared" si="3"/>
        <v>T14</v>
      </c>
      <c r="B166" s="387" t="str">
        <f>'Calcolo domanda-capacità'!J60</f>
        <v>Appoggio</v>
      </c>
      <c r="C166" s="384">
        <f>'Calcolo domanda-capacità'!O60</f>
        <v>0.5073523964497042</v>
      </c>
    </row>
    <row r="167" spans="1:3" x14ac:dyDescent="0.2">
      <c r="A167" s="381" t="str">
        <f t="shared" si="3"/>
        <v>T14</v>
      </c>
      <c r="B167" s="387" t="str">
        <f>'Calcolo domanda-capacità'!J61</f>
        <v>Appoggio</v>
      </c>
      <c r="C167" s="384">
        <f>'Calcolo domanda-capacità'!O61</f>
        <v>0.50235513806706111</v>
      </c>
    </row>
    <row r="168" spans="1:3" x14ac:dyDescent="0.2">
      <c r="A168" s="381" t="str">
        <f t="shared" si="3"/>
        <v>T14</v>
      </c>
      <c r="B168" s="387" t="str">
        <f>'Calcolo domanda-capacità'!J62</f>
        <v>Mezzeria</v>
      </c>
      <c r="C168" s="384">
        <f>'Calcolo domanda-capacità'!O62</f>
        <v>0.2884303944773175</v>
      </c>
    </row>
    <row r="169" spans="1:3" x14ac:dyDescent="0.2">
      <c r="A169" s="381" t="str">
        <f>A168</f>
        <v>T14</v>
      </c>
      <c r="B169" s="387" t="str">
        <f>'Calcolo domanda-capacità'!J63</f>
        <v>Appoggio</v>
      </c>
      <c r="C169" s="384">
        <f>'Calcolo domanda-capacità'!O63</f>
        <v>8.1287869822485211E-3</v>
      </c>
    </row>
    <row r="170" spans="1:3" x14ac:dyDescent="0.2">
      <c r="A170" s="381" t="s">
        <v>1184</v>
      </c>
      <c r="B170" s="387" t="str">
        <f>'Calcolo domanda-capacità'!J64</f>
        <v>Appoggio</v>
      </c>
      <c r="C170" s="384">
        <f>'Calcolo domanda-capacità'!O64</f>
        <v>8.3787475345167648E-3</v>
      </c>
    </row>
    <row r="171" spans="1:3" x14ac:dyDescent="0.2">
      <c r="A171" s="381" t="str">
        <f t="shared" ref="A171:A233" si="4">A170</f>
        <v>T15</v>
      </c>
      <c r="B171" s="387" t="str">
        <f>'Calcolo domanda-capacità'!J65</f>
        <v>Mezzeria</v>
      </c>
      <c r="C171" s="384">
        <f>'Calcolo domanda-capacità'!O65</f>
        <v>0.27796809664694277</v>
      </c>
    </row>
    <row r="172" spans="1:3" x14ac:dyDescent="0.2">
      <c r="A172" s="381" t="str">
        <f t="shared" si="4"/>
        <v>T15</v>
      </c>
      <c r="B172" s="387" t="str">
        <f>'Calcolo domanda-capacità'!J66</f>
        <v>Appoggio</v>
      </c>
      <c r="C172" s="384">
        <f>'Calcolo domanda-capacità'!O66</f>
        <v>0.49752575936883625</v>
      </c>
    </row>
    <row r="173" spans="1:3" x14ac:dyDescent="0.2">
      <c r="A173" s="381" t="str">
        <f t="shared" si="4"/>
        <v>T15</v>
      </c>
      <c r="B173" s="387" t="str">
        <f>'Calcolo domanda-capacità'!J67</f>
        <v>Appoggio</v>
      </c>
      <c r="C173" s="384">
        <f>'Calcolo domanda-capacità'!O67</f>
        <v>0.50313172583826427</v>
      </c>
    </row>
    <row r="174" spans="1:3" x14ac:dyDescent="0.2">
      <c r="A174" s="381" t="str">
        <f t="shared" si="4"/>
        <v>T15</v>
      </c>
      <c r="B174" s="387" t="str">
        <f>'Calcolo domanda-capacità'!J68</f>
        <v>Mezzeria</v>
      </c>
      <c r="C174" s="384">
        <f>'Calcolo domanda-capacità'!O68</f>
        <v>0.64252666666666669</v>
      </c>
    </row>
    <row r="175" spans="1:3" x14ac:dyDescent="0.2">
      <c r="A175" s="381" t="str">
        <f t="shared" si="4"/>
        <v>T15</v>
      </c>
      <c r="B175" s="387" t="str">
        <f>'Calcolo domanda-capacità'!J69</f>
        <v>Appoggio</v>
      </c>
      <c r="C175" s="384">
        <f>'Calcolo domanda-capacità'!O69</f>
        <v>0.72611969428007883</v>
      </c>
    </row>
    <row r="176" spans="1:3" x14ac:dyDescent="0.2">
      <c r="A176" s="381" t="str">
        <f t="shared" si="4"/>
        <v>T15</v>
      </c>
      <c r="B176" s="387" t="str">
        <f>'Calcolo domanda-capacità'!J70</f>
        <v>Appoggio</v>
      </c>
      <c r="C176" s="384">
        <f>'Calcolo domanda-capacità'!O70</f>
        <v>0.72610342209072987</v>
      </c>
    </row>
    <row r="177" spans="1:3" x14ac:dyDescent="0.2">
      <c r="A177" s="381" t="str">
        <f t="shared" si="4"/>
        <v>T15</v>
      </c>
      <c r="B177" s="387" t="str">
        <f>'Calcolo domanda-capacità'!J71</f>
        <v>Mezzeria</v>
      </c>
      <c r="C177" s="384">
        <f>'Calcolo domanda-capacità'!O71</f>
        <v>0.64572957593688363</v>
      </c>
    </row>
    <row r="178" spans="1:3" x14ac:dyDescent="0.2">
      <c r="A178" s="381" t="str">
        <f t="shared" si="4"/>
        <v>T15</v>
      </c>
      <c r="B178" s="387" t="str">
        <f>'Calcolo domanda-capacità'!J72</f>
        <v>Appoggio</v>
      </c>
      <c r="C178" s="384">
        <f>'Calcolo domanda-capacità'!O72</f>
        <v>0.50257255424063108</v>
      </c>
    </row>
    <row r="179" spans="1:3" x14ac:dyDescent="0.2">
      <c r="A179" s="381" t="str">
        <f t="shared" si="4"/>
        <v>T15</v>
      </c>
      <c r="B179" s="387" t="str">
        <f>'Calcolo domanda-capacità'!J73</f>
        <v>Appoggio</v>
      </c>
      <c r="C179" s="384">
        <f>'Calcolo domanda-capacità'!O73</f>
        <v>0.4969597435897436</v>
      </c>
    </row>
    <row r="180" spans="1:3" x14ac:dyDescent="0.2">
      <c r="A180" s="381" t="str">
        <f t="shared" si="4"/>
        <v>T15</v>
      </c>
      <c r="B180" s="387" t="str">
        <f>'Calcolo domanda-capacità'!J74</f>
        <v>Mezzeria</v>
      </c>
      <c r="C180" s="384">
        <f>'Calcolo domanda-capacità'!O74</f>
        <v>0.28573711045364891</v>
      </c>
    </row>
    <row r="181" spans="1:3" x14ac:dyDescent="0.2">
      <c r="A181" s="381" t="str">
        <f t="shared" si="4"/>
        <v>T15</v>
      </c>
      <c r="B181" s="387" t="str">
        <f>'Calcolo domanda-capacità'!J75</f>
        <v>Appoggio</v>
      </c>
      <c r="C181" s="384">
        <f>'Calcolo domanda-capacità'!O75</f>
        <v>8.5005128205128209E-3</v>
      </c>
    </row>
    <row r="182" spans="1:3" x14ac:dyDescent="0.2">
      <c r="A182" s="381" t="s">
        <v>1185</v>
      </c>
      <c r="B182" s="387" t="str">
        <f>'Calcolo domanda-capacità'!J76</f>
        <v>Appoggio</v>
      </c>
      <c r="C182" s="384">
        <f>'Calcolo domanda-capacità'!O76</f>
        <v>8.1899112426035495E-3</v>
      </c>
    </row>
    <row r="183" spans="1:3" x14ac:dyDescent="0.2">
      <c r="A183" s="381" t="str">
        <f t="shared" si="4"/>
        <v>T16</v>
      </c>
      <c r="B183" s="387" t="str">
        <f>'Calcolo domanda-capacità'!J77</f>
        <v>Mezzeria</v>
      </c>
      <c r="C183" s="384">
        <f>'Calcolo domanda-capacità'!O77</f>
        <v>0.27635925049309662</v>
      </c>
    </row>
    <row r="184" spans="1:3" x14ac:dyDescent="0.2">
      <c r="A184" s="381" t="str">
        <f t="shared" si="4"/>
        <v>T16</v>
      </c>
      <c r="B184" s="387" t="str">
        <f>'Calcolo domanda-capacità'!J78</f>
        <v>Appoggio</v>
      </c>
      <c r="C184" s="384">
        <f>'Calcolo domanda-capacità'!O78</f>
        <v>0.49504970414201183</v>
      </c>
    </row>
    <row r="185" spans="1:3" x14ac:dyDescent="0.2">
      <c r="A185" s="381" t="str">
        <f t="shared" si="4"/>
        <v>T16</v>
      </c>
      <c r="B185" s="387" t="str">
        <f>'Calcolo domanda-capacità'!J79</f>
        <v>Appoggio</v>
      </c>
      <c r="C185" s="384">
        <f>'Calcolo domanda-capacità'!O79</f>
        <v>0.50099541420118343</v>
      </c>
    </row>
    <row r="186" spans="1:3" x14ac:dyDescent="0.2">
      <c r="A186" s="381" t="str">
        <f t="shared" si="4"/>
        <v>T16</v>
      </c>
      <c r="B186" s="387" t="str">
        <f>'Calcolo domanda-capacità'!J80</f>
        <v>Mezzeria</v>
      </c>
      <c r="C186" s="384">
        <f>'Calcolo domanda-capacità'!O80</f>
        <v>0.6439862130177515</v>
      </c>
    </row>
    <row r="187" spans="1:3" x14ac:dyDescent="0.2">
      <c r="A187" s="381" t="str">
        <f t="shared" si="4"/>
        <v>T16</v>
      </c>
      <c r="B187" s="387" t="str">
        <f>'Calcolo domanda-capacità'!J81</f>
        <v>Appoggio</v>
      </c>
      <c r="C187" s="384">
        <f>'Calcolo domanda-capacità'!O81</f>
        <v>0.73142209072978304</v>
      </c>
    </row>
    <row r="188" spans="1:3" x14ac:dyDescent="0.2">
      <c r="A188" s="381" t="str">
        <f t="shared" si="4"/>
        <v>T16</v>
      </c>
      <c r="B188" s="387" t="str">
        <f>'Calcolo domanda-capacità'!J82</f>
        <v>Appoggio</v>
      </c>
      <c r="C188" s="384">
        <f>'Calcolo domanda-capacità'!O82</f>
        <v>0.73117671597633127</v>
      </c>
    </row>
    <row r="189" spans="1:3" x14ac:dyDescent="0.2">
      <c r="A189" s="381" t="str">
        <f t="shared" si="4"/>
        <v>T16</v>
      </c>
      <c r="B189" s="387" t="str">
        <f>'Calcolo domanda-capacità'!J83</f>
        <v>Mezzeria</v>
      </c>
      <c r="C189" s="384">
        <f>'Calcolo domanda-capacità'!O83</f>
        <v>0.64779777120315585</v>
      </c>
    </row>
    <row r="190" spans="1:3" x14ac:dyDescent="0.2">
      <c r="A190" s="381" t="str">
        <f t="shared" si="4"/>
        <v>T16</v>
      </c>
      <c r="B190" s="387" t="str">
        <f>'Calcolo domanda-capacità'!J84</f>
        <v>Appoggio</v>
      </c>
      <c r="C190" s="384">
        <f>'Calcolo domanda-capacità'!O84</f>
        <v>0.50069499013806706</v>
      </c>
    </row>
    <row r="191" spans="1:3" x14ac:dyDescent="0.2">
      <c r="A191" s="381" t="str">
        <f t="shared" si="4"/>
        <v>T16</v>
      </c>
      <c r="B191" s="387" t="str">
        <f>'Calcolo domanda-capacità'!J85</f>
        <v>Appoggio</v>
      </c>
      <c r="C191" s="384">
        <f>'Calcolo domanda-capacità'!O85</f>
        <v>0.4947122189349113</v>
      </c>
    </row>
    <row r="192" spans="1:3" x14ac:dyDescent="0.2">
      <c r="A192" s="381" t="str">
        <f t="shared" si="4"/>
        <v>T16</v>
      </c>
      <c r="B192" s="387" t="str">
        <f>'Calcolo domanda-capacità'!J86</f>
        <v>Mezzeria</v>
      </c>
      <c r="C192" s="384">
        <f>'Calcolo domanda-capacità'!O86</f>
        <v>0.28448271203155817</v>
      </c>
    </row>
    <row r="193" spans="1:3" x14ac:dyDescent="0.2">
      <c r="A193" s="381" t="str">
        <f t="shared" si="4"/>
        <v>T16</v>
      </c>
      <c r="B193" s="387" t="str">
        <f>'Calcolo domanda-capacità'!J87</f>
        <v>Appoggio</v>
      </c>
      <c r="C193" s="384">
        <f>'Calcolo domanda-capacità'!O87</f>
        <v>8.3473471400394468E-3</v>
      </c>
    </row>
    <row r="194" spans="1:3" x14ac:dyDescent="0.2">
      <c r="A194" s="381" t="s">
        <v>1186</v>
      </c>
      <c r="B194" s="387" t="str">
        <f>'Calcolo domanda-capacità'!J88</f>
        <v>Appoggio</v>
      </c>
      <c r="C194" s="384">
        <f>'Calcolo domanda-capacità'!O88</f>
        <v>8.0550295857988157E-3</v>
      </c>
    </row>
    <row r="195" spans="1:3" x14ac:dyDescent="0.2">
      <c r="A195" s="381" t="str">
        <f t="shared" si="4"/>
        <v>T17</v>
      </c>
      <c r="B195" s="387" t="str">
        <f>'Calcolo domanda-capacità'!J89</f>
        <v>Mezzeria</v>
      </c>
      <c r="C195" s="384">
        <f>'Calcolo domanda-capacità'!O89</f>
        <v>0.27610172583826431</v>
      </c>
    </row>
    <row r="196" spans="1:3" x14ac:dyDescent="0.2">
      <c r="A196" s="381" t="str">
        <f t="shared" si="4"/>
        <v>T17</v>
      </c>
      <c r="B196" s="387" t="str">
        <f>'Calcolo domanda-capacità'!J90</f>
        <v>Appoggio</v>
      </c>
      <c r="C196" s="384">
        <f>'Calcolo domanda-capacità'!O90</f>
        <v>0.49503054240631161</v>
      </c>
    </row>
    <row r="197" spans="1:3" x14ac:dyDescent="0.2">
      <c r="A197" s="381" t="str">
        <f t="shared" si="4"/>
        <v>T17</v>
      </c>
      <c r="B197" s="387" t="str">
        <f>'Calcolo domanda-capacità'!J91</f>
        <v>Appoggio</v>
      </c>
      <c r="C197" s="384">
        <f>'Calcolo domanda-capacità'!O91</f>
        <v>0.50109656804733727</v>
      </c>
    </row>
    <row r="198" spans="1:3" x14ac:dyDescent="0.2">
      <c r="A198" s="381" t="str">
        <f t="shared" si="4"/>
        <v>T17</v>
      </c>
      <c r="B198" s="387" t="str">
        <f>'Calcolo domanda-capacità'!J92</f>
        <v>Mezzeria</v>
      </c>
      <c r="C198" s="384">
        <f>'Calcolo domanda-capacità'!O92</f>
        <v>0.64531475345167644</v>
      </c>
    </row>
    <row r="199" spans="1:3" x14ac:dyDescent="0.2">
      <c r="A199" s="381" t="str">
        <f t="shared" si="4"/>
        <v>T17</v>
      </c>
      <c r="B199" s="387" t="str">
        <f>'Calcolo domanda-capacità'!J93</f>
        <v>Appoggio</v>
      </c>
      <c r="C199" s="384">
        <f>'Calcolo domanda-capacità'!O93</f>
        <v>0.73396702169625239</v>
      </c>
    </row>
    <row r="200" spans="1:3" x14ac:dyDescent="0.2">
      <c r="A200" s="381" t="str">
        <f t="shared" si="4"/>
        <v>T17</v>
      </c>
      <c r="B200" s="387" t="str">
        <f>'Calcolo domanda-capacità'!J94</f>
        <v>Appoggio</v>
      </c>
      <c r="C200" s="384">
        <f>'Calcolo domanda-capacità'!O94</f>
        <v>0.733680798816568</v>
      </c>
    </row>
    <row r="201" spans="1:3" x14ac:dyDescent="0.2">
      <c r="A201" s="381" t="str">
        <f t="shared" si="4"/>
        <v>T17</v>
      </c>
      <c r="B201" s="387" t="str">
        <f>'Calcolo domanda-capacità'!J95</f>
        <v>Mezzeria</v>
      </c>
      <c r="C201" s="384">
        <f>'Calcolo domanda-capacità'!O95</f>
        <v>0.64235825443786987</v>
      </c>
    </row>
    <row r="202" spans="1:3" x14ac:dyDescent="0.2">
      <c r="A202" s="381" t="str">
        <f t="shared" si="4"/>
        <v>T17</v>
      </c>
      <c r="B202" s="387" t="str">
        <f>'Calcolo domanda-capacità'!J96</f>
        <v>Appoggio</v>
      </c>
      <c r="C202" s="384">
        <f>'Calcolo domanda-capacità'!O96</f>
        <v>0.50097774161735709</v>
      </c>
    </row>
    <row r="203" spans="1:3" x14ac:dyDescent="0.2">
      <c r="A203" s="381" t="str">
        <f t="shared" si="4"/>
        <v>T17</v>
      </c>
      <c r="B203" s="387" t="str">
        <f>'Calcolo domanda-capacità'!J97</f>
        <v>Appoggio</v>
      </c>
      <c r="C203" s="384">
        <f>'Calcolo domanda-capacità'!O97</f>
        <v>0.49490968441814592</v>
      </c>
    </row>
    <row r="204" spans="1:3" x14ac:dyDescent="0.2">
      <c r="A204" s="381" t="str">
        <f t="shared" si="4"/>
        <v>T17</v>
      </c>
      <c r="B204" s="387" t="str">
        <f>'Calcolo domanda-capacità'!J98</f>
        <v>Mezzeria</v>
      </c>
      <c r="C204" s="384">
        <f>'Calcolo domanda-capacità'!O98</f>
        <v>0.28441998027613413</v>
      </c>
    </row>
    <row r="205" spans="1:3" x14ac:dyDescent="0.2">
      <c r="A205" s="381" t="str">
        <f t="shared" si="4"/>
        <v>T17</v>
      </c>
      <c r="B205" s="387" t="str">
        <f>'Calcolo domanda-capacità'!J99</f>
        <v>Appoggio</v>
      </c>
      <c r="C205" s="384">
        <f>'Calcolo domanda-capacità'!O99</f>
        <v>8.4999605522682441E-3</v>
      </c>
    </row>
    <row r="206" spans="1:3" x14ac:dyDescent="0.2">
      <c r="A206" s="381" t="s">
        <v>1187</v>
      </c>
      <c r="B206" s="387" t="str">
        <f>'Calcolo domanda-capacità'!J100</f>
        <v>Appoggio</v>
      </c>
      <c r="C206" s="384">
        <f>'Calcolo domanda-capacità'!O100</f>
        <v>7.9989743589743596E-3</v>
      </c>
    </row>
    <row r="207" spans="1:3" x14ac:dyDescent="0.2">
      <c r="A207" s="381" t="str">
        <f t="shared" si="4"/>
        <v>T18</v>
      </c>
      <c r="B207" s="387" t="str">
        <f>'Calcolo domanda-capacità'!J101</f>
        <v>Mezzeria</v>
      </c>
      <c r="C207" s="384">
        <f>'Calcolo domanda-capacità'!O101</f>
        <v>0.27653228796844176</v>
      </c>
    </row>
    <row r="208" spans="1:3" x14ac:dyDescent="0.2">
      <c r="A208" s="381" t="str">
        <f t="shared" si="4"/>
        <v>T18</v>
      </c>
      <c r="B208" s="387" t="str">
        <f>'Calcolo domanda-capacità'!J102</f>
        <v>Appoggio</v>
      </c>
      <c r="C208" s="384">
        <f>'Calcolo domanda-capacità'!O102</f>
        <v>0.49610232741617361</v>
      </c>
    </row>
    <row r="209" spans="1:3" x14ac:dyDescent="0.2">
      <c r="A209" s="381" t="str">
        <f t="shared" si="4"/>
        <v>T18</v>
      </c>
      <c r="B209" s="387" t="str">
        <f>'Calcolo domanda-capacità'!J103</f>
        <v>Appoggio</v>
      </c>
      <c r="C209" s="384">
        <f>'Calcolo domanda-capacità'!O103</f>
        <v>0.50215567061143973</v>
      </c>
    </row>
    <row r="210" spans="1:3" x14ac:dyDescent="0.2">
      <c r="A210" s="381" t="str">
        <f t="shared" si="4"/>
        <v>T18</v>
      </c>
      <c r="B210" s="387" t="str">
        <f>'Calcolo domanda-capacità'!J104</f>
        <v>Mezzeria</v>
      </c>
      <c r="C210" s="384">
        <f>'Calcolo domanda-capacità'!O104</f>
        <v>0.64667764299802766</v>
      </c>
    </row>
    <row r="211" spans="1:3" x14ac:dyDescent="0.2">
      <c r="A211" s="381" t="str">
        <f t="shared" si="4"/>
        <v>T18</v>
      </c>
      <c r="B211" s="387" t="str">
        <f>'Calcolo domanda-capacità'!J105</f>
        <v>Appoggio</v>
      </c>
      <c r="C211" s="384">
        <f>'Calcolo domanda-capacità'!O105</f>
        <v>0.73541786982248525</v>
      </c>
    </row>
    <row r="212" spans="1:3" x14ac:dyDescent="0.2">
      <c r="A212" s="381" t="str">
        <f t="shared" si="4"/>
        <v>T18</v>
      </c>
      <c r="B212" s="387" t="str">
        <f>'Calcolo domanda-capacità'!J106</f>
        <v>Appoggio</v>
      </c>
      <c r="C212" s="384">
        <f>'Calcolo domanda-capacità'!O106</f>
        <v>0.73515599605522686</v>
      </c>
    </row>
    <row r="213" spans="1:3" x14ac:dyDescent="0.2">
      <c r="A213" s="381" t="str">
        <f t="shared" si="4"/>
        <v>T18</v>
      </c>
      <c r="B213" s="387" t="str">
        <f>'Calcolo domanda-capacità'!J107</f>
        <v>Mezzeria</v>
      </c>
      <c r="C213" s="384">
        <f>'Calcolo domanda-capacità'!O107</f>
        <v>0.65066012820512831</v>
      </c>
    </row>
    <row r="214" spans="1:3" x14ac:dyDescent="0.2">
      <c r="A214" s="381" t="str">
        <f t="shared" si="4"/>
        <v>T18</v>
      </c>
      <c r="B214" s="387" t="str">
        <f>'Calcolo domanda-capacità'!J108</f>
        <v>Appoggio</v>
      </c>
      <c r="C214" s="384">
        <f>'Calcolo domanda-capacità'!O108</f>
        <v>0.50230348126232738</v>
      </c>
    </row>
    <row r="215" spans="1:3" x14ac:dyDescent="0.2">
      <c r="A215" s="381" t="str">
        <f t="shared" si="4"/>
        <v>T18</v>
      </c>
      <c r="B215" s="387" t="str">
        <f>'Calcolo domanda-capacità'!J109</f>
        <v>Appoggio</v>
      </c>
      <c r="C215" s="384">
        <f>'Calcolo domanda-capacità'!O109</f>
        <v>0.48500457593688362</v>
      </c>
    </row>
    <row r="216" spans="1:3" x14ac:dyDescent="0.2">
      <c r="A216" s="381" t="str">
        <f t="shared" si="4"/>
        <v>T18</v>
      </c>
      <c r="B216" s="387" t="str">
        <f>'Calcolo domanda-capacità'!J110</f>
        <v>mezzeria</v>
      </c>
      <c r="C216" s="384">
        <f>'Calcolo domanda-capacità'!O110</f>
        <v>0.28496692307692306</v>
      </c>
    </row>
    <row r="217" spans="1:3" x14ac:dyDescent="0.2">
      <c r="A217" s="381" t="str">
        <f t="shared" si="4"/>
        <v>T18</v>
      </c>
      <c r="B217" s="387" t="str">
        <f>'Calcolo domanda-capacità'!J111</f>
        <v>Appoggio</v>
      </c>
      <c r="C217" s="384">
        <f>'Calcolo domanda-capacità'!O111</f>
        <v>8.4722485207100601E-3</v>
      </c>
    </row>
    <row r="218" spans="1:3" x14ac:dyDescent="0.2">
      <c r="A218" s="381" t="s">
        <v>1188</v>
      </c>
      <c r="B218" s="387" t="str">
        <f>'Calcolo domanda-capacità'!R4</f>
        <v>Appoggio</v>
      </c>
      <c r="C218" s="384">
        <f>'Calcolo domanda-capacità'!W4</f>
        <v>7.9216272189349107E-3</v>
      </c>
    </row>
    <row r="219" spans="1:3" x14ac:dyDescent="0.2">
      <c r="A219" s="381" t="str">
        <f t="shared" si="4"/>
        <v>T19</v>
      </c>
      <c r="B219" s="387" t="str">
        <f>'Calcolo domanda-capacità'!R5</f>
        <v>Mezzeria</v>
      </c>
      <c r="C219" s="384">
        <f>'Calcolo domanda-capacità'!W5</f>
        <v>0.27707823471400395</v>
      </c>
    </row>
    <row r="220" spans="1:3" x14ac:dyDescent="0.2">
      <c r="A220" s="381" t="str">
        <f t="shared" si="4"/>
        <v>T19</v>
      </c>
      <c r="B220" s="387" t="str">
        <f>'Calcolo domanda-capacità'!R6</f>
        <v>Appoggio</v>
      </c>
      <c r="C220" s="384">
        <f>'Calcolo domanda-capacità'!W6</f>
        <v>0.49737555226824459</v>
      </c>
    </row>
    <row r="221" spans="1:3" x14ac:dyDescent="0.2">
      <c r="A221" s="381" t="str">
        <f t="shared" si="4"/>
        <v>T19</v>
      </c>
      <c r="B221" s="387" t="str">
        <f>'Calcolo domanda-capacità'!R7</f>
        <v>Appoggio</v>
      </c>
      <c r="C221" s="384">
        <f>'Calcolo domanda-capacità'!W7</f>
        <v>0.50333225838264295</v>
      </c>
    </row>
    <row r="222" spans="1:3" x14ac:dyDescent="0.2">
      <c r="A222" s="381" t="str">
        <f t="shared" si="4"/>
        <v>T19</v>
      </c>
      <c r="B222" s="387" t="str">
        <f>'Calcolo domanda-capacità'!R8</f>
        <v>Mezzeria</v>
      </c>
      <c r="C222" s="384">
        <f>'Calcolo domanda-capacità'!W8</f>
        <v>0.64952698224852079</v>
      </c>
    </row>
    <row r="223" spans="1:3" x14ac:dyDescent="0.2">
      <c r="A223" s="381" t="str">
        <f t="shared" si="4"/>
        <v>T19</v>
      </c>
      <c r="B223" s="387" t="str">
        <f>'Calcolo domanda-capacità'!R9</f>
        <v>Appoggio</v>
      </c>
      <c r="C223" s="384">
        <f>'Calcolo domanda-capacità'!W9</f>
        <v>0.73698537475345172</v>
      </c>
    </row>
    <row r="224" spans="1:3" x14ac:dyDescent="0.2">
      <c r="A224" s="381" t="str">
        <f t="shared" si="4"/>
        <v>T19</v>
      </c>
      <c r="B224" s="387" t="str">
        <f>'Calcolo domanda-capacità'!R10</f>
        <v>Appoggio</v>
      </c>
      <c r="C224" s="384">
        <f>'Calcolo domanda-capacità'!W10</f>
        <v>0.73675361932938854</v>
      </c>
    </row>
    <row r="225" spans="1:3" x14ac:dyDescent="0.2">
      <c r="A225" s="381" t="str">
        <f t="shared" si="4"/>
        <v>T19</v>
      </c>
      <c r="B225" s="387" t="str">
        <f>'Calcolo domanda-capacità'!R11</f>
        <v>Mezzeria</v>
      </c>
      <c r="C225" s="384">
        <f>'Calcolo domanda-capacità'!W11</f>
        <v>0.65206597633136099</v>
      </c>
    </row>
    <row r="226" spans="1:3" x14ac:dyDescent="0.2">
      <c r="A226" s="381" t="str">
        <f t="shared" si="4"/>
        <v>T19</v>
      </c>
      <c r="B226" s="387" t="str">
        <f>'Calcolo domanda-capacità'!R12</f>
        <v>Appoggio</v>
      </c>
      <c r="C226" s="384">
        <f>'Calcolo domanda-capacità'!W12</f>
        <v>0.50352390532544378</v>
      </c>
    </row>
    <row r="227" spans="1:3" x14ac:dyDescent="0.2">
      <c r="A227" s="381" t="str">
        <f t="shared" si="4"/>
        <v>T19</v>
      </c>
      <c r="B227" s="387" t="str">
        <f>'Calcolo domanda-capacità'!R13</f>
        <v>Appoggio</v>
      </c>
      <c r="C227" s="384">
        <f>'Calcolo domanda-capacità'!W13</f>
        <v>0.49751620315581851</v>
      </c>
    </row>
    <row r="228" spans="1:3" x14ac:dyDescent="0.2">
      <c r="A228" s="381" t="str">
        <f t="shared" si="4"/>
        <v>T19</v>
      </c>
      <c r="B228" s="387" t="str">
        <f>'Calcolo domanda-capacità'!R14</f>
        <v>Mezzeria</v>
      </c>
      <c r="C228" s="384">
        <f>'Calcolo domanda-capacità'!W14</f>
        <v>0.28558077909270219</v>
      </c>
    </row>
    <row r="229" spans="1:3" x14ac:dyDescent="0.2">
      <c r="A229" s="381" t="str">
        <f t="shared" si="4"/>
        <v>T19</v>
      </c>
      <c r="B229" s="387" t="str">
        <f>'Calcolo domanda-capacità'!R15</f>
        <v>Appoggio</v>
      </c>
      <c r="C229" s="384">
        <f>'Calcolo domanda-capacità'!W15</f>
        <v>8.4349704142011837E-3</v>
      </c>
    </row>
    <row r="230" spans="1:3" x14ac:dyDescent="0.2">
      <c r="A230" s="381" t="s">
        <v>1189</v>
      </c>
      <c r="B230" s="387" t="str">
        <f>'Calcolo domanda-capacità'!R16</f>
        <v>Appoggio</v>
      </c>
      <c r="C230" s="384">
        <f>'Calcolo domanda-capacità'!W16</f>
        <v>7.8208382642998026E-3</v>
      </c>
    </row>
    <row r="231" spans="1:3" x14ac:dyDescent="0.2">
      <c r="A231" s="381" t="str">
        <f t="shared" si="4"/>
        <v>T20</v>
      </c>
      <c r="B231" s="387" t="str">
        <f>'Calcolo domanda-capacità'!R17</f>
        <v>Mezzeria</v>
      </c>
      <c r="C231" s="384">
        <f>'Calcolo domanda-capacità'!W17</f>
        <v>0.27757662721893489</v>
      </c>
    </row>
    <row r="232" spans="1:3" x14ac:dyDescent="0.2">
      <c r="A232" s="381" t="str">
        <f t="shared" si="4"/>
        <v>T20</v>
      </c>
      <c r="B232" s="387" t="str">
        <f>'Calcolo domanda-capacità'!R18</f>
        <v>Appoggio</v>
      </c>
      <c r="C232" s="384">
        <f>'Calcolo domanda-capacità'!W18</f>
        <v>0.49790194280078898</v>
      </c>
    </row>
    <row r="233" spans="1:3" x14ac:dyDescent="0.2">
      <c r="A233" s="381" t="str">
        <f t="shared" si="4"/>
        <v>T20</v>
      </c>
      <c r="B233" s="387" t="str">
        <f>'Calcolo domanda-capacità'!R19</f>
        <v>Appoggio</v>
      </c>
      <c r="C233" s="384">
        <f>'Calcolo domanda-capacità'!W19</f>
        <v>0.50377644970414204</v>
      </c>
    </row>
    <row r="234" spans="1:3" x14ac:dyDescent="0.2">
      <c r="A234" s="381" t="str">
        <f t="shared" ref="A234:A265" si="5">A233</f>
        <v>T20</v>
      </c>
      <c r="B234" s="387" t="str">
        <f>'Calcolo domanda-capacità'!R20</f>
        <v>Mezzeria</v>
      </c>
      <c r="C234" s="384">
        <f>'Calcolo domanda-capacità'!W20</f>
        <v>0.65016039447731755</v>
      </c>
    </row>
    <row r="235" spans="1:3" x14ac:dyDescent="0.2">
      <c r="A235" s="381" t="str">
        <f t="shared" si="5"/>
        <v>T20</v>
      </c>
      <c r="B235" s="387" t="str">
        <f>'Calcolo domanda-capacità'!R21</f>
        <v>Appoggio</v>
      </c>
      <c r="C235" s="384">
        <f>'Calcolo domanda-capacità'!W21</f>
        <v>0.74026623274161729</v>
      </c>
    </row>
    <row r="236" spans="1:3" x14ac:dyDescent="0.2">
      <c r="A236" s="381" t="str">
        <f t="shared" si="5"/>
        <v>T20</v>
      </c>
      <c r="B236" s="387" t="str">
        <f>'Calcolo domanda-capacità'!R22</f>
        <v>Appoggio</v>
      </c>
      <c r="C236" s="384">
        <f>'Calcolo domanda-capacità'!W22</f>
        <v>0.73935111439842205</v>
      </c>
    </row>
    <row r="237" spans="1:3" x14ac:dyDescent="0.2">
      <c r="A237" s="381" t="str">
        <f t="shared" si="5"/>
        <v>T20</v>
      </c>
      <c r="B237" s="387" t="str">
        <f>'Calcolo domanda-capacità'!R23</f>
        <v>Mezzeria</v>
      </c>
      <c r="C237" s="384">
        <f>'Calcolo domanda-capacità'!W23</f>
        <v>0.6540272386587771</v>
      </c>
    </row>
    <row r="238" spans="1:3" x14ac:dyDescent="0.2">
      <c r="A238" s="381" t="str">
        <f t="shared" si="5"/>
        <v>T20</v>
      </c>
      <c r="B238" s="387" t="str">
        <f>'Calcolo domanda-capacità'!R24</f>
        <v>Appoggio</v>
      </c>
      <c r="C238" s="384">
        <f>'Calcolo domanda-capacità'!W24</f>
        <v>0.50403745562130176</v>
      </c>
    </row>
    <row r="239" spans="1:3" x14ac:dyDescent="0.2">
      <c r="A239" s="381" t="str">
        <f t="shared" si="5"/>
        <v>T20</v>
      </c>
      <c r="B239" s="387" t="str">
        <f>'Calcolo domanda-capacità'!R25</f>
        <v>Appoggio</v>
      </c>
      <c r="C239" s="384">
        <f>'Calcolo domanda-capacità'!W25</f>
        <v>0.49814479289940822</v>
      </c>
    </row>
    <row r="240" spans="1:3" x14ac:dyDescent="0.2">
      <c r="A240" s="381" t="str">
        <f t="shared" si="5"/>
        <v>T20</v>
      </c>
      <c r="B240" s="387" t="str">
        <f>'Calcolo domanda-capacità'!R26</f>
        <v>Mezzeria</v>
      </c>
      <c r="C240" s="384">
        <f>'Calcolo domanda-capacità'!W26</f>
        <v>0.28593873767258382</v>
      </c>
    </row>
    <row r="241" spans="1:3" x14ac:dyDescent="0.2">
      <c r="A241" s="381" t="str">
        <f t="shared" si="5"/>
        <v>T20</v>
      </c>
      <c r="B241" s="387" t="str">
        <f>'Calcolo domanda-capacità'!R27</f>
        <v>Appoggio</v>
      </c>
      <c r="C241" s="384">
        <f>'Calcolo domanda-capacità'!W27</f>
        <v>8.3297534516765283E-3</v>
      </c>
    </row>
    <row r="242" spans="1:3" x14ac:dyDescent="0.2">
      <c r="A242" s="381" t="s">
        <v>1190</v>
      </c>
      <c r="B242" s="387" t="str">
        <f>'Calcolo domanda-capacità'!R28</f>
        <v>Appoggio</v>
      </c>
      <c r="C242" s="384">
        <f>'Calcolo domanda-capacità'!W28</f>
        <v>7.1655522682445771E-3</v>
      </c>
    </row>
    <row r="243" spans="1:3" x14ac:dyDescent="0.2">
      <c r="A243" s="381" t="str">
        <f t="shared" si="5"/>
        <v>T21</v>
      </c>
      <c r="B243" s="387" t="str">
        <f>'Calcolo domanda-capacità'!R29</f>
        <v>Mezzeria</v>
      </c>
      <c r="C243" s="384">
        <f>'Calcolo domanda-capacità'!W29</f>
        <v>0.28075095660749505</v>
      </c>
    </row>
    <row r="244" spans="1:3" x14ac:dyDescent="0.2">
      <c r="A244" s="381" t="str">
        <f t="shared" si="5"/>
        <v>T21</v>
      </c>
      <c r="B244" s="387" t="str">
        <f>'Calcolo domanda-capacità'!R30</f>
        <v>Appoggio</v>
      </c>
      <c r="C244" s="384">
        <f>'Calcolo domanda-capacità'!W30</f>
        <v>0.49496773175542402</v>
      </c>
    </row>
    <row r="245" spans="1:3" x14ac:dyDescent="0.2">
      <c r="A245" s="381" t="str">
        <f t="shared" si="5"/>
        <v>T21</v>
      </c>
      <c r="B245" s="387" t="str">
        <f>'Calcolo domanda-capacità'!R31</f>
        <v>Appoggio</v>
      </c>
      <c r="C245" s="384">
        <f>'Calcolo domanda-capacità'!W31</f>
        <v>0.50246327416173575</v>
      </c>
    </row>
    <row r="246" spans="1:3" x14ac:dyDescent="0.2">
      <c r="A246" s="381" t="str">
        <f t="shared" si="5"/>
        <v>T21</v>
      </c>
      <c r="B246" s="387" t="str">
        <f>'Calcolo domanda-capacità'!R32</f>
        <v>Mezzeria</v>
      </c>
      <c r="C246" s="384">
        <f>'Calcolo domanda-capacità'!W32</f>
        <v>0.65190722879684426</v>
      </c>
    </row>
    <row r="247" spans="1:3" x14ac:dyDescent="0.2">
      <c r="A247" s="381" t="str">
        <f t="shared" si="5"/>
        <v>T21</v>
      </c>
      <c r="B247" s="387" t="str">
        <f>'Calcolo domanda-capacità'!R33</f>
        <v>Appoggio</v>
      </c>
      <c r="C247" s="384">
        <f>'Calcolo domanda-capacità'!W33</f>
        <v>0.74656579881656804</v>
      </c>
    </row>
    <row r="248" spans="1:3" x14ac:dyDescent="0.2">
      <c r="A248" s="381" t="str">
        <f t="shared" si="5"/>
        <v>T21</v>
      </c>
      <c r="B248" s="387" t="str">
        <f>'Calcolo domanda-capacità'!R34</f>
        <v>Appoggio</v>
      </c>
      <c r="C248" s="384">
        <f>'Calcolo domanda-capacità'!W34</f>
        <v>0.74468867850098619</v>
      </c>
    </row>
    <row r="249" spans="1:3" x14ac:dyDescent="0.2">
      <c r="A249" s="381" t="str">
        <f t="shared" si="5"/>
        <v>T21</v>
      </c>
      <c r="B249" s="387" t="str">
        <f>'Calcolo domanda-capacità'!R35</f>
        <v>Mezzeria</v>
      </c>
      <c r="C249" s="384">
        <f>'Calcolo domanda-capacità'!W35</f>
        <v>0.65575672583826428</v>
      </c>
    </row>
    <row r="250" spans="1:3" x14ac:dyDescent="0.2">
      <c r="A250" s="381" t="str">
        <f t="shared" si="5"/>
        <v>T21</v>
      </c>
      <c r="B250" s="387" t="str">
        <f>'Calcolo domanda-capacità'!R36</f>
        <v>Appoggio</v>
      </c>
      <c r="C250" s="384">
        <f>'Calcolo domanda-capacità'!W36</f>
        <v>0.50327362919132157</v>
      </c>
    </row>
    <row r="251" spans="1:3" x14ac:dyDescent="0.2">
      <c r="A251" s="381" t="str">
        <f t="shared" si="5"/>
        <v>T21</v>
      </c>
      <c r="B251" s="387" t="str">
        <f>'Calcolo domanda-capacità'!R37</f>
        <v>Appoggio</v>
      </c>
      <c r="C251" s="384">
        <f>'Calcolo domanda-capacità'!W37</f>
        <v>0.49791510848126241</v>
      </c>
    </row>
    <row r="252" spans="1:3" x14ac:dyDescent="0.2">
      <c r="A252" s="381" t="str">
        <f t="shared" si="5"/>
        <v>T21</v>
      </c>
      <c r="B252" s="387" t="str">
        <f>'Calcolo domanda-capacità'!R38</f>
        <v>Mezzeria</v>
      </c>
      <c r="C252" s="384">
        <f>'Calcolo domanda-capacità'!W38</f>
        <v>0.28516761341222879</v>
      </c>
    </row>
    <row r="253" spans="1:3" x14ac:dyDescent="0.2">
      <c r="A253" s="381" t="str">
        <f t="shared" si="5"/>
        <v>T21</v>
      </c>
      <c r="B253" s="387" t="str">
        <f>'Calcolo domanda-capacità'!R39</f>
        <v>Appoggio</v>
      </c>
      <c r="C253" s="384">
        <f>'Calcolo domanda-capacità'!W39</f>
        <v>7.839191321499012E-3</v>
      </c>
    </row>
    <row r="254" spans="1:3" x14ac:dyDescent="0.2">
      <c r="A254" s="381" t="s">
        <v>1191</v>
      </c>
      <c r="B254" s="387" t="str">
        <f>'Calcolo domanda-capacità'!R40</f>
        <v>Appoggio</v>
      </c>
      <c r="C254" s="384">
        <f>'Calcolo domanda-capacità'!W40</f>
        <v>6.1291420118343197E-3</v>
      </c>
    </row>
    <row r="255" spans="1:3" x14ac:dyDescent="0.2">
      <c r="A255" s="381" t="str">
        <f t="shared" si="5"/>
        <v>T22</v>
      </c>
      <c r="B255" s="387" t="str">
        <f>'Calcolo domanda-capacità'!R41</f>
        <v>Mezzeria</v>
      </c>
      <c r="C255" s="384">
        <f>'Calcolo domanda-capacità'!W41</f>
        <v>0.27477723865877718</v>
      </c>
    </row>
    <row r="256" spans="1:3" x14ac:dyDescent="0.2">
      <c r="A256" s="381" t="str">
        <f t="shared" si="5"/>
        <v>T22</v>
      </c>
      <c r="B256" s="387" t="str">
        <f>'Calcolo domanda-capacità'!R42</f>
        <v>Appoggio</v>
      </c>
      <c r="C256" s="384">
        <f>'Calcolo domanda-capacità'!W42</f>
        <v>0.49725698224852072</v>
      </c>
    </row>
    <row r="257" spans="1:3" x14ac:dyDescent="0.2">
      <c r="A257" s="381" t="str">
        <f t="shared" si="5"/>
        <v>T22</v>
      </c>
      <c r="B257" s="387" t="str">
        <f>'Calcolo domanda-capacità'!R43</f>
        <v>Appoggio</v>
      </c>
      <c r="C257" s="384">
        <f>'Calcolo domanda-capacità'!W43</f>
        <v>0.50126330374753458</v>
      </c>
    </row>
    <row r="258" spans="1:3" x14ac:dyDescent="0.2">
      <c r="A258" s="381" t="str">
        <f t="shared" si="5"/>
        <v>T22</v>
      </c>
      <c r="B258" s="387" t="str">
        <f>'Calcolo domanda-capacità'!R44</f>
        <v>Mezzeria</v>
      </c>
      <c r="C258" s="384">
        <f>'Calcolo domanda-capacità'!W44</f>
        <v>0.65465917159763309</v>
      </c>
    </row>
    <row r="259" spans="1:3" x14ac:dyDescent="0.2">
      <c r="A259" s="381" t="str">
        <f t="shared" si="5"/>
        <v>T22</v>
      </c>
      <c r="B259" s="387" t="str">
        <f>'Calcolo domanda-capacità'!R45</f>
        <v>Appoggio</v>
      </c>
      <c r="C259" s="384">
        <f>'Calcolo domanda-capacità'!W45</f>
        <v>0.77901314595660753</v>
      </c>
    </row>
    <row r="260" spans="1:3" x14ac:dyDescent="0.2">
      <c r="A260" s="381" t="str">
        <f t="shared" si="5"/>
        <v>T22</v>
      </c>
      <c r="B260" s="387" t="str">
        <f>'Calcolo domanda-capacità'!R46</f>
        <v>Appoggio</v>
      </c>
      <c r="C260" s="384">
        <f>'Calcolo domanda-capacità'!W46</f>
        <v>0.77907693293885594</v>
      </c>
    </row>
    <row r="261" spans="1:3" x14ac:dyDescent="0.2">
      <c r="A261" s="381" t="str">
        <f t="shared" si="5"/>
        <v>T22</v>
      </c>
      <c r="B261" s="387" t="str">
        <f>'Calcolo domanda-capacità'!R47</f>
        <v>Mezzeria</v>
      </c>
      <c r="C261" s="384">
        <f>'Calcolo domanda-capacità'!W47</f>
        <v>0.65801403353057197</v>
      </c>
    </row>
    <row r="262" spans="1:3" x14ac:dyDescent="0.2">
      <c r="A262" s="381" t="str">
        <f t="shared" si="5"/>
        <v>T22</v>
      </c>
      <c r="B262" s="387" t="str">
        <f>'Calcolo domanda-capacità'!R48</f>
        <v>Appoggio</v>
      </c>
      <c r="C262" s="384">
        <f>'Calcolo domanda-capacità'!W48</f>
        <v>0.50184558185404338</v>
      </c>
    </row>
    <row r="263" spans="1:3" x14ac:dyDescent="0.2">
      <c r="A263" s="381" t="str">
        <f t="shared" si="5"/>
        <v>T22</v>
      </c>
      <c r="B263" s="387" t="str">
        <f>'Calcolo domanda-capacità'!R49</f>
        <v>Appoggio</v>
      </c>
      <c r="C263" s="384">
        <f>'Calcolo domanda-capacità'!W49</f>
        <v>0.49540465483234714</v>
      </c>
    </row>
    <row r="264" spans="1:3" x14ac:dyDescent="0.2">
      <c r="A264" s="381" t="str">
        <f t="shared" si="5"/>
        <v>T22</v>
      </c>
      <c r="B264" s="387" t="str">
        <f>'Calcolo domanda-capacità'!R50</f>
        <v>Mezzeria</v>
      </c>
      <c r="C264" s="384">
        <f>'Calcolo domanda-capacità'!W50</f>
        <v>0.28156792899408284</v>
      </c>
    </row>
    <row r="265" spans="1:3" ht="16" thickBot="1" x14ac:dyDescent="0.25">
      <c r="A265" s="382" t="str">
        <f t="shared" si="5"/>
        <v>T22</v>
      </c>
      <c r="B265" s="388" t="str">
        <f>'Calcolo domanda-capacità'!R51</f>
        <v>Appoggio</v>
      </c>
      <c r="C265" s="385">
        <f>'Calcolo domanda-capacità'!W51</f>
        <v>6.6094477317554245E-3</v>
      </c>
    </row>
  </sheetData>
  <phoneticPr fontId="1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O411"/>
  <sheetViews>
    <sheetView tabSelected="1" topLeftCell="U363" zoomScale="70" zoomScaleNormal="70" workbookViewId="0">
      <selection activeCell="AJ414" sqref="AJ414"/>
    </sheetView>
  </sheetViews>
  <sheetFormatPr baseColWidth="10" defaultColWidth="10.6640625" defaultRowHeight="15" x14ac:dyDescent="0.2"/>
  <cols>
    <col min="1" max="1" width="18" bestFit="1" customWidth="1"/>
    <col min="4" max="4" width="12.5" customWidth="1"/>
    <col min="5" max="5" width="22.6640625" bestFit="1" customWidth="1"/>
    <col min="7" max="7" width="25.1640625" bestFit="1" customWidth="1"/>
    <col min="8" max="8" width="20" bestFit="1" customWidth="1"/>
    <col min="9" max="9" width="28.33203125" bestFit="1" customWidth="1"/>
    <col min="10" max="10" width="20" bestFit="1" customWidth="1"/>
    <col min="11" max="11" width="21.6640625" bestFit="1" customWidth="1"/>
    <col min="12" max="12" width="32.6640625" bestFit="1" customWidth="1"/>
    <col min="13" max="13" width="32.6640625" customWidth="1"/>
    <col min="14" max="14" width="16.6640625" customWidth="1"/>
    <col min="20" max="20" width="13.33203125" customWidth="1"/>
    <col min="21" max="22" width="20" bestFit="1" customWidth="1"/>
    <col min="23" max="23" width="17.33203125" bestFit="1" customWidth="1"/>
    <col min="24" max="24" width="19.33203125" bestFit="1" customWidth="1"/>
    <col min="25" max="25" width="21.6640625" bestFit="1" customWidth="1"/>
    <col min="26" max="26" width="32.6640625" bestFit="1" customWidth="1"/>
    <col min="27" max="27" width="32.6640625" customWidth="1"/>
    <col min="35" max="36" width="20" bestFit="1" customWidth="1"/>
    <col min="37" max="37" width="17.33203125" bestFit="1" customWidth="1"/>
    <col min="38" max="38" width="19.33203125" bestFit="1" customWidth="1"/>
    <col min="39" max="39" width="21.6640625" bestFit="1" customWidth="1"/>
    <col min="40" max="41" width="32.6640625" bestFit="1" customWidth="1"/>
  </cols>
  <sheetData>
    <row r="1" spans="1:41" ht="16" thickBot="1" x14ac:dyDescent="0.25"/>
    <row r="2" spans="1:41" ht="19" thickBot="1" x14ac:dyDescent="0.3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Q2" s="524" t="s">
        <v>1133</v>
      </c>
      <c r="R2" s="527"/>
      <c r="S2" s="527"/>
      <c r="T2" s="525"/>
      <c r="U2" s="297"/>
      <c r="V2" s="297"/>
      <c r="W2" s="297"/>
      <c r="X2" s="297"/>
      <c r="Y2" s="297"/>
      <c r="Z2" s="297"/>
      <c r="AA2" s="297"/>
      <c r="AF2">
        <v>0</v>
      </c>
    </row>
    <row r="3" spans="1:41" x14ac:dyDescent="0.2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537">
        <v>3.6</v>
      </c>
      <c r="F3" s="540">
        <v>3.6</v>
      </c>
      <c r="G3" s="161">
        <v>50</v>
      </c>
      <c r="Q3" t="s">
        <v>1134</v>
      </c>
      <c r="AF3">
        <v>1</v>
      </c>
    </row>
    <row r="4" spans="1:41" x14ac:dyDescent="0.2">
      <c r="A4" s="134" t="s">
        <v>922</v>
      </c>
      <c r="B4" s="135">
        <v>40000</v>
      </c>
      <c r="C4" s="136">
        <v>400</v>
      </c>
      <c r="D4" s="136">
        <f>C4/8</f>
        <v>50</v>
      </c>
      <c r="E4" s="538"/>
      <c r="F4" s="541"/>
      <c r="G4" s="160">
        <v>20</v>
      </c>
      <c r="AF4">
        <v>2</v>
      </c>
    </row>
    <row r="5" spans="1:41" ht="16" thickBot="1" x14ac:dyDescent="0.25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539"/>
      <c r="F5" s="542"/>
      <c r="G5" s="162">
        <v>20</v>
      </c>
    </row>
    <row r="6" spans="1:41" ht="16" thickBot="1" x14ac:dyDescent="0.25"/>
    <row r="7" spans="1:41" ht="16.25" customHeight="1" thickBot="1" x14ac:dyDescent="0.25">
      <c r="A7" s="531" t="s">
        <v>927</v>
      </c>
      <c r="B7" s="532"/>
      <c r="C7" s="532"/>
      <c r="D7" s="532"/>
      <c r="E7" s="532"/>
      <c r="F7" s="532"/>
      <c r="G7" s="517" t="s">
        <v>1215</v>
      </c>
      <c r="H7" s="626" t="s">
        <v>1214</v>
      </c>
      <c r="I7" s="632" t="s">
        <v>1216</v>
      </c>
      <c r="J7" s="626" t="s">
        <v>1213</v>
      </c>
      <c r="K7" s="517" t="s">
        <v>1130</v>
      </c>
      <c r="L7" s="514" t="s">
        <v>1131</v>
      </c>
      <c r="M7" s="514" t="s">
        <v>1132</v>
      </c>
      <c r="O7" s="528" t="s">
        <v>954</v>
      </c>
      <c r="P7" s="529"/>
      <c r="Q7" s="529"/>
      <c r="R7" s="529"/>
      <c r="S7" s="529"/>
      <c r="T7" s="530"/>
      <c r="U7" s="517" t="s">
        <v>1215</v>
      </c>
      <c r="V7" s="626" t="s">
        <v>1214</v>
      </c>
      <c r="W7" s="632" t="s">
        <v>1216</v>
      </c>
      <c r="X7" s="626" t="s">
        <v>1213</v>
      </c>
      <c r="Y7" s="517" t="s">
        <v>1130</v>
      </c>
      <c r="Z7" s="514" t="s">
        <v>1131</v>
      </c>
      <c r="AA7" s="514" t="s">
        <v>1132</v>
      </c>
      <c r="AC7" s="531" t="s">
        <v>953</v>
      </c>
      <c r="AD7" s="532"/>
      <c r="AE7" s="532"/>
      <c r="AF7" s="532"/>
      <c r="AG7" s="532"/>
      <c r="AH7" s="533"/>
      <c r="AI7" s="517" t="s">
        <v>1215</v>
      </c>
      <c r="AJ7" s="626" t="s">
        <v>1214</v>
      </c>
      <c r="AK7" s="632" t="s">
        <v>1216</v>
      </c>
      <c r="AL7" s="626" t="s">
        <v>1213</v>
      </c>
      <c r="AM7" s="517" t="s">
        <v>1130</v>
      </c>
      <c r="AN7" s="514" t="s">
        <v>1131</v>
      </c>
      <c r="AO7" s="514" t="s">
        <v>1132</v>
      </c>
    </row>
    <row r="8" spans="1:41" ht="16.25" customHeight="1" thickBot="1" x14ac:dyDescent="0.25">
      <c r="A8" s="151"/>
      <c r="B8" s="522" t="s">
        <v>1092</v>
      </c>
      <c r="C8" s="522"/>
      <c r="D8" s="523"/>
      <c r="E8" s="524" t="s">
        <v>958</v>
      </c>
      <c r="F8" s="527"/>
      <c r="G8" s="518"/>
      <c r="H8" s="627"/>
      <c r="I8" s="633"/>
      <c r="J8" s="627"/>
      <c r="K8" s="518"/>
      <c r="L8" s="515"/>
      <c r="M8" s="515"/>
      <c r="O8" s="281"/>
      <c r="P8" s="526" t="s">
        <v>1092</v>
      </c>
      <c r="Q8" s="522"/>
      <c r="R8" s="523"/>
      <c r="S8" s="524" t="s">
        <v>958</v>
      </c>
      <c r="T8" s="525"/>
      <c r="U8" s="518"/>
      <c r="V8" s="627"/>
      <c r="W8" s="633"/>
      <c r="X8" s="627"/>
      <c r="Y8" s="518"/>
      <c r="Z8" s="515"/>
      <c r="AA8" s="515"/>
      <c r="AC8" s="151"/>
      <c r="AD8" s="522" t="s">
        <v>1092</v>
      </c>
      <c r="AE8" s="522"/>
      <c r="AF8" s="523"/>
      <c r="AG8" s="524" t="s">
        <v>958</v>
      </c>
      <c r="AH8" s="525"/>
      <c r="AI8" s="518"/>
      <c r="AJ8" s="627"/>
      <c r="AK8" s="633"/>
      <c r="AL8" s="627"/>
      <c r="AM8" s="518"/>
      <c r="AN8" s="515"/>
      <c r="AO8" s="515"/>
    </row>
    <row r="9" spans="1:41" ht="16" thickBot="1" x14ac:dyDescent="0.25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521"/>
      <c r="H9" s="631"/>
      <c r="I9" s="634"/>
      <c r="J9" s="631"/>
      <c r="K9" s="521"/>
      <c r="L9" s="520"/>
      <c r="M9" s="520"/>
      <c r="O9" s="294" t="s">
        <v>790</v>
      </c>
      <c r="P9" s="292" t="s">
        <v>950</v>
      </c>
      <c r="Q9" s="153" t="s">
        <v>951</v>
      </c>
      <c r="R9" s="154" t="s">
        <v>952</v>
      </c>
      <c r="S9" s="166" t="s">
        <v>956</v>
      </c>
      <c r="T9" s="174" t="s">
        <v>957</v>
      </c>
      <c r="U9" s="521"/>
      <c r="V9" s="631"/>
      <c r="W9" s="634"/>
      <c r="X9" s="631"/>
      <c r="Y9" s="519"/>
      <c r="Z9" s="516"/>
      <c r="AA9" s="516"/>
      <c r="AC9" s="152" t="s">
        <v>790</v>
      </c>
      <c r="AD9" s="153" t="s">
        <v>950</v>
      </c>
      <c r="AE9" s="153" t="s">
        <v>951</v>
      </c>
      <c r="AF9" s="154" t="s">
        <v>952</v>
      </c>
      <c r="AG9" s="166" t="s">
        <v>956</v>
      </c>
      <c r="AH9" s="174" t="s">
        <v>957</v>
      </c>
      <c r="AI9" s="521"/>
      <c r="AJ9" s="631"/>
      <c r="AK9" s="634"/>
      <c r="AL9" s="631"/>
      <c r="AM9" s="519"/>
      <c r="AN9" s="516"/>
      <c r="AO9" s="516"/>
    </row>
    <row r="10" spans="1:41" ht="16" x14ac:dyDescent="0.2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86">
        <f t="shared" ref="G10:G31" si="0">35/300</f>
        <v>0.11666666666666667</v>
      </c>
      <c r="H10" s="628" t="b">
        <f>IF(C10&lt;G10,TRUE,FALSE)</f>
        <v>1</v>
      </c>
      <c r="I10" s="636">
        <f>35/1000</f>
        <v>3.5000000000000003E-2</v>
      </c>
      <c r="J10" s="635" t="b">
        <f>IF(C10&lt;I10,TRUE,FALSE)</f>
        <v>0</v>
      </c>
      <c r="K10" s="629">
        <f t="shared" ref="K10:K31" si="1">ATAN(G10/(35/2))</f>
        <v>6.6665679038682294E-3</v>
      </c>
      <c r="L10" s="630" t="b">
        <f>IF(F10&lt;K10,TRUE,FALSE)</f>
        <v>0</v>
      </c>
      <c r="M10" s="630" t="b">
        <f>IF(E10&lt;K10,TRUE,FALSE)</f>
        <v>0</v>
      </c>
      <c r="O10" s="219" t="s">
        <v>928</v>
      </c>
      <c r="P10" s="155">
        <v>5.6000000000000001E-2</v>
      </c>
      <c r="Q10" s="156">
        <v>7.9000000000000001E-2</v>
      </c>
      <c r="R10" s="164">
        <v>0.05</v>
      </c>
      <c r="S10" s="151">
        <v>8.3999999999999995E-3</v>
      </c>
      <c r="T10" s="168">
        <v>8.6E-3</v>
      </c>
      <c r="U10" s="305">
        <f t="shared" ref="U10:U31" si="2">35/300</f>
        <v>0.11666666666666667</v>
      </c>
      <c r="V10" s="296" t="b">
        <f t="shared" ref="V10:V31" si="3">IF(Q11&lt;U10,TRUE,FALSE)</f>
        <v>1</v>
      </c>
      <c r="W10" s="636">
        <f>35/1000</f>
        <v>3.5000000000000003E-2</v>
      </c>
      <c r="X10" s="635" t="b">
        <f>IF(Q10&lt;W10,TRUE,FALSE)</f>
        <v>0</v>
      </c>
      <c r="Y10" s="308">
        <f t="shared" ref="Y10:Y31" si="4">ATAN(U10/(35/2))</f>
        <v>6.6665679038682294E-3</v>
      </c>
      <c r="Z10" s="309" t="b">
        <f>IF(T10&lt;Y10,TRUE,FALSE)</f>
        <v>0</v>
      </c>
      <c r="AA10" s="309" t="b">
        <f>IF(S10&lt;Y10,TRUE,FALSE)</f>
        <v>0</v>
      </c>
      <c r="AC10" s="149" t="s">
        <v>928</v>
      </c>
      <c r="AD10" s="155">
        <v>5.6000000000000001E-2</v>
      </c>
      <c r="AE10" s="156">
        <v>7.9000000000000001E-2</v>
      </c>
      <c r="AF10" s="164">
        <v>5.6000000000000001E-2</v>
      </c>
      <c r="AG10" s="151">
        <v>8.5000000000000006E-3</v>
      </c>
      <c r="AH10" s="168">
        <v>8.3000000000000001E-3</v>
      </c>
      <c r="AI10" s="305">
        <f t="shared" ref="AI10:AI31" si="5">35/300</f>
        <v>0.11666666666666667</v>
      </c>
      <c r="AJ10" s="296" t="b">
        <f t="shared" ref="AJ10:AJ31" si="6">IF(AE11&lt;AI10,TRUE,FALSE)</f>
        <v>1</v>
      </c>
      <c r="AK10" s="636">
        <f>35/1000</f>
        <v>3.5000000000000003E-2</v>
      </c>
      <c r="AL10" s="635" t="b">
        <f>IF(AE10&lt;AK10,TRUE,FALSE)</f>
        <v>0</v>
      </c>
      <c r="AM10" s="308">
        <f t="shared" ref="AM10:AM31" si="7">ATAN(AI10/(35/2))</f>
        <v>6.6665679038682294E-3</v>
      </c>
      <c r="AN10" s="309" t="b">
        <f>IF(AH10&lt;AM10,TRUE,FALSE)</f>
        <v>0</v>
      </c>
      <c r="AO10" s="309" t="b">
        <f>IF(AG10&lt;AM10,TRUE,FALSE)</f>
        <v>0</v>
      </c>
    </row>
    <row r="11" spans="1:41" ht="16" x14ac:dyDescent="0.2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625" t="b">
        <f t="shared" ref="H11:H31" si="8">IF(C11&lt;G11,TRUE,FALSE)</f>
        <v>1</v>
      </c>
      <c r="I11" s="636">
        <f t="shared" ref="I11:I31" si="9">35/1000</f>
        <v>3.5000000000000003E-2</v>
      </c>
      <c r="J11" s="635" t="b">
        <f t="shared" ref="J11:J31" si="10">IF(C11&lt;I11,TRUE,FALSE)</f>
        <v>0</v>
      </c>
      <c r="K11" s="308">
        <f t="shared" si="1"/>
        <v>6.6665679038682294E-3</v>
      </c>
      <c r="L11" s="309" t="b">
        <f t="shared" ref="L11:L31" si="11">IF(F11&lt;K11,TRUE,FALSE)</f>
        <v>0</v>
      </c>
      <c r="M11" s="309" t="b">
        <f t="shared" ref="M11:M31" si="12">IF(E11&lt;K11,TRUE,FALSE)</f>
        <v>0</v>
      </c>
      <c r="O11" s="295" t="s">
        <v>929</v>
      </c>
      <c r="P11" s="293">
        <v>0.05</v>
      </c>
      <c r="Q11" s="103">
        <v>7.6999999999999999E-2</v>
      </c>
      <c r="R11" s="163">
        <v>5.5E-2</v>
      </c>
      <c r="S11" s="169">
        <v>8.2000000000000007E-3</v>
      </c>
      <c r="T11" s="170">
        <v>8.3999999999999995E-3</v>
      </c>
      <c r="U11" s="305">
        <f t="shared" si="2"/>
        <v>0.11666666666666667</v>
      </c>
      <c r="V11" s="296" t="b">
        <f t="shared" si="3"/>
        <v>1</v>
      </c>
      <c r="W11" s="636">
        <f t="shared" ref="W11:W31" si="13">35/1000</f>
        <v>3.5000000000000003E-2</v>
      </c>
      <c r="X11" s="635" t="b">
        <f t="shared" ref="X11:X31" si="14">IF(Q11&lt;W11,TRUE,FALSE)</f>
        <v>0</v>
      </c>
      <c r="Y11" s="308">
        <f t="shared" si="4"/>
        <v>6.6665679038682294E-3</v>
      </c>
      <c r="Z11" s="309" t="b">
        <f t="shared" ref="Z11:Z31" si="15">IF(T11&lt;Y11,TRUE,FALSE)</f>
        <v>0</v>
      </c>
      <c r="AA11" s="309" t="b">
        <f t="shared" ref="AA11:AA31" si="16">IF(S11&lt;Y11,TRUE,FALSE)</f>
        <v>0</v>
      </c>
      <c r="AC11" s="148" t="s">
        <v>929</v>
      </c>
      <c r="AD11" s="157">
        <v>5.5E-2</v>
      </c>
      <c r="AE11" s="103">
        <v>7.6999999999999999E-2</v>
      </c>
      <c r="AF11" s="163">
        <v>5.3999999999999999E-2</v>
      </c>
      <c r="AG11" s="169">
        <v>8.2000000000000007E-3</v>
      </c>
      <c r="AH11" s="170">
        <v>8.0999999999999996E-3</v>
      </c>
      <c r="AI11" s="305">
        <f t="shared" si="5"/>
        <v>0.11666666666666667</v>
      </c>
      <c r="AJ11" s="296" t="b">
        <f t="shared" si="6"/>
        <v>1</v>
      </c>
      <c r="AK11" s="636">
        <f t="shared" ref="AK11:AK31" si="17">35/1000</f>
        <v>3.5000000000000003E-2</v>
      </c>
      <c r="AL11" s="635" t="b">
        <f t="shared" ref="AL11:AL31" si="18">IF(AE11&lt;AK11,TRUE,FALSE)</f>
        <v>0</v>
      </c>
      <c r="AM11" s="308">
        <f t="shared" si="7"/>
        <v>6.6665679038682294E-3</v>
      </c>
      <c r="AN11" s="309" t="b">
        <f t="shared" ref="AN11:AN31" si="19">IF(AH11&lt;AM11,TRUE,FALSE)</f>
        <v>0</v>
      </c>
      <c r="AO11" s="309" t="b">
        <f t="shared" ref="AO11:AO31" si="20">IF(AG11&lt;AM11,TRUE,FALSE)</f>
        <v>0</v>
      </c>
    </row>
    <row r="12" spans="1:41" ht="16" x14ac:dyDescent="0.2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625" t="b">
        <f t="shared" si="8"/>
        <v>1</v>
      </c>
      <c r="I12" s="636">
        <f t="shared" si="9"/>
        <v>3.5000000000000003E-2</v>
      </c>
      <c r="J12" s="635" t="b">
        <f t="shared" si="10"/>
        <v>0</v>
      </c>
      <c r="K12" s="308">
        <f t="shared" si="1"/>
        <v>6.6665679038682294E-3</v>
      </c>
      <c r="L12" s="309" t="b">
        <f t="shared" si="11"/>
        <v>0</v>
      </c>
      <c r="M12" s="309" t="b">
        <f t="shared" si="12"/>
        <v>0</v>
      </c>
      <c r="O12" s="295" t="s">
        <v>930</v>
      </c>
      <c r="P12" s="293">
        <v>5.2999999999999999E-2</v>
      </c>
      <c r="Q12" s="103">
        <v>7.4999999999999997E-2</v>
      </c>
      <c r="R12" s="163">
        <v>5.3999999999999999E-2</v>
      </c>
      <c r="S12" s="169">
        <v>8.0000000000000002E-3</v>
      </c>
      <c r="T12" s="170">
        <v>8.0999999999999996E-3</v>
      </c>
      <c r="U12" s="305">
        <f t="shared" si="2"/>
        <v>0.11666666666666667</v>
      </c>
      <c r="V12" s="296" t="b">
        <f t="shared" si="3"/>
        <v>1</v>
      </c>
      <c r="W12" s="636">
        <f t="shared" si="13"/>
        <v>3.5000000000000003E-2</v>
      </c>
      <c r="X12" s="635" t="b">
        <f t="shared" si="14"/>
        <v>0</v>
      </c>
      <c r="Y12" s="308">
        <f t="shared" si="4"/>
        <v>6.6665679038682294E-3</v>
      </c>
      <c r="Z12" s="309" t="b">
        <f t="shared" si="15"/>
        <v>0</v>
      </c>
      <c r="AA12" s="309" t="b">
        <f t="shared" si="16"/>
        <v>0</v>
      </c>
      <c r="AC12" s="148" t="s">
        <v>930</v>
      </c>
      <c r="AD12" s="157">
        <v>5.2999999999999999E-2</v>
      </c>
      <c r="AE12" s="103">
        <v>7.4999999999999997E-2</v>
      </c>
      <c r="AF12" s="163">
        <v>5.2999999999999999E-2</v>
      </c>
      <c r="AG12" s="169">
        <v>8.0000000000000002E-3</v>
      </c>
      <c r="AH12" s="170">
        <v>7.9000000000000008E-3</v>
      </c>
      <c r="AI12" s="305">
        <f t="shared" si="5"/>
        <v>0.11666666666666667</v>
      </c>
      <c r="AJ12" s="296" t="b">
        <f t="shared" si="6"/>
        <v>1</v>
      </c>
      <c r="AK12" s="636">
        <f t="shared" si="17"/>
        <v>3.5000000000000003E-2</v>
      </c>
      <c r="AL12" s="635" t="b">
        <f t="shared" si="18"/>
        <v>0</v>
      </c>
      <c r="AM12" s="308">
        <f t="shared" si="7"/>
        <v>6.6665679038682294E-3</v>
      </c>
      <c r="AN12" s="309" t="b">
        <f t="shared" si="19"/>
        <v>0</v>
      </c>
      <c r="AO12" s="309" t="b">
        <f t="shared" si="20"/>
        <v>0</v>
      </c>
    </row>
    <row r="13" spans="1:41" ht="16" x14ac:dyDescent="0.2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625" t="b">
        <f t="shared" si="8"/>
        <v>1</v>
      </c>
      <c r="I13" s="636">
        <f t="shared" si="9"/>
        <v>3.5000000000000003E-2</v>
      </c>
      <c r="J13" s="635" t="b">
        <f t="shared" si="10"/>
        <v>0</v>
      </c>
      <c r="K13" s="308">
        <f t="shared" si="1"/>
        <v>6.6665679038682294E-3</v>
      </c>
      <c r="L13" s="309" t="b">
        <f t="shared" si="11"/>
        <v>0</v>
      </c>
      <c r="M13" s="309" t="b">
        <f t="shared" si="12"/>
        <v>0</v>
      </c>
      <c r="O13" s="295" t="s">
        <v>931</v>
      </c>
      <c r="P13" s="293">
        <v>5.0999999999999997E-2</v>
      </c>
      <c r="Q13" s="103">
        <v>7.2999999999999995E-2</v>
      </c>
      <c r="R13" s="163">
        <v>5.1999999999999998E-2</v>
      </c>
      <c r="S13" s="169">
        <v>7.7000000000000002E-3</v>
      </c>
      <c r="T13" s="170">
        <v>7.9000000000000008E-3</v>
      </c>
      <c r="U13" s="305">
        <f t="shared" si="2"/>
        <v>0.11666666666666667</v>
      </c>
      <c r="V13" s="296" t="b">
        <f t="shared" si="3"/>
        <v>1</v>
      </c>
      <c r="W13" s="636">
        <f t="shared" si="13"/>
        <v>3.5000000000000003E-2</v>
      </c>
      <c r="X13" s="635" t="b">
        <f t="shared" si="14"/>
        <v>0</v>
      </c>
      <c r="Y13" s="308">
        <f t="shared" si="4"/>
        <v>6.6665679038682294E-3</v>
      </c>
      <c r="Z13" s="309" t="b">
        <f t="shared" si="15"/>
        <v>0</v>
      </c>
      <c r="AA13" s="309" t="b">
        <f t="shared" si="16"/>
        <v>0</v>
      </c>
      <c r="AC13" s="148" t="s">
        <v>931</v>
      </c>
      <c r="AD13" s="157">
        <v>5.0999999999999997E-2</v>
      </c>
      <c r="AE13" s="103">
        <v>7.1999999999999995E-2</v>
      </c>
      <c r="AF13" s="163">
        <v>5.0999999999999997E-2</v>
      </c>
      <c r="AG13" s="169">
        <v>7.7000000000000002E-3</v>
      </c>
      <c r="AH13" s="170">
        <v>7.7000000000000002E-3</v>
      </c>
      <c r="AI13" s="305">
        <f t="shared" si="5"/>
        <v>0.11666666666666667</v>
      </c>
      <c r="AJ13" s="296" t="b">
        <f t="shared" si="6"/>
        <v>1</v>
      </c>
      <c r="AK13" s="636">
        <f t="shared" si="17"/>
        <v>3.5000000000000003E-2</v>
      </c>
      <c r="AL13" s="635" t="b">
        <f t="shared" si="18"/>
        <v>0</v>
      </c>
      <c r="AM13" s="308">
        <f t="shared" si="7"/>
        <v>6.6665679038682294E-3</v>
      </c>
      <c r="AN13" s="309" t="b">
        <f t="shared" si="19"/>
        <v>0</v>
      </c>
      <c r="AO13" s="309" t="b">
        <f t="shared" si="20"/>
        <v>0</v>
      </c>
    </row>
    <row r="14" spans="1:41" ht="16" x14ac:dyDescent="0.2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625" t="b">
        <f t="shared" si="8"/>
        <v>1</v>
      </c>
      <c r="I14" s="636">
        <f t="shared" si="9"/>
        <v>3.5000000000000003E-2</v>
      </c>
      <c r="J14" s="635" t="b">
        <f t="shared" si="10"/>
        <v>0</v>
      </c>
      <c r="K14" s="308">
        <f t="shared" si="1"/>
        <v>6.6665679038682294E-3</v>
      </c>
      <c r="L14" s="309" t="b">
        <f t="shared" si="11"/>
        <v>0</v>
      </c>
      <c r="M14" s="309" t="b">
        <f t="shared" si="12"/>
        <v>0</v>
      </c>
      <c r="O14" s="295" t="s">
        <v>932</v>
      </c>
      <c r="P14" s="293">
        <v>0.05</v>
      </c>
      <c r="Q14" s="103">
        <v>7.0999999999999994E-2</v>
      </c>
      <c r="R14" s="163">
        <v>0.05</v>
      </c>
      <c r="S14" s="169">
        <v>7.4999999999999997E-3</v>
      </c>
      <c r="T14" s="170">
        <v>7.6E-3</v>
      </c>
      <c r="U14" s="305">
        <f t="shared" si="2"/>
        <v>0.11666666666666667</v>
      </c>
      <c r="V14" s="296" t="b">
        <f t="shared" si="3"/>
        <v>1</v>
      </c>
      <c r="W14" s="636">
        <f t="shared" si="13"/>
        <v>3.5000000000000003E-2</v>
      </c>
      <c r="X14" s="635" t="b">
        <f t="shared" si="14"/>
        <v>0</v>
      </c>
      <c r="Y14" s="308">
        <f t="shared" si="4"/>
        <v>6.6665679038682294E-3</v>
      </c>
      <c r="Z14" s="309" t="b">
        <f t="shared" si="15"/>
        <v>0</v>
      </c>
      <c r="AA14" s="309" t="b">
        <f t="shared" si="16"/>
        <v>0</v>
      </c>
      <c r="AC14" s="148" t="s">
        <v>932</v>
      </c>
      <c r="AD14" s="157">
        <v>0.05</v>
      </c>
      <c r="AE14" s="103">
        <v>7.0000000000000007E-2</v>
      </c>
      <c r="AF14" s="163">
        <v>0.05</v>
      </c>
      <c r="AG14" s="169">
        <v>7.4999999999999997E-3</v>
      </c>
      <c r="AH14" s="170">
        <v>7.4999999999999997E-3</v>
      </c>
      <c r="AI14" s="305">
        <f t="shared" si="5"/>
        <v>0.11666666666666667</v>
      </c>
      <c r="AJ14" s="296" t="b">
        <f t="shared" si="6"/>
        <v>1</v>
      </c>
      <c r="AK14" s="636">
        <f t="shared" si="17"/>
        <v>3.5000000000000003E-2</v>
      </c>
      <c r="AL14" s="635" t="b">
        <f t="shared" si="18"/>
        <v>0</v>
      </c>
      <c r="AM14" s="308">
        <f t="shared" si="7"/>
        <v>6.6665679038682294E-3</v>
      </c>
      <c r="AN14" s="309" t="b">
        <f t="shared" si="19"/>
        <v>0</v>
      </c>
      <c r="AO14" s="309" t="b">
        <f t="shared" si="20"/>
        <v>0</v>
      </c>
    </row>
    <row r="15" spans="1:41" ht="16" x14ac:dyDescent="0.2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625" t="b">
        <f t="shared" si="8"/>
        <v>1</v>
      </c>
      <c r="I15" s="636">
        <f t="shared" si="9"/>
        <v>3.5000000000000003E-2</v>
      </c>
      <c r="J15" s="635" t="b">
        <f t="shared" si="10"/>
        <v>0</v>
      </c>
      <c r="K15" s="308">
        <f t="shared" si="1"/>
        <v>6.6665679038682294E-3</v>
      </c>
      <c r="L15" s="309" t="b">
        <f t="shared" si="11"/>
        <v>0</v>
      </c>
      <c r="M15" s="309" t="b">
        <f t="shared" si="12"/>
        <v>0</v>
      </c>
      <c r="O15" s="295" t="s">
        <v>933</v>
      </c>
      <c r="P15" s="293">
        <v>4.8000000000000001E-2</v>
      </c>
      <c r="Q15" s="103">
        <v>6.8000000000000005E-2</v>
      </c>
      <c r="R15" s="163">
        <v>4.9000000000000002E-2</v>
      </c>
      <c r="S15" s="169">
        <v>7.3000000000000001E-3</v>
      </c>
      <c r="T15" s="170">
        <v>7.3000000000000001E-3</v>
      </c>
      <c r="U15" s="305">
        <f t="shared" si="2"/>
        <v>0.11666666666666667</v>
      </c>
      <c r="V15" s="296" t="b">
        <f t="shared" si="3"/>
        <v>1</v>
      </c>
      <c r="W15" s="636">
        <f t="shared" si="13"/>
        <v>3.5000000000000003E-2</v>
      </c>
      <c r="X15" s="635" t="b">
        <f t="shared" si="14"/>
        <v>0</v>
      </c>
      <c r="Y15" s="308">
        <f t="shared" si="4"/>
        <v>6.6665679038682294E-3</v>
      </c>
      <c r="Z15" s="309" t="b">
        <f t="shared" si="15"/>
        <v>0</v>
      </c>
      <c r="AA15" s="309" t="b">
        <f t="shared" si="16"/>
        <v>0</v>
      </c>
      <c r="AC15" s="148" t="s">
        <v>933</v>
      </c>
      <c r="AD15" s="157">
        <v>4.8000000000000001E-2</v>
      </c>
      <c r="AE15" s="103">
        <v>6.8000000000000005E-2</v>
      </c>
      <c r="AF15" s="163">
        <v>4.8000000000000001E-2</v>
      </c>
      <c r="AG15" s="169">
        <v>7.3000000000000001E-3</v>
      </c>
      <c r="AH15" s="170">
        <v>7.3000000000000001E-3</v>
      </c>
      <c r="AI15" s="305">
        <f t="shared" si="5"/>
        <v>0.11666666666666667</v>
      </c>
      <c r="AJ15" s="296" t="b">
        <f t="shared" si="6"/>
        <v>1</v>
      </c>
      <c r="AK15" s="636">
        <f t="shared" si="17"/>
        <v>3.5000000000000003E-2</v>
      </c>
      <c r="AL15" s="635" t="b">
        <f t="shared" si="18"/>
        <v>0</v>
      </c>
      <c r="AM15" s="308">
        <f t="shared" si="7"/>
        <v>6.6665679038682294E-3</v>
      </c>
      <c r="AN15" s="309" t="b">
        <f t="shared" si="19"/>
        <v>0</v>
      </c>
      <c r="AO15" s="309" t="b">
        <f t="shared" si="20"/>
        <v>0</v>
      </c>
    </row>
    <row r="16" spans="1:41" ht="16" x14ac:dyDescent="0.2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625" t="b">
        <f t="shared" si="8"/>
        <v>1</v>
      </c>
      <c r="I16" s="636">
        <f t="shared" si="9"/>
        <v>3.5000000000000003E-2</v>
      </c>
      <c r="J16" s="635" t="b">
        <f t="shared" si="10"/>
        <v>0</v>
      </c>
      <c r="K16" s="308">
        <f t="shared" si="1"/>
        <v>6.6665679038682294E-3</v>
      </c>
      <c r="L16" s="309" t="b">
        <f t="shared" si="11"/>
        <v>0</v>
      </c>
      <c r="M16" s="309" t="b">
        <f t="shared" si="12"/>
        <v>0</v>
      </c>
      <c r="O16" s="295" t="s">
        <v>934</v>
      </c>
      <c r="P16" s="293">
        <v>4.7E-2</v>
      </c>
      <c r="Q16" s="103">
        <v>6.6000000000000003E-2</v>
      </c>
      <c r="R16" s="163">
        <v>4.8000000000000001E-2</v>
      </c>
      <c r="S16" s="169">
        <v>7.1000000000000004E-3</v>
      </c>
      <c r="T16" s="170">
        <v>7.1000000000000004E-3</v>
      </c>
      <c r="U16" s="305">
        <f t="shared" si="2"/>
        <v>0.11666666666666667</v>
      </c>
      <c r="V16" s="296" t="b">
        <f t="shared" si="3"/>
        <v>1</v>
      </c>
      <c r="W16" s="636">
        <f t="shared" si="13"/>
        <v>3.5000000000000003E-2</v>
      </c>
      <c r="X16" s="635" t="b">
        <f t="shared" si="14"/>
        <v>0</v>
      </c>
      <c r="Y16" s="308">
        <f t="shared" si="4"/>
        <v>6.6665679038682294E-3</v>
      </c>
      <c r="Z16" s="309" t="b">
        <f t="shared" si="15"/>
        <v>0</v>
      </c>
      <c r="AA16" s="309" t="b">
        <f t="shared" si="16"/>
        <v>0</v>
      </c>
      <c r="AC16" s="148" t="s">
        <v>934</v>
      </c>
      <c r="AD16" s="157">
        <v>0.04</v>
      </c>
      <c r="AE16" s="103">
        <v>6.6000000000000003E-2</v>
      </c>
      <c r="AF16" s="163">
        <v>4.7E-2</v>
      </c>
      <c r="AG16" s="248">
        <v>7.0000000000000001E-3</v>
      </c>
      <c r="AH16" s="247">
        <v>7.0000000000000001E-3</v>
      </c>
      <c r="AI16" s="305">
        <f t="shared" si="5"/>
        <v>0.11666666666666667</v>
      </c>
      <c r="AJ16" s="296" t="b">
        <f t="shared" si="6"/>
        <v>1</v>
      </c>
      <c r="AK16" s="636">
        <f t="shared" si="17"/>
        <v>3.5000000000000003E-2</v>
      </c>
      <c r="AL16" s="635" t="b">
        <f t="shared" si="18"/>
        <v>0</v>
      </c>
      <c r="AM16" s="308">
        <f t="shared" si="7"/>
        <v>6.6665679038682294E-3</v>
      </c>
      <c r="AN16" s="309" t="b">
        <f t="shared" si="19"/>
        <v>0</v>
      </c>
      <c r="AO16" s="309" t="b">
        <f t="shared" si="20"/>
        <v>0</v>
      </c>
    </row>
    <row r="17" spans="1:41" ht="16" x14ac:dyDescent="0.2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625" t="b">
        <f t="shared" si="8"/>
        <v>1</v>
      </c>
      <c r="I17" s="636">
        <f t="shared" si="9"/>
        <v>3.5000000000000003E-2</v>
      </c>
      <c r="J17" s="635" t="b">
        <f t="shared" si="10"/>
        <v>0</v>
      </c>
      <c r="K17" s="308">
        <f t="shared" si="1"/>
        <v>6.6665679038682294E-3</v>
      </c>
      <c r="L17" s="309" t="b">
        <f t="shared" si="11"/>
        <v>0</v>
      </c>
      <c r="M17" s="309" t="b">
        <f t="shared" si="12"/>
        <v>0</v>
      </c>
      <c r="O17" s="295" t="s">
        <v>935</v>
      </c>
      <c r="P17" s="293">
        <v>4.5999999999999999E-2</v>
      </c>
      <c r="Q17" s="103">
        <v>6.5000000000000002E-2</v>
      </c>
      <c r="R17" s="163">
        <v>4.5999999999999999E-2</v>
      </c>
      <c r="S17" s="169">
        <v>6.8999999999999999E-3</v>
      </c>
      <c r="T17" s="170">
        <v>6.8999999999999999E-3</v>
      </c>
      <c r="U17" s="305">
        <f t="shared" si="2"/>
        <v>0.11666666666666667</v>
      </c>
      <c r="V17" s="296" t="b">
        <f t="shared" si="3"/>
        <v>1</v>
      </c>
      <c r="W17" s="636">
        <f t="shared" si="13"/>
        <v>3.5000000000000003E-2</v>
      </c>
      <c r="X17" s="635" t="b">
        <f t="shared" si="14"/>
        <v>0</v>
      </c>
      <c r="Y17" s="308">
        <f t="shared" si="4"/>
        <v>6.6665679038682294E-3</v>
      </c>
      <c r="Z17" s="309" t="b">
        <f t="shared" si="15"/>
        <v>0</v>
      </c>
      <c r="AA17" s="309" t="b">
        <f t="shared" si="16"/>
        <v>0</v>
      </c>
      <c r="AC17" s="148" t="s">
        <v>935</v>
      </c>
      <c r="AD17" s="157">
        <v>4.4999999999999998E-2</v>
      </c>
      <c r="AE17" s="103">
        <v>6.4000000000000001E-2</v>
      </c>
      <c r="AF17" s="163">
        <v>4.4999999999999998E-2</v>
      </c>
      <c r="AG17" s="169">
        <v>6.8999999999999999E-3</v>
      </c>
      <c r="AH17" s="170">
        <v>6.8999999999999999E-3</v>
      </c>
      <c r="AI17" s="305">
        <f t="shared" si="5"/>
        <v>0.11666666666666667</v>
      </c>
      <c r="AJ17" s="296" t="b">
        <f t="shared" si="6"/>
        <v>1</v>
      </c>
      <c r="AK17" s="636">
        <f t="shared" si="17"/>
        <v>3.5000000000000003E-2</v>
      </c>
      <c r="AL17" s="635" t="b">
        <f t="shared" si="18"/>
        <v>0</v>
      </c>
      <c r="AM17" s="308">
        <f t="shared" si="7"/>
        <v>6.6665679038682294E-3</v>
      </c>
      <c r="AN17" s="309" t="b">
        <f t="shared" si="19"/>
        <v>0</v>
      </c>
      <c r="AO17" s="309" t="b">
        <f t="shared" si="20"/>
        <v>0</v>
      </c>
    </row>
    <row r="18" spans="1:41" ht="16" x14ac:dyDescent="0.2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625" t="b">
        <f t="shared" si="8"/>
        <v>1</v>
      </c>
      <c r="I18" s="636">
        <f t="shared" si="9"/>
        <v>3.5000000000000003E-2</v>
      </c>
      <c r="J18" s="635" t="b">
        <f t="shared" si="10"/>
        <v>0</v>
      </c>
      <c r="K18" s="308">
        <f t="shared" si="1"/>
        <v>6.6665679038682294E-3</v>
      </c>
      <c r="L18" s="309" t="b">
        <f t="shared" si="11"/>
        <v>0</v>
      </c>
      <c r="M18" s="309" t="b">
        <f t="shared" si="12"/>
        <v>0</v>
      </c>
      <c r="O18" s="295" t="s">
        <v>936</v>
      </c>
      <c r="P18" s="293">
        <v>4.4999999999999998E-2</v>
      </c>
      <c r="Q18" s="103">
        <v>6.3E-2</v>
      </c>
      <c r="R18" s="163">
        <v>4.4999999999999998E-2</v>
      </c>
      <c r="S18" s="169">
        <v>6.7999999999999996E-3</v>
      </c>
      <c r="T18" s="170">
        <v>6.7999999999999996E-3</v>
      </c>
      <c r="U18" s="305">
        <f t="shared" si="2"/>
        <v>0.11666666666666667</v>
      </c>
      <c r="V18" s="296" t="b">
        <f t="shared" si="3"/>
        <v>1</v>
      </c>
      <c r="W18" s="636">
        <f t="shared" si="13"/>
        <v>3.5000000000000003E-2</v>
      </c>
      <c r="X18" s="635" t="b">
        <f t="shared" si="14"/>
        <v>0</v>
      </c>
      <c r="Y18" s="308">
        <f t="shared" si="4"/>
        <v>6.6665679038682294E-3</v>
      </c>
      <c r="Z18" s="309" t="b">
        <f t="shared" si="15"/>
        <v>0</v>
      </c>
      <c r="AA18" s="309" t="b">
        <f t="shared" si="16"/>
        <v>0</v>
      </c>
      <c r="AC18" s="148" t="s">
        <v>936</v>
      </c>
      <c r="AD18" s="157">
        <v>4.3999999999999997E-2</v>
      </c>
      <c r="AE18" s="103">
        <v>6.3E-2</v>
      </c>
      <c r="AF18" s="163">
        <v>4.3999999999999997E-2</v>
      </c>
      <c r="AG18" s="169">
        <v>6.7000000000000002E-3</v>
      </c>
      <c r="AH18" s="170">
        <v>6.7000000000000002E-3</v>
      </c>
      <c r="AI18" s="305">
        <f t="shared" si="5"/>
        <v>0.11666666666666667</v>
      </c>
      <c r="AJ18" s="296" t="b">
        <f t="shared" si="6"/>
        <v>1</v>
      </c>
      <c r="AK18" s="636">
        <f t="shared" si="17"/>
        <v>3.5000000000000003E-2</v>
      </c>
      <c r="AL18" s="635" t="b">
        <f t="shared" si="18"/>
        <v>0</v>
      </c>
      <c r="AM18" s="308">
        <f t="shared" si="7"/>
        <v>6.6665679038682294E-3</v>
      </c>
      <c r="AN18" s="309" t="b">
        <f t="shared" si="19"/>
        <v>0</v>
      </c>
      <c r="AO18" s="309" t="b">
        <f t="shared" si="20"/>
        <v>0</v>
      </c>
    </row>
    <row r="19" spans="1:41" ht="16" x14ac:dyDescent="0.2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625" t="b">
        <f t="shared" si="8"/>
        <v>1</v>
      </c>
      <c r="I19" s="636">
        <f t="shared" si="9"/>
        <v>3.5000000000000003E-2</v>
      </c>
      <c r="J19" s="635" t="b">
        <f t="shared" si="10"/>
        <v>0</v>
      </c>
      <c r="K19" s="308">
        <f t="shared" si="1"/>
        <v>6.6665679038682294E-3</v>
      </c>
      <c r="L19" s="310" t="b">
        <f t="shared" si="11"/>
        <v>1</v>
      </c>
      <c r="M19" s="310" t="b">
        <f t="shared" si="12"/>
        <v>1</v>
      </c>
      <c r="O19" s="295" t="s">
        <v>937</v>
      </c>
      <c r="P19" s="293">
        <v>4.3999999999999997E-2</v>
      </c>
      <c r="Q19" s="103">
        <v>6.2E-2</v>
      </c>
      <c r="R19" s="163">
        <v>4.3999999999999997E-2</v>
      </c>
      <c r="S19" s="169">
        <v>6.7000000000000002E-3</v>
      </c>
      <c r="T19" s="170">
        <v>6.7000000000000002E-3</v>
      </c>
      <c r="U19" s="305">
        <f t="shared" si="2"/>
        <v>0.11666666666666667</v>
      </c>
      <c r="V19" s="296" t="b">
        <f t="shared" si="3"/>
        <v>1</v>
      </c>
      <c r="W19" s="636">
        <f t="shared" si="13"/>
        <v>3.5000000000000003E-2</v>
      </c>
      <c r="X19" s="635" t="b">
        <f t="shared" si="14"/>
        <v>0</v>
      </c>
      <c r="Y19" s="308">
        <f t="shared" si="4"/>
        <v>6.6665679038682294E-3</v>
      </c>
      <c r="Z19" s="309" t="b">
        <f t="shared" si="15"/>
        <v>0</v>
      </c>
      <c r="AA19" s="309" t="b">
        <f t="shared" si="16"/>
        <v>0</v>
      </c>
      <c r="AC19" s="148" t="s">
        <v>937</v>
      </c>
      <c r="AD19" s="157">
        <v>4.3999999999999997E-2</v>
      </c>
      <c r="AE19" s="103">
        <v>6.2E-2</v>
      </c>
      <c r="AF19" s="163">
        <v>4.3999999999999997E-2</v>
      </c>
      <c r="AG19" s="169">
        <v>6.6E-3</v>
      </c>
      <c r="AH19" s="170">
        <v>6.6E-3</v>
      </c>
      <c r="AI19" s="305">
        <f t="shared" si="5"/>
        <v>0.11666666666666667</v>
      </c>
      <c r="AJ19" s="296" t="b">
        <f t="shared" si="6"/>
        <v>1</v>
      </c>
      <c r="AK19" s="636">
        <f t="shared" si="17"/>
        <v>3.5000000000000003E-2</v>
      </c>
      <c r="AL19" s="635" t="b">
        <f t="shared" si="18"/>
        <v>0</v>
      </c>
      <c r="AM19" s="308">
        <f t="shared" si="7"/>
        <v>6.6665679038682294E-3</v>
      </c>
      <c r="AN19" s="310" t="b">
        <f t="shared" si="19"/>
        <v>1</v>
      </c>
      <c r="AO19" s="310" t="b">
        <f t="shared" si="20"/>
        <v>1</v>
      </c>
    </row>
    <row r="20" spans="1:41" ht="16" x14ac:dyDescent="0.2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625" t="b">
        <f t="shared" si="8"/>
        <v>1</v>
      </c>
      <c r="I20" s="636">
        <f t="shared" si="9"/>
        <v>3.5000000000000003E-2</v>
      </c>
      <c r="J20" s="635" t="b">
        <f t="shared" si="10"/>
        <v>0</v>
      </c>
      <c r="K20" s="308">
        <f t="shared" si="1"/>
        <v>6.6665679038682294E-3</v>
      </c>
      <c r="L20" s="310" t="b">
        <f t="shared" si="11"/>
        <v>1</v>
      </c>
      <c r="M20" s="310" t="b">
        <f t="shared" si="12"/>
        <v>1</v>
      </c>
      <c r="O20" s="295" t="s">
        <v>938</v>
      </c>
      <c r="P20" s="293">
        <v>4.3999999999999997E-2</v>
      </c>
      <c r="Q20" s="103">
        <v>6.2E-2</v>
      </c>
      <c r="R20" s="163">
        <v>4.3999999999999997E-2</v>
      </c>
      <c r="S20" s="169">
        <v>6.7000000000000002E-3</v>
      </c>
      <c r="T20" s="170">
        <v>6.7000000000000002E-3</v>
      </c>
      <c r="U20" s="305">
        <f t="shared" si="2"/>
        <v>0.11666666666666667</v>
      </c>
      <c r="V20" s="296" t="b">
        <f t="shared" si="3"/>
        <v>1</v>
      </c>
      <c r="W20" s="636">
        <f t="shared" si="13"/>
        <v>3.5000000000000003E-2</v>
      </c>
      <c r="X20" s="635" t="b">
        <f t="shared" si="14"/>
        <v>0</v>
      </c>
      <c r="Y20" s="308">
        <f t="shared" si="4"/>
        <v>6.6665679038682294E-3</v>
      </c>
      <c r="Z20" s="309" t="b">
        <f t="shared" si="15"/>
        <v>0</v>
      </c>
      <c r="AA20" s="309" t="b">
        <f t="shared" si="16"/>
        <v>0</v>
      </c>
      <c r="AC20" s="148" t="s">
        <v>938</v>
      </c>
      <c r="AD20" s="157">
        <v>4.3999999999999997E-2</v>
      </c>
      <c r="AE20" s="103">
        <v>6.2E-2</v>
      </c>
      <c r="AF20" s="163">
        <v>4.3999999999999997E-2</v>
      </c>
      <c r="AG20" s="169">
        <v>6.6E-3</v>
      </c>
      <c r="AH20" s="170">
        <v>6.6E-3</v>
      </c>
      <c r="AI20" s="305">
        <f t="shared" si="5"/>
        <v>0.11666666666666667</v>
      </c>
      <c r="AJ20" s="296" t="b">
        <f t="shared" si="6"/>
        <v>1</v>
      </c>
      <c r="AK20" s="636">
        <f t="shared" si="17"/>
        <v>3.5000000000000003E-2</v>
      </c>
      <c r="AL20" s="635" t="b">
        <f t="shared" si="18"/>
        <v>0</v>
      </c>
      <c r="AM20" s="308">
        <f t="shared" si="7"/>
        <v>6.6665679038682294E-3</v>
      </c>
      <c r="AN20" s="310" t="b">
        <f t="shared" si="19"/>
        <v>1</v>
      </c>
      <c r="AO20" s="310" t="b">
        <f t="shared" si="20"/>
        <v>1</v>
      </c>
    </row>
    <row r="21" spans="1:41" ht="16" x14ac:dyDescent="0.2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625" t="b">
        <f t="shared" si="8"/>
        <v>1</v>
      </c>
      <c r="I21" s="636">
        <f t="shared" si="9"/>
        <v>3.5000000000000003E-2</v>
      </c>
      <c r="J21" s="635" t="b">
        <f t="shared" si="10"/>
        <v>0</v>
      </c>
      <c r="K21" s="308">
        <f t="shared" si="1"/>
        <v>6.6665679038682294E-3</v>
      </c>
      <c r="L21" s="310" t="b">
        <f t="shared" si="11"/>
        <v>1</v>
      </c>
      <c r="M21" s="310" t="b">
        <f t="shared" si="12"/>
        <v>1</v>
      </c>
      <c r="O21" s="295" t="s">
        <v>939</v>
      </c>
      <c r="P21" s="293">
        <v>4.3999999999999997E-2</v>
      </c>
      <c r="Q21" s="103">
        <v>6.2E-2</v>
      </c>
      <c r="R21" s="163">
        <v>4.3999999999999997E-2</v>
      </c>
      <c r="S21" s="169">
        <v>6.7000000000000002E-3</v>
      </c>
      <c r="T21" s="170">
        <v>6.7000000000000002E-3</v>
      </c>
      <c r="U21" s="305">
        <f t="shared" si="2"/>
        <v>0.11666666666666667</v>
      </c>
      <c r="V21" s="296" t="b">
        <f t="shared" si="3"/>
        <v>1</v>
      </c>
      <c r="W21" s="636">
        <f t="shared" si="13"/>
        <v>3.5000000000000003E-2</v>
      </c>
      <c r="X21" s="635" t="b">
        <f t="shared" si="14"/>
        <v>0</v>
      </c>
      <c r="Y21" s="308">
        <f t="shared" si="4"/>
        <v>6.6665679038682294E-3</v>
      </c>
      <c r="Z21" s="309" t="b">
        <f t="shared" si="15"/>
        <v>0</v>
      </c>
      <c r="AA21" s="309" t="b">
        <f t="shared" si="16"/>
        <v>0</v>
      </c>
      <c r="AC21" s="148" t="s">
        <v>939</v>
      </c>
      <c r="AD21" s="157">
        <v>4.3999999999999997E-2</v>
      </c>
      <c r="AE21" s="103">
        <v>6.2E-2</v>
      </c>
      <c r="AF21" s="163">
        <v>4.3999999999999997E-2</v>
      </c>
      <c r="AG21" s="169">
        <v>6.6E-3</v>
      </c>
      <c r="AH21" s="170">
        <v>6.6E-3</v>
      </c>
      <c r="AI21" s="305">
        <f t="shared" si="5"/>
        <v>0.11666666666666667</v>
      </c>
      <c r="AJ21" s="296" t="b">
        <f t="shared" si="6"/>
        <v>1</v>
      </c>
      <c r="AK21" s="636">
        <f t="shared" si="17"/>
        <v>3.5000000000000003E-2</v>
      </c>
      <c r="AL21" s="635" t="b">
        <f t="shared" si="18"/>
        <v>0</v>
      </c>
      <c r="AM21" s="308">
        <f t="shared" si="7"/>
        <v>6.6665679038682294E-3</v>
      </c>
      <c r="AN21" s="310" t="b">
        <f t="shared" si="19"/>
        <v>1</v>
      </c>
      <c r="AO21" s="310" t="b">
        <f t="shared" si="20"/>
        <v>1</v>
      </c>
    </row>
    <row r="22" spans="1:41" ht="16" x14ac:dyDescent="0.2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625" t="b">
        <f t="shared" si="8"/>
        <v>1</v>
      </c>
      <c r="I22" s="636">
        <f t="shared" si="9"/>
        <v>3.5000000000000003E-2</v>
      </c>
      <c r="J22" s="635" t="b">
        <f t="shared" si="10"/>
        <v>0</v>
      </c>
      <c r="K22" s="308">
        <f t="shared" si="1"/>
        <v>6.6665679038682294E-3</v>
      </c>
      <c r="L22" s="310" t="b">
        <f t="shared" si="11"/>
        <v>1</v>
      </c>
      <c r="M22" s="310" t="b">
        <f t="shared" si="12"/>
        <v>1</v>
      </c>
      <c r="O22" s="295" t="s">
        <v>940</v>
      </c>
      <c r="P22" s="293">
        <v>4.3999999999999997E-2</v>
      </c>
      <c r="Q22" s="103">
        <v>6.2E-2</v>
      </c>
      <c r="R22" s="163">
        <v>4.3999999999999997E-2</v>
      </c>
      <c r="S22" s="169">
        <v>6.7000000000000002E-3</v>
      </c>
      <c r="T22" s="170">
        <v>6.7000000000000002E-3</v>
      </c>
      <c r="U22" s="305">
        <f t="shared" si="2"/>
        <v>0.11666666666666667</v>
      </c>
      <c r="V22" s="296" t="b">
        <f t="shared" si="3"/>
        <v>1</v>
      </c>
      <c r="W22" s="636">
        <f t="shared" si="13"/>
        <v>3.5000000000000003E-2</v>
      </c>
      <c r="X22" s="635" t="b">
        <f t="shared" si="14"/>
        <v>0</v>
      </c>
      <c r="Y22" s="308">
        <f t="shared" si="4"/>
        <v>6.6665679038682294E-3</v>
      </c>
      <c r="Z22" s="309" t="b">
        <f t="shared" si="15"/>
        <v>0</v>
      </c>
      <c r="AA22" s="309" t="b">
        <f t="shared" si="16"/>
        <v>0</v>
      </c>
      <c r="AC22" s="148" t="s">
        <v>940</v>
      </c>
      <c r="AD22" s="157">
        <v>4.3999999999999997E-2</v>
      </c>
      <c r="AE22" s="103">
        <v>6.2E-2</v>
      </c>
      <c r="AF22" s="163">
        <v>4.3999999999999997E-2</v>
      </c>
      <c r="AG22" s="169">
        <v>6.6E-3</v>
      </c>
      <c r="AH22" s="170">
        <v>6.6E-3</v>
      </c>
      <c r="AI22" s="305">
        <f t="shared" si="5"/>
        <v>0.11666666666666667</v>
      </c>
      <c r="AJ22" s="296" t="b">
        <f t="shared" si="6"/>
        <v>1</v>
      </c>
      <c r="AK22" s="636">
        <f t="shared" si="17"/>
        <v>3.5000000000000003E-2</v>
      </c>
      <c r="AL22" s="635" t="b">
        <f t="shared" si="18"/>
        <v>0</v>
      </c>
      <c r="AM22" s="308">
        <f t="shared" si="7"/>
        <v>6.6665679038682294E-3</v>
      </c>
      <c r="AN22" s="310" t="b">
        <f t="shared" si="19"/>
        <v>1</v>
      </c>
      <c r="AO22" s="310" t="b">
        <f t="shared" si="20"/>
        <v>1</v>
      </c>
    </row>
    <row r="23" spans="1:41" ht="16" x14ac:dyDescent="0.2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625" t="b">
        <f t="shared" si="8"/>
        <v>1</v>
      </c>
      <c r="I23" s="636">
        <f t="shared" si="9"/>
        <v>3.5000000000000003E-2</v>
      </c>
      <c r="J23" s="635" t="b">
        <f t="shared" si="10"/>
        <v>0</v>
      </c>
      <c r="K23" s="308">
        <f t="shared" si="1"/>
        <v>6.6665679038682294E-3</v>
      </c>
      <c r="L23" s="309" t="b">
        <f t="shared" si="11"/>
        <v>0</v>
      </c>
      <c r="M23" s="309" t="b">
        <f t="shared" si="12"/>
        <v>0</v>
      </c>
      <c r="O23" s="295" t="s">
        <v>941</v>
      </c>
      <c r="P23" s="293">
        <v>4.4999999999999998E-2</v>
      </c>
      <c r="Q23" s="103">
        <v>6.3E-2</v>
      </c>
      <c r="R23" s="163">
        <v>4.4999999999999998E-2</v>
      </c>
      <c r="S23" s="169">
        <v>6.7999999999999996E-3</v>
      </c>
      <c r="T23" s="170">
        <v>6.7999999999999996E-3</v>
      </c>
      <c r="U23" s="305">
        <f t="shared" si="2"/>
        <v>0.11666666666666667</v>
      </c>
      <c r="V23" s="296" t="b">
        <f t="shared" si="3"/>
        <v>1</v>
      </c>
      <c r="W23" s="636">
        <f t="shared" si="13"/>
        <v>3.5000000000000003E-2</v>
      </c>
      <c r="X23" s="635" t="b">
        <f t="shared" si="14"/>
        <v>0</v>
      </c>
      <c r="Y23" s="308">
        <f t="shared" si="4"/>
        <v>6.6665679038682294E-3</v>
      </c>
      <c r="Z23" s="309" t="b">
        <f t="shared" si="15"/>
        <v>0</v>
      </c>
      <c r="AA23" s="309" t="b">
        <f t="shared" si="16"/>
        <v>0</v>
      </c>
      <c r="AC23" s="148" t="s">
        <v>941</v>
      </c>
      <c r="AD23" s="157">
        <v>4.3999999999999997E-2</v>
      </c>
      <c r="AE23" s="103">
        <v>6.3E-2</v>
      </c>
      <c r="AF23" s="163">
        <v>4.3999999999999997E-2</v>
      </c>
      <c r="AG23" s="169">
        <v>6.7000000000000002E-3</v>
      </c>
      <c r="AH23" s="170">
        <v>6.7000000000000002E-3</v>
      </c>
      <c r="AI23" s="305">
        <f t="shared" si="5"/>
        <v>0.11666666666666667</v>
      </c>
      <c r="AJ23" s="296" t="b">
        <f t="shared" si="6"/>
        <v>1</v>
      </c>
      <c r="AK23" s="636">
        <f t="shared" si="17"/>
        <v>3.5000000000000003E-2</v>
      </c>
      <c r="AL23" s="635" t="b">
        <f t="shared" si="18"/>
        <v>0</v>
      </c>
      <c r="AM23" s="308">
        <f t="shared" si="7"/>
        <v>6.6665679038682294E-3</v>
      </c>
      <c r="AN23" s="309" t="b">
        <f t="shared" si="19"/>
        <v>0</v>
      </c>
      <c r="AO23" s="309" t="b">
        <f t="shared" si="20"/>
        <v>0</v>
      </c>
    </row>
    <row r="24" spans="1:41" ht="16" x14ac:dyDescent="0.2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625" t="b">
        <f t="shared" si="8"/>
        <v>1</v>
      </c>
      <c r="I24" s="636">
        <f t="shared" si="9"/>
        <v>3.5000000000000003E-2</v>
      </c>
      <c r="J24" s="635" t="b">
        <f t="shared" si="10"/>
        <v>0</v>
      </c>
      <c r="K24" s="308">
        <f t="shared" si="1"/>
        <v>6.6665679038682294E-3</v>
      </c>
      <c r="L24" s="309" t="b">
        <f t="shared" si="11"/>
        <v>0</v>
      </c>
      <c r="M24" s="309" t="b">
        <f t="shared" si="12"/>
        <v>0</v>
      </c>
      <c r="O24" s="295" t="s">
        <v>942</v>
      </c>
      <c r="P24" s="293">
        <v>4.5999999999999999E-2</v>
      </c>
      <c r="Q24" s="103">
        <v>6.5000000000000002E-2</v>
      </c>
      <c r="R24" s="163">
        <v>4.5999999999999999E-2</v>
      </c>
      <c r="S24" s="169">
        <v>6.8999999999999999E-3</v>
      </c>
      <c r="T24" s="170">
        <v>6.8999999999999999E-3</v>
      </c>
      <c r="U24" s="305">
        <f t="shared" si="2"/>
        <v>0.11666666666666667</v>
      </c>
      <c r="V24" s="296" t="b">
        <f t="shared" si="3"/>
        <v>1</v>
      </c>
      <c r="W24" s="636">
        <f t="shared" si="13"/>
        <v>3.5000000000000003E-2</v>
      </c>
      <c r="X24" s="635" t="b">
        <f t="shared" si="14"/>
        <v>0</v>
      </c>
      <c r="Y24" s="308">
        <f t="shared" si="4"/>
        <v>6.6665679038682294E-3</v>
      </c>
      <c r="Z24" s="309" t="b">
        <f t="shared" si="15"/>
        <v>0</v>
      </c>
      <c r="AA24" s="309" t="b">
        <f t="shared" si="16"/>
        <v>0</v>
      </c>
      <c r="AC24" s="148" t="s">
        <v>942</v>
      </c>
      <c r="AD24" s="157">
        <v>4.4999999999999998E-2</v>
      </c>
      <c r="AE24" s="103">
        <v>6.4000000000000001E-2</v>
      </c>
      <c r="AF24" s="163">
        <v>4.4999999999999998E-2</v>
      </c>
      <c r="AG24" s="169">
        <v>6.8999999999999999E-3</v>
      </c>
      <c r="AH24" s="170">
        <v>6.8999999999999999E-3</v>
      </c>
      <c r="AI24" s="305">
        <f t="shared" si="5"/>
        <v>0.11666666666666667</v>
      </c>
      <c r="AJ24" s="296" t="b">
        <f t="shared" si="6"/>
        <v>1</v>
      </c>
      <c r="AK24" s="636">
        <f t="shared" si="17"/>
        <v>3.5000000000000003E-2</v>
      </c>
      <c r="AL24" s="635" t="b">
        <f t="shared" si="18"/>
        <v>0</v>
      </c>
      <c r="AM24" s="308">
        <f t="shared" si="7"/>
        <v>6.6665679038682294E-3</v>
      </c>
      <c r="AN24" s="309" t="b">
        <f t="shared" si="19"/>
        <v>0</v>
      </c>
      <c r="AO24" s="309" t="b">
        <f t="shared" si="20"/>
        <v>0</v>
      </c>
    </row>
    <row r="25" spans="1:41" ht="16" x14ac:dyDescent="0.2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625" t="b">
        <f t="shared" si="8"/>
        <v>1</v>
      </c>
      <c r="I25" s="636">
        <f t="shared" si="9"/>
        <v>3.5000000000000003E-2</v>
      </c>
      <c r="J25" s="635" t="b">
        <f t="shared" si="10"/>
        <v>0</v>
      </c>
      <c r="K25" s="308">
        <f t="shared" si="1"/>
        <v>6.6665679038682294E-3</v>
      </c>
      <c r="L25" s="309" t="b">
        <f t="shared" si="11"/>
        <v>0</v>
      </c>
      <c r="M25" s="309" t="b">
        <f t="shared" si="12"/>
        <v>0</v>
      </c>
      <c r="O25" s="295" t="s">
        <v>943</v>
      </c>
      <c r="P25" s="293">
        <v>4.7E-2</v>
      </c>
      <c r="Q25" s="103">
        <v>6.6000000000000003E-2</v>
      </c>
      <c r="R25" s="163">
        <v>4.7E-2</v>
      </c>
      <c r="S25" s="169">
        <v>7.1000000000000004E-3</v>
      </c>
      <c r="T25" s="170">
        <v>7.1000000000000004E-3</v>
      </c>
      <c r="U25" s="305">
        <f t="shared" si="2"/>
        <v>0.11666666666666667</v>
      </c>
      <c r="V25" s="296" t="b">
        <f t="shared" si="3"/>
        <v>1</v>
      </c>
      <c r="W25" s="636">
        <f t="shared" si="13"/>
        <v>3.5000000000000003E-2</v>
      </c>
      <c r="X25" s="635" t="b">
        <f t="shared" si="14"/>
        <v>0</v>
      </c>
      <c r="Y25" s="308">
        <f t="shared" si="4"/>
        <v>6.6665679038682294E-3</v>
      </c>
      <c r="Z25" s="309" t="b">
        <f t="shared" si="15"/>
        <v>0</v>
      </c>
      <c r="AA25" s="309" t="b">
        <f t="shared" si="16"/>
        <v>0</v>
      </c>
      <c r="AC25" s="148" t="s">
        <v>943</v>
      </c>
      <c r="AD25" s="157">
        <v>0.04</v>
      </c>
      <c r="AE25" s="103">
        <v>6.6000000000000003E-2</v>
      </c>
      <c r="AF25" s="163">
        <v>4.7E-2</v>
      </c>
      <c r="AG25" s="169">
        <v>7.0000000000000001E-3</v>
      </c>
      <c r="AH25" s="170">
        <v>7.0000000000000001E-3</v>
      </c>
      <c r="AI25" s="305">
        <f t="shared" si="5"/>
        <v>0.11666666666666667</v>
      </c>
      <c r="AJ25" s="296" t="b">
        <f t="shared" si="6"/>
        <v>1</v>
      </c>
      <c r="AK25" s="636">
        <f t="shared" si="17"/>
        <v>3.5000000000000003E-2</v>
      </c>
      <c r="AL25" s="635" t="b">
        <f t="shared" si="18"/>
        <v>0</v>
      </c>
      <c r="AM25" s="308">
        <f t="shared" si="7"/>
        <v>6.6665679038682294E-3</v>
      </c>
      <c r="AN25" s="309" t="b">
        <f t="shared" si="19"/>
        <v>0</v>
      </c>
      <c r="AO25" s="309" t="b">
        <f t="shared" si="20"/>
        <v>0</v>
      </c>
    </row>
    <row r="26" spans="1:41" ht="16" x14ac:dyDescent="0.2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625" t="b">
        <f t="shared" si="8"/>
        <v>1</v>
      </c>
      <c r="I26" s="636">
        <f t="shared" si="9"/>
        <v>3.5000000000000003E-2</v>
      </c>
      <c r="J26" s="635" t="b">
        <f t="shared" si="10"/>
        <v>0</v>
      </c>
      <c r="K26" s="308">
        <f t="shared" si="1"/>
        <v>6.6665679038682294E-3</v>
      </c>
      <c r="L26" s="309" t="b">
        <f t="shared" si="11"/>
        <v>0</v>
      </c>
      <c r="M26" s="309" t="b">
        <f t="shared" si="12"/>
        <v>0</v>
      </c>
      <c r="O26" s="295" t="s">
        <v>944</v>
      </c>
      <c r="P26" s="293">
        <v>4.9000000000000002E-2</v>
      </c>
      <c r="Q26" s="103">
        <v>6.8000000000000005E-2</v>
      </c>
      <c r="R26" s="163">
        <v>4.8000000000000001E-2</v>
      </c>
      <c r="S26" s="169">
        <v>7.3000000000000001E-3</v>
      </c>
      <c r="T26" s="170">
        <v>7.3000000000000001E-3</v>
      </c>
      <c r="U26" s="305">
        <f t="shared" si="2"/>
        <v>0.11666666666666667</v>
      </c>
      <c r="V26" s="296" t="b">
        <f t="shared" si="3"/>
        <v>1</v>
      </c>
      <c r="W26" s="636">
        <f t="shared" si="13"/>
        <v>3.5000000000000003E-2</v>
      </c>
      <c r="X26" s="635" t="b">
        <f t="shared" si="14"/>
        <v>0</v>
      </c>
      <c r="Y26" s="308">
        <f t="shared" si="4"/>
        <v>6.6665679038682294E-3</v>
      </c>
      <c r="Z26" s="309" t="b">
        <f t="shared" si="15"/>
        <v>0</v>
      </c>
      <c r="AA26" s="309" t="b">
        <f t="shared" si="16"/>
        <v>0</v>
      </c>
      <c r="AC26" s="148" t="s">
        <v>944</v>
      </c>
      <c r="AD26" s="157">
        <v>4.8000000000000001E-2</v>
      </c>
      <c r="AE26" s="103">
        <v>6.8000000000000005E-2</v>
      </c>
      <c r="AF26" s="163">
        <v>4.8000000000000001E-2</v>
      </c>
      <c r="AG26" s="169">
        <v>7.3000000000000001E-3</v>
      </c>
      <c r="AH26" s="170">
        <v>7.3000000000000001E-3</v>
      </c>
      <c r="AI26" s="305">
        <f t="shared" si="5"/>
        <v>0.11666666666666667</v>
      </c>
      <c r="AJ26" s="296" t="b">
        <f t="shared" si="6"/>
        <v>1</v>
      </c>
      <c r="AK26" s="636">
        <f t="shared" si="17"/>
        <v>3.5000000000000003E-2</v>
      </c>
      <c r="AL26" s="635" t="b">
        <f t="shared" si="18"/>
        <v>0</v>
      </c>
      <c r="AM26" s="308">
        <f t="shared" si="7"/>
        <v>6.6665679038682294E-3</v>
      </c>
      <c r="AN26" s="309" t="b">
        <f t="shared" si="19"/>
        <v>0</v>
      </c>
      <c r="AO26" s="309" t="b">
        <f t="shared" si="20"/>
        <v>0</v>
      </c>
    </row>
    <row r="27" spans="1:41" ht="16" x14ac:dyDescent="0.2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625" t="b">
        <f t="shared" si="8"/>
        <v>1</v>
      </c>
      <c r="I27" s="636">
        <f t="shared" si="9"/>
        <v>3.5000000000000003E-2</v>
      </c>
      <c r="J27" s="635" t="b">
        <f t="shared" si="10"/>
        <v>0</v>
      </c>
      <c r="K27" s="308">
        <f t="shared" si="1"/>
        <v>6.6665679038682294E-3</v>
      </c>
      <c r="L27" s="309" t="b">
        <f t="shared" si="11"/>
        <v>0</v>
      </c>
      <c r="M27" s="309" t="b">
        <f t="shared" si="12"/>
        <v>0</v>
      </c>
      <c r="O27" s="295" t="s">
        <v>945</v>
      </c>
      <c r="P27" s="293">
        <v>0.05</v>
      </c>
      <c r="Q27" s="103">
        <v>7.0000000000000007E-2</v>
      </c>
      <c r="R27" s="163">
        <v>0.05</v>
      </c>
      <c r="S27" s="169">
        <v>7.6E-3</v>
      </c>
      <c r="T27" s="170">
        <v>7.3000000000000001E-3</v>
      </c>
      <c r="U27" s="305">
        <f t="shared" si="2"/>
        <v>0.11666666666666667</v>
      </c>
      <c r="V27" s="296" t="b">
        <f t="shared" si="3"/>
        <v>1</v>
      </c>
      <c r="W27" s="636">
        <f t="shared" si="13"/>
        <v>3.5000000000000003E-2</v>
      </c>
      <c r="X27" s="635" t="b">
        <f t="shared" si="14"/>
        <v>0</v>
      </c>
      <c r="Y27" s="308">
        <f t="shared" si="4"/>
        <v>6.6665679038682294E-3</v>
      </c>
      <c r="Z27" s="309" t="b">
        <f t="shared" si="15"/>
        <v>0</v>
      </c>
      <c r="AA27" s="309" t="b">
        <f t="shared" si="16"/>
        <v>0</v>
      </c>
      <c r="AC27" s="148" t="s">
        <v>945</v>
      </c>
      <c r="AD27" s="157">
        <v>0.05</v>
      </c>
      <c r="AE27" s="103">
        <v>7.0000000000000007E-2</v>
      </c>
      <c r="AF27" s="163">
        <v>0.05</v>
      </c>
      <c r="AG27" s="169">
        <v>7.4999999999999997E-3</v>
      </c>
      <c r="AH27" s="170">
        <v>7.4999999999999997E-3</v>
      </c>
      <c r="AI27" s="305">
        <f t="shared" si="5"/>
        <v>0.11666666666666667</v>
      </c>
      <c r="AJ27" s="296" t="b">
        <f t="shared" si="6"/>
        <v>1</v>
      </c>
      <c r="AK27" s="636">
        <f t="shared" si="17"/>
        <v>3.5000000000000003E-2</v>
      </c>
      <c r="AL27" s="635" t="b">
        <f t="shared" si="18"/>
        <v>0</v>
      </c>
      <c r="AM27" s="308">
        <f t="shared" si="7"/>
        <v>6.6665679038682294E-3</v>
      </c>
      <c r="AN27" s="309" t="b">
        <f t="shared" si="19"/>
        <v>0</v>
      </c>
      <c r="AO27" s="309" t="b">
        <f t="shared" si="20"/>
        <v>0</v>
      </c>
    </row>
    <row r="28" spans="1:41" ht="16" x14ac:dyDescent="0.2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625" t="b">
        <f t="shared" si="8"/>
        <v>1</v>
      </c>
      <c r="I28" s="636">
        <f t="shared" si="9"/>
        <v>3.5000000000000003E-2</v>
      </c>
      <c r="J28" s="635" t="b">
        <f t="shared" si="10"/>
        <v>0</v>
      </c>
      <c r="K28" s="308">
        <f t="shared" si="1"/>
        <v>6.6665679038682294E-3</v>
      </c>
      <c r="L28" s="309" t="b">
        <f t="shared" si="11"/>
        <v>0</v>
      </c>
      <c r="M28" s="309" t="b">
        <f t="shared" si="12"/>
        <v>0</v>
      </c>
      <c r="O28" s="295" t="s">
        <v>946</v>
      </c>
      <c r="P28" s="293">
        <v>5.1999999999999998E-2</v>
      </c>
      <c r="Q28" s="103">
        <v>7.2999999999999995E-2</v>
      </c>
      <c r="R28" s="163">
        <v>5.0999999999999997E-2</v>
      </c>
      <c r="S28" s="169">
        <v>7.7999999999999996E-3</v>
      </c>
      <c r="T28" s="170">
        <v>7.7000000000000002E-3</v>
      </c>
      <c r="U28" s="305">
        <f t="shared" si="2"/>
        <v>0.11666666666666667</v>
      </c>
      <c r="V28" s="296" t="b">
        <f t="shared" si="3"/>
        <v>1</v>
      </c>
      <c r="W28" s="636">
        <f t="shared" si="13"/>
        <v>3.5000000000000003E-2</v>
      </c>
      <c r="X28" s="635" t="b">
        <f t="shared" si="14"/>
        <v>0</v>
      </c>
      <c r="Y28" s="308">
        <f t="shared" si="4"/>
        <v>6.6665679038682294E-3</v>
      </c>
      <c r="Z28" s="309" t="b">
        <f t="shared" si="15"/>
        <v>0</v>
      </c>
      <c r="AA28" s="309" t="b">
        <f t="shared" si="16"/>
        <v>0</v>
      </c>
      <c r="AC28" s="148" t="s">
        <v>946</v>
      </c>
      <c r="AD28" s="157">
        <v>5.0999999999999997E-2</v>
      </c>
      <c r="AE28" s="103">
        <v>7.1999999999999995E-2</v>
      </c>
      <c r="AF28" s="163">
        <v>5.0999999999999997E-2</v>
      </c>
      <c r="AG28" s="169">
        <v>7.7000000000000002E-3</v>
      </c>
      <c r="AH28" s="170">
        <v>7.7000000000000002E-3</v>
      </c>
      <c r="AI28" s="305">
        <f t="shared" si="5"/>
        <v>0.11666666666666667</v>
      </c>
      <c r="AJ28" s="296" t="b">
        <f t="shared" si="6"/>
        <v>1</v>
      </c>
      <c r="AK28" s="636">
        <f t="shared" si="17"/>
        <v>3.5000000000000003E-2</v>
      </c>
      <c r="AL28" s="635" t="b">
        <f t="shared" si="18"/>
        <v>0</v>
      </c>
      <c r="AM28" s="308">
        <f t="shared" si="7"/>
        <v>6.6665679038682294E-3</v>
      </c>
      <c r="AN28" s="309" t="b">
        <f t="shared" si="19"/>
        <v>0</v>
      </c>
      <c r="AO28" s="309" t="b">
        <f t="shared" si="20"/>
        <v>0</v>
      </c>
    </row>
    <row r="29" spans="1:41" ht="16" x14ac:dyDescent="0.2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625" t="b">
        <f t="shared" si="8"/>
        <v>1</v>
      </c>
      <c r="I29" s="636">
        <f t="shared" si="9"/>
        <v>3.5000000000000003E-2</v>
      </c>
      <c r="J29" s="635" t="b">
        <f t="shared" si="10"/>
        <v>0</v>
      </c>
      <c r="K29" s="308">
        <f t="shared" si="1"/>
        <v>6.6665679038682294E-3</v>
      </c>
      <c r="L29" s="309" t="b">
        <f t="shared" si="11"/>
        <v>0</v>
      </c>
      <c r="M29" s="309" t="b">
        <f t="shared" si="12"/>
        <v>0</v>
      </c>
      <c r="O29" s="295" t="s">
        <v>947</v>
      </c>
      <c r="P29" s="293">
        <v>5.3999999999999999E-2</v>
      </c>
      <c r="Q29" s="103">
        <v>7.4999999999999997E-2</v>
      </c>
      <c r="R29" s="163">
        <v>5.2999999999999999E-2</v>
      </c>
      <c r="S29" s="169">
        <v>8.0999999999999996E-3</v>
      </c>
      <c r="T29" s="170">
        <v>8.0000000000000002E-3</v>
      </c>
      <c r="U29" s="305">
        <f t="shared" si="2"/>
        <v>0.11666666666666667</v>
      </c>
      <c r="V29" s="296" t="b">
        <f t="shared" si="3"/>
        <v>1</v>
      </c>
      <c r="W29" s="636">
        <f t="shared" si="13"/>
        <v>3.5000000000000003E-2</v>
      </c>
      <c r="X29" s="635" t="b">
        <f t="shared" si="14"/>
        <v>0</v>
      </c>
      <c r="Y29" s="308">
        <f t="shared" si="4"/>
        <v>6.6665679038682294E-3</v>
      </c>
      <c r="Z29" s="309" t="b">
        <f t="shared" si="15"/>
        <v>0</v>
      </c>
      <c r="AA29" s="309" t="b">
        <f t="shared" si="16"/>
        <v>0</v>
      </c>
      <c r="AC29" s="148" t="s">
        <v>947</v>
      </c>
      <c r="AD29" s="157">
        <v>5.2999999999999999E-2</v>
      </c>
      <c r="AE29" s="103">
        <v>7.4999999999999997E-2</v>
      </c>
      <c r="AF29" s="163">
        <v>5.2999999999999999E-2</v>
      </c>
      <c r="AG29" s="169">
        <v>7.9000000000000008E-3</v>
      </c>
      <c r="AH29" s="170">
        <v>8.0000000000000002E-3</v>
      </c>
      <c r="AI29" s="305">
        <f t="shared" si="5"/>
        <v>0.11666666666666667</v>
      </c>
      <c r="AJ29" s="296" t="b">
        <f t="shared" si="6"/>
        <v>1</v>
      </c>
      <c r="AK29" s="636">
        <f t="shared" si="17"/>
        <v>3.5000000000000003E-2</v>
      </c>
      <c r="AL29" s="635" t="b">
        <f t="shared" si="18"/>
        <v>0</v>
      </c>
      <c r="AM29" s="308">
        <f t="shared" si="7"/>
        <v>6.6665679038682294E-3</v>
      </c>
      <c r="AN29" s="309" t="b">
        <f t="shared" si="19"/>
        <v>0</v>
      </c>
      <c r="AO29" s="309" t="b">
        <f t="shared" si="20"/>
        <v>0</v>
      </c>
    </row>
    <row r="30" spans="1:41" ht="16" x14ac:dyDescent="0.2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625" t="b">
        <f t="shared" si="8"/>
        <v>1</v>
      </c>
      <c r="I30" s="636">
        <f t="shared" si="9"/>
        <v>3.5000000000000003E-2</v>
      </c>
      <c r="J30" s="635" t="b">
        <f t="shared" si="10"/>
        <v>0</v>
      </c>
      <c r="K30" s="308">
        <f t="shared" si="1"/>
        <v>6.6665679038682294E-3</v>
      </c>
      <c r="L30" s="309" t="b">
        <f t="shared" si="11"/>
        <v>0</v>
      </c>
      <c r="M30" s="309" t="b">
        <f t="shared" si="12"/>
        <v>0</v>
      </c>
      <c r="O30" s="295" t="s">
        <v>948</v>
      </c>
      <c r="P30" s="293">
        <v>5.5E-2</v>
      </c>
      <c r="Q30" s="103">
        <v>7.6999999999999999E-2</v>
      </c>
      <c r="R30" s="163">
        <v>5.3999999999999999E-2</v>
      </c>
      <c r="S30" s="169">
        <v>8.3000000000000001E-3</v>
      </c>
      <c r="T30" s="170">
        <v>8.2000000000000007E-3</v>
      </c>
      <c r="U30" s="305">
        <f t="shared" si="2"/>
        <v>0.11666666666666667</v>
      </c>
      <c r="V30" s="296" t="b">
        <f t="shared" si="3"/>
        <v>1</v>
      </c>
      <c r="W30" s="636">
        <f t="shared" si="13"/>
        <v>3.5000000000000003E-2</v>
      </c>
      <c r="X30" s="635" t="b">
        <f t="shared" si="14"/>
        <v>0</v>
      </c>
      <c r="Y30" s="308">
        <f t="shared" si="4"/>
        <v>6.6665679038682294E-3</v>
      </c>
      <c r="Z30" s="309" t="b">
        <f t="shared" si="15"/>
        <v>0</v>
      </c>
      <c r="AA30" s="309" t="b">
        <f t="shared" si="16"/>
        <v>0</v>
      </c>
      <c r="AC30" s="148" t="s">
        <v>948</v>
      </c>
      <c r="AD30" s="157">
        <v>5.3999999999999999E-2</v>
      </c>
      <c r="AE30" s="103">
        <v>7.6999999999999999E-2</v>
      </c>
      <c r="AF30" s="163">
        <v>5.5E-2</v>
      </c>
      <c r="AG30" s="169">
        <v>8.0999999999999996E-3</v>
      </c>
      <c r="AH30" s="170">
        <v>8.2000000000000007E-3</v>
      </c>
      <c r="AI30" s="305">
        <f t="shared" si="5"/>
        <v>0.11666666666666667</v>
      </c>
      <c r="AJ30" s="296" t="b">
        <f t="shared" si="6"/>
        <v>1</v>
      </c>
      <c r="AK30" s="636">
        <f t="shared" si="17"/>
        <v>3.5000000000000003E-2</v>
      </c>
      <c r="AL30" s="635" t="b">
        <f t="shared" si="18"/>
        <v>0</v>
      </c>
      <c r="AM30" s="308">
        <f t="shared" si="7"/>
        <v>6.6665679038682294E-3</v>
      </c>
      <c r="AN30" s="309" t="b">
        <f t="shared" si="19"/>
        <v>0</v>
      </c>
      <c r="AO30" s="309" t="b">
        <f t="shared" si="20"/>
        <v>0</v>
      </c>
    </row>
    <row r="31" spans="1:41" ht="17" thickBot="1" x14ac:dyDescent="0.25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625" t="b">
        <f t="shared" si="8"/>
        <v>1</v>
      </c>
      <c r="I31" s="636">
        <f t="shared" si="9"/>
        <v>3.5000000000000003E-2</v>
      </c>
      <c r="J31" s="635" t="b">
        <f t="shared" si="10"/>
        <v>0</v>
      </c>
      <c r="K31" s="308">
        <f t="shared" si="1"/>
        <v>6.6665679038682294E-3</v>
      </c>
      <c r="L31" s="309" t="b">
        <f t="shared" si="11"/>
        <v>0</v>
      </c>
      <c r="M31" s="309" t="b">
        <f t="shared" si="12"/>
        <v>0</v>
      </c>
      <c r="O31" s="147" t="s">
        <v>949</v>
      </c>
      <c r="P31" s="158">
        <v>5.7000000000000002E-2</v>
      </c>
      <c r="Q31" s="159">
        <v>7.9000000000000001E-2</v>
      </c>
      <c r="R31" s="165">
        <v>5.6000000000000001E-2</v>
      </c>
      <c r="S31" s="171">
        <v>8.6E-3</v>
      </c>
      <c r="T31" s="172">
        <v>8.3999999999999995E-3</v>
      </c>
      <c r="U31" s="307">
        <f t="shared" si="2"/>
        <v>0.11666666666666667</v>
      </c>
      <c r="V31" s="291" t="b">
        <f t="shared" si="3"/>
        <v>1</v>
      </c>
      <c r="W31" s="636">
        <f t="shared" si="13"/>
        <v>3.5000000000000003E-2</v>
      </c>
      <c r="X31" s="635" t="b">
        <f t="shared" si="14"/>
        <v>0</v>
      </c>
      <c r="Y31" s="308">
        <f t="shared" si="4"/>
        <v>6.6665679038682294E-3</v>
      </c>
      <c r="Z31" s="309" t="b">
        <f t="shared" si="15"/>
        <v>0</v>
      </c>
      <c r="AA31" s="309" t="b">
        <f t="shared" si="16"/>
        <v>0</v>
      </c>
      <c r="AC31" s="147" t="s">
        <v>949</v>
      </c>
      <c r="AD31" s="158">
        <v>5.6000000000000001E-2</v>
      </c>
      <c r="AE31" s="159">
        <v>7.9000000000000001E-2</v>
      </c>
      <c r="AF31" s="165">
        <v>5.6000000000000001E-2</v>
      </c>
      <c r="AG31" s="171">
        <v>8.3000000000000001E-3</v>
      </c>
      <c r="AH31" s="172">
        <v>8.5000000000000006E-3</v>
      </c>
      <c r="AI31" s="307">
        <f t="shared" si="5"/>
        <v>0.11666666666666667</v>
      </c>
      <c r="AJ31" s="291" t="b">
        <f t="shared" si="6"/>
        <v>1</v>
      </c>
      <c r="AK31" s="636">
        <f t="shared" si="17"/>
        <v>3.5000000000000003E-2</v>
      </c>
      <c r="AL31" s="635" t="b">
        <f t="shared" si="18"/>
        <v>0</v>
      </c>
      <c r="AM31" s="308">
        <f t="shared" si="7"/>
        <v>6.6665679038682294E-3</v>
      </c>
      <c r="AN31" s="309" t="b">
        <f t="shared" si="19"/>
        <v>0</v>
      </c>
      <c r="AO31" s="309" t="b">
        <f t="shared" si="20"/>
        <v>0</v>
      </c>
    </row>
    <row r="32" spans="1:41" ht="16" thickBot="1" x14ac:dyDescent="0.25"/>
    <row r="33" spans="1:41" ht="14.75" customHeight="1" thickBot="1" x14ac:dyDescent="0.25">
      <c r="A33" s="531" t="s">
        <v>959</v>
      </c>
      <c r="B33" s="532"/>
      <c r="C33" s="532"/>
      <c r="D33" s="532"/>
      <c r="E33" s="532"/>
      <c r="F33" s="533"/>
      <c r="G33" s="517" t="s">
        <v>1215</v>
      </c>
      <c r="H33" s="626" t="s">
        <v>1214</v>
      </c>
      <c r="I33" s="632" t="s">
        <v>1216</v>
      </c>
      <c r="J33" s="626" t="s">
        <v>1213</v>
      </c>
      <c r="K33" s="517" t="s">
        <v>1130</v>
      </c>
      <c r="L33" s="514" t="s">
        <v>1131</v>
      </c>
      <c r="M33" s="514" t="s">
        <v>1132</v>
      </c>
      <c r="O33" s="531" t="s">
        <v>960</v>
      </c>
      <c r="P33" s="532"/>
      <c r="Q33" s="532"/>
      <c r="R33" s="532"/>
      <c r="S33" s="532"/>
      <c r="T33" s="533"/>
      <c r="U33" s="517" t="s">
        <v>1215</v>
      </c>
      <c r="V33" s="626" t="s">
        <v>1214</v>
      </c>
      <c r="W33" s="632" t="s">
        <v>1216</v>
      </c>
      <c r="X33" s="626" t="s">
        <v>1213</v>
      </c>
      <c r="Y33" s="517" t="s">
        <v>1130</v>
      </c>
      <c r="Z33" s="514" t="s">
        <v>1131</v>
      </c>
      <c r="AA33" s="514" t="s">
        <v>1132</v>
      </c>
      <c r="AC33" s="531" t="s">
        <v>961</v>
      </c>
      <c r="AD33" s="532"/>
      <c r="AE33" s="532"/>
      <c r="AF33" s="532"/>
      <c r="AG33" s="532"/>
      <c r="AH33" s="533"/>
      <c r="AI33" s="517" t="s">
        <v>1215</v>
      </c>
      <c r="AJ33" s="626" t="s">
        <v>1214</v>
      </c>
      <c r="AK33" s="632" t="s">
        <v>1216</v>
      </c>
      <c r="AL33" s="626" t="s">
        <v>1213</v>
      </c>
      <c r="AM33" s="517" t="s">
        <v>1130</v>
      </c>
      <c r="AN33" s="514" t="s">
        <v>1131</v>
      </c>
      <c r="AO33" s="514" t="s">
        <v>1132</v>
      </c>
    </row>
    <row r="34" spans="1:41" ht="14.75" customHeight="1" thickBot="1" x14ac:dyDescent="0.25">
      <c r="A34" s="151"/>
      <c r="B34" s="522" t="s">
        <v>1092</v>
      </c>
      <c r="C34" s="522"/>
      <c r="D34" s="523"/>
      <c r="E34" s="524" t="s">
        <v>958</v>
      </c>
      <c r="F34" s="525"/>
      <c r="G34" s="518"/>
      <c r="H34" s="627"/>
      <c r="I34" s="633"/>
      <c r="J34" s="627"/>
      <c r="K34" s="518"/>
      <c r="L34" s="515"/>
      <c r="M34" s="515"/>
      <c r="O34" s="281"/>
      <c r="P34" s="526" t="s">
        <v>1092</v>
      </c>
      <c r="Q34" s="522"/>
      <c r="R34" s="523"/>
      <c r="S34" s="524" t="s">
        <v>958</v>
      </c>
      <c r="T34" s="525"/>
      <c r="U34" s="518"/>
      <c r="V34" s="627"/>
      <c r="W34" s="633"/>
      <c r="X34" s="627"/>
      <c r="Y34" s="518"/>
      <c r="Z34" s="515"/>
      <c r="AA34" s="515"/>
      <c r="AC34" s="151"/>
      <c r="AD34" s="522" t="s">
        <v>1092</v>
      </c>
      <c r="AE34" s="522"/>
      <c r="AF34" s="523"/>
      <c r="AG34" s="524" t="s">
        <v>958</v>
      </c>
      <c r="AH34" s="525"/>
      <c r="AI34" s="518"/>
      <c r="AJ34" s="627"/>
      <c r="AK34" s="633"/>
      <c r="AL34" s="627"/>
      <c r="AM34" s="518"/>
      <c r="AN34" s="515"/>
      <c r="AO34" s="515"/>
    </row>
    <row r="35" spans="1:41" ht="16" thickBot="1" x14ac:dyDescent="0.25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521"/>
      <c r="H35" s="631"/>
      <c r="I35" s="634"/>
      <c r="J35" s="631"/>
      <c r="K35" s="519"/>
      <c r="L35" s="516"/>
      <c r="M35" s="516"/>
      <c r="O35" s="294" t="s">
        <v>790</v>
      </c>
      <c r="P35" s="292" t="s">
        <v>950</v>
      </c>
      <c r="Q35" s="153" t="s">
        <v>951</v>
      </c>
      <c r="R35" s="154" t="s">
        <v>952</v>
      </c>
      <c r="S35" s="166" t="s">
        <v>956</v>
      </c>
      <c r="T35" s="167" t="s">
        <v>957</v>
      </c>
      <c r="U35" s="521"/>
      <c r="V35" s="631"/>
      <c r="W35" s="634"/>
      <c r="X35" s="631"/>
      <c r="Y35" s="519"/>
      <c r="Z35" s="516"/>
      <c r="AA35" s="516"/>
      <c r="AC35" s="152" t="s">
        <v>790</v>
      </c>
      <c r="AD35" s="153" t="s">
        <v>950</v>
      </c>
      <c r="AE35" s="153" t="s">
        <v>951</v>
      </c>
      <c r="AF35" s="154" t="s">
        <v>952</v>
      </c>
      <c r="AG35" s="166" t="s">
        <v>956</v>
      </c>
      <c r="AH35" s="167" t="s">
        <v>957</v>
      </c>
      <c r="AI35" s="521"/>
      <c r="AJ35" s="631"/>
      <c r="AK35" s="634"/>
      <c r="AL35" s="631"/>
      <c r="AM35" s="519"/>
      <c r="AN35" s="516"/>
      <c r="AO35" s="516"/>
    </row>
    <row r="36" spans="1:41" ht="16" x14ac:dyDescent="0.2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21">35/300</f>
        <v>0.11666666666666667</v>
      </c>
      <c r="H36" s="296" t="b">
        <f t="shared" ref="H36:H57" si="22">IF(C37&lt;G36,TRUE,FALSE)</f>
        <v>1</v>
      </c>
      <c r="I36" s="636">
        <f>35/1000</f>
        <v>3.5000000000000003E-2</v>
      </c>
      <c r="J36" s="635" t="b">
        <f>IF(C36&lt;I36,TRUE,FALSE)</f>
        <v>0</v>
      </c>
      <c r="K36" s="308">
        <f t="shared" ref="K36:K57" si="23">ATAN(G36/(35/2))</f>
        <v>6.6665679038682294E-3</v>
      </c>
      <c r="L36" s="309" t="b">
        <f>IF(F36&lt;K36,TRUE,FALSE)</f>
        <v>0</v>
      </c>
      <c r="M36" s="309" t="b">
        <f>IF(E36&lt;K36,TRUE,FALSE)</f>
        <v>0</v>
      </c>
      <c r="O36" s="219" t="s">
        <v>928</v>
      </c>
      <c r="P36" s="155">
        <v>4.3999999999999997E-2</v>
      </c>
      <c r="Q36" s="156">
        <v>6.4000000000000001E-2</v>
      </c>
      <c r="R36" s="164">
        <v>4.4999999999999998E-2</v>
      </c>
      <c r="S36" s="151">
        <v>6.6E-3</v>
      </c>
      <c r="T36" s="168">
        <v>6.6E-3</v>
      </c>
      <c r="U36" s="305">
        <f t="shared" ref="U36:U57" si="24">35/300</f>
        <v>0.11666666666666667</v>
      </c>
      <c r="V36" s="296" t="b">
        <f t="shared" ref="V36:V57" si="25">IF(Q37&lt;U36,TRUE,FALSE)</f>
        <v>1</v>
      </c>
      <c r="W36" s="636">
        <f>35/1000</f>
        <v>3.5000000000000003E-2</v>
      </c>
      <c r="X36" s="635" t="b">
        <f>IF(Q36&lt;W36,TRUE,FALSE)</f>
        <v>0</v>
      </c>
      <c r="Y36" s="308">
        <f t="shared" ref="Y36:Y57" si="26">ATAN(U36/(35/2))</f>
        <v>6.6665679038682294E-3</v>
      </c>
      <c r="Z36" s="310" t="b">
        <f>IF(T36&lt;Y36,TRUE,FALSE)</f>
        <v>1</v>
      </c>
      <c r="AA36" s="310" t="b">
        <f>IF(S36&lt;Y36,TRUE,FALSE)</f>
        <v>1</v>
      </c>
      <c r="AC36" s="149" t="s">
        <v>928</v>
      </c>
      <c r="AD36" s="155">
        <v>0.06</v>
      </c>
      <c r="AE36" s="156">
        <v>8.3000000000000004E-2</v>
      </c>
      <c r="AF36" s="164">
        <v>5.8000000000000003E-2</v>
      </c>
      <c r="AG36" s="151">
        <v>8.8999999999999999E-3</v>
      </c>
      <c r="AH36" s="168">
        <v>8.6999999999999994E-3</v>
      </c>
      <c r="AI36" s="305">
        <f t="shared" ref="AI36:AI57" si="27">35/300</f>
        <v>0.11666666666666667</v>
      </c>
      <c r="AJ36" s="296" t="b">
        <f t="shared" ref="AJ36:AJ57" si="28">IF(AE37&lt;AI36,TRUE,FALSE)</f>
        <v>1</v>
      </c>
      <c r="AK36" s="636">
        <f>35/1000</f>
        <v>3.5000000000000003E-2</v>
      </c>
      <c r="AL36" s="635" t="b">
        <f>IF(AE36&lt;AK36,TRUE,FALSE)</f>
        <v>0</v>
      </c>
      <c r="AM36" s="308">
        <f t="shared" ref="AM36:AM57" si="29">ATAN(AI36/(35/2))</f>
        <v>6.6665679038682294E-3</v>
      </c>
      <c r="AN36" s="309" t="b">
        <f>IF(AH36&lt;AM36,TRUE,FALSE)</f>
        <v>0</v>
      </c>
      <c r="AO36" s="309" t="b">
        <f>IF(AG36&lt;AM36,TRUE,FALSE)</f>
        <v>0</v>
      </c>
    </row>
    <row r="37" spans="1:41" ht="16" x14ac:dyDescent="0.2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21"/>
        <v>0.11666666666666667</v>
      </c>
      <c r="H37" s="296" t="b">
        <f t="shared" si="22"/>
        <v>1</v>
      </c>
      <c r="I37" s="636">
        <f t="shared" ref="I37:I57" si="30">35/1000</f>
        <v>3.5000000000000003E-2</v>
      </c>
      <c r="J37" s="635" t="b">
        <f t="shared" ref="J37:J57" si="31">IF(C37&lt;I37,TRUE,FALSE)</f>
        <v>0</v>
      </c>
      <c r="K37" s="308">
        <f t="shared" si="23"/>
        <v>6.6665679038682294E-3</v>
      </c>
      <c r="L37" s="309" t="b">
        <f t="shared" ref="L37:L57" si="32">IF(F37&lt;K37,TRUE,FALSE)</f>
        <v>0</v>
      </c>
      <c r="M37" s="309" t="b">
        <f t="shared" ref="M37:M57" si="33">IF(E37&lt;K37,TRUE,FALSE)</f>
        <v>0</v>
      </c>
      <c r="O37" s="295" t="s">
        <v>929</v>
      </c>
      <c r="P37" s="293">
        <v>4.4999999999999998E-2</v>
      </c>
      <c r="Q37" s="103">
        <v>6.3E-2</v>
      </c>
      <c r="R37" s="163">
        <v>4.4999999999999998E-2</v>
      </c>
      <c r="S37" s="169">
        <v>6.7000000000000002E-3</v>
      </c>
      <c r="T37" s="170">
        <v>6.7000000000000002E-3</v>
      </c>
      <c r="U37" s="305">
        <f t="shared" si="24"/>
        <v>0.11666666666666667</v>
      </c>
      <c r="V37" s="296" t="b">
        <f t="shared" si="25"/>
        <v>1</v>
      </c>
      <c r="W37" s="636">
        <f t="shared" ref="W37:W57" si="34">35/1000</f>
        <v>3.5000000000000003E-2</v>
      </c>
      <c r="X37" s="635" t="b">
        <f t="shared" ref="X37:X57" si="35">IF(Q37&lt;W37,TRUE,FALSE)</f>
        <v>0</v>
      </c>
      <c r="Y37" s="308">
        <f t="shared" si="26"/>
        <v>6.6665679038682294E-3</v>
      </c>
      <c r="Z37" s="309" t="b">
        <f t="shared" ref="Z37:Z57" si="36">IF(T37&lt;Y37,TRUE,FALSE)</f>
        <v>0</v>
      </c>
      <c r="AA37" s="309" t="b">
        <f t="shared" ref="AA37:AA57" si="37">IF(S37&lt;Y37,TRUE,FALSE)</f>
        <v>0</v>
      </c>
      <c r="AC37" s="148" t="s">
        <v>929</v>
      </c>
      <c r="AD37" s="157">
        <v>5.7000000000000002E-2</v>
      </c>
      <c r="AE37" s="103">
        <v>8.1000000000000003E-2</v>
      </c>
      <c r="AF37" s="163">
        <v>5.6000000000000001E-2</v>
      </c>
      <c r="AG37" s="169">
        <v>8.6999999999999994E-3</v>
      </c>
      <c r="AH37" s="170">
        <v>8.3999999999999995E-3</v>
      </c>
      <c r="AI37" s="305">
        <f t="shared" si="27"/>
        <v>0.11666666666666667</v>
      </c>
      <c r="AJ37" s="296" t="b">
        <f t="shared" si="28"/>
        <v>1</v>
      </c>
      <c r="AK37" s="636">
        <f t="shared" ref="AK37:AK57" si="38">35/1000</f>
        <v>3.5000000000000003E-2</v>
      </c>
      <c r="AL37" s="635" t="b">
        <f t="shared" ref="AL37:AL57" si="39">IF(AE37&lt;AK37,TRUE,FALSE)</f>
        <v>0</v>
      </c>
      <c r="AM37" s="308">
        <f t="shared" si="29"/>
        <v>6.6665679038682294E-3</v>
      </c>
      <c r="AN37" s="309" t="b">
        <f t="shared" ref="AN37:AN57" si="40">IF(AH37&lt;AM37,TRUE,FALSE)</f>
        <v>0</v>
      </c>
      <c r="AO37" s="309" t="b">
        <f t="shared" ref="AO37:AO57" si="41">IF(AG37&lt;AM37,TRUE,FALSE)</f>
        <v>0</v>
      </c>
    </row>
    <row r="38" spans="1:41" ht="16" x14ac:dyDescent="0.2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21"/>
        <v>0.11666666666666667</v>
      </c>
      <c r="H38" s="296" t="b">
        <f t="shared" si="22"/>
        <v>1</v>
      </c>
      <c r="I38" s="636">
        <f t="shared" si="30"/>
        <v>3.5000000000000003E-2</v>
      </c>
      <c r="J38" s="635" t="b">
        <f t="shared" si="31"/>
        <v>0</v>
      </c>
      <c r="K38" s="308">
        <f t="shared" si="23"/>
        <v>6.6665679038682294E-3</v>
      </c>
      <c r="L38" s="309" t="b">
        <f t="shared" si="32"/>
        <v>0</v>
      </c>
      <c r="M38" s="309" t="b">
        <f t="shared" si="33"/>
        <v>0</v>
      </c>
      <c r="O38" s="295" t="s">
        <v>930</v>
      </c>
      <c r="P38" s="293">
        <v>4.4999999999999998E-2</v>
      </c>
      <c r="Q38" s="103">
        <v>6.3E-2</v>
      </c>
      <c r="R38" s="163">
        <v>4.4999999999999998E-2</v>
      </c>
      <c r="S38" s="169">
        <v>6.7000000000000002E-3</v>
      </c>
      <c r="T38" s="170">
        <v>6.7000000000000002E-3</v>
      </c>
      <c r="U38" s="305">
        <f t="shared" si="24"/>
        <v>0.11666666666666667</v>
      </c>
      <c r="V38" s="296" t="b">
        <f t="shared" si="25"/>
        <v>1</v>
      </c>
      <c r="W38" s="636">
        <f t="shared" si="34"/>
        <v>3.5000000000000003E-2</v>
      </c>
      <c r="X38" s="635" t="b">
        <f t="shared" si="35"/>
        <v>0</v>
      </c>
      <c r="Y38" s="308">
        <f t="shared" si="26"/>
        <v>6.6665679038682294E-3</v>
      </c>
      <c r="Z38" s="309" t="b">
        <f t="shared" si="36"/>
        <v>0</v>
      </c>
      <c r="AA38" s="309" t="b">
        <f t="shared" si="37"/>
        <v>0</v>
      </c>
      <c r="AC38" s="148" t="s">
        <v>930</v>
      </c>
      <c r="AD38" s="157">
        <v>5.5E-2</v>
      </c>
      <c r="AE38" s="103">
        <v>7.6999999999999999E-2</v>
      </c>
      <c r="AF38" s="163">
        <v>5.3999999999999999E-2</v>
      </c>
      <c r="AG38" s="169">
        <v>8.3999999999999995E-3</v>
      </c>
      <c r="AH38" s="170">
        <v>8.2000000000000007E-3</v>
      </c>
      <c r="AI38" s="305">
        <f t="shared" si="27"/>
        <v>0.11666666666666667</v>
      </c>
      <c r="AJ38" s="296" t="b">
        <f t="shared" si="28"/>
        <v>1</v>
      </c>
      <c r="AK38" s="636">
        <f t="shared" si="38"/>
        <v>3.5000000000000003E-2</v>
      </c>
      <c r="AL38" s="635" t="b">
        <f t="shared" si="39"/>
        <v>0</v>
      </c>
      <c r="AM38" s="308">
        <f t="shared" si="29"/>
        <v>6.6665679038682294E-3</v>
      </c>
      <c r="AN38" s="309" t="b">
        <f t="shared" si="40"/>
        <v>0</v>
      </c>
      <c r="AO38" s="309" t="b">
        <f t="shared" si="41"/>
        <v>0</v>
      </c>
    </row>
    <row r="39" spans="1:41" ht="16" x14ac:dyDescent="0.2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21"/>
        <v>0.11666666666666667</v>
      </c>
      <c r="H39" s="296" t="b">
        <f t="shared" si="22"/>
        <v>1</v>
      </c>
      <c r="I39" s="636">
        <f t="shared" si="30"/>
        <v>3.5000000000000003E-2</v>
      </c>
      <c r="J39" s="635" t="b">
        <f t="shared" si="31"/>
        <v>0</v>
      </c>
      <c r="K39" s="308">
        <f t="shared" si="23"/>
        <v>6.6665679038682294E-3</v>
      </c>
      <c r="L39" s="309" t="b">
        <f t="shared" si="32"/>
        <v>0</v>
      </c>
      <c r="M39" s="309" t="b">
        <f t="shared" si="33"/>
        <v>0</v>
      </c>
      <c r="O39" s="295" t="s">
        <v>931</v>
      </c>
      <c r="P39" s="293">
        <v>4.4999999999999998E-2</v>
      </c>
      <c r="Q39" s="103">
        <v>6.3E-2</v>
      </c>
      <c r="R39" s="163">
        <v>4.4999999999999998E-2</v>
      </c>
      <c r="S39" s="169">
        <v>6.7999999999999996E-3</v>
      </c>
      <c r="T39" s="170">
        <v>6.7999999999999996E-3</v>
      </c>
      <c r="U39" s="305">
        <f t="shared" si="24"/>
        <v>0.11666666666666667</v>
      </c>
      <c r="V39" s="296" t="b">
        <f t="shared" si="25"/>
        <v>1</v>
      </c>
      <c r="W39" s="636">
        <f t="shared" si="34"/>
        <v>3.5000000000000003E-2</v>
      </c>
      <c r="X39" s="635" t="b">
        <f t="shared" si="35"/>
        <v>0</v>
      </c>
      <c r="Y39" s="308">
        <f t="shared" si="26"/>
        <v>6.6665679038682294E-3</v>
      </c>
      <c r="Z39" s="309" t="b">
        <f t="shared" si="36"/>
        <v>0</v>
      </c>
      <c r="AA39" s="309" t="b">
        <f t="shared" si="37"/>
        <v>0</v>
      </c>
      <c r="AC39" s="148" t="s">
        <v>931</v>
      </c>
      <c r="AD39" s="157">
        <v>5.2999999999999999E-2</v>
      </c>
      <c r="AE39" s="103">
        <v>7.4999999999999997E-2</v>
      </c>
      <c r="AF39" s="163">
        <v>5.2999999999999999E-2</v>
      </c>
      <c r="AG39" s="169">
        <v>0.30080000000000001</v>
      </c>
      <c r="AH39" s="170">
        <v>7.9000000000000008E-3</v>
      </c>
      <c r="AI39" s="305">
        <f t="shared" si="27"/>
        <v>0.11666666666666667</v>
      </c>
      <c r="AJ39" s="296" t="b">
        <f t="shared" si="28"/>
        <v>1</v>
      </c>
      <c r="AK39" s="636">
        <f t="shared" si="38"/>
        <v>3.5000000000000003E-2</v>
      </c>
      <c r="AL39" s="635" t="b">
        <f t="shared" si="39"/>
        <v>0</v>
      </c>
      <c r="AM39" s="308">
        <f t="shared" si="29"/>
        <v>6.6665679038682294E-3</v>
      </c>
      <c r="AN39" s="309" t="b">
        <f t="shared" si="40"/>
        <v>0</v>
      </c>
      <c r="AO39" s="309" t="b">
        <f t="shared" si="41"/>
        <v>0</v>
      </c>
    </row>
    <row r="40" spans="1:41" ht="16" x14ac:dyDescent="0.2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21"/>
        <v>0.11666666666666667</v>
      </c>
      <c r="H40" s="296" t="b">
        <f t="shared" si="22"/>
        <v>1</v>
      </c>
      <c r="I40" s="636">
        <f t="shared" si="30"/>
        <v>3.5000000000000003E-2</v>
      </c>
      <c r="J40" s="635" t="b">
        <f t="shared" si="31"/>
        <v>0</v>
      </c>
      <c r="K40" s="308">
        <f t="shared" si="23"/>
        <v>6.6665679038682294E-3</v>
      </c>
      <c r="L40" s="309" t="b">
        <f t="shared" si="32"/>
        <v>0</v>
      </c>
      <c r="M40" s="309" t="b">
        <f t="shared" si="33"/>
        <v>0</v>
      </c>
      <c r="O40" s="295" t="s">
        <v>932</v>
      </c>
      <c r="P40" s="293">
        <v>4.4999999999999998E-2</v>
      </c>
      <c r="Q40" s="103">
        <v>6.3E-2</v>
      </c>
      <c r="R40" s="163">
        <v>4.4999999999999998E-2</v>
      </c>
      <c r="S40" s="169">
        <v>6.7000000000000002E-3</v>
      </c>
      <c r="T40" s="170">
        <v>6.7999999999999996E-3</v>
      </c>
      <c r="U40" s="305">
        <f t="shared" si="24"/>
        <v>0.11666666666666667</v>
      </c>
      <c r="V40" s="296" t="b">
        <f t="shared" si="25"/>
        <v>1</v>
      </c>
      <c r="W40" s="636">
        <f t="shared" si="34"/>
        <v>3.5000000000000003E-2</v>
      </c>
      <c r="X40" s="635" t="b">
        <f t="shared" si="35"/>
        <v>0</v>
      </c>
      <c r="Y40" s="308">
        <f t="shared" si="26"/>
        <v>6.6665679038682294E-3</v>
      </c>
      <c r="Z40" s="309" t="b">
        <f t="shared" si="36"/>
        <v>0</v>
      </c>
      <c r="AA40" s="309" t="b">
        <f t="shared" si="37"/>
        <v>0</v>
      </c>
      <c r="AC40" s="148" t="s">
        <v>932</v>
      </c>
      <c r="AD40" s="157">
        <v>5.0999999999999997E-2</v>
      </c>
      <c r="AE40" s="103">
        <v>7.2999999999999995E-2</v>
      </c>
      <c r="AF40" s="163">
        <v>5.1999999999999998E-2</v>
      </c>
      <c r="AG40" s="169">
        <v>7.7000000000000002E-3</v>
      </c>
      <c r="AH40" s="170">
        <v>7.6E-3</v>
      </c>
      <c r="AI40" s="305">
        <f t="shared" si="27"/>
        <v>0.11666666666666667</v>
      </c>
      <c r="AJ40" s="296" t="b">
        <f t="shared" si="28"/>
        <v>1</v>
      </c>
      <c r="AK40" s="636">
        <f t="shared" si="38"/>
        <v>3.5000000000000003E-2</v>
      </c>
      <c r="AL40" s="635" t="b">
        <f t="shared" si="39"/>
        <v>0</v>
      </c>
      <c r="AM40" s="308">
        <f t="shared" si="29"/>
        <v>6.6665679038682294E-3</v>
      </c>
      <c r="AN40" s="309" t="b">
        <f t="shared" si="40"/>
        <v>0</v>
      </c>
      <c r="AO40" s="309" t="b">
        <f t="shared" si="41"/>
        <v>0</v>
      </c>
    </row>
    <row r="41" spans="1:41" ht="16" x14ac:dyDescent="0.2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21"/>
        <v>0.11666666666666667</v>
      </c>
      <c r="H41" s="296" t="b">
        <f t="shared" si="22"/>
        <v>1</v>
      </c>
      <c r="I41" s="636">
        <f t="shared" si="30"/>
        <v>3.5000000000000003E-2</v>
      </c>
      <c r="J41" s="635" t="b">
        <f t="shared" si="31"/>
        <v>0</v>
      </c>
      <c r="K41" s="308">
        <f t="shared" si="23"/>
        <v>6.6665679038682294E-3</v>
      </c>
      <c r="L41" s="309" t="b">
        <f t="shared" si="32"/>
        <v>0</v>
      </c>
      <c r="M41" s="309" t="b">
        <f t="shared" si="33"/>
        <v>0</v>
      </c>
      <c r="O41" s="295" t="s">
        <v>933</v>
      </c>
      <c r="P41" s="293">
        <v>4.4999999999999998E-2</v>
      </c>
      <c r="Q41" s="103">
        <v>6.2E-2</v>
      </c>
      <c r="R41" s="163">
        <v>4.4999999999999998E-2</v>
      </c>
      <c r="S41" s="169">
        <v>6.7000000000000002E-3</v>
      </c>
      <c r="T41" s="170">
        <v>6.7999999999999996E-3</v>
      </c>
      <c r="U41" s="305">
        <f t="shared" si="24"/>
        <v>0.11666666666666667</v>
      </c>
      <c r="V41" s="296" t="b">
        <f t="shared" si="25"/>
        <v>1</v>
      </c>
      <c r="W41" s="636">
        <f t="shared" si="34"/>
        <v>3.5000000000000003E-2</v>
      </c>
      <c r="X41" s="635" t="b">
        <f t="shared" si="35"/>
        <v>0</v>
      </c>
      <c r="Y41" s="308">
        <f t="shared" si="26"/>
        <v>6.6665679038682294E-3</v>
      </c>
      <c r="Z41" s="309" t="b">
        <f t="shared" si="36"/>
        <v>0</v>
      </c>
      <c r="AA41" s="309" t="b">
        <f t="shared" si="37"/>
        <v>0</v>
      </c>
      <c r="AC41" s="148" t="s">
        <v>933</v>
      </c>
      <c r="AD41" s="157">
        <v>4.9000000000000002E-2</v>
      </c>
      <c r="AE41" s="103">
        <v>7.0000000000000007E-2</v>
      </c>
      <c r="AF41" s="163">
        <v>0.05</v>
      </c>
      <c r="AG41" s="169">
        <v>7.4000000000000003E-3</v>
      </c>
      <c r="AH41" s="170">
        <v>7.4000000000000003E-3</v>
      </c>
      <c r="AI41" s="305">
        <f t="shared" si="27"/>
        <v>0.11666666666666667</v>
      </c>
      <c r="AJ41" s="296" t="b">
        <f t="shared" si="28"/>
        <v>1</v>
      </c>
      <c r="AK41" s="636">
        <f t="shared" si="38"/>
        <v>3.5000000000000003E-2</v>
      </c>
      <c r="AL41" s="635" t="b">
        <f t="shared" si="39"/>
        <v>0</v>
      </c>
      <c r="AM41" s="308">
        <f t="shared" si="29"/>
        <v>6.6665679038682294E-3</v>
      </c>
      <c r="AN41" s="309" t="b">
        <f t="shared" si="40"/>
        <v>0</v>
      </c>
      <c r="AO41" s="309" t="b">
        <f t="shared" si="41"/>
        <v>0</v>
      </c>
    </row>
    <row r="42" spans="1:41" ht="16" x14ac:dyDescent="0.2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21"/>
        <v>0.11666666666666667</v>
      </c>
      <c r="H42" s="296" t="b">
        <f t="shared" si="22"/>
        <v>1</v>
      </c>
      <c r="I42" s="636">
        <f t="shared" si="30"/>
        <v>3.5000000000000003E-2</v>
      </c>
      <c r="J42" s="635" t="b">
        <f t="shared" si="31"/>
        <v>0</v>
      </c>
      <c r="K42" s="308">
        <f t="shared" si="23"/>
        <v>6.6665679038682294E-3</v>
      </c>
      <c r="L42" s="309" t="b">
        <f t="shared" si="32"/>
        <v>0</v>
      </c>
      <c r="M42" s="309" t="b">
        <f t="shared" si="33"/>
        <v>0</v>
      </c>
      <c r="O42" s="295" t="s">
        <v>934</v>
      </c>
      <c r="P42" s="293">
        <v>4.3999999999999997E-2</v>
      </c>
      <c r="Q42" s="103">
        <v>6.2E-2</v>
      </c>
      <c r="R42" s="163">
        <v>4.3999999999999997E-2</v>
      </c>
      <c r="S42" s="169">
        <v>6.7000000000000002E-3</v>
      </c>
      <c r="T42" s="170">
        <v>6.7000000000000002E-3</v>
      </c>
      <c r="U42" s="305">
        <f t="shared" si="24"/>
        <v>0.11666666666666667</v>
      </c>
      <c r="V42" s="296" t="b">
        <f t="shared" si="25"/>
        <v>1</v>
      </c>
      <c r="W42" s="636">
        <f t="shared" si="34"/>
        <v>3.5000000000000003E-2</v>
      </c>
      <c r="X42" s="635" t="b">
        <f t="shared" si="35"/>
        <v>0</v>
      </c>
      <c r="Y42" s="308">
        <f t="shared" si="26"/>
        <v>6.6665679038682294E-3</v>
      </c>
      <c r="Z42" s="309" t="b">
        <f t="shared" si="36"/>
        <v>0</v>
      </c>
      <c r="AA42" s="309" t="b">
        <f t="shared" si="37"/>
        <v>0</v>
      </c>
      <c r="AC42" s="148" t="s">
        <v>934</v>
      </c>
      <c r="AD42" s="157">
        <v>4.7E-2</v>
      </c>
      <c r="AE42" s="103">
        <v>6.7000000000000004E-2</v>
      </c>
      <c r="AF42" s="163">
        <v>4.7E-2</v>
      </c>
      <c r="AG42" s="169">
        <v>7.1999999999999998E-3</v>
      </c>
      <c r="AH42" s="170">
        <v>7.1000000000000004E-3</v>
      </c>
      <c r="AI42" s="305">
        <f t="shared" si="27"/>
        <v>0.11666666666666667</v>
      </c>
      <c r="AJ42" s="296" t="b">
        <f t="shared" si="28"/>
        <v>1</v>
      </c>
      <c r="AK42" s="636">
        <f t="shared" si="38"/>
        <v>3.5000000000000003E-2</v>
      </c>
      <c r="AL42" s="635" t="b">
        <f t="shared" si="39"/>
        <v>0</v>
      </c>
      <c r="AM42" s="308">
        <f t="shared" si="29"/>
        <v>6.6665679038682294E-3</v>
      </c>
      <c r="AN42" s="309" t="b">
        <f t="shared" si="40"/>
        <v>0</v>
      </c>
      <c r="AO42" s="309" t="b">
        <f t="shared" si="41"/>
        <v>0</v>
      </c>
    </row>
    <row r="43" spans="1:41" ht="16" x14ac:dyDescent="0.2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21"/>
        <v>0.11666666666666667</v>
      </c>
      <c r="H43" s="296" t="b">
        <f t="shared" si="22"/>
        <v>1</v>
      </c>
      <c r="I43" s="636">
        <f t="shared" si="30"/>
        <v>3.5000000000000003E-2</v>
      </c>
      <c r="J43" s="635" t="b">
        <f t="shared" si="31"/>
        <v>0</v>
      </c>
      <c r="K43" s="308">
        <f t="shared" si="23"/>
        <v>6.6665679038682294E-3</v>
      </c>
      <c r="L43" s="309" t="b">
        <f t="shared" si="32"/>
        <v>0</v>
      </c>
      <c r="M43" s="309" t="b">
        <f t="shared" si="33"/>
        <v>0</v>
      </c>
      <c r="O43" s="295" t="s">
        <v>935</v>
      </c>
      <c r="P43" s="293">
        <v>4.3999999999999997E-2</v>
      </c>
      <c r="Q43" s="103">
        <v>6.2E-2</v>
      </c>
      <c r="R43" s="163">
        <v>4.3999999999999997E-2</v>
      </c>
      <c r="S43" s="169">
        <v>6.6E-3</v>
      </c>
      <c r="T43" s="170">
        <v>6.6E-3</v>
      </c>
      <c r="U43" s="305">
        <f t="shared" si="24"/>
        <v>0.11666666666666667</v>
      </c>
      <c r="V43" s="296" t="b">
        <f t="shared" si="25"/>
        <v>1</v>
      </c>
      <c r="W43" s="636">
        <f t="shared" si="34"/>
        <v>3.5000000000000003E-2</v>
      </c>
      <c r="X43" s="635" t="b">
        <f t="shared" si="35"/>
        <v>0</v>
      </c>
      <c r="Y43" s="308">
        <f t="shared" si="26"/>
        <v>6.6665679038682294E-3</v>
      </c>
      <c r="Z43" s="310" t="b">
        <f t="shared" si="36"/>
        <v>1</v>
      </c>
      <c r="AA43" s="310" t="b">
        <f t="shared" si="37"/>
        <v>1</v>
      </c>
      <c r="AC43" s="148" t="s">
        <v>935</v>
      </c>
      <c r="AD43" s="157">
        <v>4.5999999999999999E-2</v>
      </c>
      <c r="AE43" s="103">
        <v>6.5000000000000002E-2</v>
      </c>
      <c r="AF43" s="163">
        <v>4.5999999999999999E-2</v>
      </c>
      <c r="AG43" s="169">
        <v>7.0000000000000001E-3</v>
      </c>
      <c r="AH43" s="170">
        <v>6.8999999999999999E-3</v>
      </c>
      <c r="AI43" s="305">
        <f t="shared" si="27"/>
        <v>0.11666666666666667</v>
      </c>
      <c r="AJ43" s="296" t="b">
        <f t="shared" si="28"/>
        <v>1</v>
      </c>
      <c r="AK43" s="636">
        <f t="shared" si="38"/>
        <v>3.5000000000000003E-2</v>
      </c>
      <c r="AL43" s="635" t="b">
        <f t="shared" si="39"/>
        <v>0</v>
      </c>
      <c r="AM43" s="308">
        <f t="shared" si="29"/>
        <v>6.6665679038682294E-3</v>
      </c>
      <c r="AN43" s="309" t="b">
        <f t="shared" si="40"/>
        <v>0</v>
      </c>
      <c r="AO43" s="309" t="b">
        <f t="shared" si="41"/>
        <v>0</v>
      </c>
    </row>
    <row r="44" spans="1:41" ht="16" x14ac:dyDescent="0.2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21"/>
        <v>0.11666666666666667</v>
      </c>
      <c r="H44" s="296" t="b">
        <f t="shared" si="22"/>
        <v>1</v>
      </c>
      <c r="I44" s="636">
        <f t="shared" si="30"/>
        <v>3.5000000000000003E-2</v>
      </c>
      <c r="J44" s="635" t="b">
        <f t="shared" si="31"/>
        <v>0</v>
      </c>
      <c r="K44" s="308">
        <f t="shared" si="23"/>
        <v>6.6665679038682294E-3</v>
      </c>
      <c r="L44" s="309" t="b">
        <f t="shared" si="32"/>
        <v>0</v>
      </c>
      <c r="M44" s="309" t="b">
        <f t="shared" si="33"/>
        <v>0</v>
      </c>
      <c r="O44" s="295" t="s">
        <v>936</v>
      </c>
      <c r="P44" s="293">
        <v>4.3999999999999997E-2</v>
      </c>
      <c r="Q44" s="103">
        <v>6.0999999999999999E-2</v>
      </c>
      <c r="R44" s="163">
        <v>4.3999999999999997E-2</v>
      </c>
      <c r="S44" s="169">
        <v>6.6E-3</v>
      </c>
      <c r="T44" s="170">
        <v>6.6E-3</v>
      </c>
      <c r="U44" s="305">
        <f t="shared" si="24"/>
        <v>0.11666666666666667</v>
      </c>
      <c r="V44" s="296" t="b">
        <f t="shared" si="25"/>
        <v>1</v>
      </c>
      <c r="W44" s="636">
        <f t="shared" si="34"/>
        <v>3.5000000000000003E-2</v>
      </c>
      <c r="X44" s="635" t="b">
        <f t="shared" si="35"/>
        <v>0</v>
      </c>
      <c r="Y44" s="308">
        <f t="shared" si="26"/>
        <v>6.6665679038682294E-3</v>
      </c>
      <c r="Z44" s="310" t="b">
        <f t="shared" si="36"/>
        <v>1</v>
      </c>
      <c r="AA44" s="310" t="b">
        <f t="shared" si="37"/>
        <v>1</v>
      </c>
      <c r="AC44" s="148" t="s">
        <v>936</v>
      </c>
      <c r="AD44" s="157">
        <v>4.4999999999999998E-2</v>
      </c>
      <c r="AE44" s="103">
        <v>6.4000000000000001E-2</v>
      </c>
      <c r="AF44" s="163">
        <v>4.4999999999999998E-2</v>
      </c>
      <c r="AG44" s="169">
        <v>6.7999999999999996E-3</v>
      </c>
      <c r="AH44" s="170">
        <v>6.7000000000000002E-3</v>
      </c>
      <c r="AI44" s="305">
        <f t="shared" si="27"/>
        <v>0.11666666666666667</v>
      </c>
      <c r="AJ44" s="296" t="b">
        <f t="shared" si="28"/>
        <v>1</v>
      </c>
      <c r="AK44" s="636">
        <f t="shared" si="38"/>
        <v>3.5000000000000003E-2</v>
      </c>
      <c r="AL44" s="635" t="b">
        <f t="shared" si="39"/>
        <v>0</v>
      </c>
      <c r="AM44" s="308">
        <f t="shared" si="29"/>
        <v>6.6665679038682294E-3</v>
      </c>
      <c r="AN44" s="309" t="b">
        <f t="shared" si="40"/>
        <v>0</v>
      </c>
      <c r="AO44" s="309" t="b">
        <f t="shared" si="41"/>
        <v>0</v>
      </c>
    </row>
    <row r="45" spans="1:41" ht="16" x14ac:dyDescent="0.2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21"/>
        <v>0.11666666666666667</v>
      </c>
      <c r="H45" s="296" t="b">
        <f t="shared" si="22"/>
        <v>1</v>
      </c>
      <c r="I45" s="636">
        <f t="shared" si="30"/>
        <v>3.5000000000000003E-2</v>
      </c>
      <c r="J45" s="635" t="b">
        <f t="shared" si="31"/>
        <v>0</v>
      </c>
      <c r="K45" s="308">
        <f t="shared" si="23"/>
        <v>6.6665679038682294E-3</v>
      </c>
      <c r="L45" s="309" t="b">
        <f t="shared" si="32"/>
        <v>0</v>
      </c>
      <c r="M45" s="309" t="b">
        <f t="shared" si="33"/>
        <v>0</v>
      </c>
      <c r="O45" s="295" t="s">
        <v>937</v>
      </c>
      <c r="P45" s="293">
        <v>4.2999999999999997E-2</v>
      </c>
      <c r="Q45" s="103">
        <v>0.06</v>
      </c>
      <c r="R45" s="163">
        <v>4.2999999999999997E-2</v>
      </c>
      <c r="S45" s="169">
        <v>6.4999999999999997E-3</v>
      </c>
      <c r="T45" s="170">
        <v>6.4999999999999997E-3</v>
      </c>
      <c r="U45" s="305">
        <f t="shared" si="24"/>
        <v>0.11666666666666667</v>
      </c>
      <c r="V45" s="296" t="b">
        <f t="shared" si="25"/>
        <v>1</v>
      </c>
      <c r="W45" s="636">
        <f t="shared" si="34"/>
        <v>3.5000000000000003E-2</v>
      </c>
      <c r="X45" s="635" t="b">
        <f t="shared" si="35"/>
        <v>0</v>
      </c>
      <c r="Y45" s="308">
        <f t="shared" si="26"/>
        <v>6.6665679038682294E-3</v>
      </c>
      <c r="Z45" s="310" t="b">
        <f t="shared" si="36"/>
        <v>1</v>
      </c>
      <c r="AA45" s="310" t="b">
        <f t="shared" si="37"/>
        <v>1</v>
      </c>
      <c r="AC45" s="148" t="s">
        <v>937</v>
      </c>
      <c r="AD45" s="157">
        <v>4.3999999999999997E-2</v>
      </c>
      <c r="AE45" s="103">
        <v>6.2E-2</v>
      </c>
      <c r="AF45" s="163">
        <v>4.3999999999999997E-2</v>
      </c>
      <c r="AG45" s="169">
        <v>6.7000000000000002E-3</v>
      </c>
      <c r="AH45" s="170">
        <v>6.6E-3</v>
      </c>
      <c r="AI45" s="305">
        <f t="shared" si="27"/>
        <v>0.11666666666666667</v>
      </c>
      <c r="AJ45" s="296" t="b">
        <f t="shared" si="28"/>
        <v>1</v>
      </c>
      <c r="AK45" s="636">
        <f t="shared" si="38"/>
        <v>3.5000000000000003E-2</v>
      </c>
      <c r="AL45" s="635" t="b">
        <f t="shared" si="39"/>
        <v>0</v>
      </c>
      <c r="AM45" s="308">
        <f t="shared" si="29"/>
        <v>6.6665679038682294E-3</v>
      </c>
      <c r="AN45" s="310" t="b">
        <f t="shared" si="40"/>
        <v>1</v>
      </c>
      <c r="AO45" s="309" t="b">
        <f t="shared" si="41"/>
        <v>0</v>
      </c>
    </row>
    <row r="46" spans="1:41" ht="16" x14ac:dyDescent="0.2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21"/>
        <v>0.11666666666666667</v>
      </c>
      <c r="H46" s="296" t="b">
        <f t="shared" si="22"/>
        <v>1</v>
      </c>
      <c r="I46" s="636">
        <f t="shared" si="30"/>
        <v>3.5000000000000003E-2</v>
      </c>
      <c r="J46" s="635" t="b">
        <f t="shared" si="31"/>
        <v>0</v>
      </c>
      <c r="K46" s="308">
        <f t="shared" si="23"/>
        <v>6.6665679038682294E-3</v>
      </c>
      <c r="L46" s="309" t="b">
        <f t="shared" si="32"/>
        <v>0</v>
      </c>
      <c r="M46" s="309" t="b">
        <f t="shared" si="33"/>
        <v>0</v>
      </c>
      <c r="O46" s="295" t="s">
        <v>938</v>
      </c>
      <c r="P46" s="293">
        <v>4.2999999999999997E-2</v>
      </c>
      <c r="Q46" s="103">
        <v>0.06</v>
      </c>
      <c r="R46" s="163">
        <v>4.2999999999999997E-2</v>
      </c>
      <c r="S46" s="169">
        <v>6.4999999999999997E-3</v>
      </c>
      <c r="T46" s="170">
        <v>6.4999999999999997E-3</v>
      </c>
      <c r="U46" s="305">
        <f t="shared" si="24"/>
        <v>0.11666666666666667</v>
      </c>
      <c r="V46" s="296" t="b">
        <f t="shared" si="25"/>
        <v>1</v>
      </c>
      <c r="W46" s="636">
        <f t="shared" si="34"/>
        <v>3.5000000000000003E-2</v>
      </c>
      <c r="X46" s="635" t="b">
        <f t="shared" si="35"/>
        <v>0</v>
      </c>
      <c r="Y46" s="308">
        <f t="shared" si="26"/>
        <v>6.6665679038682294E-3</v>
      </c>
      <c r="Z46" s="310" t="b">
        <f t="shared" si="36"/>
        <v>1</v>
      </c>
      <c r="AA46" s="310" t="b">
        <f t="shared" si="37"/>
        <v>1</v>
      </c>
      <c r="AC46" s="148" t="s">
        <v>938</v>
      </c>
      <c r="AD46" s="157">
        <v>4.3999999999999997E-2</v>
      </c>
      <c r="AE46" s="103">
        <v>6.2E-2</v>
      </c>
      <c r="AF46" s="163">
        <v>4.3999999999999997E-2</v>
      </c>
      <c r="AG46" s="169">
        <v>6.7000000000000002E-3</v>
      </c>
      <c r="AH46" s="170">
        <v>6.6E-3</v>
      </c>
      <c r="AI46" s="305">
        <f t="shared" si="27"/>
        <v>0.11666666666666667</v>
      </c>
      <c r="AJ46" s="296" t="b">
        <f t="shared" si="28"/>
        <v>1</v>
      </c>
      <c r="AK46" s="636">
        <f t="shared" si="38"/>
        <v>3.5000000000000003E-2</v>
      </c>
      <c r="AL46" s="635" t="b">
        <f t="shared" si="39"/>
        <v>0</v>
      </c>
      <c r="AM46" s="308">
        <f t="shared" si="29"/>
        <v>6.6665679038682294E-3</v>
      </c>
      <c r="AN46" s="310" t="b">
        <f t="shared" si="40"/>
        <v>1</v>
      </c>
      <c r="AO46" s="309" t="b">
        <f t="shared" si="41"/>
        <v>0</v>
      </c>
    </row>
    <row r="47" spans="1:41" ht="16" x14ac:dyDescent="0.2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21"/>
        <v>0.11666666666666667</v>
      </c>
      <c r="H47" s="296" t="b">
        <f t="shared" si="22"/>
        <v>1</v>
      </c>
      <c r="I47" s="636">
        <f t="shared" si="30"/>
        <v>3.5000000000000003E-2</v>
      </c>
      <c r="J47" s="635" t="b">
        <f t="shared" si="31"/>
        <v>0</v>
      </c>
      <c r="K47" s="308">
        <f t="shared" si="23"/>
        <v>6.6665679038682294E-3</v>
      </c>
      <c r="L47" s="309" t="b">
        <f t="shared" si="32"/>
        <v>0</v>
      </c>
      <c r="M47" s="309" t="b">
        <f t="shared" si="33"/>
        <v>0</v>
      </c>
      <c r="O47" s="295" t="s">
        <v>939</v>
      </c>
      <c r="P47" s="293">
        <v>4.2999999999999997E-2</v>
      </c>
      <c r="Q47" s="103">
        <v>0.06</v>
      </c>
      <c r="R47" s="163">
        <v>4.2999999999999997E-2</v>
      </c>
      <c r="S47" s="169">
        <v>6.4999999999999997E-3</v>
      </c>
      <c r="T47" s="170">
        <v>6.4999999999999997E-3</v>
      </c>
      <c r="U47" s="305">
        <f t="shared" si="24"/>
        <v>0.11666666666666667</v>
      </c>
      <c r="V47" s="296" t="b">
        <f t="shared" si="25"/>
        <v>1</v>
      </c>
      <c r="W47" s="636">
        <f t="shared" si="34"/>
        <v>3.5000000000000003E-2</v>
      </c>
      <c r="X47" s="635" t="b">
        <f t="shared" si="35"/>
        <v>0</v>
      </c>
      <c r="Y47" s="308">
        <f t="shared" si="26"/>
        <v>6.6665679038682294E-3</v>
      </c>
      <c r="Z47" s="310" t="b">
        <f t="shared" si="36"/>
        <v>1</v>
      </c>
      <c r="AA47" s="310" t="b">
        <f t="shared" si="37"/>
        <v>1</v>
      </c>
      <c r="AC47" s="148" t="s">
        <v>939</v>
      </c>
      <c r="AD47" s="157">
        <v>4.3999999999999997E-2</v>
      </c>
      <c r="AE47" s="103">
        <v>6.2E-2</v>
      </c>
      <c r="AF47" s="163">
        <v>4.3999999999999997E-2</v>
      </c>
      <c r="AG47" s="169">
        <v>6.7000000000000002E-3</v>
      </c>
      <c r="AH47" s="170">
        <v>6.6E-3</v>
      </c>
      <c r="AI47" s="305">
        <f t="shared" si="27"/>
        <v>0.11666666666666667</v>
      </c>
      <c r="AJ47" s="296" t="b">
        <f t="shared" si="28"/>
        <v>1</v>
      </c>
      <c r="AK47" s="636">
        <f t="shared" si="38"/>
        <v>3.5000000000000003E-2</v>
      </c>
      <c r="AL47" s="635" t="b">
        <f t="shared" si="39"/>
        <v>0</v>
      </c>
      <c r="AM47" s="308">
        <f t="shared" si="29"/>
        <v>6.6665679038682294E-3</v>
      </c>
      <c r="AN47" s="310" t="b">
        <f t="shared" si="40"/>
        <v>1</v>
      </c>
      <c r="AO47" s="309" t="b">
        <f t="shared" si="41"/>
        <v>0</v>
      </c>
    </row>
    <row r="48" spans="1:41" ht="16" x14ac:dyDescent="0.2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21"/>
        <v>0.11666666666666667</v>
      </c>
      <c r="H48" s="296" t="b">
        <f t="shared" si="22"/>
        <v>1</v>
      </c>
      <c r="I48" s="636">
        <f t="shared" si="30"/>
        <v>3.5000000000000003E-2</v>
      </c>
      <c r="J48" s="635" t="b">
        <f t="shared" si="31"/>
        <v>0</v>
      </c>
      <c r="K48" s="308">
        <f t="shared" si="23"/>
        <v>6.6665679038682294E-3</v>
      </c>
      <c r="L48" s="309" t="b">
        <f t="shared" si="32"/>
        <v>0</v>
      </c>
      <c r="M48" s="309" t="b">
        <f t="shared" si="33"/>
        <v>0</v>
      </c>
      <c r="O48" s="295" t="s">
        <v>940</v>
      </c>
      <c r="P48" s="293">
        <v>4.2999999999999997E-2</v>
      </c>
      <c r="Q48" s="103">
        <v>0.06</v>
      </c>
      <c r="R48" s="163">
        <v>4.2999999999999997E-2</v>
      </c>
      <c r="S48" s="169">
        <v>6.4999999999999997E-3</v>
      </c>
      <c r="T48" s="170">
        <v>6.4999999999999997E-3</v>
      </c>
      <c r="U48" s="305">
        <f t="shared" si="24"/>
        <v>0.11666666666666667</v>
      </c>
      <c r="V48" s="296" t="b">
        <f t="shared" si="25"/>
        <v>1</v>
      </c>
      <c r="W48" s="636">
        <f t="shared" si="34"/>
        <v>3.5000000000000003E-2</v>
      </c>
      <c r="X48" s="635" t="b">
        <f t="shared" si="35"/>
        <v>0</v>
      </c>
      <c r="Y48" s="308">
        <f t="shared" si="26"/>
        <v>6.6665679038682294E-3</v>
      </c>
      <c r="Z48" s="310" t="b">
        <f t="shared" si="36"/>
        <v>1</v>
      </c>
      <c r="AA48" s="310" t="b">
        <f t="shared" si="37"/>
        <v>1</v>
      </c>
      <c r="AC48" s="148" t="s">
        <v>940</v>
      </c>
      <c r="AD48" s="157">
        <v>4.3999999999999997E-2</v>
      </c>
      <c r="AE48" s="103">
        <v>6.2E-2</v>
      </c>
      <c r="AF48" s="163">
        <v>4.3999999999999997E-2</v>
      </c>
      <c r="AG48" s="169">
        <v>6.7000000000000002E-3</v>
      </c>
      <c r="AH48" s="170">
        <v>6.6E-3</v>
      </c>
      <c r="AI48" s="305">
        <f t="shared" si="27"/>
        <v>0.11666666666666667</v>
      </c>
      <c r="AJ48" s="296" t="b">
        <f t="shared" si="28"/>
        <v>1</v>
      </c>
      <c r="AK48" s="636">
        <f t="shared" si="38"/>
        <v>3.5000000000000003E-2</v>
      </c>
      <c r="AL48" s="635" t="b">
        <f t="shared" si="39"/>
        <v>0</v>
      </c>
      <c r="AM48" s="308">
        <f t="shared" si="29"/>
        <v>6.6665679038682294E-3</v>
      </c>
      <c r="AN48" s="310" t="b">
        <f t="shared" si="40"/>
        <v>1</v>
      </c>
      <c r="AO48" s="309" t="b">
        <f t="shared" si="41"/>
        <v>0</v>
      </c>
    </row>
    <row r="49" spans="1:41" ht="16" x14ac:dyDescent="0.2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21"/>
        <v>0.11666666666666667</v>
      </c>
      <c r="H49" s="296" t="b">
        <f t="shared" si="22"/>
        <v>1</v>
      </c>
      <c r="I49" s="636">
        <f t="shared" si="30"/>
        <v>3.5000000000000003E-2</v>
      </c>
      <c r="J49" s="635" t="b">
        <f t="shared" si="31"/>
        <v>0</v>
      </c>
      <c r="K49" s="308">
        <f t="shared" si="23"/>
        <v>6.6665679038682294E-3</v>
      </c>
      <c r="L49" s="309" t="b">
        <f t="shared" si="32"/>
        <v>0</v>
      </c>
      <c r="M49" s="309" t="b">
        <f t="shared" si="33"/>
        <v>0</v>
      </c>
      <c r="O49" s="295" t="s">
        <v>941</v>
      </c>
      <c r="P49" s="293">
        <v>4.3999999999999997E-2</v>
      </c>
      <c r="Q49" s="103">
        <v>6.0999999999999999E-2</v>
      </c>
      <c r="R49" s="163">
        <v>4.3999999999999997E-2</v>
      </c>
      <c r="S49" s="169">
        <v>6.6E-3</v>
      </c>
      <c r="T49" s="170">
        <v>6.6E-3</v>
      </c>
      <c r="U49" s="305">
        <f t="shared" si="24"/>
        <v>0.11666666666666667</v>
      </c>
      <c r="V49" s="296" t="b">
        <f t="shared" si="25"/>
        <v>1</v>
      </c>
      <c r="W49" s="636">
        <f t="shared" si="34"/>
        <v>3.5000000000000003E-2</v>
      </c>
      <c r="X49" s="635" t="b">
        <f t="shared" si="35"/>
        <v>0</v>
      </c>
      <c r="Y49" s="308">
        <f t="shared" si="26"/>
        <v>6.6665679038682294E-3</v>
      </c>
      <c r="Z49" s="310" t="b">
        <f t="shared" si="36"/>
        <v>1</v>
      </c>
      <c r="AA49" s="309" t="b">
        <f t="shared" si="37"/>
        <v>1</v>
      </c>
      <c r="AC49" s="148" t="s">
        <v>941</v>
      </c>
      <c r="AD49" s="157">
        <v>4.4999999999999998E-2</v>
      </c>
      <c r="AE49" s="103">
        <v>6.4000000000000001E-2</v>
      </c>
      <c r="AF49" s="163">
        <v>4.4999999999999998E-2</v>
      </c>
      <c r="AG49" s="169">
        <v>6.7999999999999996E-3</v>
      </c>
      <c r="AH49" s="170">
        <v>6.7999999999999996E-3</v>
      </c>
      <c r="AI49" s="305">
        <f t="shared" si="27"/>
        <v>0.11666666666666667</v>
      </c>
      <c r="AJ49" s="296" t="b">
        <f t="shared" si="28"/>
        <v>1</v>
      </c>
      <c r="AK49" s="636">
        <f t="shared" si="38"/>
        <v>3.5000000000000003E-2</v>
      </c>
      <c r="AL49" s="635" t="b">
        <f t="shared" si="39"/>
        <v>0</v>
      </c>
      <c r="AM49" s="308">
        <f t="shared" si="29"/>
        <v>6.6665679038682294E-3</v>
      </c>
      <c r="AN49" s="309" t="b">
        <f t="shared" si="40"/>
        <v>0</v>
      </c>
      <c r="AO49" s="309" t="b">
        <f t="shared" si="41"/>
        <v>0</v>
      </c>
    </row>
    <row r="50" spans="1:41" ht="16" x14ac:dyDescent="0.2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21"/>
        <v>0.11666666666666667</v>
      </c>
      <c r="H50" s="296" t="b">
        <f t="shared" si="22"/>
        <v>1</v>
      </c>
      <c r="I50" s="636">
        <f t="shared" si="30"/>
        <v>3.5000000000000003E-2</v>
      </c>
      <c r="J50" s="635" t="b">
        <f t="shared" si="31"/>
        <v>0</v>
      </c>
      <c r="K50" s="308">
        <f t="shared" si="23"/>
        <v>6.6665679038682294E-3</v>
      </c>
      <c r="L50" s="309" t="b">
        <f t="shared" si="32"/>
        <v>0</v>
      </c>
      <c r="M50" s="309" t="b">
        <f t="shared" si="33"/>
        <v>0</v>
      </c>
      <c r="O50" s="295" t="s">
        <v>942</v>
      </c>
      <c r="P50" s="293">
        <v>4.3999999999999997E-2</v>
      </c>
      <c r="Q50" s="103">
        <v>6.2E-2</v>
      </c>
      <c r="R50" s="163">
        <v>4.3999999999999997E-2</v>
      </c>
      <c r="S50" s="169">
        <v>6.7000000000000002E-3</v>
      </c>
      <c r="T50" s="170">
        <v>6.6E-3</v>
      </c>
      <c r="U50" s="305">
        <f t="shared" si="24"/>
        <v>0.11666666666666667</v>
      </c>
      <c r="V50" s="296" t="b">
        <f t="shared" si="25"/>
        <v>1</v>
      </c>
      <c r="W50" s="636">
        <f t="shared" si="34"/>
        <v>3.5000000000000003E-2</v>
      </c>
      <c r="X50" s="635" t="b">
        <f t="shared" si="35"/>
        <v>0</v>
      </c>
      <c r="Y50" s="308">
        <f t="shared" si="26"/>
        <v>6.6665679038682294E-3</v>
      </c>
      <c r="Z50" s="310" t="b">
        <f t="shared" si="36"/>
        <v>1</v>
      </c>
      <c r="AA50" s="309" t="b">
        <f t="shared" si="37"/>
        <v>0</v>
      </c>
      <c r="AC50" s="148" t="s">
        <v>942</v>
      </c>
      <c r="AD50" s="157">
        <v>4.5999999999999999E-2</v>
      </c>
      <c r="AE50" s="103">
        <v>6.5000000000000002E-2</v>
      </c>
      <c r="AF50" s="163">
        <v>4.5999999999999999E-2</v>
      </c>
      <c r="AG50" s="169">
        <v>6.8999999999999999E-3</v>
      </c>
      <c r="AH50" s="170">
        <v>6.8999999999999999E-3</v>
      </c>
      <c r="AI50" s="305">
        <f t="shared" si="27"/>
        <v>0.11666666666666667</v>
      </c>
      <c r="AJ50" s="296" t="b">
        <f t="shared" si="28"/>
        <v>1</v>
      </c>
      <c r="AK50" s="636">
        <f t="shared" si="38"/>
        <v>3.5000000000000003E-2</v>
      </c>
      <c r="AL50" s="635" t="b">
        <f t="shared" si="39"/>
        <v>0</v>
      </c>
      <c r="AM50" s="308">
        <f t="shared" si="29"/>
        <v>6.6665679038682294E-3</v>
      </c>
      <c r="AN50" s="309" t="b">
        <f t="shared" si="40"/>
        <v>0</v>
      </c>
      <c r="AO50" s="309" t="b">
        <f t="shared" si="41"/>
        <v>0</v>
      </c>
    </row>
    <row r="51" spans="1:41" ht="16" x14ac:dyDescent="0.2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21"/>
        <v>0.11666666666666667</v>
      </c>
      <c r="H51" s="296" t="b">
        <f t="shared" si="22"/>
        <v>1</v>
      </c>
      <c r="I51" s="636">
        <f t="shared" si="30"/>
        <v>3.5000000000000003E-2</v>
      </c>
      <c r="J51" s="635" t="b">
        <f t="shared" si="31"/>
        <v>0</v>
      </c>
      <c r="K51" s="308">
        <f t="shared" si="23"/>
        <v>6.6665679038682294E-3</v>
      </c>
      <c r="L51" s="309" t="b">
        <f t="shared" si="32"/>
        <v>0</v>
      </c>
      <c r="M51" s="309" t="b">
        <f t="shared" si="33"/>
        <v>0</v>
      </c>
      <c r="O51" s="295" t="s">
        <v>943</v>
      </c>
      <c r="P51" s="293">
        <v>4.4999999999999998E-2</v>
      </c>
      <c r="Q51" s="103">
        <v>6.3E-2</v>
      </c>
      <c r="R51" s="163">
        <v>4.4999999999999998E-2</v>
      </c>
      <c r="S51" s="169">
        <v>6.7000000000000002E-3</v>
      </c>
      <c r="T51" s="170">
        <v>6.7000000000000002E-3</v>
      </c>
      <c r="U51" s="305">
        <f t="shared" si="24"/>
        <v>0.11666666666666667</v>
      </c>
      <c r="V51" s="296" t="b">
        <f t="shared" si="25"/>
        <v>1</v>
      </c>
      <c r="W51" s="636">
        <f t="shared" si="34"/>
        <v>3.5000000000000003E-2</v>
      </c>
      <c r="X51" s="635" t="b">
        <f t="shared" si="35"/>
        <v>0</v>
      </c>
      <c r="Y51" s="308">
        <f t="shared" si="26"/>
        <v>6.6665679038682294E-3</v>
      </c>
      <c r="Z51" s="309" t="b">
        <f t="shared" si="36"/>
        <v>0</v>
      </c>
      <c r="AA51" s="309" t="b">
        <f t="shared" si="37"/>
        <v>0</v>
      </c>
      <c r="AC51" s="148" t="s">
        <v>943</v>
      </c>
      <c r="AD51" s="157">
        <v>4.7E-2</v>
      </c>
      <c r="AE51" s="103">
        <v>6.7000000000000004E-2</v>
      </c>
      <c r="AF51" s="163">
        <v>4.7E-2</v>
      </c>
      <c r="AG51" s="169">
        <v>7.1000000000000004E-3</v>
      </c>
      <c r="AH51" s="170">
        <v>7.1999999999999998E-3</v>
      </c>
      <c r="AI51" s="305">
        <f t="shared" si="27"/>
        <v>0.11666666666666667</v>
      </c>
      <c r="AJ51" s="296" t="b">
        <f t="shared" si="28"/>
        <v>1</v>
      </c>
      <c r="AK51" s="636">
        <f t="shared" si="38"/>
        <v>3.5000000000000003E-2</v>
      </c>
      <c r="AL51" s="635" t="b">
        <f t="shared" si="39"/>
        <v>0</v>
      </c>
      <c r="AM51" s="308">
        <f t="shared" si="29"/>
        <v>6.6665679038682294E-3</v>
      </c>
      <c r="AN51" s="309" t="b">
        <f t="shared" si="40"/>
        <v>0</v>
      </c>
      <c r="AO51" s="309" t="b">
        <f t="shared" si="41"/>
        <v>0</v>
      </c>
    </row>
    <row r="52" spans="1:41" ht="16" x14ac:dyDescent="0.2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21"/>
        <v>0.11666666666666667</v>
      </c>
      <c r="H52" s="296" t="b">
        <f t="shared" si="22"/>
        <v>1</v>
      </c>
      <c r="I52" s="636">
        <f t="shared" si="30"/>
        <v>3.5000000000000003E-2</v>
      </c>
      <c r="J52" s="635" t="b">
        <f t="shared" si="31"/>
        <v>0</v>
      </c>
      <c r="K52" s="308">
        <f t="shared" si="23"/>
        <v>6.6665679038682294E-3</v>
      </c>
      <c r="L52" s="309" t="b">
        <f t="shared" si="32"/>
        <v>0</v>
      </c>
      <c r="M52" s="309" t="b">
        <f t="shared" si="33"/>
        <v>0</v>
      </c>
      <c r="O52" s="295" t="s">
        <v>944</v>
      </c>
      <c r="P52" s="293">
        <v>4.4999999999999998E-2</v>
      </c>
      <c r="Q52" s="103">
        <v>6.3E-2</v>
      </c>
      <c r="R52" s="163">
        <v>4.4999999999999998E-2</v>
      </c>
      <c r="S52" s="169">
        <v>6.7000000000000002E-3</v>
      </c>
      <c r="T52" s="170">
        <v>6.7000000000000002E-3</v>
      </c>
      <c r="U52" s="305">
        <f t="shared" si="24"/>
        <v>0.11666666666666667</v>
      </c>
      <c r="V52" s="296" t="b">
        <f t="shared" si="25"/>
        <v>1</v>
      </c>
      <c r="W52" s="636">
        <f t="shared" si="34"/>
        <v>3.5000000000000003E-2</v>
      </c>
      <c r="X52" s="635" t="b">
        <f t="shared" si="35"/>
        <v>0</v>
      </c>
      <c r="Y52" s="308">
        <f t="shared" si="26"/>
        <v>6.6665679038682294E-3</v>
      </c>
      <c r="Z52" s="309" t="b">
        <f t="shared" si="36"/>
        <v>0</v>
      </c>
      <c r="AA52" s="309" t="b">
        <f t="shared" si="37"/>
        <v>0</v>
      </c>
      <c r="AC52" s="148" t="s">
        <v>944</v>
      </c>
      <c r="AD52" s="157">
        <v>0.05</v>
      </c>
      <c r="AE52" s="103">
        <v>6.9000000000000006E-2</v>
      </c>
      <c r="AF52" s="163">
        <v>0.05</v>
      </c>
      <c r="AG52" s="169">
        <v>7.4000000000000003E-3</v>
      </c>
      <c r="AH52" s="170">
        <v>7.4000000000000003E-3</v>
      </c>
      <c r="AI52" s="305">
        <f t="shared" si="27"/>
        <v>0.11666666666666667</v>
      </c>
      <c r="AJ52" s="296" t="b">
        <f t="shared" si="28"/>
        <v>1</v>
      </c>
      <c r="AK52" s="636">
        <f t="shared" si="38"/>
        <v>3.5000000000000003E-2</v>
      </c>
      <c r="AL52" s="635" t="b">
        <f t="shared" si="39"/>
        <v>0</v>
      </c>
      <c r="AM52" s="308">
        <f t="shared" si="29"/>
        <v>6.6665679038682294E-3</v>
      </c>
      <c r="AN52" s="309" t="b">
        <f t="shared" si="40"/>
        <v>0</v>
      </c>
      <c r="AO52" s="309" t="b">
        <f t="shared" si="41"/>
        <v>0</v>
      </c>
    </row>
    <row r="53" spans="1:41" ht="16" x14ac:dyDescent="0.2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21"/>
        <v>0.11666666666666667</v>
      </c>
      <c r="H53" s="296" t="b">
        <f t="shared" si="22"/>
        <v>1</v>
      </c>
      <c r="I53" s="636">
        <f t="shared" si="30"/>
        <v>3.5000000000000003E-2</v>
      </c>
      <c r="J53" s="635" t="b">
        <f t="shared" si="31"/>
        <v>0</v>
      </c>
      <c r="K53" s="308">
        <f t="shared" si="23"/>
        <v>6.6665679038682294E-3</v>
      </c>
      <c r="L53" s="309" t="b">
        <f t="shared" si="32"/>
        <v>0</v>
      </c>
      <c r="M53" s="309" t="b">
        <f t="shared" si="33"/>
        <v>0</v>
      </c>
      <c r="O53" s="295" t="s">
        <v>945</v>
      </c>
      <c r="P53" s="293">
        <v>4.4999999999999998E-2</v>
      </c>
      <c r="Q53" s="103">
        <v>6.3E-2</v>
      </c>
      <c r="R53" s="163">
        <v>4.4999999999999998E-2</v>
      </c>
      <c r="S53" s="169">
        <v>6.7999999999999996E-3</v>
      </c>
      <c r="T53" s="170">
        <v>6.7999999999999996E-3</v>
      </c>
      <c r="U53" s="305">
        <f t="shared" si="24"/>
        <v>0.11666666666666667</v>
      </c>
      <c r="V53" s="296" t="b">
        <f t="shared" si="25"/>
        <v>1</v>
      </c>
      <c r="W53" s="636">
        <f t="shared" si="34"/>
        <v>3.5000000000000003E-2</v>
      </c>
      <c r="X53" s="635" t="b">
        <f t="shared" si="35"/>
        <v>0</v>
      </c>
      <c r="Y53" s="308">
        <f t="shared" si="26"/>
        <v>6.6665679038682294E-3</v>
      </c>
      <c r="Z53" s="309" t="b">
        <f t="shared" si="36"/>
        <v>0</v>
      </c>
      <c r="AA53" s="309" t="b">
        <f t="shared" si="37"/>
        <v>0</v>
      </c>
      <c r="AC53" s="148" t="s">
        <v>945</v>
      </c>
      <c r="AD53" s="157">
        <v>5.0999999999999997E-2</v>
      </c>
      <c r="AE53" s="103">
        <v>7.2999999999999995E-2</v>
      </c>
      <c r="AF53" s="163">
        <v>5.0999999999999997E-2</v>
      </c>
      <c r="AG53" s="169">
        <v>7.7000000000000002E-3</v>
      </c>
      <c r="AH53" s="170">
        <v>7.7000000000000002E-3</v>
      </c>
      <c r="AI53" s="305">
        <f t="shared" si="27"/>
        <v>0.11666666666666667</v>
      </c>
      <c r="AJ53" s="296" t="b">
        <f t="shared" si="28"/>
        <v>1</v>
      </c>
      <c r="AK53" s="636">
        <f t="shared" si="38"/>
        <v>3.5000000000000003E-2</v>
      </c>
      <c r="AL53" s="635" t="b">
        <f t="shared" si="39"/>
        <v>0</v>
      </c>
      <c r="AM53" s="308">
        <f t="shared" si="29"/>
        <v>6.6665679038682294E-3</v>
      </c>
      <c r="AN53" s="309" t="b">
        <f t="shared" si="40"/>
        <v>0</v>
      </c>
      <c r="AO53" s="309" t="b">
        <f t="shared" si="41"/>
        <v>0</v>
      </c>
    </row>
    <row r="54" spans="1:41" ht="16" x14ac:dyDescent="0.2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21"/>
        <v>0.11666666666666667</v>
      </c>
      <c r="H54" s="296" t="b">
        <f t="shared" si="22"/>
        <v>1</v>
      </c>
      <c r="I54" s="636">
        <f t="shared" si="30"/>
        <v>3.5000000000000003E-2</v>
      </c>
      <c r="J54" s="635" t="b">
        <f t="shared" si="31"/>
        <v>0</v>
      </c>
      <c r="K54" s="308">
        <f t="shared" si="23"/>
        <v>6.6665679038682294E-3</v>
      </c>
      <c r="L54" s="309" t="b">
        <f t="shared" si="32"/>
        <v>0</v>
      </c>
      <c r="M54" s="309" t="b">
        <f t="shared" si="33"/>
        <v>0</v>
      </c>
      <c r="O54" s="295" t="s">
        <v>946</v>
      </c>
      <c r="P54" s="293">
        <v>4.5999999999999999E-2</v>
      </c>
      <c r="Q54" s="103">
        <v>6.4000000000000001E-2</v>
      </c>
      <c r="R54" s="163">
        <v>4.5999999999999999E-2</v>
      </c>
      <c r="S54" s="169">
        <v>6.7999999999999996E-3</v>
      </c>
      <c r="T54" s="170">
        <v>6.7999999999999996E-3</v>
      </c>
      <c r="U54" s="305">
        <f t="shared" si="24"/>
        <v>0.11666666666666667</v>
      </c>
      <c r="V54" s="296" t="b">
        <f t="shared" si="25"/>
        <v>1</v>
      </c>
      <c r="W54" s="636">
        <f t="shared" si="34"/>
        <v>3.5000000000000003E-2</v>
      </c>
      <c r="X54" s="635" t="b">
        <f t="shared" si="35"/>
        <v>0</v>
      </c>
      <c r="Y54" s="308">
        <f t="shared" si="26"/>
        <v>6.6665679038682294E-3</v>
      </c>
      <c r="Z54" s="309" t="b">
        <f t="shared" si="36"/>
        <v>0</v>
      </c>
      <c r="AA54" s="309" t="b">
        <f t="shared" si="37"/>
        <v>0</v>
      </c>
      <c r="AC54" s="148" t="s">
        <v>946</v>
      </c>
      <c r="AD54" s="157">
        <v>5.2999999999999999E-2</v>
      </c>
      <c r="AE54" s="103">
        <v>7.4999999999999997E-2</v>
      </c>
      <c r="AF54" s="163">
        <v>5.2999999999999999E-2</v>
      </c>
      <c r="AG54" s="169">
        <v>7.9000000000000008E-3</v>
      </c>
      <c r="AH54" s="170">
        <v>8.0999999999999996E-3</v>
      </c>
      <c r="AI54" s="305">
        <f t="shared" si="27"/>
        <v>0.11666666666666667</v>
      </c>
      <c r="AJ54" s="296" t="b">
        <f t="shared" si="28"/>
        <v>1</v>
      </c>
      <c r="AK54" s="636">
        <f t="shared" si="38"/>
        <v>3.5000000000000003E-2</v>
      </c>
      <c r="AL54" s="635" t="b">
        <f t="shared" si="39"/>
        <v>0</v>
      </c>
      <c r="AM54" s="308">
        <f t="shared" si="29"/>
        <v>6.6665679038682294E-3</v>
      </c>
      <c r="AN54" s="309" t="b">
        <f t="shared" si="40"/>
        <v>0</v>
      </c>
      <c r="AO54" s="309" t="b">
        <f t="shared" si="41"/>
        <v>0</v>
      </c>
    </row>
    <row r="55" spans="1:41" ht="16" x14ac:dyDescent="0.2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21"/>
        <v>0.11666666666666667</v>
      </c>
      <c r="H55" s="296" t="b">
        <f t="shared" si="22"/>
        <v>1</v>
      </c>
      <c r="I55" s="636">
        <f t="shared" si="30"/>
        <v>3.5000000000000003E-2</v>
      </c>
      <c r="J55" s="635" t="b">
        <f t="shared" si="31"/>
        <v>0</v>
      </c>
      <c r="K55" s="308">
        <f t="shared" si="23"/>
        <v>6.6665679038682294E-3</v>
      </c>
      <c r="L55" s="309" t="b">
        <f t="shared" si="32"/>
        <v>0</v>
      </c>
      <c r="M55" s="309" t="b">
        <f t="shared" si="33"/>
        <v>0</v>
      </c>
      <c r="O55" s="295" t="s">
        <v>947</v>
      </c>
      <c r="P55" s="293">
        <v>4.5999999999999999E-2</v>
      </c>
      <c r="Q55" s="103">
        <v>6.3E-2</v>
      </c>
      <c r="R55" s="163">
        <v>4.5999999999999999E-2</v>
      </c>
      <c r="S55" s="169">
        <v>6.8999999999999999E-3</v>
      </c>
      <c r="T55" s="170">
        <v>6.8999999999999999E-3</v>
      </c>
      <c r="U55" s="305">
        <f t="shared" si="24"/>
        <v>0.11666666666666667</v>
      </c>
      <c r="V55" s="296" t="b">
        <f t="shared" si="25"/>
        <v>1</v>
      </c>
      <c r="W55" s="636">
        <f t="shared" si="34"/>
        <v>3.5000000000000003E-2</v>
      </c>
      <c r="X55" s="635" t="b">
        <f t="shared" si="35"/>
        <v>0</v>
      </c>
      <c r="Y55" s="308">
        <f t="shared" si="26"/>
        <v>6.6665679038682294E-3</v>
      </c>
      <c r="Z55" s="309" t="b">
        <f t="shared" si="36"/>
        <v>0</v>
      </c>
      <c r="AA55" s="309" t="b">
        <f t="shared" si="37"/>
        <v>0</v>
      </c>
      <c r="AC55" s="148" t="s">
        <v>947</v>
      </c>
      <c r="AD55" s="157">
        <v>5.5E-2</v>
      </c>
      <c r="AE55" s="103">
        <v>7.8E-2</v>
      </c>
      <c r="AF55" s="163">
        <v>5.5E-2</v>
      </c>
      <c r="AG55" s="169">
        <v>8.2000000000000007E-3</v>
      </c>
      <c r="AH55" s="170">
        <v>8.3999999999999995E-3</v>
      </c>
      <c r="AI55" s="305">
        <f t="shared" si="27"/>
        <v>0.11666666666666667</v>
      </c>
      <c r="AJ55" s="296" t="b">
        <f t="shared" si="28"/>
        <v>1</v>
      </c>
      <c r="AK55" s="636">
        <f t="shared" si="38"/>
        <v>3.5000000000000003E-2</v>
      </c>
      <c r="AL55" s="635" t="b">
        <f t="shared" si="39"/>
        <v>0</v>
      </c>
      <c r="AM55" s="308">
        <f t="shared" si="29"/>
        <v>6.6665679038682294E-3</v>
      </c>
      <c r="AN55" s="309" t="b">
        <f t="shared" si="40"/>
        <v>0</v>
      </c>
      <c r="AO55" s="309" t="b">
        <f t="shared" si="41"/>
        <v>0</v>
      </c>
    </row>
    <row r="56" spans="1:41" ht="16" x14ac:dyDescent="0.2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21"/>
        <v>0.11666666666666667</v>
      </c>
      <c r="H56" s="296" t="b">
        <f t="shared" si="22"/>
        <v>1</v>
      </c>
      <c r="I56" s="636">
        <f t="shared" si="30"/>
        <v>3.5000000000000003E-2</v>
      </c>
      <c r="J56" s="635" t="b">
        <f t="shared" si="31"/>
        <v>0</v>
      </c>
      <c r="K56" s="308">
        <f t="shared" si="23"/>
        <v>6.6665679038682294E-3</v>
      </c>
      <c r="L56" s="309" t="b">
        <f t="shared" si="32"/>
        <v>0</v>
      </c>
      <c r="M56" s="309" t="b">
        <f t="shared" si="33"/>
        <v>0</v>
      </c>
      <c r="O56" s="295" t="s">
        <v>948</v>
      </c>
      <c r="P56" s="293">
        <v>4.5999999999999999E-2</v>
      </c>
      <c r="Q56" s="103">
        <v>6.3E-2</v>
      </c>
      <c r="R56" s="163">
        <v>4.5999999999999999E-2</v>
      </c>
      <c r="S56" s="169">
        <v>6.8999999999999999E-3</v>
      </c>
      <c r="T56" s="170">
        <v>6.8999999999999999E-3</v>
      </c>
      <c r="U56" s="305">
        <f t="shared" si="24"/>
        <v>0.11666666666666667</v>
      </c>
      <c r="V56" s="296" t="b">
        <f t="shared" si="25"/>
        <v>1</v>
      </c>
      <c r="W56" s="636">
        <f t="shared" si="34"/>
        <v>3.5000000000000003E-2</v>
      </c>
      <c r="X56" s="635" t="b">
        <f t="shared" si="35"/>
        <v>0</v>
      </c>
      <c r="Y56" s="308">
        <f t="shared" si="26"/>
        <v>6.6665679038682294E-3</v>
      </c>
      <c r="Z56" s="309" t="b">
        <f t="shared" si="36"/>
        <v>0</v>
      </c>
      <c r="AA56" s="309" t="b">
        <f t="shared" si="37"/>
        <v>0</v>
      </c>
      <c r="AC56" s="148" t="s">
        <v>948</v>
      </c>
      <c r="AD56" s="157">
        <v>5.6000000000000001E-2</v>
      </c>
      <c r="AE56" s="103">
        <v>8.1000000000000003E-2</v>
      </c>
      <c r="AF56" s="163">
        <v>5.7000000000000002E-2</v>
      </c>
      <c r="AG56" s="169">
        <v>8.3999999999999995E-3</v>
      </c>
      <c r="AH56" s="170">
        <v>8.6999999999999994E-3</v>
      </c>
      <c r="AI56" s="305">
        <f t="shared" si="27"/>
        <v>0.11666666666666667</v>
      </c>
      <c r="AJ56" s="296" t="b">
        <f t="shared" si="28"/>
        <v>1</v>
      </c>
      <c r="AK56" s="636">
        <f t="shared" si="38"/>
        <v>3.5000000000000003E-2</v>
      </c>
      <c r="AL56" s="635" t="b">
        <f t="shared" si="39"/>
        <v>0</v>
      </c>
      <c r="AM56" s="308">
        <f t="shared" si="29"/>
        <v>6.6665679038682294E-3</v>
      </c>
      <c r="AN56" s="309" t="b">
        <f t="shared" si="40"/>
        <v>0</v>
      </c>
      <c r="AO56" s="309" t="b">
        <f t="shared" si="41"/>
        <v>0</v>
      </c>
    </row>
    <row r="57" spans="1:41" ht="17" thickBot="1" x14ac:dyDescent="0.25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21"/>
        <v>0.11666666666666667</v>
      </c>
      <c r="H57" s="291" t="b">
        <f t="shared" si="22"/>
        <v>1</v>
      </c>
      <c r="I57" s="636">
        <f t="shared" si="30"/>
        <v>3.5000000000000003E-2</v>
      </c>
      <c r="J57" s="635" t="b">
        <f t="shared" si="31"/>
        <v>0</v>
      </c>
      <c r="K57" s="308">
        <f t="shared" si="23"/>
        <v>6.6665679038682294E-3</v>
      </c>
      <c r="L57" s="309" t="b">
        <f t="shared" si="32"/>
        <v>0</v>
      </c>
      <c r="M57" s="309" t="b">
        <f t="shared" si="33"/>
        <v>0</v>
      </c>
      <c r="O57" s="147" t="s">
        <v>949</v>
      </c>
      <c r="P57" s="158">
        <v>4.5999999999999999E-2</v>
      </c>
      <c r="Q57" s="159">
        <v>6.4000000000000001E-2</v>
      </c>
      <c r="R57" s="165">
        <v>4.5999999999999999E-2</v>
      </c>
      <c r="S57" s="171">
        <v>6.8999999999999999E-3</v>
      </c>
      <c r="T57" s="172">
        <v>6.8999999999999999E-3</v>
      </c>
      <c r="U57" s="307">
        <f t="shared" si="24"/>
        <v>0.11666666666666667</v>
      </c>
      <c r="V57" s="291" t="b">
        <f t="shared" si="25"/>
        <v>1</v>
      </c>
      <c r="W57" s="636">
        <f t="shared" si="34"/>
        <v>3.5000000000000003E-2</v>
      </c>
      <c r="X57" s="635" t="b">
        <f t="shared" si="35"/>
        <v>0</v>
      </c>
      <c r="Y57" s="308">
        <f t="shared" si="26"/>
        <v>6.6665679038682294E-3</v>
      </c>
      <c r="Z57" s="309" t="b">
        <f t="shared" si="36"/>
        <v>0</v>
      </c>
      <c r="AA57" s="309" t="b">
        <f t="shared" si="37"/>
        <v>0</v>
      </c>
      <c r="AC57" s="147" t="s">
        <v>949</v>
      </c>
      <c r="AD57" s="158">
        <v>5.8999999999999997E-2</v>
      </c>
      <c r="AE57" s="159">
        <v>8.4000000000000005E-2</v>
      </c>
      <c r="AF57" s="165">
        <v>5.8999999999999997E-2</v>
      </c>
      <c r="AG57" s="171">
        <v>8.6E-3</v>
      </c>
      <c r="AH57" s="172">
        <v>8.9999999999999993E-3</v>
      </c>
      <c r="AI57" s="307">
        <f t="shared" si="27"/>
        <v>0.11666666666666667</v>
      </c>
      <c r="AJ57" s="291" t="b">
        <f t="shared" si="28"/>
        <v>1</v>
      </c>
      <c r="AK57" s="636">
        <f t="shared" si="38"/>
        <v>3.5000000000000003E-2</v>
      </c>
      <c r="AL57" s="635" t="b">
        <f t="shared" si="39"/>
        <v>0</v>
      </c>
      <c r="AM57" s="308">
        <f t="shared" si="29"/>
        <v>6.6665679038682294E-3</v>
      </c>
      <c r="AN57" s="309" t="b">
        <f t="shared" si="40"/>
        <v>0</v>
      </c>
      <c r="AO57" s="309" t="b">
        <f t="shared" si="41"/>
        <v>0</v>
      </c>
    </row>
    <row r="59" spans="1:41" ht="16" thickBot="1" x14ac:dyDescent="0.25"/>
    <row r="60" spans="1:41" ht="14.75" customHeight="1" thickBot="1" x14ac:dyDescent="0.25">
      <c r="A60" s="531" t="s">
        <v>962</v>
      </c>
      <c r="B60" s="532"/>
      <c r="C60" s="532"/>
      <c r="D60" s="532"/>
      <c r="E60" s="532"/>
      <c r="F60" s="533"/>
      <c r="G60" s="517" t="s">
        <v>1215</v>
      </c>
      <c r="H60" s="626" t="s">
        <v>1214</v>
      </c>
      <c r="I60" s="632" t="s">
        <v>1216</v>
      </c>
      <c r="J60" s="626" t="s">
        <v>1213</v>
      </c>
      <c r="K60" s="517" t="s">
        <v>1130</v>
      </c>
      <c r="L60" s="514" t="s">
        <v>1131</v>
      </c>
      <c r="M60" s="514" t="s">
        <v>1132</v>
      </c>
      <c r="O60" s="531" t="s">
        <v>963</v>
      </c>
      <c r="P60" s="532"/>
      <c r="Q60" s="532"/>
      <c r="R60" s="532"/>
      <c r="S60" s="532"/>
      <c r="T60" s="533"/>
      <c r="U60" s="517" t="s">
        <v>1215</v>
      </c>
      <c r="V60" s="626" t="s">
        <v>1214</v>
      </c>
      <c r="W60" s="632" t="s">
        <v>1216</v>
      </c>
      <c r="X60" s="626" t="s">
        <v>1213</v>
      </c>
      <c r="Y60" s="517" t="s">
        <v>1130</v>
      </c>
      <c r="Z60" s="514" t="s">
        <v>1131</v>
      </c>
      <c r="AA60" s="514" t="s">
        <v>1132</v>
      </c>
      <c r="AC60" s="531" t="s">
        <v>964</v>
      </c>
      <c r="AD60" s="532"/>
      <c r="AE60" s="532"/>
      <c r="AF60" s="532"/>
      <c r="AG60" s="532"/>
      <c r="AH60" s="533"/>
      <c r="AI60" s="517" t="s">
        <v>1126</v>
      </c>
      <c r="AJ60" s="514" t="s">
        <v>1127</v>
      </c>
      <c r="AK60" s="632" t="s">
        <v>1216</v>
      </c>
      <c r="AL60" s="626" t="s">
        <v>1213</v>
      </c>
      <c r="AM60" s="517" t="s">
        <v>1130</v>
      </c>
      <c r="AN60" s="514" t="s">
        <v>1131</v>
      </c>
      <c r="AO60" s="514" t="s">
        <v>1132</v>
      </c>
    </row>
    <row r="61" spans="1:41" ht="14.75" customHeight="1" thickBot="1" x14ac:dyDescent="0.25">
      <c r="A61" s="151"/>
      <c r="B61" s="522" t="s">
        <v>1092</v>
      </c>
      <c r="C61" s="522"/>
      <c r="D61" s="523"/>
      <c r="E61" s="524" t="s">
        <v>958</v>
      </c>
      <c r="F61" s="525"/>
      <c r="G61" s="518"/>
      <c r="H61" s="627"/>
      <c r="I61" s="633"/>
      <c r="J61" s="627"/>
      <c r="K61" s="518"/>
      <c r="L61" s="515"/>
      <c r="M61" s="515"/>
      <c r="O61" s="281"/>
      <c r="P61" s="526" t="s">
        <v>1092</v>
      </c>
      <c r="Q61" s="522"/>
      <c r="R61" s="523"/>
      <c r="S61" s="524" t="s">
        <v>958</v>
      </c>
      <c r="T61" s="525"/>
      <c r="U61" s="518"/>
      <c r="V61" s="627"/>
      <c r="W61" s="633"/>
      <c r="X61" s="627"/>
      <c r="Y61" s="518"/>
      <c r="Z61" s="515"/>
      <c r="AA61" s="515"/>
      <c r="AC61" s="151"/>
      <c r="AD61" s="522" t="s">
        <v>1092</v>
      </c>
      <c r="AE61" s="522"/>
      <c r="AF61" s="523"/>
      <c r="AG61" s="524" t="s">
        <v>958</v>
      </c>
      <c r="AH61" s="525"/>
      <c r="AI61" s="521"/>
      <c r="AJ61" s="520"/>
      <c r="AK61" s="633"/>
      <c r="AL61" s="627"/>
      <c r="AM61" s="518"/>
      <c r="AN61" s="515"/>
      <c r="AO61" s="515"/>
    </row>
    <row r="62" spans="1:41" ht="17" thickBot="1" x14ac:dyDescent="0.25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521"/>
      <c r="H62" s="631"/>
      <c r="I62" s="634"/>
      <c r="J62" s="631"/>
      <c r="K62" s="519"/>
      <c r="L62" s="516"/>
      <c r="M62" s="516"/>
      <c r="O62" s="294" t="s">
        <v>790</v>
      </c>
      <c r="P62" s="292" t="s">
        <v>950</v>
      </c>
      <c r="Q62" s="153" t="s">
        <v>951</v>
      </c>
      <c r="R62" s="154" t="s">
        <v>952</v>
      </c>
      <c r="S62" s="166" t="s">
        <v>956</v>
      </c>
      <c r="T62" s="167" t="s">
        <v>957</v>
      </c>
      <c r="U62" s="521"/>
      <c r="V62" s="631"/>
      <c r="W62" s="634"/>
      <c r="X62" s="631"/>
      <c r="Y62" s="519"/>
      <c r="Z62" s="516"/>
      <c r="AA62" s="516"/>
      <c r="AC62" s="152" t="s">
        <v>790</v>
      </c>
      <c r="AD62" s="153" t="s">
        <v>950</v>
      </c>
      <c r="AE62" s="153" t="s">
        <v>951</v>
      </c>
      <c r="AF62" s="154" t="s">
        <v>952</v>
      </c>
      <c r="AG62" s="166" t="s">
        <v>956</v>
      </c>
      <c r="AH62" s="167" t="s">
        <v>957</v>
      </c>
      <c r="AI62" s="306">
        <f>35/300</f>
        <v>0.11666666666666667</v>
      </c>
      <c r="AJ62" s="296" t="b">
        <f>IF(AE63&lt;AI62,TRUE,FALSE)</f>
        <v>1</v>
      </c>
      <c r="AK62" s="634"/>
      <c r="AL62" s="631"/>
      <c r="AM62" s="519"/>
      <c r="AN62" s="516"/>
      <c r="AO62" s="516"/>
    </row>
    <row r="63" spans="1:41" ht="16" x14ac:dyDescent="0.2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42">35/300</f>
        <v>0.11666666666666667</v>
      </c>
      <c r="H63" s="296" t="b">
        <f t="shared" ref="H63:H84" si="43">IF(C64&lt;G63,TRUE,FALSE)</f>
        <v>1</v>
      </c>
      <c r="I63" s="636">
        <f>35/1000</f>
        <v>3.5000000000000003E-2</v>
      </c>
      <c r="J63" s="635" t="b">
        <f>IF(C63&lt;I63,TRUE,FALSE)</f>
        <v>0</v>
      </c>
      <c r="K63" s="308">
        <f t="shared" ref="K63:K84" si="44">ATAN(G63/(35/2))</f>
        <v>6.6665679038682294E-3</v>
      </c>
      <c r="L63" s="310" t="b">
        <f>IF(F63&lt;K63,TRUE,FALSE)</f>
        <v>1</v>
      </c>
      <c r="M63" s="310" t="b">
        <f>IF(E63&lt;K63,TRUE,FALSE)</f>
        <v>1</v>
      </c>
      <c r="O63" s="219" t="s">
        <v>928</v>
      </c>
      <c r="P63" s="155">
        <v>5.6000000000000001E-2</v>
      </c>
      <c r="Q63" s="156">
        <v>0.08</v>
      </c>
      <c r="R63" s="164">
        <v>5.6000000000000001E-2</v>
      </c>
      <c r="S63" s="151">
        <v>8.3000000000000001E-3</v>
      </c>
      <c r="T63" s="168">
        <v>8.3999999999999995E-3</v>
      </c>
      <c r="U63" s="305">
        <f t="shared" ref="U63:U84" si="45">35/300</f>
        <v>0.11666666666666667</v>
      </c>
      <c r="V63" s="296" t="b">
        <f t="shared" ref="V63:V84" si="46">IF(Q64&lt;U63,TRUE,FALSE)</f>
        <v>1</v>
      </c>
      <c r="W63" s="636">
        <f>35/1000</f>
        <v>3.5000000000000003E-2</v>
      </c>
      <c r="X63" s="635" t="b">
        <f>IF(Q63&lt;W63,TRUE,FALSE)</f>
        <v>0</v>
      </c>
      <c r="Y63" s="308">
        <f t="shared" ref="Y63:Y84" si="47">ATAN(U63/(35/2))</f>
        <v>6.6665679038682294E-3</v>
      </c>
      <c r="Z63" s="309" t="b">
        <f>IF(T63&lt;Y63,TRUE,FALSE)</f>
        <v>0</v>
      </c>
      <c r="AA63" s="309" t="b">
        <f>IF(S63&lt;Y63,TRUE,FALSE)</f>
        <v>0</v>
      </c>
      <c r="AC63" s="149" t="s">
        <v>928</v>
      </c>
      <c r="AD63" s="155">
        <v>5.5E-2</v>
      </c>
      <c r="AE63" s="156">
        <v>7.6999999999999999E-2</v>
      </c>
      <c r="AF63" s="164">
        <v>5.5E-2</v>
      </c>
      <c r="AG63" s="151">
        <v>8.3000000000000001E-3</v>
      </c>
      <c r="AH63" s="168">
        <v>8.2000000000000007E-3</v>
      </c>
      <c r="AI63" s="305">
        <f t="shared" ref="AI63:AI84" si="48">35/300</f>
        <v>0.11666666666666667</v>
      </c>
      <c r="AJ63" s="296" t="b">
        <f t="shared" ref="AJ63:AJ84" si="49">IF(AE64&lt;AI63,TRUE,FALSE)</f>
        <v>1</v>
      </c>
      <c r="AK63" s="636">
        <f>35/1000</f>
        <v>3.5000000000000003E-2</v>
      </c>
      <c r="AL63" s="635" t="b">
        <f>IF(AE63&lt;AK63,TRUE,FALSE)</f>
        <v>0</v>
      </c>
      <c r="AM63" s="308">
        <f t="shared" ref="AM63:AM84" si="50">ATAN(AI63/(35/2))</f>
        <v>6.6665679038682294E-3</v>
      </c>
      <c r="AN63" s="309" t="b">
        <f>IF(AH63&lt;AM63,TRUE,FALSE)</f>
        <v>0</v>
      </c>
      <c r="AO63" s="309" t="b">
        <f>IF(AG63&lt;AM63,TRUE,FALSE)</f>
        <v>0</v>
      </c>
    </row>
    <row r="64" spans="1:41" ht="16" x14ac:dyDescent="0.2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42"/>
        <v>0.11666666666666667</v>
      </c>
      <c r="H64" s="296" t="b">
        <f t="shared" si="43"/>
        <v>1</v>
      </c>
      <c r="I64" s="636">
        <f t="shared" ref="I64:I84" si="51">35/1000</f>
        <v>3.5000000000000003E-2</v>
      </c>
      <c r="J64" s="635" t="b">
        <f t="shared" ref="J64:J84" si="52">IF(C64&lt;I64,TRUE,FALSE)</f>
        <v>0</v>
      </c>
      <c r="K64" s="308">
        <f t="shared" si="44"/>
        <v>6.6665679038682294E-3</v>
      </c>
      <c r="L64" s="309" t="b">
        <f t="shared" ref="L64:L84" si="53">IF(F64&lt;K64,TRUE,FALSE)</f>
        <v>0</v>
      </c>
      <c r="M64" s="309" t="b">
        <f t="shared" ref="M64:M84" si="54">IF(E64&lt;K64,TRUE,FALSE)</f>
        <v>0</v>
      </c>
      <c r="O64" s="295" t="s">
        <v>929</v>
      </c>
      <c r="P64" s="293">
        <v>5.5E-2</v>
      </c>
      <c r="Q64" s="103">
        <v>7.6999999999999999E-2</v>
      </c>
      <c r="R64" s="163">
        <v>5.5E-2</v>
      </c>
      <c r="S64" s="169">
        <v>8.2000000000000007E-3</v>
      </c>
      <c r="T64" s="170">
        <v>8.3000000000000001E-3</v>
      </c>
      <c r="U64" s="305">
        <f t="shared" si="45"/>
        <v>0.11666666666666667</v>
      </c>
      <c r="V64" s="296" t="b">
        <f t="shared" si="46"/>
        <v>1</v>
      </c>
      <c r="W64" s="636">
        <f t="shared" ref="W64:W84" si="55">35/1000</f>
        <v>3.5000000000000003E-2</v>
      </c>
      <c r="X64" s="635" t="b">
        <f t="shared" ref="X64:X84" si="56">IF(Q64&lt;W64,TRUE,FALSE)</f>
        <v>0</v>
      </c>
      <c r="Y64" s="308">
        <f t="shared" si="47"/>
        <v>6.6665679038682294E-3</v>
      </c>
      <c r="Z64" s="309" t="b">
        <f t="shared" ref="Z64:Z84" si="57">IF(T64&lt;Y64,TRUE,FALSE)</f>
        <v>0</v>
      </c>
      <c r="AA64" s="309" t="b">
        <f t="shared" ref="AA64:AA84" si="58">IF(S64&lt;Y64,TRUE,FALSE)</f>
        <v>0</v>
      </c>
      <c r="AC64" s="148" t="s">
        <v>929</v>
      </c>
      <c r="AD64" s="157">
        <v>5.3999999999999999E-2</v>
      </c>
      <c r="AE64" s="103">
        <v>7.6999999999999999E-2</v>
      </c>
      <c r="AF64" s="163">
        <v>5.3999999999999999E-2</v>
      </c>
      <c r="AG64" s="169">
        <v>8.2000000000000007E-3</v>
      </c>
      <c r="AH64" s="170">
        <v>8.0999999999999996E-3</v>
      </c>
      <c r="AI64" s="305">
        <f t="shared" si="48"/>
        <v>0.11666666666666667</v>
      </c>
      <c r="AJ64" s="296" t="b">
        <f t="shared" si="49"/>
        <v>1</v>
      </c>
      <c r="AK64" s="636">
        <f t="shared" ref="AK64:AK84" si="59">35/1000</f>
        <v>3.5000000000000003E-2</v>
      </c>
      <c r="AL64" s="635" t="b">
        <f t="shared" ref="AL64:AL84" si="60">IF(AE64&lt;AK64,TRUE,FALSE)</f>
        <v>0</v>
      </c>
      <c r="AM64" s="308">
        <f t="shared" si="50"/>
        <v>6.6665679038682294E-3</v>
      </c>
      <c r="AN64" s="309" t="b">
        <f t="shared" ref="AN64:AN84" si="61">IF(AH64&lt;AM64,TRUE,FALSE)</f>
        <v>0</v>
      </c>
      <c r="AO64" s="309" t="b">
        <f t="shared" ref="AO64:AO84" si="62">IF(AG64&lt;AM64,TRUE,FALSE)</f>
        <v>0</v>
      </c>
    </row>
    <row r="65" spans="1:41" ht="16" x14ac:dyDescent="0.2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42"/>
        <v>0.11666666666666667</v>
      </c>
      <c r="H65" s="296" t="b">
        <f t="shared" si="43"/>
        <v>1</v>
      </c>
      <c r="I65" s="636">
        <f t="shared" si="51"/>
        <v>3.5000000000000003E-2</v>
      </c>
      <c r="J65" s="635" t="b">
        <f t="shared" si="52"/>
        <v>0</v>
      </c>
      <c r="K65" s="308">
        <f t="shared" si="44"/>
        <v>6.6665679038682294E-3</v>
      </c>
      <c r="L65" s="309" t="b">
        <f t="shared" si="53"/>
        <v>0</v>
      </c>
      <c r="M65" s="309" t="b">
        <f t="shared" si="54"/>
        <v>0</v>
      </c>
      <c r="O65" s="295" t="s">
        <v>930</v>
      </c>
      <c r="P65" s="293">
        <v>5.3999999999999999E-2</v>
      </c>
      <c r="Q65" s="103">
        <v>7.5999999999999998E-2</v>
      </c>
      <c r="R65" s="163">
        <v>5.3999999999999999E-2</v>
      </c>
      <c r="S65" s="169">
        <v>8.0999999999999996E-3</v>
      </c>
      <c r="T65" s="170">
        <v>8.2000000000000007E-3</v>
      </c>
      <c r="U65" s="305">
        <f t="shared" si="45"/>
        <v>0.11666666666666667</v>
      </c>
      <c r="V65" s="296" t="b">
        <f t="shared" si="46"/>
        <v>1</v>
      </c>
      <c r="W65" s="636">
        <f t="shared" si="55"/>
        <v>3.5000000000000003E-2</v>
      </c>
      <c r="X65" s="635" t="b">
        <f t="shared" si="56"/>
        <v>0</v>
      </c>
      <c r="Y65" s="308">
        <f t="shared" si="47"/>
        <v>6.6665679038682294E-3</v>
      </c>
      <c r="Z65" s="309" t="b">
        <f t="shared" si="57"/>
        <v>0</v>
      </c>
      <c r="AA65" s="309" t="b">
        <f t="shared" si="58"/>
        <v>0</v>
      </c>
      <c r="AC65" s="148" t="s">
        <v>930</v>
      </c>
      <c r="AD65" s="157">
        <v>5.3999999999999999E-2</v>
      </c>
      <c r="AE65" s="103">
        <v>7.4999999999999997E-2</v>
      </c>
      <c r="AF65" s="163">
        <v>5.3999999999999999E-2</v>
      </c>
      <c r="AG65" s="169">
        <v>8.0999999999999996E-3</v>
      </c>
      <c r="AH65" s="170">
        <v>7.9000000000000008E-3</v>
      </c>
      <c r="AI65" s="305">
        <f t="shared" si="48"/>
        <v>0.11666666666666667</v>
      </c>
      <c r="AJ65" s="296" t="b">
        <f t="shared" si="49"/>
        <v>1</v>
      </c>
      <c r="AK65" s="636">
        <f t="shared" si="59"/>
        <v>3.5000000000000003E-2</v>
      </c>
      <c r="AL65" s="635" t="b">
        <f t="shared" si="60"/>
        <v>0</v>
      </c>
      <c r="AM65" s="308">
        <f t="shared" si="50"/>
        <v>6.6665679038682294E-3</v>
      </c>
      <c r="AN65" s="309" t="b">
        <f t="shared" si="61"/>
        <v>0</v>
      </c>
      <c r="AO65" s="309" t="b">
        <f t="shared" si="62"/>
        <v>0</v>
      </c>
    </row>
    <row r="66" spans="1:41" ht="16" x14ac:dyDescent="0.2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42"/>
        <v>0.11666666666666667</v>
      </c>
      <c r="H66" s="296" t="b">
        <f t="shared" si="43"/>
        <v>1</v>
      </c>
      <c r="I66" s="636">
        <f t="shared" si="51"/>
        <v>3.5000000000000003E-2</v>
      </c>
      <c r="J66" s="635" t="b">
        <f t="shared" si="52"/>
        <v>0</v>
      </c>
      <c r="K66" s="308">
        <f t="shared" si="44"/>
        <v>6.6665679038682294E-3</v>
      </c>
      <c r="L66" s="309" t="b">
        <f t="shared" si="53"/>
        <v>0</v>
      </c>
      <c r="M66" s="309" t="b">
        <f t="shared" si="54"/>
        <v>0</v>
      </c>
      <c r="O66" s="295" t="s">
        <v>931</v>
      </c>
      <c r="P66" s="293">
        <v>5.2999999999999999E-2</v>
      </c>
      <c r="Q66" s="103">
        <v>7.4999999999999997E-2</v>
      </c>
      <c r="R66" s="163">
        <v>5.2999999999999999E-2</v>
      </c>
      <c r="S66" s="169">
        <v>7.9000000000000008E-3</v>
      </c>
      <c r="T66" s="170">
        <v>8.0000000000000002E-3</v>
      </c>
      <c r="U66" s="305">
        <f t="shared" si="45"/>
        <v>0.11666666666666667</v>
      </c>
      <c r="V66" s="296" t="b">
        <f t="shared" si="46"/>
        <v>1</v>
      </c>
      <c r="W66" s="636">
        <f t="shared" si="55"/>
        <v>3.5000000000000003E-2</v>
      </c>
      <c r="X66" s="635" t="b">
        <f t="shared" si="56"/>
        <v>0</v>
      </c>
      <c r="Y66" s="308">
        <f t="shared" si="47"/>
        <v>6.6665679038682294E-3</v>
      </c>
      <c r="Z66" s="309" t="b">
        <f t="shared" si="57"/>
        <v>0</v>
      </c>
      <c r="AA66" s="309" t="b">
        <f t="shared" si="58"/>
        <v>0</v>
      </c>
      <c r="AC66" s="148" t="s">
        <v>931</v>
      </c>
      <c r="AD66" s="157">
        <v>5.1999999999999998E-2</v>
      </c>
      <c r="AE66" s="103">
        <v>7.3999999999999996E-2</v>
      </c>
      <c r="AF66" s="163">
        <v>5.1999999999999998E-2</v>
      </c>
      <c r="AG66" s="169">
        <v>7.9000000000000008E-3</v>
      </c>
      <c r="AH66" s="170">
        <v>7.7999999999999996E-3</v>
      </c>
      <c r="AI66" s="305">
        <f t="shared" si="48"/>
        <v>0.11666666666666667</v>
      </c>
      <c r="AJ66" s="296" t="b">
        <f t="shared" si="49"/>
        <v>1</v>
      </c>
      <c r="AK66" s="636">
        <f t="shared" si="59"/>
        <v>3.5000000000000003E-2</v>
      </c>
      <c r="AL66" s="635" t="b">
        <f t="shared" si="60"/>
        <v>0</v>
      </c>
      <c r="AM66" s="308">
        <f t="shared" si="50"/>
        <v>6.6665679038682294E-3</v>
      </c>
      <c r="AN66" s="309" t="b">
        <f t="shared" si="61"/>
        <v>0</v>
      </c>
      <c r="AO66" s="309" t="b">
        <f t="shared" si="62"/>
        <v>0</v>
      </c>
    </row>
    <row r="67" spans="1:41" ht="16" x14ac:dyDescent="0.2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42"/>
        <v>0.11666666666666667</v>
      </c>
      <c r="H67" s="296" t="b">
        <f t="shared" si="43"/>
        <v>1</v>
      </c>
      <c r="I67" s="636">
        <f t="shared" si="51"/>
        <v>3.5000000000000003E-2</v>
      </c>
      <c r="J67" s="635" t="b">
        <f t="shared" si="52"/>
        <v>0</v>
      </c>
      <c r="K67" s="308">
        <f t="shared" si="44"/>
        <v>6.6665679038682294E-3</v>
      </c>
      <c r="L67" s="309" t="b">
        <f t="shared" si="53"/>
        <v>0</v>
      </c>
      <c r="M67" s="309" t="b">
        <f t="shared" si="54"/>
        <v>0</v>
      </c>
      <c r="O67" s="295" t="s">
        <v>932</v>
      </c>
      <c r="P67" s="293">
        <v>5.1999999999999998E-2</v>
      </c>
      <c r="Q67" s="103">
        <v>7.2999999999999995E-2</v>
      </c>
      <c r="R67" s="163">
        <v>5.1999999999999998E-2</v>
      </c>
      <c r="S67" s="169">
        <v>7.7999999999999996E-3</v>
      </c>
      <c r="T67" s="170">
        <v>7.7999999999999996E-3</v>
      </c>
      <c r="U67" s="305">
        <f t="shared" si="45"/>
        <v>0.11666666666666667</v>
      </c>
      <c r="V67" s="296" t="b">
        <f t="shared" si="46"/>
        <v>1</v>
      </c>
      <c r="W67" s="636">
        <f t="shared" si="55"/>
        <v>3.5000000000000003E-2</v>
      </c>
      <c r="X67" s="635" t="b">
        <f t="shared" si="56"/>
        <v>0</v>
      </c>
      <c r="Y67" s="308">
        <f t="shared" si="47"/>
        <v>6.6665679038682294E-3</v>
      </c>
      <c r="Z67" s="309" t="b">
        <f t="shared" si="57"/>
        <v>0</v>
      </c>
      <c r="AA67" s="309" t="b">
        <f t="shared" si="58"/>
        <v>0</v>
      </c>
      <c r="AC67" s="148" t="s">
        <v>932</v>
      </c>
      <c r="AD67" s="157">
        <v>5.0999999999999997E-2</v>
      </c>
      <c r="AE67" s="103">
        <v>7.1999999999999995E-2</v>
      </c>
      <c r="AF67" s="163">
        <v>5.0999999999999997E-2</v>
      </c>
      <c r="AG67" s="169">
        <v>7.7000000000000002E-3</v>
      </c>
      <c r="AH67" s="170">
        <v>7.6E-3</v>
      </c>
      <c r="AI67" s="305">
        <f t="shared" si="48"/>
        <v>0.11666666666666667</v>
      </c>
      <c r="AJ67" s="296" t="b">
        <f t="shared" si="49"/>
        <v>1</v>
      </c>
      <c r="AK67" s="636">
        <f t="shared" si="59"/>
        <v>3.5000000000000003E-2</v>
      </c>
      <c r="AL67" s="635" t="b">
        <f t="shared" si="60"/>
        <v>0</v>
      </c>
      <c r="AM67" s="308">
        <f t="shared" si="50"/>
        <v>6.6665679038682294E-3</v>
      </c>
      <c r="AN67" s="309" t="b">
        <f t="shared" si="61"/>
        <v>0</v>
      </c>
      <c r="AO67" s="309" t="b">
        <f t="shared" si="62"/>
        <v>0</v>
      </c>
    </row>
    <row r="68" spans="1:41" ht="16" x14ac:dyDescent="0.2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42"/>
        <v>0.11666666666666667</v>
      </c>
      <c r="H68" s="296" t="b">
        <f t="shared" si="43"/>
        <v>1</v>
      </c>
      <c r="I68" s="636">
        <f t="shared" si="51"/>
        <v>3.5000000000000003E-2</v>
      </c>
      <c r="J68" s="635" t="b">
        <f t="shared" si="52"/>
        <v>0</v>
      </c>
      <c r="K68" s="308">
        <f t="shared" si="44"/>
        <v>6.6665679038682294E-3</v>
      </c>
      <c r="L68" s="309" t="b">
        <f t="shared" si="53"/>
        <v>0</v>
      </c>
      <c r="M68" s="309" t="b">
        <f t="shared" si="54"/>
        <v>0</v>
      </c>
      <c r="O68" s="295" t="s">
        <v>933</v>
      </c>
      <c r="P68" s="293">
        <v>0.05</v>
      </c>
      <c r="Q68" s="103">
        <v>7.0999999999999994E-2</v>
      </c>
      <c r="R68" s="163">
        <v>0.05</v>
      </c>
      <c r="S68" s="169">
        <v>7.4999999999999997E-3</v>
      </c>
      <c r="T68" s="170">
        <v>7.6E-3</v>
      </c>
      <c r="U68" s="305">
        <f t="shared" si="45"/>
        <v>0.11666666666666667</v>
      </c>
      <c r="V68" s="296" t="b">
        <f t="shared" si="46"/>
        <v>1</v>
      </c>
      <c r="W68" s="636">
        <f t="shared" si="55"/>
        <v>3.5000000000000003E-2</v>
      </c>
      <c r="X68" s="635" t="b">
        <f t="shared" si="56"/>
        <v>0</v>
      </c>
      <c r="Y68" s="308">
        <f t="shared" si="47"/>
        <v>6.6665679038682294E-3</v>
      </c>
      <c r="Z68" s="309" t="b">
        <f t="shared" si="57"/>
        <v>0</v>
      </c>
      <c r="AA68" s="309" t="b">
        <f t="shared" si="58"/>
        <v>0</v>
      </c>
      <c r="AC68" s="148" t="s">
        <v>933</v>
      </c>
      <c r="AD68" s="157">
        <v>4.9000000000000002E-2</v>
      </c>
      <c r="AE68" s="103">
        <v>6.9000000000000006E-2</v>
      </c>
      <c r="AF68" s="163">
        <v>4.9000000000000002E-2</v>
      </c>
      <c r="AG68" s="169">
        <v>7.4999999999999997E-3</v>
      </c>
      <c r="AH68" s="170">
        <v>7.4000000000000003E-3</v>
      </c>
      <c r="AI68" s="305">
        <f t="shared" si="48"/>
        <v>0.11666666666666667</v>
      </c>
      <c r="AJ68" s="296" t="b">
        <f t="shared" si="49"/>
        <v>1</v>
      </c>
      <c r="AK68" s="636">
        <f t="shared" si="59"/>
        <v>3.5000000000000003E-2</v>
      </c>
      <c r="AL68" s="635" t="b">
        <f t="shared" si="60"/>
        <v>0</v>
      </c>
      <c r="AM68" s="308">
        <f t="shared" si="50"/>
        <v>6.6665679038682294E-3</v>
      </c>
      <c r="AN68" s="309" t="b">
        <f t="shared" si="61"/>
        <v>0</v>
      </c>
      <c r="AO68" s="309" t="b">
        <f t="shared" si="62"/>
        <v>0</v>
      </c>
    </row>
    <row r="69" spans="1:41" ht="16" x14ac:dyDescent="0.2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42"/>
        <v>0.11666666666666667</v>
      </c>
      <c r="H69" s="296" t="b">
        <f t="shared" si="43"/>
        <v>1</v>
      </c>
      <c r="I69" s="636">
        <f t="shared" si="51"/>
        <v>3.5000000000000003E-2</v>
      </c>
      <c r="J69" s="635" t="b">
        <f t="shared" si="52"/>
        <v>0</v>
      </c>
      <c r="K69" s="308">
        <f t="shared" si="44"/>
        <v>6.6665679038682294E-3</v>
      </c>
      <c r="L69" s="309" t="b">
        <f t="shared" si="53"/>
        <v>0</v>
      </c>
      <c r="M69" s="310" t="b">
        <f t="shared" si="54"/>
        <v>1</v>
      </c>
      <c r="O69" s="295" t="s">
        <v>934</v>
      </c>
      <c r="P69" s="293">
        <v>4.9000000000000002E-2</v>
      </c>
      <c r="Q69" s="103">
        <v>6.8000000000000005E-2</v>
      </c>
      <c r="R69" s="163">
        <v>4.9000000000000002E-2</v>
      </c>
      <c r="S69" s="169">
        <v>7.3000000000000001E-3</v>
      </c>
      <c r="T69" s="170">
        <v>7.3000000000000001E-3</v>
      </c>
      <c r="U69" s="305">
        <f t="shared" si="45"/>
        <v>0.11666666666666667</v>
      </c>
      <c r="V69" s="296" t="b">
        <f t="shared" si="46"/>
        <v>1</v>
      </c>
      <c r="W69" s="636">
        <f t="shared" si="55"/>
        <v>3.5000000000000003E-2</v>
      </c>
      <c r="X69" s="635" t="b">
        <f t="shared" si="56"/>
        <v>0</v>
      </c>
      <c r="Y69" s="308">
        <f t="shared" si="47"/>
        <v>6.6665679038682294E-3</v>
      </c>
      <c r="Z69" s="309" t="b">
        <f t="shared" si="57"/>
        <v>0</v>
      </c>
      <c r="AA69" s="309" t="b">
        <f t="shared" si="58"/>
        <v>0</v>
      </c>
      <c r="AC69" s="148" t="s">
        <v>934</v>
      </c>
      <c r="AD69" s="157">
        <v>4.8000000000000001E-2</v>
      </c>
      <c r="AE69" s="103">
        <v>6.7000000000000004E-2</v>
      </c>
      <c r="AF69" s="163">
        <v>4.8000000000000001E-2</v>
      </c>
      <c r="AG69" s="169">
        <v>7.1999999999999998E-3</v>
      </c>
      <c r="AH69" s="170">
        <v>7.1999999999999998E-3</v>
      </c>
      <c r="AI69" s="305">
        <f t="shared" si="48"/>
        <v>0.11666666666666667</v>
      </c>
      <c r="AJ69" s="296" t="b">
        <f t="shared" si="49"/>
        <v>1</v>
      </c>
      <c r="AK69" s="636">
        <f t="shared" si="59"/>
        <v>3.5000000000000003E-2</v>
      </c>
      <c r="AL69" s="635" t="b">
        <f t="shared" si="60"/>
        <v>0</v>
      </c>
      <c r="AM69" s="308">
        <f t="shared" si="50"/>
        <v>6.6665679038682294E-3</v>
      </c>
      <c r="AN69" s="309" t="b">
        <f t="shared" si="61"/>
        <v>0</v>
      </c>
      <c r="AO69" s="309" t="b">
        <f t="shared" si="62"/>
        <v>0</v>
      </c>
    </row>
    <row r="70" spans="1:41" ht="16" x14ac:dyDescent="0.2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42"/>
        <v>0.11666666666666667</v>
      </c>
      <c r="H70" s="296" t="b">
        <f t="shared" si="43"/>
        <v>1</v>
      </c>
      <c r="I70" s="636">
        <f t="shared" si="51"/>
        <v>3.5000000000000003E-2</v>
      </c>
      <c r="J70" s="635" t="b">
        <f t="shared" si="52"/>
        <v>0</v>
      </c>
      <c r="K70" s="308">
        <f t="shared" si="44"/>
        <v>6.6665679038682294E-3</v>
      </c>
      <c r="L70" s="310" t="b">
        <f t="shared" si="53"/>
        <v>1</v>
      </c>
      <c r="M70" s="310" t="b">
        <f t="shared" si="54"/>
        <v>1</v>
      </c>
      <c r="O70" s="295" t="s">
        <v>935</v>
      </c>
      <c r="P70" s="293">
        <v>4.7E-2</v>
      </c>
      <c r="Q70" s="103">
        <v>6.6000000000000003E-2</v>
      </c>
      <c r="R70" s="163">
        <v>4.7E-2</v>
      </c>
      <c r="S70" s="169">
        <v>7.1000000000000004E-3</v>
      </c>
      <c r="T70" s="170">
        <v>7.1000000000000004E-3</v>
      </c>
      <c r="U70" s="305">
        <f t="shared" si="45"/>
        <v>0.11666666666666667</v>
      </c>
      <c r="V70" s="296" t="b">
        <f t="shared" si="46"/>
        <v>1</v>
      </c>
      <c r="W70" s="636">
        <f t="shared" si="55"/>
        <v>3.5000000000000003E-2</v>
      </c>
      <c r="X70" s="635" t="b">
        <f t="shared" si="56"/>
        <v>0</v>
      </c>
      <c r="Y70" s="308">
        <f t="shared" si="47"/>
        <v>6.6665679038682294E-3</v>
      </c>
      <c r="Z70" s="309" t="b">
        <f t="shared" si="57"/>
        <v>0</v>
      </c>
      <c r="AA70" s="309" t="b">
        <f t="shared" si="58"/>
        <v>0</v>
      </c>
      <c r="AC70" s="148" t="s">
        <v>935</v>
      </c>
      <c r="AD70" s="157">
        <v>4.7E-2</v>
      </c>
      <c r="AE70" s="103">
        <v>6.6000000000000003E-2</v>
      </c>
      <c r="AF70" s="163">
        <v>4.7E-2</v>
      </c>
      <c r="AG70" s="169">
        <v>7.0000000000000001E-3</v>
      </c>
      <c r="AH70" s="170">
        <v>7.1000000000000004E-3</v>
      </c>
      <c r="AI70" s="305">
        <f t="shared" si="48"/>
        <v>0.11666666666666667</v>
      </c>
      <c r="AJ70" s="296" t="b">
        <f t="shared" si="49"/>
        <v>1</v>
      </c>
      <c r="AK70" s="636">
        <f t="shared" si="59"/>
        <v>3.5000000000000003E-2</v>
      </c>
      <c r="AL70" s="635" t="b">
        <f t="shared" si="60"/>
        <v>0</v>
      </c>
      <c r="AM70" s="308">
        <f t="shared" si="50"/>
        <v>6.6665679038682294E-3</v>
      </c>
      <c r="AN70" s="309" t="b">
        <f t="shared" si="61"/>
        <v>0</v>
      </c>
      <c r="AO70" s="309" t="b">
        <f t="shared" si="62"/>
        <v>0</v>
      </c>
    </row>
    <row r="71" spans="1:41" ht="16" x14ac:dyDescent="0.2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42"/>
        <v>0.11666666666666667</v>
      </c>
      <c r="H71" s="296" t="b">
        <f t="shared" si="43"/>
        <v>1</v>
      </c>
      <c r="I71" s="636">
        <f t="shared" si="51"/>
        <v>3.5000000000000003E-2</v>
      </c>
      <c r="J71" s="635" t="b">
        <f t="shared" si="52"/>
        <v>0</v>
      </c>
      <c r="K71" s="308">
        <f t="shared" si="44"/>
        <v>6.6665679038682294E-3</v>
      </c>
      <c r="L71" s="310" t="b">
        <f t="shared" si="53"/>
        <v>1</v>
      </c>
      <c r="M71" s="310" t="b">
        <f t="shared" si="54"/>
        <v>1</v>
      </c>
      <c r="O71" s="295" t="s">
        <v>936</v>
      </c>
      <c r="P71" s="293">
        <v>4.5999999999999999E-2</v>
      </c>
      <c r="Q71" s="103">
        <v>6.5000000000000002E-2</v>
      </c>
      <c r="R71" s="163">
        <v>4.5999999999999999E-2</v>
      </c>
      <c r="S71" s="169">
        <v>6.8999999999999999E-3</v>
      </c>
      <c r="T71" s="170">
        <v>6.8999999999999999E-3</v>
      </c>
      <c r="U71" s="305">
        <f t="shared" si="45"/>
        <v>0.11666666666666667</v>
      </c>
      <c r="V71" s="296" t="b">
        <f t="shared" si="46"/>
        <v>1</v>
      </c>
      <c r="W71" s="636">
        <f t="shared" si="55"/>
        <v>3.5000000000000003E-2</v>
      </c>
      <c r="X71" s="635" t="b">
        <f t="shared" si="56"/>
        <v>0</v>
      </c>
      <c r="Y71" s="308">
        <f t="shared" si="47"/>
        <v>6.6665679038682294E-3</v>
      </c>
      <c r="Z71" s="309" t="b">
        <f t="shared" si="57"/>
        <v>0</v>
      </c>
      <c r="AA71" s="309" t="b">
        <f t="shared" si="58"/>
        <v>0</v>
      </c>
      <c r="AC71" s="148" t="s">
        <v>936</v>
      </c>
      <c r="AD71" s="157">
        <v>4.5999999999999999E-2</v>
      </c>
      <c r="AE71" s="103">
        <v>6.4000000000000001E-2</v>
      </c>
      <c r="AF71" s="163">
        <v>4.5999999999999999E-2</v>
      </c>
      <c r="AG71" s="169">
        <v>6.8999999999999999E-3</v>
      </c>
      <c r="AH71" s="170">
        <v>6.8999999999999999E-3</v>
      </c>
      <c r="AI71" s="305">
        <f t="shared" si="48"/>
        <v>0.11666666666666667</v>
      </c>
      <c r="AJ71" s="296" t="b">
        <f t="shared" si="49"/>
        <v>1</v>
      </c>
      <c r="AK71" s="636">
        <f t="shared" si="59"/>
        <v>3.5000000000000003E-2</v>
      </c>
      <c r="AL71" s="635" t="b">
        <f t="shared" si="60"/>
        <v>0</v>
      </c>
      <c r="AM71" s="308">
        <f t="shared" si="50"/>
        <v>6.6665679038682294E-3</v>
      </c>
      <c r="AN71" s="309" t="b">
        <f t="shared" si="61"/>
        <v>0</v>
      </c>
      <c r="AO71" s="309" t="b">
        <f t="shared" si="62"/>
        <v>0</v>
      </c>
    </row>
    <row r="72" spans="1:41" ht="16" x14ac:dyDescent="0.2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42"/>
        <v>0.11666666666666667</v>
      </c>
      <c r="H72" s="296" t="b">
        <f t="shared" si="43"/>
        <v>1</v>
      </c>
      <c r="I72" s="636">
        <f t="shared" si="51"/>
        <v>3.5000000000000003E-2</v>
      </c>
      <c r="J72" s="635" t="b">
        <f t="shared" si="52"/>
        <v>0</v>
      </c>
      <c r="K72" s="308">
        <f t="shared" si="44"/>
        <v>6.6665679038682294E-3</v>
      </c>
      <c r="L72" s="310" t="b">
        <f t="shared" si="53"/>
        <v>1</v>
      </c>
      <c r="M72" s="310" t="b">
        <f t="shared" si="54"/>
        <v>1</v>
      </c>
      <c r="O72" s="295" t="s">
        <v>937</v>
      </c>
      <c r="P72" s="293">
        <v>4.3999999999999997E-2</v>
      </c>
      <c r="Q72" s="103">
        <v>6.4000000000000001E-2</v>
      </c>
      <c r="R72" s="163">
        <v>4.3999999999999997E-2</v>
      </c>
      <c r="S72" s="169">
        <v>6.7999999999999996E-3</v>
      </c>
      <c r="T72" s="170">
        <v>6.7999999999999996E-3</v>
      </c>
      <c r="U72" s="305">
        <f t="shared" si="45"/>
        <v>0.11666666666666667</v>
      </c>
      <c r="V72" s="296" t="b">
        <f t="shared" si="46"/>
        <v>1</v>
      </c>
      <c r="W72" s="636">
        <f t="shared" si="55"/>
        <v>3.5000000000000003E-2</v>
      </c>
      <c r="X72" s="635" t="b">
        <f t="shared" si="56"/>
        <v>0</v>
      </c>
      <c r="Y72" s="308">
        <f t="shared" si="47"/>
        <v>6.6665679038682294E-3</v>
      </c>
      <c r="Z72" s="309" t="b">
        <f t="shared" si="57"/>
        <v>0</v>
      </c>
      <c r="AA72" s="309" t="b">
        <f t="shared" si="58"/>
        <v>0</v>
      </c>
      <c r="AC72" s="148" t="s">
        <v>937</v>
      </c>
      <c r="AD72" s="157">
        <v>4.4999999999999998E-2</v>
      </c>
      <c r="AE72" s="103">
        <v>6.3E-2</v>
      </c>
      <c r="AF72" s="163">
        <v>4.4999999999999998E-2</v>
      </c>
      <c r="AG72" s="169">
        <v>6.7999999999999996E-3</v>
      </c>
      <c r="AH72" s="170">
        <v>6.7999999999999996E-3</v>
      </c>
      <c r="AI72" s="305">
        <f t="shared" si="48"/>
        <v>0.11666666666666667</v>
      </c>
      <c r="AJ72" s="296" t="b">
        <f t="shared" si="49"/>
        <v>1</v>
      </c>
      <c r="AK72" s="636">
        <f t="shared" si="59"/>
        <v>3.5000000000000003E-2</v>
      </c>
      <c r="AL72" s="635" t="b">
        <f t="shared" si="60"/>
        <v>0</v>
      </c>
      <c r="AM72" s="308">
        <f t="shared" si="50"/>
        <v>6.6665679038682294E-3</v>
      </c>
      <c r="AN72" s="309" t="b">
        <f t="shared" si="61"/>
        <v>0</v>
      </c>
      <c r="AO72" s="309" t="b">
        <f t="shared" si="62"/>
        <v>0</v>
      </c>
    </row>
    <row r="73" spans="1:41" ht="16" x14ac:dyDescent="0.2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42"/>
        <v>0.11666666666666667</v>
      </c>
      <c r="H73" s="296" t="b">
        <f t="shared" si="43"/>
        <v>1</v>
      </c>
      <c r="I73" s="636">
        <f t="shared" si="51"/>
        <v>3.5000000000000003E-2</v>
      </c>
      <c r="J73" s="635" t="b">
        <f t="shared" si="52"/>
        <v>0</v>
      </c>
      <c r="K73" s="308">
        <f t="shared" si="44"/>
        <v>6.6665679038682294E-3</v>
      </c>
      <c r="L73" s="310" t="b">
        <f t="shared" si="53"/>
        <v>1</v>
      </c>
      <c r="M73" s="310" t="b">
        <f t="shared" si="54"/>
        <v>1</v>
      </c>
      <c r="O73" s="295" t="s">
        <v>938</v>
      </c>
      <c r="P73" s="293">
        <v>4.3999999999999997E-2</v>
      </c>
      <c r="Q73" s="103">
        <v>6.4000000000000001E-2</v>
      </c>
      <c r="R73" s="163">
        <v>4.3999999999999997E-2</v>
      </c>
      <c r="S73" s="169">
        <v>6.7999999999999996E-3</v>
      </c>
      <c r="T73" s="170">
        <v>6.7999999999999996E-3</v>
      </c>
      <c r="U73" s="305">
        <f t="shared" si="45"/>
        <v>0.11666666666666667</v>
      </c>
      <c r="V73" s="296" t="b">
        <f t="shared" si="46"/>
        <v>1</v>
      </c>
      <c r="W73" s="636">
        <f t="shared" si="55"/>
        <v>3.5000000000000003E-2</v>
      </c>
      <c r="X73" s="635" t="b">
        <f t="shared" si="56"/>
        <v>0</v>
      </c>
      <c r="Y73" s="308">
        <f t="shared" si="47"/>
        <v>6.6665679038682294E-3</v>
      </c>
      <c r="Z73" s="309" t="b">
        <f t="shared" si="57"/>
        <v>0</v>
      </c>
      <c r="AA73" s="309" t="b">
        <f t="shared" si="58"/>
        <v>0</v>
      </c>
      <c r="AC73" s="148" t="s">
        <v>938</v>
      </c>
      <c r="AD73" s="157">
        <v>4.4999999999999998E-2</v>
      </c>
      <c r="AE73" s="103">
        <v>6.3E-2</v>
      </c>
      <c r="AF73" s="163">
        <v>4.4999999999999998E-2</v>
      </c>
      <c r="AG73" s="169">
        <v>6.7999999999999996E-3</v>
      </c>
      <c r="AH73" s="170">
        <v>6.7999999999999996E-3</v>
      </c>
      <c r="AI73" s="305">
        <f t="shared" si="48"/>
        <v>0.11666666666666667</v>
      </c>
      <c r="AJ73" s="296" t="b">
        <f t="shared" si="49"/>
        <v>1</v>
      </c>
      <c r="AK73" s="636">
        <f t="shared" si="59"/>
        <v>3.5000000000000003E-2</v>
      </c>
      <c r="AL73" s="635" t="b">
        <f t="shared" si="60"/>
        <v>0</v>
      </c>
      <c r="AM73" s="308">
        <f t="shared" si="50"/>
        <v>6.6665679038682294E-3</v>
      </c>
      <c r="AN73" s="309" t="b">
        <f t="shared" si="61"/>
        <v>0</v>
      </c>
      <c r="AO73" s="309" t="b">
        <f t="shared" si="62"/>
        <v>0</v>
      </c>
    </row>
    <row r="74" spans="1:41" ht="16" x14ac:dyDescent="0.2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42"/>
        <v>0.11666666666666667</v>
      </c>
      <c r="H74" s="296" t="b">
        <f t="shared" si="43"/>
        <v>1</v>
      </c>
      <c r="I74" s="636">
        <f t="shared" si="51"/>
        <v>3.5000000000000003E-2</v>
      </c>
      <c r="J74" s="635" t="b">
        <f t="shared" si="52"/>
        <v>0</v>
      </c>
      <c r="K74" s="308">
        <f t="shared" si="44"/>
        <v>6.6665679038682294E-3</v>
      </c>
      <c r="L74" s="310" t="b">
        <f t="shared" si="53"/>
        <v>1</v>
      </c>
      <c r="M74" s="310" t="b">
        <f t="shared" si="54"/>
        <v>1</v>
      </c>
      <c r="O74" s="295" t="s">
        <v>939</v>
      </c>
      <c r="P74" s="293">
        <v>4.3999999999999997E-2</v>
      </c>
      <c r="Q74" s="103">
        <v>6.4000000000000001E-2</v>
      </c>
      <c r="R74" s="163">
        <v>4.3999999999999997E-2</v>
      </c>
      <c r="S74" s="169">
        <v>6.7999999999999996E-3</v>
      </c>
      <c r="T74" s="170">
        <v>6.7999999999999996E-3</v>
      </c>
      <c r="U74" s="305">
        <f t="shared" si="45"/>
        <v>0.11666666666666667</v>
      </c>
      <c r="V74" s="296" t="b">
        <f t="shared" si="46"/>
        <v>1</v>
      </c>
      <c r="W74" s="636">
        <f t="shared" si="55"/>
        <v>3.5000000000000003E-2</v>
      </c>
      <c r="X74" s="635" t="b">
        <f t="shared" si="56"/>
        <v>0</v>
      </c>
      <c r="Y74" s="308">
        <f t="shared" si="47"/>
        <v>6.6665679038682294E-3</v>
      </c>
      <c r="Z74" s="309" t="b">
        <f t="shared" si="57"/>
        <v>0</v>
      </c>
      <c r="AA74" s="309" t="b">
        <f t="shared" si="58"/>
        <v>0</v>
      </c>
      <c r="AC74" s="148" t="s">
        <v>939</v>
      </c>
      <c r="AD74" s="157">
        <v>4.4999999999999998E-2</v>
      </c>
      <c r="AE74" s="103">
        <v>6.3E-2</v>
      </c>
      <c r="AF74" s="163">
        <v>4.4999999999999998E-2</v>
      </c>
      <c r="AG74" s="169">
        <v>6.7999999999999996E-3</v>
      </c>
      <c r="AH74" s="170">
        <v>6.7999999999999996E-3</v>
      </c>
      <c r="AI74" s="305">
        <f t="shared" si="48"/>
        <v>0.11666666666666667</v>
      </c>
      <c r="AJ74" s="296" t="b">
        <f t="shared" si="49"/>
        <v>1</v>
      </c>
      <c r="AK74" s="636">
        <f t="shared" si="59"/>
        <v>3.5000000000000003E-2</v>
      </c>
      <c r="AL74" s="635" t="b">
        <f t="shared" si="60"/>
        <v>0</v>
      </c>
      <c r="AM74" s="308">
        <f t="shared" si="50"/>
        <v>6.6665679038682294E-3</v>
      </c>
      <c r="AN74" s="309" t="b">
        <f t="shared" si="61"/>
        <v>0</v>
      </c>
      <c r="AO74" s="309" t="b">
        <f t="shared" si="62"/>
        <v>0</v>
      </c>
    </row>
    <row r="75" spans="1:41" ht="16" x14ac:dyDescent="0.2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42"/>
        <v>0.11666666666666667</v>
      </c>
      <c r="H75" s="296" t="b">
        <f t="shared" si="43"/>
        <v>1</v>
      </c>
      <c r="I75" s="636">
        <f t="shared" si="51"/>
        <v>3.5000000000000003E-2</v>
      </c>
      <c r="J75" s="635" t="b">
        <f t="shared" si="52"/>
        <v>0</v>
      </c>
      <c r="K75" s="308">
        <f t="shared" si="44"/>
        <v>6.6665679038682294E-3</v>
      </c>
      <c r="L75" s="310" t="b">
        <f t="shared" si="53"/>
        <v>1</v>
      </c>
      <c r="M75" s="310" t="b">
        <f t="shared" si="54"/>
        <v>1</v>
      </c>
      <c r="O75" s="295" t="s">
        <v>940</v>
      </c>
      <c r="P75" s="293">
        <v>4.3999999999999997E-2</v>
      </c>
      <c r="Q75" s="103">
        <v>6.4000000000000001E-2</v>
      </c>
      <c r="R75" s="163">
        <v>4.3999999999999997E-2</v>
      </c>
      <c r="S75" s="169">
        <v>6.7999999999999996E-3</v>
      </c>
      <c r="T75" s="170">
        <v>6.7999999999999996E-3</v>
      </c>
      <c r="U75" s="305">
        <f t="shared" si="45"/>
        <v>0.11666666666666667</v>
      </c>
      <c r="V75" s="296" t="b">
        <f t="shared" si="46"/>
        <v>1</v>
      </c>
      <c r="W75" s="636">
        <f t="shared" si="55"/>
        <v>3.5000000000000003E-2</v>
      </c>
      <c r="X75" s="635" t="b">
        <f t="shared" si="56"/>
        <v>0</v>
      </c>
      <c r="Y75" s="308">
        <f t="shared" si="47"/>
        <v>6.6665679038682294E-3</v>
      </c>
      <c r="Z75" s="309" t="b">
        <f t="shared" si="57"/>
        <v>0</v>
      </c>
      <c r="AA75" s="309" t="b">
        <f t="shared" si="58"/>
        <v>0</v>
      </c>
      <c r="AC75" s="148" t="s">
        <v>940</v>
      </c>
      <c r="AD75" s="157">
        <v>4.4999999999999998E-2</v>
      </c>
      <c r="AE75" s="103">
        <v>6.3E-2</v>
      </c>
      <c r="AF75" s="163">
        <v>4.4999999999999998E-2</v>
      </c>
      <c r="AG75" s="169">
        <v>6.7999999999999996E-3</v>
      </c>
      <c r="AH75" s="170">
        <v>6.7999999999999996E-3</v>
      </c>
      <c r="AI75" s="305">
        <f t="shared" si="48"/>
        <v>0.11666666666666667</v>
      </c>
      <c r="AJ75" s="296" t="b">
        <f t="shared" si="49"/>
        <v>1</v>
      </c>
      <c r="AK75" s="636">
        <f t="shared" si="59"/>
        <v>3.5000000000000003E-2</v>
      </c>
      <c r="AL75" s="635" t="b">
        <f t="shared" si="60"/>
        <v>0</v>
      </c>
      <c r="AM75" s="308">
        <f t="shared" si="50"/>
        <v>6.6665679038682294E-3</v>
      </c>
      <c r="AN75" s="309" t="b">
        <f t="shared" si="61"/>
        <v>0</v>
      </c>
      <c r="AO75" s="309" t="b">
        <f t="shared" si="62"/>
        <v>0</v>
      </c>
    </row>
    <row r="76" spans="1:41" ht="16" x14ac:dyDescent="0.2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42"/>
        <v>0.11666666666666667</v>
      </c>
      <c r="H76" s="296" t="b">
        <f t="shared" si="43"/>
        <v>1</v>
      </c>
      <c r="I76" s="636">
        <f t="shared" si="51"/>
        <v>3.5000000000000003E-2</v>
      </c>
      <c r="J76" s="635" t="b">
        <f t="shared" si="52"/>
        <v>0</v>
      </c>
      <c r="K76" s="308">
        <f t="shared" si="44"/>
        <v>6.6665679038682294E-3</v>
      </c>
      <c r="L76" s="310" t="b">
        <f t="shared" si="53"/>
        <v>1</v>
      </c>
      <c r="M76" s="310" t="b">
        <f t="shared" si="54"/>
        <v>1</v>
      </c>
      <c r="O76" s="295" t="s">
        <v>941</v>
      </c>
      <c r="P76" s="293">
        <v>4.5999999999999999E-2</v>
      </c>
      <c r="Q76" s="103">
        <v>6.5000000000000002E-2</v>
      </c>
      <c r="R76" s="163">
        <v>4.5999999999999999E-2</v>
      </c>
      <c r="S76" s="169">
        <v>6.8999999999999999E-3</v>
      </c>
      <c r="T76" s="170">
        <v>6.8999999999999999E-3</v>
      </c>
      <c r="U76" s="305">
        <f t="shared" si="45"/>
        <v>0.11666666666666667</v>
      </c>
      <c r="V76" s="296" t="b">
        <f t="shared" si="46"/>
        <v>1</v>
      </c>
      <c r="W76" s="636">
        <f t="shared" si="55"/>
        <v>3.5000000000000003E-2</v>
      </c>
      <c r="X76" s="635" t="b">
        <f t="shared" si="56"/>
        <v>0</v>
      </c>
      <c r="Y76" s="308">
        <f t="shared" si="47"/>
        <v>6.6665679038682294E-3</v>
      </c>
      <c r="Z76" s="309" t="b">
        <f t="shared" si="57"/>
        <v>0</v>
      </c>
      <c r="AA76" s="309" t="b">
        <f t="shared" si="58"/>
        <v>0</v>
      </c>
      <c r="AC76" s="148" t="s">
        <v>941</v>
      </c>
      <c r="AD76" s="157">
        <v>4.4999999999999998E-2</v>
      </c>
      <c r="AE76" s="103">
        <v>6.4000000000000001E-2</v>
      </c>
      <c r="AF76" s="163">
        <v>4.4999999999999998E-2</v>
      </c>
      <c r="AG76" s="169">
        <v>6.8999999999999999E-3</v>
      </c>
      <c r="AH76" s="170">
        <v>6.8999999999999999E-3</v>
      </c>
      <c r="AI76" s="305">
        <f t="shared" si="48"/>
        <v>0.11666666666666667</v>
      </c>
      <c r="AJ76" s="296" t="b">
        <f t="shared" si="49"/>
        <v>1</v>
      </c>
      <c r="AK76" s="636">
        <f t="shared" si="59"/>
        <v>3.5000000000000003E-2</v>
      </c>
      <c r="AL76" s="635" t="b">
        <f t="shared" si="60"/>
        <v>0</v>
      </c>
      <c r="AM76" s="308">
        <f t="shared" si="50"/>
        <v>6.6665679038682294E-3</v>
      </c>
      <c r="AN76" s="309" t="b">
        <f t="shared" si="61"/>
        <v>0</v>
      </c>
      <c r="AO76" s="309" t="b">
        <f t="shared" si="62"/>
        <v>0</v>
      </c>
    </row>
    <row r="77" spans="1:41" ht="16" x14ac:dyDescent="0.2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42"/>
        <v>0.11666666666666667</v>
      </c>
      <c r="H77" s="296" t="b">
        <f t="shared" si="43"/>
        <v>1</v>
      </c>
      <c r="I77" s="636">
        <f t="shared" si="51"/>
        <v>3.5000000000000003E-2</v>
      </c>
      <c r="J77" s="635" t="b">
        <f t="shared" si="52"/>
        <v>0</v>
      </c>
      <c r="K77" s="308">
        <f t="shared" si="44"/>
        <v>6.6665679038682294E-3</v>
      </c>
      <c r="L77" s="310" t="b">
        <f t="shared" si="53"/>
        <v>1</v>
      </c>
      <c r="M77" s="309" t="b">
        <f t="shared" si="54"/>
        <v>0</v>
      </c>
      <c r="O77" s="295" t="s">
        <v>942</v>
      </c>
      <c r="P77" s="293">
        <v>4.7E-2</v>
      </c>
      <c r="Q77" s="103">
        <v>6.6000000000000003E-2</v>
      </c>
      <c r="R77" s="163">
        <v>4.7E-2</v>
      </c>
      <c r="S77" s="169">
        <v>7.1000000000000004E-3</v>
      </c>
      <c r="T77" s="170">
        <v>7.1000000000000004E-3</v>
      </c>
      <c r="U77" s="305">
        <f t="shared" si="45"/>
        <v>0.11666666666666667</v>
      </c>
      <c r="V77" s="296" t="b">
        <f t="shared" si="46"/>
        <v>1</v>
      </c>
      <c r="W77" s="636">
        <f t="shared" si="55"/>
        <v>3.5000000000000003E-2</v>
      </c>
      <c r="X77" s="635" t="b">
        <f t="shared" si="56"/>
        <v>0</v>
      </c>
      <c r="Y77" s="308">
        <f t="shared" si="47"/>
        <v>6.6665679038682294E-3</v>
      </c>
      <c r="Z77" s="309" t="b">
        <f t="shared" si="57"/>
        <v>0</v>
      </c>
      <c r="AA77" s="309" t="b">
        <f t="shared" si="58"/>
        <v>0</v>
      </c>
      <c r="AC77" s="148" t="s">
        <v>942</v>
      </c>
      <c r="AD77" s="157">
        <v>4.7E-2</v>
      </c>
      <c r="AE77" s="103">
        <v>6.6000000000000003E-2</v>
      </c>
      <c r="AF77" s="163">
        <v>4.7E-2</v>
      </c>
      <c r="AG77" s="169">
        <v>7.0000000000000001E-3</v>
      </c>
      <c r="AH77" s="170">
        <v>7.0000000000000001E-3</v>
      </c>
      <c r="AI77" s="305">
        <f t="shared" si="48"/>
        <v>0.11666666666666667</v>
      </c>
      <c r="AJ77" s="296" t="b">
        <f t="shared" si="49"/>
        <v>1</v>
      </c>
      <c r="AK77" s="636">
        <f t="shared" si="59"/>
        <v>3.5000000000000003E-2</v>
      </c>
      <c r="AL77" s="635" t="b">
        <f t="shared" si="60"/>
        <v>0</v>
      </c>
      <c r="AM77" s="308">
        <f t="shared" si="50"/>
        <v>6.6665679038682294E-3</v>
      </c>
      <c r="AN77" s="309" t="b">
        <f t="shared" si="61"/>
        <v>0</v>
      </c>
      <c r="AO77" s="309" t="b">
        <f t="shared" si="62"/>
        <v>0</v>
      </c>
    </row>
    <row r="78" spans="1:41" ht="16" x14ac:dyDescent="0.2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42"/>
        <v>0.11666666666666667</v>
      </c>
      <c r="H78" s="296" t="b">
        <f t="shared" si="43"/>
        <v>1</v>
      </c>
      <c r="I78" s="636">
        <f t="shared" si="51"/>
        <v>3.5000000000000003E-2</v>
      </c>
      <c r="J78" s="635" t="b">
        <f t="shared" si="52"/>
        <v>0</v>
      </c>
      <c r="K78" s="308">
        <f t="shared" si="44"/>
        <v>6.6665679038682294E-3</v>
      </c>
      <c r="L78" s="309" t="b">
        <f t="shared" si="53"/>
        <v>0</v>
      </c>
      <c r="M78" s="309" t="b">
        <f t="shared" si="54"/>
        <v>0</v>
      </c>
      <c r="O78" s="295" t="s">
        <v>943</v>
      </c>
      <c r="P78" s="293">
        <v>4.9000000000000002E-2</v>
      </c>
      <c r="Q78" s="103">
        <v>6.8000000000000005E-2</v>
      </c>
      <c r="R78" s="163">
        <v>4.9000000000000002E-2</v>
      </c>
      <c r="S78" s="169">
        <v>7.3000000000000001E-3</v>
      </c>
      <c r="T78" s="170">
        <v>7.3000000000000001E-3</v>
      </c>
      <c r="U78" s="305">
        <f t="shared" si="45"/>
        <v>0.11666666666666667</v>
      </c>
      <c r="V78" s="296" t="b">
        <f t="shared" si="46"/>
        <v>1</v>
      </c>
      <c r="W78" s="636">
        <f t="shared" si="55"/>
        <v>3.5000000000000003E-2</v>
      </c>
      <c r="X78" s="635" t="b">
        <f t="shared" si="56"/>
        <v>0</v>
      </c>
      <c r="Y78" s="308">
        <f t="shared" si="47"/>
        <v>6.6665679038682294E-3</v>
      </c>
      <c r="Z78" s="309" t="b">
        <f t="shared" si="57"/>
        <v>0</v>
      </c>
      <c r="AA78" s="309" t="b">
        <f t="shared" si="58"/>
        <v>0</v>
      </c>
      <c r="AC78" s="148" t="s">
        <v>943</v>
      </c>
      <c r="AD78" s="157">
        <v>4.8000000000000001E-2</v>
      </c>
      <c r="AE78" s="103">
        <v>6.7000000000000004E-2</v>
      </c>
      <c r="AF78" s="163">
        <v>4.8000000000000001E-2</v>
      </c>
      <c r="AG78" s="169">
        <v>7.1999999999999998E-3</v>
      </c>
      <c r="AH78" s="170">
        <v>7.1999999999999998E-3</v>
      </c>
      <c r="AI78" s="305">
        <f t="shared" si="48"/>
        <v>0.11666666666666667</v>
      </c>
      <c r="AJ78" s="296" t="b">
        <f t="shared" si="49"/>
        <v>1</v>
      </c>
      <c r="AK78" s="636">
        <f t="shared" si="59"/>
        <v>3.5000000000000003E-2</v>
      </c>
      <c r="AL78" s="635" t="b">
        <f t="shared" si="60"/>
        <v>0</v>
      </c>
      <c r="AM78" s="308">
        <f t="shared" si="50"/>
        <v>6.6665679038682294E-3</v>
      </c>
      <c r="AN78" s="309" t="b">
        <f t="shared" si="61"/>
        <v>0</v>
      </c>
      <c r="AO78" s="309" t="b">
        <f t="shared" si="62"/>
        <v>0</v>
      </c>
    </row>
    <row r="79" spans="1:41" ht="16" x14ac:dyDescent="0.2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42"/>
        <v>0.11666666666666667</v>
      </c>
      <c r="H79" s="296" t="b">
        <f t="shared" si="43"/>
        <v>1</v>
      </c>
      <c r="I79" s="636">
        <f t="shared" si="51"/>
        <v>3.5000000000000003E-2</v>
      </c>
      <c r="J79" s="635" t="b">
        <f t="shared" si="52"/>
        <v>0</v>
      </c>
      <c r="K79" s="308">
        <f t="shared" si="44"/>
        <v>6.6665679038682294E-3</v>
      </c>
      <c r="L79" s="309" t="b">
        <f t="shared" si="53"/>
        <v>0</v>
      </c>
      <c r="M79" s="309" t="b">
        <f t="shared" si="54"/>
        <v>0</v>
      </c>
      <c r="O79" s="295" t="s">
        <v>944</v>
      </c>
      <c r="P79" s="293">
        <v>5.0999999999999997E-2</v>
      </c>
      <c r="Q79" s="103">
        <v>7.0999999999999994E-2</v>
      </c>
      <c r="R79" s="163">
        <v>5.0999999999999997E-2</v>
      </c>
      <c r="S79" s="169">
        <v>7.6E-3</v>
      </c>
      <c r="T79" s="170">
        <v>7.4999999999999997E-3</v>
      </c>
      <c r="U79" s="305">
        <f t="shared" si="45"/>
        <v>0.11666666666666667</v>
      </c>
      <c r="V79" s="296" t="b">
        <f t="shared" si="46"/>
        <v>1</v>
      </c>
      <c r="W79" s="636">
        <f t="shared" si="55"/>
        <v>3.5000000000000003E-2</v>
      </c>
      <c r="X79" s="635" t="b">
        <f t="shared" si="56"/>
        <v>0</v>
      </c>
      <c r="Y79" s="308">
        <f t="shared" si="47"/>
        <v>6.6665679038682294E-3</v>
      </c>
      <c r="Z79" s="309" t="b">
        <f t="shared" si="57"/>
        <v>0</v>
      </c>
      <c r="AA79" s="309" t="b">
        <f t="shared" si="58"/>
        <v>0</v>
      </c>
      <c r="AC79" s="148" t="s">
        <v>944</v>
      </c>
      <c r="AD79" s="157">
        <v>5.0999999999999997E-2</v>
      </c>
      <c r="AE79" s="103">
        <v>6.9000000000000006E-2</v>
      </c>
      <c r="AF79" s="163">
        <v>5.0999999999999997E-2</v>
      </c>
      <c r="AG79" s="169">
        <v>7.4000000000000003E-3</v>
      </c>
      <c r="AH79" s="170">
        <v>7.4999999999999997E-3</v>
      </c>
      <c r="AI79" s="305">
        <f t="shared" si="48"/>
        <v>0.11666666666666667</v>
      </c>
      <c r="AJ79" s="296" t="b">
        <f t="shared" si="49"/>
        <v>1</v>
      </c>
      <c r="AK79" s="636">
        <f t="shared" si="59"/>
        <v>3.5000000000000003E-2</v>
      </c>
      <c r="AL79" s="635" t="b">
        <f t="shared" si="60"/>
        <v>0</v>
      </c>
      <c r="AM79" s="308">
        <f t="shared" si="50"/>
        <v>6.6665679038682294E-3</v>
      </c>
      <c r="AN79" s="309" t="b">
        <f t="shared" si="61"/>
        <v>0</v>
      </c>
      <c r="AO79" s="309" t="b">
        <f t="shared" si="62"/>
        <v>0</v>
      </c>
    </row>
    <row r="80" spans="1:41" ht="16" x14ac:dyDescent="0.2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42"/>
        <v>0.11666666666666667</v>
      </c>
      <c r="H80" s="296" t="b">
        <f t="shared" si="43"/>
        <v>1</v>
      </c>
      <c r="I80" s="636">
        <f t="shared" si="51"/>
        <v>3.5000000000000003E-2</v>
      </c>
      <c r="J80" s="635" t="b">
        <f t="shared" si="52"/>
        <v>0</v>
      </c>
      <c r="K80" s="308">
        <f t="shared" si="44"/>
        <v>6.6665679038682294E-3</v>
      </c>
      <c r="L80" s="309" t="b">
        <f t="shared" si="53"/>
        <v>0</v>
      </c>
      <c r="M80" s="309" t="b">
        <f t="shared" si="54"/>
        <v>0</v>
      </c>
      <c r="O80" s="295" t="s">
        <v>945</v>
      </c>
      <c r="P80" s="293">
        <v>5.1999999999999998E-2</v>
      </c>
      <c r="Q80" s="103">
        <v>7.2999999999999995E-2</v>
      </c>
      <c r="R80" s="163">
        <v>5.1999999999999998E-2</v>
      </c>
      <c r="S80" s="169">
        <v>7.7999999999999996E-3</v>
      </c>
      <c r="T80" s="170">
        <v>7.7999999999999996E-3</v>
      </c>
      <c r="U80" s="305">
        <f t="shared" si="45"/>
        <v>0.11666666666666667</v>
      </c>
      <c r="V80" s="296" t="b">
        <f t="shared" si="46"/>
        <v>1</v>
      </c>
      <c r="W80" s="636">
        <f t="shared" si="55"/>
        <v>3.5000000000000003E-2</v>
      </c>
      <c r="X80" s="635" t="b">
        <f t="shared" si="56"/>
        <v>0</v>
      </c>
      <c r="Y80" s="308">
        <f t="shared" si="47"/>
        <v>6.6665679038682294E-3</v>
      </c>
      <c r="Z80" s="309" t="b">
        <f t="shared" si="57"/>
        <v>0</v>
      </c>
      <c r="AA80" s="309" t="b">
        <f t="shared" si="58"/>
        <v>0</v>
      </c>
      <c r="AC80" s="148" t="s">
        <v>945</v>
      </c>
      <c r="AD80" s="157">
        <v>5.0999999999999997E-2</v>
      </c>
      <c r="AE80" s="103">
        <v>7.1999999999999995E-2</v>
      </c>
      <c r="AF80" s="163">
        <v>5.0999999999999997E-2</v>
      </c>
      <c r="AG80" s="169">
        <v>7.6E-3</v>
      </c>
      <c r="AH80" s="170">
        <v>7.7000000000000002E-3</v>
      </c>
      <c r="AI80" s="305">
        <f t="shared" si="48"/>
        <v>0.11666666666666667</v>
      </c>
      <c r="AJ80" s="296" t="b">
        <f t="shared" si="49"/>
        <v>1</v>
      </c>
      <c r="AK80" s="636">
        <f t="shared" si="59"/>
        <v>3.5000000000000003E-2</v>
      </c>
      <c r="AL80" s="635" t="b">
        <f t="shared" si="60"/>
        <v>0</v>
      </c>
      <c r="AM80" s="308">
        <f t="shared" si="50"/>
        <v>6.6665679038682294E-3</v>
      </c>
      <c r="AN80" s="309" t="b">
        <f t="shared" si="61"/>
        <v>0</v>
      </c>
      <c r="AO80" s="309" t="b">
        <f t="shared" si="62"/>
        <v>0</v>
      </c>
    </row>
    <row r="81" spans="1:41" ht="16" x14ac:dyDescent="0.2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42"/>
        <v>0.11666666666666667</v>
      </c>
      <c r="H81" s="296" t="b">
        <f t="shared" si="43"/>
        <v>1</v>
      </c>
      <c r="I81" s="636">
        <f t="shared" si="51"/>
        <v>3.5000000000000003E-2</v>
      </c>
      <c r="J81" s="635" t="b">
        <f t="shared" si="52"/>
        <v>0</v>
      </c>
      <c r="K81" s="308">
        <f t="shared" si="44"/>
        <v>6.6665679038682294E-3</v>
      </c>
      <c r="L81" s="309" t="b">
        <f t="shared" si="53"/>
        <v>0</v>
      </c>
      <c r="M81" s="309" t="b">
        <f t="shared" si="54"/>
        <v>0</v>
      </c>
      <c r="O81" s="295" t="s">
        <v>946</v>
      </c>
      <c r="P81" s="293">
        <v>5.2999999999999999E-2</v>
      </c>
      <c r="Q81" s="103">
        <v>7.4999999999999997E-2</v>
      </c>
      <c r="R81" s="163">
        <v>5.2999999999999999E-2</v>
      </c>
      <c r="S81" s="169">
        <v>8.0000000000000002E-3</v>
      </c>
      <c r="T81" s="170">
        <v>7.9000000000000008E-3</v>
      </c>
      <c r="U81" s="305">
        <f t="shared" si="45"/>
        <v>0.11666666666666667</v>
      </c>
      <c r="V81" s="296" t="b">
        <f t="shared" si="46"/>
        <v>1</v>
      </c>
      <c r="W81" s="636">
        <f t="shared" si="55"/>
        <v>3.5000000000000003E-2</v>
      </c>
      <c r="X81" s="635" t="b">
        <f t="shared" si="56"/>
        <v>0</v>
      </c>
      <c r="Y81" s="308">
        <f t="shared" si="47"/>
        <v>6.6665679038682294E-3</v>
      </c>
      <c r="Z81" s="309" t="b">
        <f t="shared" si="57"/>
        <v>0</v>
      </c>
      <c r="AA81" s="309" t="b">
        <f t="shared" si="58"/>
        <v>0</v>
      </c>
      <c r="AC81" s="148" t="s">
        <v>946</v>
      </c>
      <c r="AD81" s="157">
        <v>5.1999999999999998E-2</v>
      </c>
      <c r="AE81" s="103">
        <v>7.3999999999999996E-2</v>
      </c>
      <c r="AF81" s="163">
        <v>5.1999999999999998E-2</v>
      </c>
      <c r="AG81" s="169">
        <v>7.7999999999999996E-3</v>
      </c>
      <c r="AH81" s="170">
        <v>8.0000000000000002E-3</v>
      </c>
      <c r="AI81" s="305">
        <f t="shared" si="48"/>
        <v>0.11666666666666667</v>
      </c>
      <c r="AJ81" s="296" t="b">
        <f t="shared" si="49"/>
        <v>1</v>
      </c>
      <c r="AK81" s="636">
        <f t="shared" si="59"/>
        <v>3.5000000000000003E-2</v>
      </c>
      <c r="AL81" s="635" t="b">
        <f t="shared" si="60"/>
        <v>0</v>
      </c>
      <c r="AM81" s="308">
        <f t="shared" si="50"/>
        <v>6.6665679038682294E-3</v>
      </c>
      <c r="AN81" s="309" t="b">
        <f t="shared" si="61"/>
        <v>0</v>
      </c>
      <c r="AO81" s="309" t="b">
        <f t="shared" si="62"/>
        <v>0</v>
      </c>
    </row>
    <row r="82" spans="1:41" ht="16" x14ac:dyDescent="0.2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42"/>
        <v>0.11666666666666667</v>
      </c>
      <c r="H82" s="296" t="b">
        <f t="shared" si="43"/>
        <v>1</v>
      </c>
      <c r="I82" s="636">
        <f t="shared" si="51"/>
        <v>3.5000000000000003E-2</v>
      </c>
      <c r="J82" s="635" t="b">
        <f t="shared" si="52"/>
        <v>0</v>
      </c>
      <c r="K82" s="308">
        <f t="shared" si="44"/>
        <v>6.6665679038682294E-3</v>
      </c>
      <c r="L82" s="309" t="b">
        <f t="shared" si="53"/>
        <v>0</v>
      </c>
      <c r="M82" s="309" t="b">
        <f t="shared" si="54"/>
        <v>0</v>
      </c>
      <c r="O82" s="295" t="s">
        <v>947</v>
      </c>
      <c r="P82" s="293">
        <v>5.5E-2</v>
      </c>
      <c r="Q82" s="103">
        <v>7.5999999999999998E-2</v>
      </c>
      <c r="R82" s="163">
        <v>5.5E-2</v>
      </c>
      <c r="S82" s="169">
        <v>8.2000000000000007E-3</v>
      </c>
      <c r="T82" s="170">
        <v>8.0999999999999996E-3</v>
      </c>
      <c r="U82" s="305">
        <f t="shared" si="45"/>
        <v>0.11666666666666667</v>
      </c>
      <c r="V82" s="296" t="b">
        <f t="shared" si="46"/>
        <v>1</v>
      </c>
      <c r="W82" s="636">
        <f t="shared" si="55"/>
        <v>3.5000000000000003E-2</v>
      </c>
      <c r="X82" s="635" t="b">
        <f t="shared" si="56"/>
        <v>0</v>
      </c>
      <c r="Y82" s="308">
        <f t="shared" si="47"/>
        <v>6.6665679038682294E-3</v>
      </c>
      <c r="Z82" s="309" t="b">
        <f t="shared" si="57"/>
        <v>0</v>
      </c>
      <c r="AA82" s="309" t="b">
        <f t="shared" si="58"/>
        <v>0</v>
      </c>
      <c r="AC82" s="148" t="s">
        <v>947</v>
      </c>
      <c r="AD82" s="157">
        <v>5.2999999999999999E-2</v>
      </c>
      <c r="AE82" s="103">
        <v>7.4999999999999997E-2</v>
      </c>
      <c r="AF82" s="163">
        <v>5.2999999999999999E-2</v>
      </c>
      <c r="AG82" s="169">
        <v>7.9000000000000008E-3</v>
      </c>
      <c r="AH82" s="170">
        <v>8.0999999999999996E-3</v>
      </c>
      <c r="AI82" s="305">
        <f t="shared" si="48"/>
        <v>0.11666666666666667</v>
      </c>
      <c r="AJ82" s="296" t="b">
        <f t="shared" si="49"/>
        <v>1</v>
      </c>
      <c r="AK82" s="636">
        <f t="shared" si="59"/>
        <v>3.5000000000000003E-2</v>
      </c>
      <c r="AL82" s="635" t="b">
        <f t="shared" si="60"/>
        <v>0</v>
      </c>
      <c r="AM82" s="308">
        <f t="shared" si="50"/>
        <v>6.6665679038682294E-3</v>
      </c>
      <c r="AN82" s="309" t="b">
        <f t="shared" si="61"/>
        <v>0</v>
      </c>
      <c r="AO82" s="309" t="b">
        <f t="shared" si="62"/>
        <v>0</v>
      </c>
    </row>
    <row r="83" spans="1:41" ht="16" x14ac:dyDescent="0.2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42"/>
        <v>0.11666666666666667</v>
      </c>
      <c r="H83" s="296" t="b">
        <f t="shared" si="43"/>
        <v>1</v>
      </c>
      <c r="I83" s="636">
        <f t="shared" si="51"/>
        <v>3.5000000000000003E-2</v>
      </c>
      <c r="J83" s="635" t="b">
        <f t="shared" si="52"/>
        <v>0</v>
      </c>
      <c r="K83" s="308">
        <f t="shared" si="44"/>
        <v>6.6665679038682294E-3</v>
      </c>
      <c r="L83" s="309" t="b">
        <f t="shared" si="53"/>
        <v>0</v>
      </c>
      <c r="M83" s="309" t="b">
        <f t="shared" si="54"/>
        <v>0</v>
      </c>
      <c r="O83" s="295" t="s">
        <v>948</v>
      </c>
      <c r="P83" s="293">
        <v>5.6000000000000001E-2</v>
      </c>
      <c r="Q83" s="103">
        <v>7.8E-2</v>
      </c>
      <c r="R83" s="163">
        <v>5.6000000000000001E-2</v>
      </c>
      <c r="S83" s="169">
        <v>8.3000000000000001E-3</v>
      </c>
      <c r="T83" s="170">
        <v>8.2000000000000007E-3</v>
      </c>
      <c r="U83" s="305">
        <f t="shared" si="45"/>
        <v>0.11666666666666667</v>
      </c>
      <c r="V83" s="296" t="b">
        <f t="shared" si="46"/>
        <v>1</v>
      </c>
      <c r="W83" s="636">
        <f t="shared" si="55"/>
        <v>3.5000000000000003E-2</v>
      </c>
      <c r="X83" s="635" t="b">
        <f t="shared" si="56"/>
        <v>0</v>
      </c>
      <c r="Y83" s="308">
        <f t="shared" si="47"/>
        <v>6.6665679038682294E-3</v>
      </c>
      <c r="Z83" s="309" t="b">
        <f t="shared" si="57"/>
        <v>0</v>
      </c>
      <c r="AA83" s="309" t="b">
        <f t="shared" si="58"/>
        <v>0</v>
      </c>
      <c r="AC83" s="148" t="s">
        <v>948</v>
      </c>
      <c r="AD83" s="157">
        <v>5.3999999999999999E-2</v>
      </c>
      <c r="AE83" s="103">
        <v>7.6999999999999999E-2</v>
      </c>
      <c r="AF83" s="163">
        <v>5.3999999999999999E-2</v>
      </c>
      <c r="AG83" s="169">
        <v>8.0999999999999996E-3</v>
      </c>
      <c r="AH83" s="170">
        <v>8.2000000000000007E-3</v>
      </c>
      <c r="AI83" s="305">
        <f t="shared" si="48"/>
        <v>0.11666666666666667</v>
      </c>
      <c r="AJ83" s="296" t="b">
        <f t="shared" si="49"/>
        <v>1</v>
      </c>
      <c r="AK83" s="636">
        <f t="shared" si="59"/>
        <v>3.5000000000000003E-2</v>
      </c>
      <c r="AL83" s="635" t="b">
        <f t="shared" si="60"/>
        <v>0</v>
      </c>
      <c r="AM83" s="308">
        <f t="shared" si="50"/>
        <v>6.6665679038682294E-3</v>
      </c>
      <c r="AN83" s="309" t="b">
        <f t="shared" si="61"/>
        <v>0</v>
      </c>
      <c r="AO83" s="309" t="b">
        <f t="shared" si="62"/>
        <v>0</v>
      </c>
    </row>
    <row r="84" spans="1:41" ht="17" thickBot="1" x14ac:dyDescent="0.25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42"/>
        <v>0.11666666666666667</v>
      </c>
      <c r="H84" s="291" t="b">
        <f t="shared" si="43"/>
        <v>1</v>
      </c>
      <c r="I84" s="636">
        <f t="shared" si="51"/>
        <v>3.5000000000000003E-2</v>
      </c>
      <c r="J84" s="635" t="b">
        <f t="shared" si="52"/>
        <v>0</v>
      </c>
      <c r="K84" s="308">
        <f t="shared" si="44"/>
        <v>6.6665679038682294E-3</v>
      </c>
      <c r="L84" s="309" t="b">
        <f t="shared" si="53"/>
        <v>0</v>
      </c>
      <c r="M84" s="309" t="b">
        <f t="shared" si="54"/>
        <v>0</v>
      </c>
      <c r="O84" s="147" t="s">
        <v>949</v>
      </c>
      <c r="P84" s="158">
        <v>5.6000000000000001E-2</v>
      </c>
      <c r="Q84" s="159">
        <v>7.9000000000000001E-2</v>
      </c>
      <c r="R84" s="165">
        <v>5.6000000000000001E-2</v>
      </c>
      <c r="S84" s="171">
        <v>8.5000000000000006E-3</v>
      </c>
      <c r="T84" s="172">
        <v>8.3999999999999995E-3</v>
      </c>
      <c r="U84" s="307">
        <f t="shared" si="45"/>
        <v>0.11666666666666667</v>
      </c>
      <c r="V84" s="291" t="b">
        <f t="shared" si="46"/>
        <v>1</v>
      </c>
      <c r="W84" s="636">
        <f t="shared" si="55"/>
        <v>3.5000000000000003E-2</v>
      </c>
      <c r="X84" s="635" t="b">
        <f t="shared" si="56"/>
        <v>0</v>
      </c>
      <c r="Y84" s="308">
        <f t="shared" si="47"/>
        <v>6.6665679038682294E-3</v>
      </c>
      <c r="Z84" s="309" t="b">
        <f t="shared" si="57"/>
        <v>0</v>
      </c>
      <c r="AA84" s="309" t="b">
        <f t="shared" si="58"/>
        <v>0</v>
      </c>
      <c r="AC84" s="147" t="s">
        <v>949</v>
      </c>
      <c r="AD84" s="158">
        <v>5.5E-2</v>
      </c>
      <c r="AE84" s="159">
        <v>7.8E-2</v>
      </c>
      <c r="AF84" s="165">
        <v>5.5E-2</v>
      </c>
      <c r="AG84" s="171">
        <v>8.2000000000000007E-3</v>
      </c>
      <c r="AH84" s="172">
        <v>8.3000000000000001E-3</v>
      </c>
      <c r="AI84" s="307">
        <f t="shared" si="48"/>
        <v>0.11666666666666667</v>
      </c>
      <c r="AJ84" s="291" t="b">
        <f t="shared" si="49"/>
        <v>1</v>
      </c>
      <c r="AK84" s="636">
        <f t="shared" si="59"/>
        <v>3.5000000000000003E-2</v>
      </c>
      <c r="AL84" s="635" t="b">
        <f t="shared" si="60"/>
        <v>0</v>
      </c>
      <c r="AM84" s="308">
        <f t="shared" si="50"/>
        <v>6.6665679038682294E-3</v>
      </c>
      <c r="AN84" s="309" t="b">
        <f t="shared" si="61"/>
        <v>0</v>
      </c>
      <c r="AO84" s="309" t="b">
        <f t="shared" si="62"/>
        <v>0</v>
      </c>
    </row>
    <row r="86" spans="1:41" ht="16" thickBot="1" x14ac:dyDescent="0.25"/>
    <row r="87" spans="1:41" ht="14.75" customHeight="1" thickBot="1" x14ac:dyDescent="0.25">
      <c r="A87" s="531" t="s">
        <v>965</v>
      </c>
      <c r="B87" s="532"/>
      <c r="C87" s="532"/>
      <c r="D87" s="532"/>
      <c r="E87" s="532"/>
      <c r="F87" s="533"/>
      <c r="G87" s="517" t="s">
        <v>1215</v>
      </c>
      <c r="H87" s="626" t="s">
        <v>1214</v>
      </c>
      <c r="I87" s="632" t="s">
        <v>1216</v>
      </c>
      <c r="J87" s="626" t="s">
        <v>1213</v>
      </c>
      <c r="K87" s="517" t="s">
        <v>1130</v>
      </c>
      <c r="L87" s="514" t="s">
        <v>1131</v>
      </c>
      <c r="M87" s="514" t="s">
        <v>1132</v>
      </c>
      <c r="O87" s="531" t="s">
        <v>966</v>
      </c>
      <c r="P87" s="532"/>
      <c r="Q87" s="532"/>
      <c r="R87" s="532"/>
      <c r="S87" s="532"/>
      <c r="T87" s="533"/>
      <c r="U87" s="517" t="s">
        <v>1215</v>
      </c>
      <c r="V87" s="626" t="s">
        <v>1214</v>
      </c>
      <c r="W87" s="632" t="s">
        <v>1216</v>
      </c>
      <c r="X87" s="626" t="s">
        <v>1213</v>
      </c>
      <c r="Y87" s="517" t="s">
        <v>1130</v>
      </c>
      <c r="Z87" s="514" t="s">
        <v>1131</v>
      </c>
      <c r="AA87" s="514" t="s">
        <v>1132</v>
      </c>
      <c r="AC87" s="531" t="s">
        <v>967</v>
      </c>
      <c r="AD87" s="532"/>
      <c r="AE87" s="532"/>
      <c r="AF87" s="532"/>
      <c r="AG87" s="532"/>
      <c r="AH87" s="533"/>
      <c r="AI87" s="517" t="s">
        <v>1215</v>
      </c>
      <c r="AJ87" s="626" t="s">
        <v>1214</v>
      </c>
      <c r="AK87" s="632" t="s">
        <v>1216</v>
      </c>
      <c r="AL87" s="626" t="s">
        <v>1213</v>
      </c>
      <c r="AM87" s="517" t="s">
        <v>1130</v>
      </c>
      <c r="AN87" s="514" t="s">
        <v>1131</v>
      </c>
      <c r="AO87" s="514" t="s">
        <v>1132</v>
      </c>
    </row>
    <row r="88" spans="1:41" ht="14.75" customHeight="1" thickBot="1" x14ac:dyDescent="0.25">
      <c r="A88" s="151"/>
      <c r="B88" s="522" t="s">
        <v>1092</v>
      </c>
      <c r="C88" s="522"/>
      <c r="D88" s="523"/>
      <c r="E88" s="524" t="s">
        <v>958</v>
      </c>
      <c r="F88" s="525"/>
      <c r="G88" s="518"/>
      <c r="H88" s="627"/>
      <c r="I88" s="633"/>
      <c r="J88" s="627"/>
      <c r="K88" s="518"/>
      <c r="L88" s="515"/>
      <c r="M88" s="515"/>
      <c r="O88" s="281"/>
      <c r="P88" s="526" t="s">
        <v>1092</v>
      </c>
      <c r="Q88" s="522"/>
      <c r="R88" s="523"/>
      <c r="S88" s="524" t="s">
        <v>958</v>
      </c>
      <c r="T88" s="525"/>
      <c r="U88" s="518"/>
      <c r="V88" s="627"/>
      <c r="W88" s="633"/>
      <c r="X88" s="627"/>
      <c r="Y88" s="518"/>
      <c r="Z88" s="515"/>
      <c r="AA88" s="515"/>
      <c r="AC88" s="151"/>
      <c r="AD88" s="522" t="s">
        <v>1092</v>
      </c>
      <c r="AE88" s="522"/>
      <c r="AF88" s="523"/>
      <c r="AG88" s="524" t="s">
        <v>958</v>
      </c>
      <c r="AH88" s="525"/>
      <c r="AI88" s="518"/>
      <c r="AJ88" s="627"/>
      <c r="AK88" s="633"/>
      <c r="AL88" s="627"/>
      <c r="AM88" s="518"/>
      <c r="AN88" s="515"/>
      <c r="AO88" s="515"/>
    </row>
    <row r="89" spans="1:41" ht="16" thickBot="1" x14ac:dyDescent="0.25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521"/>
      <c r="H89" s="631"/>
      <c r="I89" s="634"/>
      <c r="J89" s="631"/>
      <c r="K89" s="519"/>
      <c r="L89" s="516"/>
      <c r="M89" s="516"/>
      <c r="O89" s="294" t="s">
        <v>790</v>
      </c>
      <c r="P89" s="292" t="s">
        <v>950</v>
      </c>
      <c r="Q89" s="153" t="s">
        <v>951</v>
      </c>
      <c r="R89" s="154" t="s">
        <v>952</v>
      </c>
      <c r="S89" s="166" t="s">
        <v>956</v>
      </c>
      <c r="T89" s="167" t="s">
        <v>957</v>
      </c>
      <c r="U89" s="521"/>
      <c r="V89" s="631"/>
      <c r="W89" s="634"/>
      <c r="X89" s="631"/>
      <c r="Y89" s="519"/>
      <c r="Z89" s="516"/>
      <c r="AA89" s="516"/>
      <c r="AC89" s="152" t="s">
        <v>790</v>
      </c>
      <c r="AD89" s="153" t="s">
        <v>950</v>
      </c>
      <c r="AE89" s="153" t="s">
        <v>951</v>
      </c>
      <c r="AF89" s="154" t="s">
        <v>952</v>
      </c>
      <c r="AG89" s="166" t="s">
        <v>956</v>
      </c>
      <c r="AH89" s="167" t="s">
        <v>957</v>
      </c>
      <c r="AI89" s="521"/>
      <c r="AJ89" s="631"/>
      <c r="AK89" s="634"/>
      <c r="AL89" s="631"/>
      <c r="AM89" s="519"/>
      <c r="AN89" s="516"/>
      <c r="AO89" s="516"/>
    </row>
    <row r="90" spans="1:41" ht="16" x14ac:dyDescent="0.2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63">35/300</f>
        <v>0.11666666666666667</v>
      </c>
      <c r="H90" s="296" t="b">
        <f t="shared" ref="H90:H111" si="64">IF(C91&lt;G90,TRUE,FALSE)</f>
        <v>1</v>
      </c>
      <c r="I90" s="636">
        <f>35/1000</f>
        <v>3.5000000000000003E-2</v>
      </c>
      <c r="J90" s="635" t="b">
        <f>IF(C90&lt;I90,TRUE,FALSE)</f>
        <v>0</v>
      </c>
      <c r="K90" s="308">
        <f t="shared" ref="K90:K111" si="65">ATAN(G90/(35/2))</f>
        <v>6.6665679038682294E-3</v>
      </c>
      <c r="L90" s="309" t="b">
        <f>IF(F90&lt;K90,TRUE,FALSE)</f>
        <v>0</v>
      </c>
      <c r="M90" s="309" t="b">
        <f>IF(E90&lt;K90,TRUE,FALSE)</f>
        <v>0</v>
      </c>
      <c r="O90" s="219" t="s">
        <v>928</v>
      </c>
      <c r="P90" s="155">
        <v>5.1999999999999998E-2</v>
      </c>
      <c r="Q90" s="156">
        <v>7.2999999999999995E-2</v>
      </c>
      <c r="R90" s="164">
        <v>5.1999999999999998E-2</v>
      </c>
      <c r="S90" s="151">
        <v>7.6E-3</v>
      </c>
      <c r="T90" s="168">
        <v>7.9000000000000008E-3</v>
      </c>
      <c r="U90" s="305">
        <f t="shared" ref="U90:U111" si="66">35/300</f>
        <v>0.11666666666666667</v>
      </c>
      <c r="V90" s="296" t="b">
        <f t="shared" ref="V90:V111" si="67">IF(Q91&lt;U90,TRUE,FALSE)</f>
        <v>1</v>
      </c>
      <c r="W90" s="636">
        <f>35/1000</f>
        <v>3.5000000000000003E-2</v>
      </c>
      <c r="X90" s="635" t="b">
        <f>IF(Q90&lt;W90,TRUE,FALSE)</f>
        <v>0</v>
      </c>
      <c r="Y90" s="308">
        <f t="shared" ref="Y90:Y111" si="68">ATAN(U90/(35/2))</f>
        <v>6.6665679038682294E-3</v>
      </c>
      <c r="Z90" s="309" t="b">
        <f>IF(T90&lt;Y90,TRUE,FALSE)</f>
        <v>0</v>
      </c>
      <c r="AA90" s="309" t="b">
        <f>IF(S90&lt;Y90,TRUE,FALSE)</f>
        <v>0</v>
      </c>
      <c r="AC90" s="149" t="s">
        <v>928</v>
      </c>
      <c r="AD90" s="155">
        <v>5.2999999999999999E-2</v>
      </c>
      <c r="AE90" s="156">
        <v>7.3999999999999996E-2</v>
      </c>
      <c r="AF90" s="164">
        <v>5.2999999999999999E-2</v>
      </c>
      <c r="AG90" s="151">
        <v>8.0000000000000002E-3</v>
      </c>
      <c r="AH90" s="168">
        <v>8.0000000000000002E-3</v>
      </c>
      <c r="AI90" s="305">
        <f t="shared" ref="AI90:AI111" si="69">35/300</f>
        <v>0.11666666666666667</v>
      </c>
      <c r="AJ90" s="296" t="b">
        <f t="shared" ref="AJ90:AJ111" si="70">IF(AE91&lt;AI90,TRUE,FALSE)</f>
        <v>1</v>
      </c>
      <c r="AK90" s="636">
        <f>35/1000</f>
        <v>3.5000000000000003E-2</v>
      </c>
      <c r="AL90" s="635" t="b">
        <f>IF(AE90&lt;AK90,TRUE,FALSE)</f>
        <v>0</v>
      </c>
      <c r="AM90" s="308">
        <f t="shared" ref="AM90:AM111" si="71">ATAN(AI90/(35/2))</f>
        <v>6.6665679038682294E-3</v>
      </c>
      <c r="AN90" s="309" t="b">
        <f>IF(AH90&lt;AM90,TRUE,FALSE)</f>
        <v>0</v>
      </c>
      <c r="AO90" s="309" t="b">
        <f>IF(AG90&lt;AM90,TRUE,FALSE)</f>
        <v>0</v>
      </c>
    </row>
    <row r="91" spans="1:41" ht="16" x14ac:dyDescent="0.2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63"/>
        <v>0.11666666666666667</v>
      </c>
      <c r="H91" s="296" t="b">
        <f t="shared" si="64"/>
        <v>1</v>
      </c>
      <c r="I91" s="636">
        <f t="shared" ref="I91:I111" si="72">35/1000</f>
        <v>3.5000000000000003E-2</v>
      </c>
      <c r="J91" s="635" t="b">
        <f t="shared" ref="J91:J111" si="73">IF(C91&lt;I91,TRUE,FALSE)</f>
        <v>0</v>
      </c>
      <c r="K91" s="308">
        <f t="shared" si="65"/>
        <v>6.6665679038682294E-3</v>
      </c>
      <c r="L91" s="309" t="b">
        <f t="shared" ref="L91:L111" si="74">IF(F91&lt;K91,TRUE,FALSE)</f>
        <v>0</v>
      </c>
      <c r="M91" s="309" t="b">
        <f t="shared" ref="M91:M111" si="75">IF(E91&lt;K91,TRUE,FALSE)</f>
        <v>0</v>
      </c>
      <c r="O91" s="295" t="s">
        <v>929</v>
      </c>
      <c r="P91" s="293">
        <v>5.0999999999999997E-2</v>
      </c>
      <c r="Q91" s="103">
        <v>7.1999999999999995E-2</v>
      </c>
      <c r="R91" s="163">
        <v>5.0999999999999997E-2</v>
      </c>
      <c r="S91" s="169">
        <v>7.6E-3</v>
      </c>
      <c r="T91" s="170">
        <v>7.7999999999999996E-3</v>
      </c>
      <c r="U91" s="305">
        <f t="shared" si="66"/>
        <v>0.11666666666666667</v>
      </c>
      <c r="V91" s="296" t="b">
        <f t="shared" si="67"/>
        <v>1</v>
      </c>
      <c r="W91" s="636">
        <f t="shared" ref="W91:W111" si="76">35/1000</f>
        <v>3.5000000000000003E-2</v>
      </c>
      <c r="X91" s="635" t="b">
        <f t="shared" ref="X91:X111" si="77">IF(Q91&lt;W91,TRUE,FALSE)</f>
        <v>0</v>
      </c>
      <c r="Y91" s="308">
        <f t="shared" si="68"/>
        <v>6.6665679038682294E-3</v>
      </c>
      <c r="Z91" s="309" t="b">
        <f t="shared" ref="Z91:Z111" si="78">IF(T91&lt;Y91,TRUE,FALSE)</f>
        <v>0</v>
      </c>
      <c r="AA91" s="309" t="b">
        <f t="shared" ref="AA91:AA111" si="79">IF(S91&lt;Y91,TRUE,FALSE)</f>
        <v>0</v>
      </c>
      <c r="AC91" s="148" t="s">
        <v>929</v>
      </c>
      <c r="AD91" s="157">
        <v>5.1999999999999998E-2</v>
      </c>
      <c r="AE91" s="103">
        <v>7.3999999999999996E-2</v>
      </c>
      <c r="AF91" s="163">
        <v>5.1999999999999998E-2</v>
      </c>
      <c r="AG91" s="169">
        <v>7.7999999999999996E-3</v>
      </c>
      <c r="AH91" s="170">
        <v>7.7999999999999996E-3</v>
      </c>
      <c r="AI91" s="305">
        <f t="shared" si="69"/>
        <v>0.11666666666666667</v>
      </c>
      <c r="AJ91" s="296" t="b">
        <f t="shared" si="70"/>
        <v>1</v>
      </c>
      <c r="AK91" s="636">
        <f t="shared" ref="AK91:AK111" si="80">35/1000</f>
        <v>3.5000000000000003E-2</v>
      </c>
      <c r="AL91" s="635" t="b">
        <f t="shared" ref="AL91:AL111" si="81">IF(AE91&lt;AK91,TRUE,FALSE)</f>
        <v>0</v>
      </c>
      <c r="AM91" s="308">
        <f t="shared" si="71"/>
        <v>6.6665679038682294E-3</v>
      </c>
      <c r="AN91" s="309" t="b">
        <f t="shared" ref="AN91:AN111" si="82">IF(AH91&lt;AM91,TRUE,FALSE)</f>
        <v>0</v>
      </c>
      <c r="AO91" s="309" t="b">
        <f t="shared" ref="AO91:AO111" si="83">IF(AG91&lt;AM91,TRUE,FALSE)</f>
        <v>0</v>
      </c>
    </row>
    <row r="92" spans="1:41" ht="16" x14ac:dyDescent="0.2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63"/>
        <v>0.11666666666666667</v>
      </c>
      <c r="H92" s="296" t="b">
        <f t="shared" si="64"/>
        <v>1</v>
      </c>
      <c r="I92" s="636">
        <f t="shared" si="72"/>
        <v>3.5000000000000003E-2</v>
      </c>
      <c r="J92" s="635" t="b">
        <f t="shared" si="73"/>
        <v>0</v>
      </c>
      <c r="K92" s="308">
        <f t="shared" si="65"/>
        <v>6.6665679038682294E-3</v>
      </c>
      <c r="L92" s="309" t="b">
        <f t="shared" si="74"/>
        <v>0</v>
      </c>
      <c r="M92" s="309" t="b">
        <f t="shared" si="75"/>
        <v>0</v>
      </c>
      <c r="O92" s="295" t="s">
        <v>930</v>
      </c>
      <c r="P92" s="293">
        <v>0.05</v>
      </c>
      <c r="Q92" s="103">
        <v>7.1999999999999995E-2</v>
      </c>
      <c r="R92" s="163">
        <v>0.05</v>
      </c>
      <c r="S92" s="169">
        <v>7.6E-3</v>
      </c>
      <c r="T92" s="170">
        <v>7.7999999999999996E-3</v>
      </c>
      <c r="U92" s="305">
        <f t="shared" si="66"/>
        <v>0.11666666666666667</v>
      </c>
      <c r="V92" s="296" t="b">
        <f t="shared" si="67"/>
        <v>1</v>
      </c>
      <c r="W92" s="636">
        <f t="shared" si="76"/>
        <v>3.5000000000000003E-2</v>
      </c>
      <c r="X92" s="635" t="b">
        <f t="shared" si="77"/>
        <v>0</v>
      </c>
      <c r="Y92" s="308">
        <f t="shared" si="68"/>
        <v>6.6665679038682294E-3</v>
      </c>
      <c r="Z92" s="309" t="b">
        <f t="shared" si="78"/>
        <v>0</v>
      </c>
      <c r="AA92" s="309" t="b">
        <f t="shared" si="79"/>
        <v>0</v>
      </c>
      <c r="AC92" s="148" t="s">
        <v>930</v>
      </c>
      <c r="AD92" s="157">
        <v>5.0999999999999997E-2</v>
      </c>
      <c r="AE92" s="103">
        <v>7.2999999999999995E-2</v>
      </c>
      <c r="AF92" s="163">
        <v>5.0999999999999997E-2</v>
      </c>
      <c r="AG92" s="169">
        <v>7.7000000000000002E-3</v>
      </c>
      <c r="AH92" s="170">
        <v>7.7000000000000002E-3</v>
      </c>
      <c r="AI92" s="305">
        <f t="shared" si="69"/>
        <v>0.11666666666666667</v>
      </c>
      <c r="AJ92" s="296" t="b">
        <f t="shared" si="70"/>
        <v>1</v>
      </c>
      <c r="AK92" s="636">
        <f t="shared" si="80"/>
        <v>3.5000000000000003E-2</v>
      </c>
      <c r="AL92" s="635" t="b">
        <f t="shared" si="81"/>
        <v>0</v>
      </c>
      <c r="AM92" s="308">
        <f t="shared" si="71"/>
        <v>6.6665679038682294E-3</v>
      </c>
      <c r="AN92" s="309" t="b">
        <f t="shared" si="82"/>
        <v>0</v>
      </c>
      <c r="AO92" s="309" t="b">
        <f t="shared" si="83"/>
        <v>0</v>
      </c>
    </row>
    <row r="93" spans="1:41" ht="16" x14ac:dyDescent="0.2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63"/>
        <v>0.11666666666666667</v>
      </c>
      <c r="H93" s="296" t="b">
        <f t="shared" si="64"/>
        <v>1</v>
      </c>
      <c r="I93" s="636">
        <f t="shared" si="72"/>
        <v>3.5000000000000003E-2</v>
      </c>
      <c r="J93" s="635" t="b">
        <f t="shared" si="73"/>
        <v>0</v>
      </c>
      <c r="K93" s="308">
        <f t="shared" si="65"/>
        <v>6.6665679038682294E-3</v>
      </c>
      <c r="L93" s="309" t="b">
        <f t="shared" si="74"/>
        <v>0</v>
      </c>
      <c r="M93" s="309" t="b">
        <f t="shared" si="75"/>
        <v>0</v>
      </c>
      <c r="O93" s="295" t="s">
        <v>931</v>
      </c>
      <c r="P93" s="293">
        <v>0.05</v>
      </c>
      <c r="Q93" s="103">
        <v>7.0999999999999994E-2</v>
      </c>
      <c r="R93" s="163">
        <v>0.05</v>
      </c>
      <c r="S93" s="169">
        <v>7.4999999999999997E-3</v>
      </c>
      <c r="T93" s="170">
        <v>7.7000000000000002E-3</v>
      </c>
      <c r="U93" s="305">
        <f t="shared" si="66"/>
        <v>0.11666666666666667</v>
      </c>
      <c r="V93" s="296" t="b">
        <f t="shared" si="67"/>
        <v>1</v>
      </c>
      <c r="W93" s="636">
        <f t="shared" si="76"/>
        <v>3.5000000000000003E-2</v>
      </c>
      <c r="X93" s="635" t="b">
        <f t="shared" si="77"/>
        <v>0</v>
      </c>
      <c r="Y93" s="308">
        <f t="shared" si="68"/>
        <v>6.6665679038682294E-3</v>
      </c>
      <c r="Z93" s="309" t="b">
        <f t="shared" si="78"/>
        <v>0</v>
      </c>
      <c r="AA93" s="309" t="b">
        <f t="shared" si="79"/>
        <v>0</v>
      </c>
      <c r="AC93" s="148" t="s">
        <v>931</v>
      </c>
      <c r="AD93" s="157">
        <v>5.0999999999999997E-2</v>
      </c>
      <c r="AE93" s="103">
        <v>7.1999999999999995E-2</v>
      </c>
      <c r="AF93" s="163">
        <v>5.0999999999999997E-2</v>
      </c>
      <c r="AG93" s="169">
        <v>7.6E-3</v>
      </c>
      <c r="AH93" s="170">
        <v>7.6E-3</v>
      </c>
      <c r="AI93" s="305">
        <f t="shared" si="69"/>
        <v>0.11666666666666667</v>
      </c>
      <c r="AJ93" s="296" t="b">
        <f t="shared" si="70"/>
        <v>1</v>
      </c>
      <c r="AK93" s="636">
        <f t="shared" si="80"/>
        <v>3.5000000000000003E-2</v>
      </c>
      <c r="AL93" s="635" t="b">
        <f t="shared" si="81"/>
        <v>0</v>
      </c>
      <c r="AM93" s="308">
        <f t="shared" si="71"/>
        <v>6.6665679038682294E-3</v>
      </c>
      <c r="AN93" s="309" t="b">
        <f t="shared" si="82"/>
        <v>0</v>
      </c>
      <c r="AO93" s="309" t="b">
        <f t="shared" si="83"/>
        <v>0</v>
      </c>
    </row>
    <row r="94" spans="1:41" ht="16" x14ac:dyDescent="0.2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63"/>
        <v>0.11666666666666667</v>
      </c>
      <c r="H94" s="296" t="b">
        <f t="shared" si="64"/>
        <v>1</v>
      </c>
      <c r="I94" s="636">
        <f t="shared" si="72"/>
        <v>3.5000000000000003E-2</v>
      </c>
      <c r="J94" s="635" t="b">
        <f t="shared" si="73"/>
        <v>0</v>
      </c>
      <c r="K94" s="308">
        <f t="shared" si="65"/>
        <v>6.6665679038682294E-3</v>
      </c>
      <c r="L94" s="309" t="b">
        <f t="shared" si="74"/>
        <v>0</v>
      </c>
      <c r="M94" s="309" t="b">
        <f t="shared" si="75"/>
        <v>0</v>
      </c>
      <c r="O94" s="295" t="s">
        <v>932</v>
      </c>
      <c r="P94" s="293">
        <v>4.9000000000000002E-2</v>
      </c>
      <c r="Q94" s="103">
        <v>7.0000000000000007E-2</v>
      </c>
      <c r="R94" s="163">
        <v>0.05</v>
      </c>
      <c r="S94" s="169">
        <v>7.4000000000000003E-3</v>
      </c>
      <c r="T94" s="170">
        <v>7.4999999999999997E-3</v>
      </c>
      <c r="U94" s="305">
        <f t="shared" si="66"/>
        <v>0.11666666666666667</v>
      </c>
      <c r="V94" s="296" t="b">
        <f t="shared" si="67"/>
        <v>1</v>
      </c>
      <c r="W94" s="636">
        <f t="shared" si="76"/>
        <v>3.5000000000000003E-2</v>
      </c>
      <c r="X94" s="635" t="b">
        <f t="shared" si="77"/>
        <v>0</v>
      </c>
      <c r="Y94" s="308">
        <f t="shared" si="68"/>
        <v>6.6665679038682294E-3</v>
      </c>
      <c r="Z94" s="309" t="b">
        <f t="shared" si="78"/>
        <v>0</v>
      </c>
      <c r="AA94" s="309" t="b">
        <f t="shared" si="79"/>
        <v>0</v>
      </c>
      <c r="AC94" s="148" t="s">
        <v>932</v>
      </c>
      <c r="AD94" s="157">
        <v>0.05</v>
      </c>
      <c r="AE94" s="103">
        <v>7.0000000000000007E-2</v>
      </c>
      <c r="AF94" s="163">
        <v>0.05</v>
      </c>
      <c r="AG94" s="169">
        <v>7.4999999999999997E-3</v>
      </c>
      <c r="AH94" s="170">
        <v>7.4999999999999997E-3</v>
      </c>
      <c r="AI94" s="305">
        <f t="shared" si="69"/>
        <v>0.11666666666666667</v>
      </c>
      <c r="AJ94" s="296" t="b">
        <f t="shared" si="70"/>
        <v>1</v>
      </c>
      <c r="AK94" s="636">
        <f t="shared" si="80"/>
        <v>3.5000000000000003E-2</v>
      </c>
      <c r="AL94" s="635" t="b">
        <f t="shared" si="81"/>
        <v>0</v>
      </c>
      <c r="AM94" s="308">
        <f t="shared" si="71"/>
        <v>6.6665679038682294E-3</v>
      </c>
      <c r="AN94" s="309" t="b">
        <f t="shared" si="82"/>
        <v>0</v>
      </c>
      <c r="AO94" s="309" t="b">
        <f t="shared" si="83"/>
        <v>0</v>
      </c>
    </row>
    <row r="95" spans="1:41" ht="16" x14ac:dyDescent="0.2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63"/>
        <v>0.11666666666666667</v>
      </c>
      <c r="H95" s="296" t="b">
        <f t="shared" si="64"/>
        <v>1</v>
      </c>
      <c r="I95" s="636">
        <f t="shared" si="72"/>
        <v>3.5000000000000003E-2</v>
      </c>
      <c r="J95" s="635" t="b">
        <f t="shared" si="73"/>
        <v>0</v>
      </c>
      <c r="K95" s="308">
        <f t="shared" si="65"/>
        <v>6.6665679038682294E-3</v>
      </c>
      <c r="L95" s="309" t="b">
        <f t="shared" si="74"/>
        <v>0</v>
      </c>
      <c r="M95" s="309" t="b">
        <f t="shared" si="75"/>
        <v>0</v>
      </c>
      <c r="O95" s="295" t="s">
        <v>933</v>
      </c>
      <c r="P95" s="293">
        <v>4.8000000000000001E-2</v>
      </c>
      <c r="Q95" s="103">
        <v>6.8000000000000005E-2</v>
      </c>
      <c r="R95" s="163">
        <v>4.9000000000000002E-2</v>
      </c>
      <c r="S95" s="169">
        <v>7.3000000000000001E-3</v>
      </c>
      <c r="T95" s="170">
        <v>7.4000000000000003E-3</v>
      </c>
      <c r="U95" s="305">
        <f t="shared" si="66"/>
        <v>0.11666666666666667</v>
      </c>
      <c r="V95" s="296" t="b">
        <f t="shared" si="67"/>
        <v>1</v>
      </c>
      <c r="W95" s="636">
        <f t="shared" si="76"/>
        <v>3.5000000000000003E-2</v>
      </c>
      <c r="X95" s="635" t="b">
        <f t="shared" si="77"/>
        <v>0</v>
      </c>
      <c r="Y95" s="308">
        <f t="shared" si="68"/>
        <v>6.6665679038682294E-3</v>
      </c>
      <c r="Z95" s="309" t="b">
        <f t="shared" si="78"/>
        <v>0</v>
      </c>
      <c r="AA95" s="309" t="b">
        <f t="shared" si="79"/>
        <v>0</v>
      </c>
      <c r="AC95" s="148" t="s">
        <v>933</v>
      </c>
      <c r="AD95" s="157">
        <v>4.9000000000000002E-2</v>
      </c>
      <c r="AE95" s="103">
        <v>6.8000000000000005E-2</v>
      </c>
      <c r="AF95" s="163">
        <v>4.9000000000000002E-2</v>
      </c>
      <c r="AG95" s="169">
        <v>7.3000000000000001E-3</v>
      </c>
      <c r="AH95" s="170">
        <v>7.3000000000000001E-3</v>
      </c>
      <c r="AI95" s="305">
        <f t="shared" si="69"/>
        <v>0.11666666666666667</v>
      </c>
      <c r="AJ95" s="296" t="b">
        <f t="shared" si="70"/>
        <v>1</v>
      </c>
      <c r="AK95" s="636">
        <f t="shared" si="80"/>
        <v>3.5000000000000003E-2</v>
      </c>
      <c r="AL95" s="635" t="b">
        <f t="shared" si="81"/>
        <v>0</v>
      </c>
      <c r="AM95" s="308">
        <f t="shared" si="71"/>
        <v>6.6665679038682294E-3</v>
      </c>
      <c r="AN95" s="309" t="b">
        <f t="shared" si="82"/>
        <v>0</v>
      </c>
      <c r="AO95" s="309" t="b">
        <f t="shared" si="83"/>
        <v>0</v>
      </c>
    </row>
    <row r="96" spans="1:41" ht="16" x14ac:dyDescent="0.2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63"/>
        <v>0.11666666666666667</v>
      </c>
      <c r="H96" s="296" t="b">
        <f t="shared" si="64"/>
        <v>1</v>
      </c>
      <c r="I96" s="636">
        <f t="shared" si="72"/>
        <v>3.5000000000000003E-2</v>
      </c>
      <c r="J96" s="635" t="b">
        <f t="shared" si="73"/>
        <v>0</v>
      </c>
      <c r="K96" s="308">
        <f t="shared" si="65"/>
        <v>6.6665679038682294E-3</v>
      </c>
      <c r="L96" s="309" t="b">
        <f t="shared" si="74"/>
        <v>0</v>
      </c>
      <c r="M96" s="309" t="b">
        <f t="shared" si="75"/>
        <v>0</v>
      </c>
      <c r="O96" s="295" t="s">
        <v>934</v>
      </c>
      <c r="P96" s="293">
        <v>4.7E-2</v>
      </c>
      <c r="Q96" s="103">
        <v>6.7000000000000004E-2</v>
      </c>
      <c r="R96" s="163">
        <v>4.8000000000000001E-2</v>
      </c>
      <c r="S96" s="169">
        <v>7.1000000000000004E-3</v>
      </c>
      <c r="T96" s="170">
        <v>7.1999999999999998E-3</v>
      </c>
      <c r="U96" s="305">
        <f t="shared" si="66"/>
        <v>0.11666666666666667</v>
      </c>
      <c r="V96" s="296" t="b">
        <f t="shared" si="67"/>
        <v>1</v>
      </c>
      <c r="W96" s="636">
        <f t="shared" si="76"/>
        <v>3.5000000000000003E-2</v>
      </c>
      <c r="X96" s="635" t="b">
        <f t="shared" si="77"/>
        <v>0</v>
      </c>
      <c r="Y96" s="308">
        <f t="shared" si="68"/>
        <v>6.6665679038682294E-3</v>
      </c>
      <c r="Z96" s="309" t="b">
        <f t="shared" si="78"/>
        <v>0</v>
      </c>
      <c r="AA96" s="309" t="b">
        <f t="shared" si="79"/>
        <v>0</v>
      </c>
      <c r="AC96" s="148" t="s">
        <v>934</v>
      </c>
      <c r="AD96" s="157">
        <v>4.7E-2</v>
      </c>
      <c r="AE96" s="103">
        <v>6.7000000000000004E-2</v>
      </c>
      <c r="AF96" s="163">
        <v>4.7E-2</v>
      </c>
      <c r="AG96" s="169">
        <v>7.1999999999999998E-3</v>
      </c>
      <c r="AH96" s="170">
        <v>7.1000000000000004E-3</v>
      </c>
      <c r="AI96" s="305">
        <f t="shared" si="69"/>
        <v>0.11666666666666667</v>
      </c>
      <c r="AJ96" s="296" t="b">
        <f t="shared" si="70"/>
        <v>1</v>
      </c>
      <c r="AK96" s="636">
        <f t="shared" si="80"/>
        <v>3.5000000000000003E-2</v>
      </c>
      <c r="AL96" s="635" t="b">
        <f t="shared" si="81"/>
        <v>0</v>
      </c>
      <c r="AM96" s="308">
        <f t="shared" si="71"/>
        <v>6.6665679038682294E-3</v>
      </c>
      <c r="AN96" s="309" t="b">
        <f t="shared" si="82"/>
        <v>0</v>
      </c>
      <c r="AO96" s="309" t="b">
        <f t="shared" si="83"/>
        <v>0</v>
      </c>
    </row>
    <row r="97" spans="1:41" ht="16" x14ac:dyDescent="0.2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63"/>
        <v>0.11666666666666667</v>
      </c>
      <c r="H97" s="296" t="b">
        <f t="shared" si="64"/>
        <v>1</v>
      </c>
      <c r="I97" s="636">
        <f t="shared" si="72"/>
        <v>3.5000000000000003E-2</v>
      </c>
      <c r="J97" s="635" t="b">
        <f t="shared" si="73"/>
        <v>0</v>
      </c>
      <c r="K97" s="308">
        <f t="shared" si="65"/>
        <v>6.6665679038682294E-3</v>
      </c>
      <c r="L97" s="309" t="b">
        <f t="shared" si="74"/>
        <v>0</v>
      </c>
      <c r="M97" s="309" t="b">
        <f t="shared" si="75"/>
        <v>0</v>
      </c>
      <c r="O97" s="295" t="s">
        <v>935</v>
      </c>
      <c r="P97" s="293">
        <v>4.5999999999999999E-2</v>
      </c>
      <c r="Q97" s="103">
        <v>6.5000000000000002E-2</v>
      </c>
      <c r="R97" s="163">
        <v>4.5999999999999999E-2</v>
      </c>
      <c r="S97" s="169">
        <v>7.0000000000000001E-3</v>
      </c>
      <c r="T97" s="170">
        <v>7.0000000000000001E-3</v>
      </c>
      <c r="U97" s="305">
        <f t="shared" si="66"/>
        <v>0.11666666666666667</v>
      </c>
      <c r="V97" s="296" t="b">
        <f t="shared" si="67"/>
        <v>1</v>
      </c>
      <c r="W97" s="636">
        <f t="shared" si="76"/>
        <v>3.5000000000000003E-2</v>
      </c>
      <c r="X97" s="635" t="b">
        <f t="shared" si="77"/>
        <v>0</v>
      </c>
      <c r="Y97" s="308">
        <f t="shared" si="68"/>
        <v>6.6665679038682294E-3</v>
      </c>
      <c r="Z97" s="309" t="b">
        <f t="shared" si="78"/>
        <v>0</v>
      </c>
      <c r="AA97" s="309" t="b">
        <f t="shared" si="79"/>
        <v>0</v>
      </c>
      <c r="AC97" s="148" t="s">
        <v>935</v>
      </c>
      <c r="AD97" s="157">
        <v>4.5999999999999999E-2</v>
      </c>
      <c r="AE97" s="103">
        <v>6.5000000000000002E-2</v>
      </c>
      <c r="AF97" s="163">
        <v>4.5999999999999999E-2</v>
      </c>
      <c r="AG97" s="169">
        <v>7.0000000000000001E-3</v>
      </c>
      <c r="AH97" s="170">
        <v>7.0000000000000001E-3</v>
      </c>
      <c r="AI97" s="305">
        <f t="shared" si="69"/>
        <v>0.11666666666666667</v>
      </c>
      <c r="AJ97" s="296" t="b">
        <f t="shared" si="70"/>
        <v>1</v>
      </c>
      <c r="AK97" s="636">
        <f t="shared" si="80"/>
        <v>3.5000000000000003E-2</v>
      </c>
      <c r="AL97" s="635" t="b">
        <f t="shared" si="81"/>
        <v>0</v>
      </c>
      <c r="AM97" s="308">
        <f t="shared" si="71"/>
        <v>6.6665679038682294E-3</v>
      </c>
      <c r="AN97" s="309" t="b">
        <f t="shared" si="82"/>
        <v>0</v>
      </c>
      <c r="AO97" s="309" t="b">
        <f t="shared" si="83"/>
        <v>0</v>
      </c>
    </row>
    <row r="98" spans="1:41" ht="16" x14ac:dyDescent="0.2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63"/>
        <v>0.11666666666666667</v>
      </c>
      <c r="H98" s="296" t="b">
        <f t="shared" si="64"/>
        <v>1</v>
      </c>
      <c r="I98" s="636">
        <f t="shared" si="72"/>
        <v>3.5000000000000003E-2</v>
      </c>
      <c r="J98" s="635" t="b">
        <f t="shared" si="73"/>
        <v>0</v>
      </c>
      <c r="K98" s="308">
        <f t="shared" si="65"/>
        <v>6.6665679038682294E-3</v>
      </c>
      <c r="L98" s="309" t="b">
        <f t="shared" si="74"/>
        <v>0</v>
      </c>
      <c r="M98" s="309" t="b">
        <f t="shared" si="75"/>
        <v>0</v>
      </c>
      <c r="O98" s="295" t="s">
        <v>936</v>
      </c>
      <c r="P98" s="293">
        <v>4.5999999999999999E-2</v>
      </c>
      <c r="Q98" s="103">
        <v>6.4000000000000001E-2</v>
      </c>
      <c r="R98" s="163">
        <v>4.5999999999999999E-2</v>
      </c>
      <c r="S98" s="169">
        <v>6.7999999999999996E-3</v>
      </c>
      <c r="T98" s="170">
        <v>6.8999999999999999E-3</v>
      </c>
      <c r="U98" s="305">
        <f t="shared" si="66"/>
        <v>0.11666666666666667</v>
      </c>
      <c r="V98" s="296" t="b">
        <f t="shared" si="67"/>
        <v>1</v>
      </c>
      <c r="W98" s="636">
        <f t="shared" si="76"/>
        <v>3.5000000000000003E-2</v>
      </c>
      <c r="X98" s="635" t="b">
        <f t="shared" si="77"/>
        <v>0</v>
      </c>
      <c r="Y98" s="308">
        <f t="shared" si="68"/>
        <v>6.6665679038682294E-3</v>
      </c>
      <c r="Z98" s="309" t="b">
        <f t="shared" si="78"/>
        <v>0</v>
      </c>
      <c r="AA98" s="309" t="b">
        <f t="shared" si="79"/>
        <v>0</v>
      </c>
      <c r="AC98" s="148" t="s">
        <v>936</v>
      </c>
      <c r="AD98" s="157">
        <v>4.4999999999999998E-2</v>
      </c>
      <c r="AE98" s="103">
        <v>6.4000000000000001E-2</v>
      </c>
      <c r="AF98" s="163">
        <v>4.4999999999999998E-2</v>
      </c>
      <c r="AG98" s="169">
        <v>6.7999999999999996E-3</v>
      </c>
      <c r="AH98" s="170">
        <v>6.7999999999999996E-3</v>
      </c>
      <c r="AI98" s="305">
        <f t="shared" si="69"/>
        <v>0.11666666666666667</v>
      </c>
      <c r="AJ98" s="296" t="b">
        <f t="shared" si="70"/>
        <v>1</v>
      </c>
      <c r="AK98" s="636">
        <f t="shared" si="80"/>
        <v>3.5000000000000003E-2</v>
      </c>
      <c r="AL98" s="635" t="b">
        <f t="shared" si="81"/>
        <v>0</v>
      </c>
      <c r="AM98" s="308">
        <f t="shared" si="71"/>
        <v>6.6665679038682294E-3</v>
      </c>
      <c r="AN98" s="309" t="b">
        <f t="shared" si="82"/>
        <v>0</v>
      </c>
      <c r="AO98" s="309" t="b">
        <f t="shared" si="83"/>
        <v>0</v>
      </c>
    </row>
    <row r="99" spans="1:41" ht="16" x14ac:dyDescent="0.2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63"/>
        <v>0.11666666666666667</v>
      </c>
      <c r="H99" s="296" t="b">
        <f t="shared" si="64"/>
        <v>1</v>
      </c>
      <c r="I99" s="636">
        <f t="shared" si="72"/>
        <v>3.5000000000000003E-2</v>
      </c>
      <c r="J99" s="635" t="b">
        <f t="shared" si="73"/>
        <v>0</v>
      </c>
      <c r="K99" s="308">
        <f t="shared" si="65"/>
        <v>6.6665679038682294E-3</v>
      </c>
      <c r="L99" s="309" t="b">
        <f t="shared" si="74"/>
        <v>0</v>
      </c>
      <c r="M99" s="309" t="b">
        <f t="shared" si="75"/>
        <v>0</v>
      </c>
      <c r="O99" s="295" t="s">
        <v>937</v>
      </c>
      <c r="P99" s="293">
        <v>4.4999999999999998E-2</v>
      </c>
      <c r="Q99" s="103">
        <v>6.4000000000000001E-2</v>
      </c>
      <c r="R99" s="163">
        <v>4.4999999999999998E-2</v>
      </c>
      <c r="S99" s="169">
        <v>6.7999999999999996E-3</v>
      </c>
      <c r="T99" s="170">
        <v>6.7999999999999996E-3</v>
      </c>
      <c r="U99" s="305">
        <f t="shared" si="66"/>
        <v>0.11666666666666667</v>
      </c>
      <c r="V99" s="296" t="b">
        <f t="shared" si="67"/>
        <v>1</v>
      </c>
      <c r="W99" s="636">
        <f t="shared" si="76"/>
        <v>3.5000000000000003E-2</v>
      </c>
      <c r="X99" s="635" t="b">
        <f t="shared" si="77"/>
        <v>0</v>
      </c>
      <c r="Y99" s="308">
        <f t="shared" si="68"/>
        <v>6.6665679038682294E-3</v>
      </c>
      <c r="Z99" s="309" t="b">
        <f t="shared" si="78"/>
        <v>0</v>
      </c>
      <c r="AA99" s="309" t="b">
        <f t="shared" si="79"/>
        <v>0</v>
      </c>
      <c r="AC99" s="148" t="s">
        <v>937</v>
      </c>
      <c r="AD99" s="157">
        <v>4.4999999999999998E-2</v>
      </c>
      <c r="AE99" s="103">
        <v>6.3E-2</v>
      </c>
      <c r="AF99" s="163">
        <v>4.4999999999999998E-2</v>
      </c>
      <c r="AG99" s="169">
        <v>6.7999999999999996E-3</v>
      </c>
      <c r="AH99" s="170">
        <v>6.7000000000000002E-3</v>
      </c>
      <c r="AI99" s="305">
        <f t="shared" si="69"/>
        <v>0.11666666666666667</v>
      </c>
      <c r="AJ99" s="296" t="b">
        <f t="shared" si="70"/>
        <v>1</v>
      </c>
      <c r="AK99" s="636">
        <f t="shared" si="80"/>
        <v>3.5000000000000003E-2</v>
      </c>
      <c r="AL99" s="635" t="b">
        <f t="shared" si="81"/>
        <v>0</v>
      </c>
      <c r="AM99" s="308">
        <f t="shared" si="71"/>
        <v>6.6665679038682294E-3</v>
      </c>
      <c r="AN99" s="309" t="b">
        <f t="shared" si="82"/>
        <v>0</v>
      </c>
      <c r="AO99" s="309" t="b">
        <f t="shared" si="83"/>
        <v>0</v>
      </c>
    </row>
    <row r="100" spans="1:41" ht="16" x14ac:dyDescent="0.2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63"/>
        <v>0.11666666666666667</v>
      </c>
      <c r="H100" s="296" t="b">
        <f t="shared" si="64"/>
        <v>1</v>
      </c>
      <c r="I100" s="636">
        <f t="shared" si="72"/>
        <v>3.5000000000000003E-2</v>
      </c>
      <c r="J100" s="635" t="b">
        <f t="shared" si="73"/>
        <v>0</v>
      </c>
      <c r="K100" s="308">
        <f t="shared" si="65"/>
        <v>6.6665679038682294E-3</v>
      </c>
      <c r="L100" s="309" t="b">
        <f t="shared" si="74"/>
        <v>0</v>
      </c>
      <c r="M100" s="309" t="b">
        <f t="shared" si="75"/>
        <v>0</v>
      </c>
      <c r="O100" s="295" t="s">
        <v>938</v>
      </c>
      <c r="P100" s="293">
        <v>4.4999999999999998E-2</v>
      </c>
      <c r="Q100" s="103">
        <v>6.4000000000000001E-2</v>
      </c>
      <c r="R100" s="163">
        <v>4.4999999999999998E-2</v>
      </c>
      <c r="S100" s="169">
        <v>6.7999999999999996E-3</v>
      </c>
      <c r="T100" s="170">
        <v>6.7999999999999996E-3</v>
      </c>
      <c r="U100" s="305">
        <f t="shared" si="66"/>
        <v>0.11666666666666667</v>
      </c>
      <c r="V100" s="296" t="b">
        <f t="shared" si="67"/>
        <v>1</v>
      </c>
      <c r="W100" s="636">
        <f t="shared" si="76"/>
        <v>3.5000000000000003E-2</v>
      </c>
      <c r="X100" s="635" t="b">
        <f t="shared" si="77"/>
        <v>0</v>
      </c>
      <c r="Y100" s="308">
        <f t="shared" si="68"/>
        <v>6.6665679038682294E-3</v>
      </c>
      <c r="Z100" s="309" t="b">
        <f t="shared" si="78"/>
        <v>0</v>
      </c>
      <c r="AA100" s="309" t="b">
        <f t="shared" si="79"/>
        <v>0</v>
      </c>
      <c r="AC100" s="148" t="s">
        <v>938</v>
      </c>
      <c r="AD100" s="157">
        <v>4.4999999999999998E-2</v>
      </c>
      <c r="AE100" s="103">
        <v>6.3E-2</v>
      </c>
      <c r="AF100" s="163">
        <v>4.4999999999999998E-2</v>
      </c>
      <c r="AG100" s="169">
        <v>6.7999999999999996E-3</v>
      </c>
      <c r="AH100" s="170">
        <v>6.7000000000000002E-3</v>
      </c>
      <c r="AI100" s="305">
        <f t="shared" si="69"/>
        <v>0.11666666666666667</v>
      </c>
      <c r="AJ100" s="296" t="b">
        <f t="shared" si="70"/>
        <v>1</v>
      </c>
      <c r="AK100" s="636">
        <f t="shared" si="80"/>
        <v>3.5000000000000003E-2</v>
      </c>
      <c r="AL100" s="635" t="b">
        <f t="shared" si="81"/>
        <v>0</v>
      </c>
      <c r="AM100" s="308">
        <f t="shared" si="71"/>
        <v>6.6665679038682294E-3</v>
      </c>
      <c r="AN100" s="309" t="b">
        <f t="shared" si="82"/>
        <v>0</v>
      </c>
      <c r="AO100" s="309" t="b">
        <f t="shared" si="83"/>
        <v>0</v>
      </c>
    </row>
    <row r="101" spans="1:41" ht="16" x14ac:dyDescent="0.2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63"/>
        <v>0.11666666666666667</v>
      </c>
      <c r="H101" s="296" t="b">
        <f t="shared" si="64"/>
        <v>1</v>
      </c>
      <c r="I101" s="636">
        <f t="shared" si="72"/>
        <v>3.5000000000000003E-2</v>
      </c>
      <c r="J101" s="635" t="b">
        <f t="shared" si="73"/>
        <v>0</v>
      </c>
      <c r="K101" s="308">
        <f t="shared" si="65"/>
        <v>6.6665679038682294E-3</v>
      </c>
      <c r="L101" s="309" t="b">
        <f t="shared" si="74"/>
        <v>0</v>
      </c>
      <c r="M101" s="309" t="b">
        <f t="shared" si="75"/>
        <v>0</v>
      </c>
      <c r="O101" s="295" t="s">
        <v>939</v>
      </c>
      <c r="P101" s="293">
        <v>4.4999999999999998E-2</v>
      </c>
      <c r="Q101" s="103">
        <v>6.4000000000000001E-2</v>
      </c>
      <c r="R101" s="163">
        <v>4.4999999999999998E-2</v>
      </c>
      <c r="S101" s="169">
        <v>6.7999999999999996E-3</v>
      </c>
      <c r="T101" s="170">
        <v>6.7999999999999996E-3</v>
      </c>
      <c r="U101" s="305">
        <f t="shared" si="66"/>
        <v>0.11666666666666667</v>
      </c>
      <c r="V101" s="296" t="b">
        <f t="shared" si="67"/>
        <v>1</v>
      </c>
      <c r="W101" s="636">
        <f t="shared" si="76"/>
        <v>3.5000000000000003E-2</v>
      </c>
      <c r="X101" s="635" t="b">
        <f t="shared" si="77"/>
        <v>0</v>
      </c>
      <c r="Y101" s="308">
        <f t="shared" si="68"/>
        <v>6.6665679038682294E-3</v>
      </c>
      <c r="Z101" s="309" t="b">
        <f t="shared" si="78"/>
        <v>0</v>
      </c>
      <c r="AA101" s="309" t="b">
        <f t="shared" si="79"/>
        <v>0</v>
      </c>
      <c r="AC101" s="148" t="s">
        <v>939</v>
      </c>
      <c r="AD101" s="157">
        <v>4.4999999999999998E-2</v>
      </c>
      <c r="AE101" s="103">
        <v>6.3E-2</v>
      </c>
      <c r="AF101" s="163">
        <v>4.4999999999999998E-2</v>
      </c>
      <c r="AG101" s="169">
        <v>6.7999999999999996E-3</v>
      </c>
      <c r="AH101" s="170">
        <v>6.7000000000000002E-3</v>
      </c>
      <c r="AI101" s="305">
        <f t="shared" si="69"/>
        <v>0.11666666666666667</v>
      </c>
      <c r="AJ101" s="296" t="b">
        <f t="shared" si="70"/>
        <v>1</v>
      </c>
      <c r="AK101" s="636">
        <f t="shared" si="80"/>
        <v>3.5000000000000003E-2</v>
      </c>
      <c r="AL101" s="635" t="b">
        <f t="shared" si="81"/>
        <v>0</v>
      </c>
      <c r="AM101" s="308">
        <f t="shared" si="71"/>
        <v>6.6665679038682294E-3</v>
      </c>
      <c r="AN101" s="309" t="b">
        <f t="shared" si="82"/>
        <v>0</v>
      </c>
      <c r="AO101" s="309" t="b">
        <f t="shared" si="83"/>
        <v>0</v>
      </c>
    </row>
    <row r="102" spans="1:41" ht="16" x14ac:dyDescent="0.2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63"/>
        <v>0.11666666666666667</v>
      </c>
      <c r="H102" s="296" t="b">
        <f t="shared" si="64"/>
        <v>1</v>
      </c>
      <c r="I102" s="636">
        <f t="shared" si="72"/>
        <v>3.5000000000000003E-2</v>
      </c>
      <c r="J102" s="635" t="b">
        <f t="shared" si="73"/>
        <v>0</v>
      </c>
      <c r="K102" s="308">
        <f t="shared" si="65"/>
        <v>6.6665679038682294E-3</v>
      </c>
      <c r="L102" s="309" t="b">
        <f t="shared" si="74"/>
        <v>0</v>
      </c>
      <c r="M102" s="309" t="b">
        <f t="shared" si="75"/>
        <v>0</v>
      </c>
      <c r="O102" s="295" t="s">
        <v>940</v>
      </c>
      <c r="P102" s="293">
        <v>4.4999999999999998E-2</v>
      </c>
      <c r="Q102" s="103">
        <v>6.4000000000000001E-2</v>
      </c>
      <c r="R102" s="163">
        <v>4.4999999999999998E-2</v>
      </c>
      <c r="S102" s="169">
        <v>6.7999999999999996E-3</v>
      </c>
      <c r="T102" s="170">
        <v>6.7999999999999996E-3</v>
      </c>
      <c r="U102" s="305">
        <f t="shared" si="66"/>
        <v>0.11666666666666667</v>
      </c>
      <c r="V102" s="296" t="b">
        <f t="shared" si="67"/>
        <v>1</v>
      </c>
      <c r="W102" s="636">
        <f t="shared" si="76"/>
        <v>3.5000000000000003E-2</v>
      </c>
      <c r="X102" s="635" t="b">
        <f t="shared" si="77"/>
        <v>0</v>
      </c>
      <c r="Y102" s="308">
        <f t="shared" si="68"/>
        <v>6.6665679038682294E-3</v>
      </c>
      <c r="Z102" s="309" t="b">
        <f t="shared" si="78"/>
        <v>0</v>
      </c>
      <c r="AA102" s="309" t="b">
        <f t="shared" si="79"/>
        <v>0</v>
      </c>
      <c r="AC102" s="148" t="s">
        <v>940</v>
      </c>
      <c r="AD102" s="157">
        <v>4.4999999999999998E-2</v>
      </c>
      <c r="AE102" s="103">
        <v>6.3E-2</v>
      </c>
      <c r="AF102" s="163">
        <v>4.4999999999999998E-2</v>
      </c>
      <c r="AG102" s="169">
        <v>6.7999999999999996E-3</v>
      </c>
      <c r="AH102" s="170">
        <v>6.7000000000000002E-3</v>
      </c>
      <c r="AI102" s="305">
        <f t="shared" si="69"/>
        <v>0.11666666666666667</v>
      </c>
      <c r="AJ102" s="296" t="b">
        <f t="shared" si="70"/>
        <v>1</v>
      </c>
      <c r="AK102" s="636">
        <f t="shared" si="80"/>
        <v>3.5000000000000003E-2</v>
      </c>
      <c r="AL102" s="635" t="b">
        <f t="shared" si="81"/>
        <v>0</v>
      </c>
      <c r="AM102" s="308">
        <f t="shared" si="71"/>
        <v>6.6665679038682294E-3</v>
      </c>
      <c r="AN102" s="309" t="b">
        <f t="shared" si="82"/>
        <v>0</v>
      </c>
      <c r="AO102" s="309" t="b">
        <f t="shared" si="83"/>
        <v>0</v>
      </c>
    </row>
    <row r="103" spans="1:41" ht="16" x14ac:dyDescent="0.2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63"/>
        <v>0.11666666666666667</v>
      </c>
      <c r="H103" s="296" t="b">
        <f t="shared" si="64"/>
        <v>1</v>
      </c>
      <c r="I103" s="636">
        <f t="shared" si="72"/>
        <v>3.5000000000000003E-2</v>
      </c>
      <c r="J103" s="635" t="b">
        <f t="shared" si="73"/>
        <v>0</v>
      </c>
      <c r="K103" s="308">
        <f t="shared" si="65"/>
        <v>6.6665679038682294E-3</v>
      </c>
      <c r="L103" s="309" t="b">
        <f t="shared" si="74"/>
        <v>0</v>
      </c>
      <c r="M103" s="309" t="b">
        <f t="shared" si="75"/>
        <v>0</v>
      </c>
      <c r="O103" s="295" t="s">
        <v>941</v>
      </c>
      <c r="P103" s="293">
        <v>4.5999999999999999E-2</v>
      </c>
      <c r="Q103" s="103">
        <v>6.4000000000000001E-2</v>
      </c>
      <c r="R103" s="163">
        <v>4.5999999999999999E-2</v>
      </c>
      <c r="S103" s="169">
        <v>6.8999999999999999E-3</v>
      </c>
      <c r="T103" s="170">
        <v>6.8999999999999999E-3</v>
      </c>
      <c r="U103" s="305">
        <f t="shared" si="66"/>
        <v>0.11666666666666667</v>
      </c>
      <c r="V103" s="296" t="b">
        <f t="shared" si="67"/>
        <v>1</v>
      </c>
      <c r="W103" s="636">
        <f t="shared" si="76"/>
        <v>3.5000000000000003E-2</v>
      </c>
      <c r="X103" s="635" t="b">
        <f t="shared" si="77"/>
        <v>0</v>
      </c>
      <c r="Y103" s="308">
        <f t="shared" si="68"/>
        <v>6.6665679038682294E-3</v>
      </c>
      <c r="Z103" s="309" t="b">
        <f t="shared" si="78"/>
        <v>0</v>
      </c>
      <c r="AA103" s="309" t="b">
        <f t="shared" si="79"/>
        <v>0</v>
      </c>
      <c r="AC103" s="148" t="s">
        <v>941</v>
      </c>
      <c r="AD103" s="157">
        <v>4.4999999999999998E-2</v>
      </c>
      <c r="AE103" s="103">
        <v>6.4000000000000001E-2</v>
      </c>
      <c r="AF103" s="163">
        <v>4.4999999999999998E-2</v>
      </c>
      <c r="AG103" s="169">
        <v>6.7999999999999996E-3</v>
      </c>
      <c r="AH103" s="170">
        <v>6.8999999999999999E-3</v>
      </c>
      <c r="AI103" s="305">
        <f t="shared" si="69"/>
        <v>0.11666666666666667</v>
      </c>
      <c r="AJ103" s="296" t="b">
        <f t="shared" si="70"/>
        <v>1</v>
      </c>
      <c r="AK103" s="636">
        <f t="shared" si="80"/>
        <v>3.5000000000000003E-2</v>
      </c>
      <c r="AL103" s="635" t="b">
        <f t="shared" si="81"/>
        <v>0</v>
      </c>
      <c r="AM103" s="308">
        <f t="shared" si="71"/>
        <v>6.6665679038682294E-3</v>
      </c>
      <c r="AN103" s="309" t="b">
        <f t="shared" si="82"/>
        <v>0</v>
      </c>
      <c r="AO103" s="309" t="b">
        <f t="shared" si="83"/>
        <v>0</v>
      </c>
    </row>
    <row r="104" spans="1:41" ht="16" x14ac:dyDescent="0.2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63"/>
        <v>0.11666666666666667</v>
      </c>
      <c r="H104" s="296" t="b">
        <f t="shared" si="64"/>
        <v>1</v>
      </c>
      <c r="I104" s="636">
        <f t="shared" si="72"/>
        <v>3.5000000000000003E-2</v>
      </c>
      <c r="J104" s="635" t="b">
        <f t="shared" si="73"/>
        <v>0</v>
      </c>
      <c r="K104" s="308">
        <f t="shared" si="65"/>
        <v>6.6665679038682294E-3</v>
      </c>
      <c r="L104" s="309" t="b">
        <f t="shared" si="74"/>
        <v>0</v>
      </c>
      <c r="M104" s="309" t="b">
        <f t="shared" si="75"/>
        <v>0</v>
      </c>
      <c r="O104" s="295" t="s">
        <v>942</v>
      </c>
      <c r="P104" s="293">
        <v>4.7E-2</v>
      </c>
      <c r="Q104" s="103">
        <v>6.5000000000000002E-2</v>
      </c>
      <c r="R104" s="163">
        <v>4.5999999999999999E-2</v>
      </c>
      <c r="S104" s="169">
        <v>7.0000000000000001E-3</v>
      </c>
      <c r="T104" s="170">
        <v>7.0000000000000001E-3</v>
      </c>
      <c r="U104" s="305">
        <f t="shared" si="66"/>
        <v>0.11666666666666667</v>
      </c>
      <c r="V104" s="296" t="b">
        <f t="shared" si="67"/>
        <v>1</v>
      </c>
      <c r="W104" s="636">
        <f t="shared" si="76"/>
        <v>3.5000000000000003E-2</v>
      </c>
      <c r="X104" s="635" t="b">
        <f t="shared" si="77"/>
        <v>0</v>
      </c>
      <c r="Y104" s="308">
        <f t="shared" si="68"/>
        <v>6.6665679038682294E-3</v>
      </c>
      <c r="Z104" s="309" t="b">
        <f t="shared" si="78"/>
        <v>0</v>
      </c>
      <c r="AA104" s="309" t="b">
        <f t="shared" si="79"/>
        <v>0</v>
      </c>
      <c r="AC104" s="148" t="s">
        <v>942</v>
      </c>
      <c r="AD104" s="157">
        <v>4.5999999999999999E-2</v>
      </c>
      <c r="AE104" s="103">
        <v>6.5000000000000002E-2</v>
      </c>
      <c r="AF104" s="163">
        <v>4.5999999999999999E-2</v>
      </c>
      <c r="AG104" s="169">
        <v>7.0000000000000001E-3</v>
      </c>
      <c r="AH104" s="170">
        <v>7.0000000000000001E-3</v>
      </c>
      <c r="AI104" s="305">
        <f t="shared" si="69"/>
        <v>0.11666666666666667</v>
      </c>
      <c r="AJ104" s="296" t="b">
        <f t="shared" si="70"/>
        <v>1</v>
      </c>
      <c r="AK104" s="636">
        <f t="shared" si="80"/>
        <v>3.5000000000000003E-2</v>
      </c>
      <c r="AL104" s="635" t="b">
        <f t="shared" si="81"/>
        <v>0</v>
      </c>
      <c r="AM104" s="308">
        <f t="shared" si="71"/>
        <v>6.6665679038682294E-3</v>
      </c>
      <c r="AN104" s="309" t="b">
        <f t="shared" si="82"/>
        <v>0</v>
      </c>
      <c r="AO104" s="309" t="b">
        <f t="shared" si="83"/>
        <v>0</v>
      </c>
    </row>
    <row r="105" spans="1:41" ht="16" x14ac:dyDescent="0.2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63"/>
        <v>0.11666666666666667</v>
      </c>
      <c r="H105" s="296" t="b">
        <f t="shared" si="64"/>
        <v>1</v>
      </c>
      <c r="I105" s="636">
        <f t="shared" si="72"/>
        <v>3.5000000000000003E-2</v>
      </c>
      <c r="J105" s="635" t="b">
        <f t="shared" si="73"/>
        <v>0</v>
      </c>
      <c r="K105" s="308">
        <f t="shared" si="65"/>
        <v>6.6665679038682294E-3</v>
      </c>
      <c r="L105" s="309" t="b">
        <f t="shared" si="74"/>
        <v>0</v>
      </c>
      <c r="M105" s="309" t="b">
        <f t="shared" si="75"/>
        <v>0</v>
      </c>
      <c r="O105" s="295" t="s">
        <v>943</v>
      </c>
      <c r="P105" s="293">
        <v>4.8000000000000001E-2</v>
      </c>
      <c r="Q105" s="103">
        <v>6.7000000000000004E-2</v>
      </c>
      <c r="R105" s="163">
        <v>4.8000000000000001E-2</v>
      </c>
      <c r="S105" s="169">
        <v>7.1999999999999998E-3</v>
      </c>
      <c r="T105" s="170">
        <v>7.1000000000000004E-3</v>
      </c>
      <c r="U105" s="305">
        <f t="shared" si="66"/>
        <v>0.11666666666666667</v>
      </c>
      <c r="V105" s="296" t="b">
        <f t="shared" si="67"/>
        <v>1</v>
      </c>
      <c r="W105" s="636">
        <f t="shared" si="76"/>
        <v>3.5000000000000003E-2</v>
      </c>
      <c r="X105" s="635" t="b">
        <f t="shared" si="77"/>
        <v>0</v>
      </c>
      <c r="Y105" s="308">
        <f t="shared" si="68"/>
        <v>6.6665679038682294E-3</v>
      </c>
      <c r="Z105" s="309" t="b">
        <f t="shared" si="78"/>
        <v>0</v>
      </c>
      <c r="AA105" s="309" t="b">
        <f t="shared" si="79"/>
        <v>0</v>
      </c>
      <c r="AC105" s="148" t="s">
        <v>943</v>
      </c>
      <c r="AD105" s="157">
        <v>4.7E-2</v>
      </c>
      <c r="AE105" s="103">
        <v>6.7000000000000004E-2</v>
      </c>
      <c r="AF105" s="163">
        <v>4.7E-2</v>
      </c>
      <c r="AG105" s="169">
        <v>7.1999999999999998E-3</v>
      </c>
      <c r="AH105" s="170">
        <v>7.1999999999999998E-3</v>
      </c>
      <c r="AI105" s="305">
        <f t="shared" si="69"/>
        <v>0.11666666666666667</v>
      </c>
      <c r="AJ105" s="296" t="b">
        <f t="shared" si="70"/>
        <v>1</v>
      </c>
      <c r="AK105" s="636">
        <f t="shared" si="80"/>
        <v>3.5000000000000003E-2</v>
      </c>
      <c r="AL105" s="635" t="b">
        <f t="shared" si="81"/>
        <v>0</v>
      </c>
      <c r="AM105" s="308">
        <f t="shared" si="71"/>
        <v>6.6665679038682294E-3</v>
      </c>
      <c r="AN105" s="309" t="b">
        <f t="shared" si="82"/>
        <v>0</v>
      </c>
      <c r="AO105" s="309" t="b">
        <f t="shared" si="83"/>
        <v>0</v>
      </c>
    </row>
    <row r="106" spans="1:41" ht="16" x14ac:dyDescent="0.2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63"/>
        <v>0.11666666666666667</v>
      </c>
      <c r="H106" s="296" t="b">
        <f t="shared" si="64"/>
        <v>1</v>
      </c>
      <c r="I106" s="636">
        <f t="shared" si="72"/>
        <v>3.5000000000000003E-2</v>
      </c>
      <c r="J106" s="635" t="b">
        <f t="shared" si="73"/>
        <v>0</v>
      </c>
      <c r="K106" s="308">
        <f t="shared" si="65"/>
        <v>6.6665679038682294E-3</v>
      </c>
      <c r="L106" s="309" t="b">
        <f t="shared" si="74"/>
        <v>0</v>
      </c>
      <c r="M106" s="309" t="b">
        <f t="shared" si="75"/>
        <v>0</v>
      </c>
      <c r="O106" s="295" t="s">
        <v>944</v>
      </c>
      <c r="P106" s="293">
        <v>4.9000000000000002E-2</v>
      </c>
      <c r="Q106" s="103">
        <v>6.8000000000000005E-2</v>
      </c>
      <c r="R106" s="163">
        <v>4.8000000000000001E-2</v>
      </c>
      <c r="S106" s="169">
        <v>7.4000000000000003E-3</v>
      </c>
      <c r="T106" s="170">
        <v>7.3000000000000001E-3</v>
      </c>
      <c r="U106" s="305">
        <f t="shared" si="66"/>
        <v>0.11666666666666667</v>
      </c>
      <c r="V106" s="296" t="b">
        <f t="shared" si="67"/>
        <v>1</v>
      </c>
      <c r="W106" s="636">
        <f t="shared" si="76"/>
        <v>3.5000000000000003E-2</v>
      </c>
      <c r="X106" s="635" t="b">
        <f t="shared" si="77"/>
        <v>0</v>
      </c>
      <c r="Y106" s="308">
        <f t="shared" si="68"/>
        <v>6.6665679038682294E-3</v>
      </c>
      <c r="Z106" s="309" t="b">
        <f t="shared" si="78"/>
        <v>0</v>
      </c>
      <c r="AA106" s="309" t="b">
        <f t="shared" si="79"/>
        <v>0</v>
      </c>
      <c r="AC106" s="148" t="s">
        <v>944</v>
      </c>
      <c r="AD106" s="157">
        <v>4.9000000000000002E-2</v>
      </c>
      <c r="AE106" s="103">
        <v>6.9000000000000006E-2</v>
      </c>
      <c r="AF106" s="163">
        <v>4.9000000000000002E-2</v>
      </c>
      <c r="AG106" s="169">
        <v>7.3000000000000001E-3</v>
      </c>
      <c r="AH106" s="170">
        <v>7.3000000000000001E-3</v>
      </c>
      <c r="AI106" s="305">
        <f t="shared" si="69"/>
        <v>0.11666666666666667</v>
      </c>
      <c r="AJ106" s="296" t="b">
        <f t="shared" si="70"/>
        <v>1</v>
      </c>
      <c r="AK106" s="636">
        <f t="shared" si="80"/>
        <v>3.5000000000000003E-2</v>
      </c>
      <c r="AL106" s="635" t="b">
        <f t="shared" si="81"/>
        <v>0</v>
      </c>
      <c r="AM106" s="308">
        <f t="shared" si="71"/>
        <v>6.6665679038682294E-3</v>
      </c>
      <c r="AN106" s="309" t="b">
        <f t="shared" si="82"/>
        <v>0</v>
      </c>
      <c r="AO106" s="309" t="b">
        <f t="shared" si="83"/>
        <v>0</v>
      </c>
    </row>
    <row r="107" spans="1:41" ht="16" x14ac:dyDescent="0.2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63"/>
        <v>0.11666666666666667</v>
      </c>
      <c r="H107" s="296" t="b">
        <f t="shared" si="64"/>
        <v>1</v>
      </c>
      <c r="I107" s="636">
        <f t="shared" si="72"/>
        <v>3.5000000000000003E-2</v>
      </c>
      <c r="J107" s="635" t="b">
        <f t="shared" si="73"/>
        <v>0</v>
      </c>
      <c r="K107" s="308">
        <f t="shared" si="65"/>
        <v>6.6665679038682294E-3</v>
      </c>
      <c r="L107" s="309" t="b">
        <f t="shared" si="74"/>
        <v>0</v>
      </c>
      <c r="M107" s="309" t="b">
        <f t="shared" si="75"/>
        <v>0</v>
      </c>
      <c r="O107" s="295" t="s">
        <v>945</v>
      </c>
      <c r="P107" s="293">
        <v>5.0999999999999997E-2</v>
      </c>
      <c r="Q107" s="103">
        <v>7.0999999999999994E-2</v>
      </c>
      <c r="R107" s="163">
        <v>0.05</v>
      </c>
      <c r="S107" s="169">
        <v>7.6E-3</v>
      </c>
      <c r="T107" s="170">
        <v>7.4000000000000003E-3</v>
      </c>
      <c r="U107" s="305">
        <f t="shared" si="66"/>
        <v>0.11666666666666667</v>
      </c>
      <c r="V107" s="296" t="b">
        <f t="shared" si="67"/>
        <v>1</v>
      </c>
      <c r="W107" s="636">
        <f t="shared" si="76"/>
        <v>3.5000000000000003E-2</v>
      </c>
      <c r="X107" s="635" t="b">
        <f t="shared" si="77"/>
        <v>0</v>
      </c>
      <c r="Y107" s="308">
        <f t="shared" si="68"/>
        <v>6.6665679038682294E-3</v>
      </c>
      <c r="Z107" s="309" t="b">
        <f t="shared" si="78"/>
        <v>0</v>
      </c>
      <c r="AA107" s="309" t="b">
        <f t="shared" si="79"/>
        <v>0</v>
      </c>
      <c r="AC107" s="148" t="s">
        <v>945</v>
      </c>
      <c r="AD107" s="157">
        <v>0.05</v>
      </c>
      <c r="AE107" s="103">
        <v>7.0999999999999994E-2</v>
      </c>
      <c r="AF107" s="163">
        <v>0.05</v>
      </c>
      <c r="AG107" s="169">
        <v>7.4999999999999997E-3</v>
      </c>
      <c r="AH107" s="170">
        <v>7.4999999999999997E-3</v>
      </c>
      <c r="AI107" s="305">
        <f t="shared" si="69"/>
        <v>0.11666666666666667</v>
      </c>
      <c r="AJ107" s="296" t="b">
        <f t="shared" si="70"/>
        <v>1</v>
      </c>
      <c r="AK107" s="636">
        <f t="shared" si="80"/>
        <v>3.5000000000000003E-2</v>
      </c>
      <c r="AL107" s="635" t="b">
        <f t="shared" si="81"/>
        <v>0</v>
      </c>
      <c r="AM107" s="308">
        <f t="shared" si="71"/>
        <v>6.6665679038682294E-3</v>
      </c>
      <c r="AN107" s="309" t="b">
        <f t="shared" si="82"/>
        <v>0</v>
      </c>
      <c r="AO107" s="309" t="b">
        <f t="shared" si="83"/>
        <v>0</v>
      </c>
    </row>
    <row r="108" spans="1:41" ht="16" x14ac:dyDescent="0.2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63"/>
        <v>0.11666666666666667</v>
      </c>
      <c r="H108" s="296" t="b">
        <f t="shared" si="64"/>
        <v>1</v>
      </c>
      <c r="I108" s="636">
        <f t="shared" si="72"/>
        <v>3.5000000000000003E-2</v>
      </c>
      <c r="J108" s="635" t="b">
        <f t="shared" si="73"/>
        <v>0</v>
      </c>
      <c r="K108" s="308">
        <f t="shared" si="65"/>
        <v>6.6665679038682294E-3</v>
      </c>
      <c r="L108" s="309" t="b">
        <f t="shared" si="74"/>
        <v>0</v>
      </c>
      <c r="M108" s="309" t="b">
        <f t="shared" si="75"/>
        <v>0</v>
      </c>
      <c r="O108" s="295" t="s">
        <v>946</v>
      </c>
      <c r="P108" s="293">
        <v>5.0999999999999997E-2</v>
      </c>
      <c r="Q108" s="103">
        <v>7.1999999999999995E-2</v>
      </c>
      <c r="R108" s="163">
        <v>0.05</v>
      </c>
      <c r="S108" s="169">
        <v>7.7000000000000002E-3</v>
      </c>
      <c r="T108" s="170">
        <v>7.6E-3</v>
      </c>
      <c r="U108" s="305">
        <f t="shared" si="66"/>
        <v>0.11666666666666667</v>
      </c>
      <c r="V108" s="296" t="b">
        <f t="shared" si="67"/>
        <v>1</v>
      </c>
      <c r="W108" s="636">
        <f t="shared" si="76"/>
        <v>3.5000000000000003E-2</v>
      </c>
      <c r="X108" s="635" t="b">
        <f t="shared" si="77"/>
        <v>0</v>
      </c>
      <c r="Y108" s="308">
        <f t="shared" si="68"/>
        <v>6.6665679038682294E-3</v>
      </c>
      <c r="Z108" s="309" t="b">
        <f t="shared" si="78"/>
        <v>0</v>
      </c>
      <c r="AA108" s="309" t="b">
        <f t="shared" si="79"/>
        <v>0</v>
      </c>
      <c r="AC108" s="148" t="s">
        <v>946</v>
      </c>
      <c r="AD108" s="157">
        <v>5.0999999999999997E-2</v>
      </c>
      <c r="AE108" s="103">
        <v>7.1999999999999995E-2</v>
      </c>
      <c r="AF108" s="163">
        <v>5.0999999999999997E-2</v>
      </c>
      <c r="AG108" s="169">
        <v>7.7000000000000002E-3</v>
      </c>
      <c r="AH108" s="170">
        <v>7.7000000000000002E-3</v>
      </c>
      <c r="AI108" s="305">
        <f t="shared" si="69"/>
        <v>0.11666666666666667</v>
      </c>
      <c r="AJ108" s="296" t="b">
        <f t="shared" si="70"/>
        <v>1</v>
      </c>
      <c r="AK108" s="636">
        <f t="shared" si="80"/>
        <v>3.5000000000000003E-2</v>
      </c>
      <c r="AL108" s="635" t="b">
        <f t="shared" si="81"/>
        <v>0</v>
      </c>
      <c r="AM108" s="308">
        <f t="shared" si="71"/>
        <v>6.6665679038682294E-3</v>
      </c>
      <c r="AN108" s="309" t="b">
        <f t="shared" si="82"/>
        <v>0</v>
      </c>
      <c r="AO108" s="309" t="b">
        <f t="shared" si="83"/>
        <v>0</v>
      </c>
    </row>
    <row r="109" spans="1:41" ht="16" x14ac:dyDescent="0.2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63"/>
        <v>0.11666666666666667</v>
      </c>
      <c r="H109" s="296" t="b">
        <f t="shared" si="64"/>
        <v>1</v>
      </c>
      <c r="I109" s="636">
        <f t="shared" si="72"/>
        <v>3.5000000000000003E-2</v>
      </c>
      <c r="J109" s="635" t="b">
        <f t="shared" si="73"/>
        <v>0</v>
      </c>
      <c r="K109" s="308">
        <f t="shared" si="65"/>
        <v>6.6665679038682294E-3</v>
      </c>
      <c r="L109" s="309" t="b">
        <f t="shared" si="74"/>
        <v>0</v>
      </c>
      <c r="M109" s="309" t="b">
        <f t="shared" si="75"/>
        <v>0</v>
      </c>
      <c r="O109" s="295" t="s">
        <v>947</v>
      </c>
      <c r="P109" s="293">
        <v>5.1999999999999998E-2</v>
      </c>
      <c r="Q109" s="103">
        <v>7.2999999999999995E-2</v>
      </c>
      <c r="R109" s="163">
        <v>5.0999999999999997E-2</v>
      </c>
      <c r="S109" s="169">
        <v>7.7999999999999996E-3</v>
      </c>
      <c r="T109" s="170">
        <v>7.6E-3</v>
      </c>
      <c r="U109" s="305">
        <f t="shared" si="66"/>
        <v>0.11666666666666667</v>
      </c>
      <c r="V109" s="296" t="b">
        <f t="shared" si="67"/>
        <v>1</v>
      </c>
      <c r="W109" s="636">
        <f t="shared" si="76"/>
        <v>3.5000000000000003E-2</v>
      </c>
      <c r="X109" s="635" t="b">
        <f t="shared" si="77"/>
        <v>0</v>
      </c>
      <c r="Y109" s="308">
        <f t="shared" si="68"/>
        <v>6.6665679038682294E-3</v>
      </c>
      <c r="Z109" s="309" t="b">
        <f t="shared" si="78"/>
        <v>0</v>
      </c>
      <c r="AA109" s="309" t="b">
        <f t="shared" si="79"/>
        <v>0</v>
      </c>
      <c r="AC109" s="148" t="s">
        <v>947</v>
      </c>
      <c r="AD109" s="157">
        <v>5.1999999999999998E-2</v>
      </c>
      <c r="AE109" s="103">
        <v>7.2999999999999995E-2</v>
      </c>
      <c r="AF109" s="163">
        <v>5.1999999999999998E-2</v>
      </c>
      <c r="AG109" s="169">
        <v>7.7000000000000002E-3</v>
      </c>
      <c r="AH109" s="170">
        <v>7.7999999999999996E-3</v>
      </c>
      <c r="AI109" s="305">
        <f t="shared" si="69"/>
        <v>0.11666666666666667</v>
      </c>
      <c r="AJ109" s="296" t="b">
        <f t="shared" si="70"/>
        <v>1</v>
      </c>
      <c r="AK109" s="636">
        <f t="shared" si="80"/>
        <v>3.5000000000000003E-2</v>
      </c>
      <c r="AL109" s="635" t="b">
        <f t="shared" si="81"/>
        <v>0</v>
      </c>
      <c r="AM109" s="308">
        <f t="shared" si="71"/>
        <v>6.6665679038682294E-3</v>
      </c>
      <c r="AN109" s="309" t="b">
        <f t="shared" si="82"/>
        <v>0</v>
      </c>
      <c r="AO109" s="309" t="b">
        <f t="shared" si="83"/>
        <v>0</v>
      </c>
    </row>
    <row r="110" spans="1:41" ht="16" x14ac:dyDescent="0.2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63"/>
        <v>0.11666666666666667</v>
      </c>
      <c r="H110" s="296" t="b">
        <f t="shared" si="64"/>
        <v>1</v>
      </c>
      <c r="I110" s="636">
        <f t="shared" si="72"/>
        <v>3.5000000000000003E-2</v>
      </c>
      <c r="J110" s="635" t="b">
        <f t="shared" si="73"/>
        <v>0</v>
      </c>
      <c r="K110" s="308">
        <f t="shared" si="65"/>
        <v>6.6665679038682294E-3</v>
      </c>
      <c r="L110" s="309" t="b">
        <f t="shared" si="74"/>
        <v>0</v>
      </c>
      <c r="M110" s="309" t="b">
        <f t="shared" si="75"/>
        <v>0</v>
      </c>
      <c r="O110" s="295" t="s">
        <v>948</v>
      </c>
      <c r="P110" s="293">
        <v>5.1999999999999998E-2</v>
      </c>
      <c r="Q110" s="103">
        <v>7.2999999999999995E-2</v>
      </c>
      <c r="R110" s="163">
        <v>0.05</v>
      </c>
      <c r="S110" s="169">
        <v>7.7999999999999996E-3</v>
      </c>
      <c r="T110" s="170">
        <v>7.6E-3</v>
      </c>
      <c r="U110" s="305">
        <f t="shared" si="66"/>
        <v>0.11666666666666667</v>
      </c>
      <c r="V110" s="296" t="b">
        <f t="shared" si="67"/>
        <v>1</v>
      </c>
      <c r="W110" s="636">
        <f t="shared" si="76"/>
        <v>3.5000000000000003E-2</v>
      </c>
      <c r="X110" s="635" t="b">
        <f t="shared" si="77"/>
        <v>0</v>
      </c>
      <c r="Y110" s="308">
        <f t="shared" si="68"/>
        <v>6.6665679038682294E-3</v>
      </c>
      <c r="Z110" s="309" t="b">
        <f t="shared" si="78"/>
        <v>0</v>
      </c>
      <c r="AA110" s="309" t="b">
        <f t="shared" si="79"/>
        <v>0</v>
      </c>
      <c r="AC110" s="148" t="s">
        <v>948</v>
      </c>
      <c r="AD110" s="157">
        <v>5.1999999999999998E-2</v>
      </c>
      <c r="AE110" s="103">
        <v>7.3999999999999996E-2</v>
      </c>
      <c r="AF110" s="163">
        <v>5.1999999999999998E-2</v>
      </c>
      <c r="AG110" s="169">
        <v>7.7999999999999996E-3</v>
      </c>
      <c r="AH110" s="170">
        <v>7.7999999999999996E-3</v>
      </c>
      <c r="AI110" s="305">
        <f t="shared" si="69"/>
        <v>0.11666666666666667</v>
      </c>
      <c r="AJ110" s="296" t="b">
        <f t="shared" si="70"/>
        <v>1</v>
      </c>
      <c r="AK110" s="636">
        <f t="shared" si="80"/>
        <v>3.5000000000000003E-2</v>
      </c>
      <c r="AL110" s="635" t="b">
        <f t="shared" si="81"/>
        <v>0</v>
      </c>
      <c r="AM110" s="308">
        <f t="shared" si="71"/>
        <v>6.6665679038682294E-3</v>
      </c>
      <c r="AN110" s="309" t="b">
        <f t="shared" si="82"/>
        <v>0</v>
      </c>
      <c r="AO110" s="309" t="b">
        <f t="shared" si="83"/>
        <v>0</v>
      </c>
    </row>
    <row r="111" spans="1:41" ht="17" thickBot="1" x14ac:dyDescent="0.25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63"/>
        <v>0.11666666666666667</v>
      </c>
      <c r="H111" s="291" t="b">
        <f t="shared" si="64"/>
        <v>1</v>
      </c>
      <c r="I111" s="636">
        <f t="shared" si="72"/>
        <v>3.5000000000000003E-2</v>
      </c>
      <c r="J111" s="635" t="b">
        <f t="shared" si="73"/>
        <v>0</v>
      </c>
      <c r="K111" s="308">
        <f t="shared" si="65"/>
        <v>6.6665679038682294E-3</v>
      </c>
      <c r="L111" s="309" t="b">
        <f t="shared" si="74"/>
        <v>0</v>
      </c>
      <c r="M111" s="309" t="b">
        <f t="shared" si="75"/>
        <v>0</v>
      </c>
      <c r="O111" s="147" t="s">
        <v>949</v>
      </c>
      <c r="P111" s="158">
        <v>5.2999999999999999E-2</v>
      </c>
      <c r="Q111" s="159">
        <v>7.3999999999999996E-2</v>
      </c>
      <c r="R111" s="165">
        <v>5.0999999999999997E-2</v>
      </c>
      <c r="S111" s="171">
        <v>7.9000000000000008E-3</v>
      </c>
      <c r="T111" s="172">
        <v>7.7000000000000002E-3</v>
      </c>
      <c r="U111" s="307">
        <f t="shared" si="66"/>
        <v>0.11666666666666667</v>
      </c>
      <c r="V111" s="291" t="b">
        <f t="shared" si="67"/>
        <v>1</v>
      </c>
      <c r="W111" s="636">
        <f t="shared" si="76"/>
        <v>3.5000000000000003E-2</v>
      </c>
      <c r="X111" s="635" t="b">
        <f t="shared" si="77"/>
        <v>0</v>
      </c>
      <c r="Y111" s="308">
        <f t="shared" si="68"/>
        <v>6.6665679038682294E-3</v>
      </c>
      <c r="Z111" s="309" t="b">
        <f t="shared" si="78"/>
        <v>0</v>
      </c>
      <c r="AA111" s="309" t="b">
        <f t="shared" si="79"/>
        <v>0</v>
      </c>
      <c r="AC111" s="147" t="s">
        <v>949</v>
      </c>
      <c r="AD111" s="158">
        <v>5.2999999999999999E-2</v>
      </c>
      <c r="AE111" s="159">
        <v>7.4999999999999997E-2</v>
      </c>
      <c r="AF111" s="165">
        <v>5.2999999999999999E-2</v>
      </c>
      <c r="AG111" s="171">
        <v>8.0000000000000002E-3</v>
      </c>
      <c r="AH111" s="172">
        <v>8.0000000000000002E-3</v>
      </c>
      <c r="AI111" s="307">
        <f t="shared" si="69"/>
        <v>0.11666666666666667</v>
      </c>
      <c r="AJ111" s="291" t="b">
        <f t="shared" si="70"/>
        <v>1</v>
      </c>
      <c r="AK111" s="636">
        <f t="shared" si="80"/>
        <v>3.5000000000000003E-2</v>
      </c>
      <c r="AL111" s="635" t="b">
        <f t="shared" si="81"/>
        <v>0</v>
      </c>
      <c r="AM111" s="308">
        <f t="shared" si="71"/>
        <v>6.6665679038682294E-3</v>
      </c>
      <c r="AN111" s="309" t="b">
        <f t="shared" si="82"/>
        <v>0</v>
      </c>
      <c r="AO111" s="309" t="b">
        <f t="shared" si="83"/>
        <v>0</v>
      </c>
    </row>
    <row r="113" spans="1:41" ht="16" thickBot="1" x14ac:dyDescent="0.25"/>
    <row r="114" spans="1:41" ht="14.75" customHeight="1" thickBot="1" x14ac:dyDescent="0.25">
      <c r="A114" s="531" t="s">
        <v>970</v>
      </c>
      <c r="B114" s="532"/>
      <c r="C114" s="532"/>
      <c r="D114" s="532"/>
      <c r="E114" s="532"/>
      <c r="F114" s="533"/>
      <c r="G114" s="517" t="s">
        <v>1215</v>
      </c>
      <c r="H114" s="626" t="s">
        <v>1214</v>
      </c>
      <c r="I114" s="632" t="s">
        <v>1216</v>
      </c>
      <c r="J114" s="626" t="s">
        <v>1213</v>
      </c>
      <c r="K114" s="517" t="s">
        <v>1130</v>
      </c>
      <c r="L114" s="514" t="s">
        <v>1131</v>
      </c>
      <c r="M114" s="514" t="s">
        <v>1132</v>
      </c>
      <c r="O114" s="531" t="s">
        <v>968</v>
      </c>
      <c r="P114" s="532"/>
      <c r="Q114" s="532"/>
      <c r="R114" s="532"/>
      <c r="S114" s="532"/>
      <c r="T114" s="533"/>
      <c r="U114" s="517" t="s">
        <v>1215</v>
      </c>
      <c r="V114" s="626" t="s">
        <v>1214</v>
      </c>
      <c r="W114" s="632" t="s">
        <v>1216</v>
      </c>
      <c r="X114" s="626" t="s">
        <v>1213</v>
      </c>
      <c r="Y114" s="517" t="s">
        <v>1130</v>
      </c>
      <c r="Z114" s="514" t="s">
        <v>1131</v>
      </c>
      <c r="AA114" s="514" t="s">
        <v>1132</v>
      </c>
      <c r="AC114" s="531" t="s">
        <v>969</v>
      </c>
      <c r="AD114" s="532"/>
      <c r="AE114" s="532"/>
      <c r="AF114" s="532"/>
      <c r="AG114" s="532"/>
      <c r="AH114" s="533"/>
      <c r="AI114" s="517" t="s">
        <v>1215</v>
      </c>
      <c r="AJ114" s="626" t="s">
        <v>1214</v>
      </c>
      <c r="AK114" s="632" t="s">
        <v>1216</v>
      </c>
      <c r="AL114" s="626" t="s">
        <v>1213</v>
      </c>
      <c r="AM114" s="517" t="s">
        <v>1130</v>
      </c>
      <c r="AN114" s="514" t="s">
        <v>1131</v>
      </c>
      <c r="AO114" s="514" t="s">
        <v>1132</v>
      </c>
    </row>
    <row r="115" spans="1:41" ht="14.75" customHeight="1" thickBot="1" x14ac:dyDescent="0.25">
      <c r="A115" s="151"/>
      <c r="B115" s="522" t="s">
        <v>1092</v>
      </c>
      <c r="C115" s="522"/>
      <c r="D115" s="523"/>
      <c r="E115" s="524" t="s">
        <v>958</v>
      </c>
      <c r="F115" s="525"/>
      <c r="G115" s="518"/>
      <c r="H115" s="627"/>
      <c r="I115" s="633"/>
      <c r="J115" s="627"/>
      <c r="K115" s="518"/>
      <c r="L115" s="515"/>
      <c r="M115" s="515"/>
      <c r="O115" s="281"/>
      <c r="P115" s="526" t="s">
        <v>1092</v>
      </c>
      <c r="Q115" s="522"/>
      <c r="R115" s="523"/>
      <c r="S115" s="524" t="s">
        <v>958</v>
      </c>
      <c r="T115" s="525"/>
      <c r="U115" s="518"/>
      <c r="V115" s="627"/>
      <c r="W115" s="633"/>
      <c r="X115" s="627"/>
      <c r="Y115" s="518"/>
      <c r="Z115" s="515"/>
      <c r="AA115" s="515"/>
      <c r="AC115" s="151"/>
      <c r="AD115" s="522" t="s">
        <v>1092</v>
      </c>
      <c r="AE115" s="522"/>
      <c r="AF115" s="523"/>
      <c r="AG115" s="524" t="s">
        <v>958</v>
      </c>
      <c r="AH115" s="525"/>
      <c r="AI115" s="518"/>
      <c r="AJ115" s="627"/>
      <c r="AK115" s="633"/>
      <c r="AL115" s="627"/>
      <c r="AM115" s="518"/>
      <c r="AN115" s="515"/>
      <c r="AO115" s="515"/>
    </row>
    <row r="116" spans="1:41" ht="16" thickBot="1" x14ac:dyDescent="0.25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521"/>
      <c r="H116" s="631"/>
      <c r="I116" s="634"/>
      <c r="J116" s="631"/>
      <c r="K116" s="519"/>
      <c r="L116" s="516"/>
      <c r="M116" s="516"/>
      <c r="O116" s="294" t="s">
        <v>790</v>
      </c>
      <c r="P116" s="292" t="s">
        <v>950</v>
      </c>
      <c r="Q116" s="153" t="s">
        <v>951</v>
      </c>
      <c r="R116" s="154" t="s">
        <v>952</v>
      </c>
      <c r="S116" s="166" t="s">
        <v>956</v>
      </c>
      <c r="T116" s="167" t="s">
        <v>957</v>
      </c>
      <c r="U116" s="521"/>
      <c r="V116" s="631"/>
      <c r="W116" s="634"/>
      <c r="X116" s="631"/>
      <c r="Y116" s="519"/>
      <c r="Z116" s="516"/>
      <c r="AA116" s="516"/>
      <c r="AC116" s="152" t="s">
        <v>790</v>
      </c>
      <c r="AD116" s="153" t="s">
        <v>950</v>
      </c>
      <c r="AE116" s="153" t="s">
        <v>951</v>
      </c>
      <c r="AF116" s="154" t="s">
        <v>952</v>
      </c>
      <c r="AG116" s="166" t="s">
        <v>956</v>
      </c>
      <c r="AH116" s="167" t="s">
        <v>957</v>
      </c>
      <c r="AI116" s="521"/>
      <c r="AJ116" s="631"/>
      <c r="AK116" s="634"/>
      <c r="AL116" s="631"/>
      <c r="AM116" s="519"/>
      <c r="AN116" s="516"/>
      <c r="AO116" s="516"/>
    </row>
    <row r="117" spans="1:41" ht="16" x14ac:dyDescent="0.2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84">35/300</f>
        <v>0.11666666666666667</v>
      </c>
      <c r="H117" s="296" t="b">
        <f t="shared" ref="H117:H138" si="85">IF(C118&lt;G117,TRUE,FALSE)</f>
        <v>1</v>
      </c>
      <c r="I117" s="636">
        <f>35/1000</f>
        <v>3.5000000000000003E-2</v>
      </c>
      <c r="J117" s="635" t="b">
        <f>IF(C117&lt;I117,TRUE,FALSE)</f>
        <v>0</v>
      </c>
      <c r="K117" s="308">
        <f t="shared" ref="K117:K138" si="86">ATAN(G117/(35/2))</f>
        <v>6.6665679038682294E-3</v>
      </c>
      <c r="L117" s="309" t="b">
        <f>IF(F117&lt;K117,TRUE,FALSE)</f>
        <v>0</v>
      </c>
      <c r="M117" s="309" t="b">
        <f>IF(E117&lt;K117,TRUE,FALSE)</f>
        <v>0</v>
      </c>
      <c r="O117" s="219" t="s">
        <v>928</v>
      </c>
      <c r="P117" s="155">
        <v>5.3999999999999999E-2</v>
      </c>
      <c r="Q117" s="156">
        <v>7.6999999999999999E-2</v>
      </c>
      <c r="R117" s="164">
        <v>5.5E-2</v>
      </c>
      <c r="S117" s="151">
        <v>8.0999999999999996E-3</v>
      </c>
      <c r="T117" s="168">
        <v>8.2000000000000007E-3</v>
      </c>
      <c r="U117" s="305">
        <f t="shared" ref="U117:U138" si="87">35/300</f>
        <v>0.11666666666666667</v>
      </c>
      <c r="V117" s="296" t="b">
        <f t="shared" ref="V117:V138" si="88">IF(Q118&lt;U117,TRUE,FALSE)</f>
        <v>1</v>
      </c>
      <c r="W117" s="636">
        <f>35/1000</f>
        <v>3.5000000000000003E-2</v>
      </c>
      <c r="X117" s="635" t="b">
        <f>IF(Q117&lt;W117,TRUE,FALSE)</f>
        <v>0</v>
      </c>
      <c r="Y117" s="308">
        <f t="shared" ref="Y117:Y138" si="89">ATAN(U117/(35/2))</f>
        <v>6.6665679038682294E-3</v>
      </c>
      <c r="Z117" s="309" t="b">
        <f>IF(T117&lt;Y117,TRUE,FALSE)</f>
        <v>0</v>
      </c>
      <c r="AA117" s="309" t="b">
        <f>IF(S117&lt;Y117,TRUE,FALSE)</f>
        <v>0</v>
      </c>
      <c r="AC117" s="149" t="s">
        <v>928</v>
      </c>
      <c r="AD117" s="155">
        <v>5.3999999999999999E-2</v>
      </c>
      <c r="AE117" s="156">
        <v>7.5999999999999998E-2</v>
      </c>
      <c r="AF117" s="164">
        <v>5.3999999999999999E-2</v>
      </c>
      <c r="AG117" s="151">
        <v>8.2000000000000007E-3</v>
      </c>
      <c r="AH117" s="168">
        <v>8.0999999999999996E-3</v>
      </c>
      <c r="AI117" s="305">
        <f t="shared" ref="AI117:AI138" si="90">35/300</f>
        <v>0.11666666666666667</v>
      </c>
      <c r="AJ117" s="296" t="b">
        <f t="shared" ref="AJ117:AJ138" si="91">IF(AE118&lt;AI117,TRUE,FALSE)</f>
        <v>1</v>
      </c>
      <c r="AK117" s="636">
        <f>35/1000</f>
        <v>3.5000000000000003E-2</v>
      </c>
      <c r="AL117" s="635" t="b">
        <f>IF(AE117&lt;AK117,TRUE,FALSE)</f>
        <v>0</v>
      </c>
      <c r="AM117" s="308">
        <f t="shared" ref="AM117:AM138" si="92">ATAN(AI117/(35/2))</f>
        <v>6.6665679038682294E-3</v>
      </c>
      <c r="AN117" s="309" t="b">
        <f>IF(AH117&lt;AM117,TRUE,FALSE)</f>
        <v>0</v>
      </c>
      <c r="AO117" s="309" t="b">
        <f>IF(AG117&lt;AM117,TRUE,FALSE)</f>
        <v>0</v>
      </c>
    </row>
    <row r="118" spans="1:41" ht="16" x14ac:dyDescent="0.2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84"/>
        <v>0.11666666666666667</v>
      </c>
      <c r="H118" s="296" t="b">
        <f t="shared" si="85"/>
        <v>1</v>
      </c>
      <c r="I118" s="636">
        <f t="shared" ref="I118:I138" si="93">35/1000</f>
        <v>3.5000000000000003E-2</v>
      </c>
      <c r="J118" s="635" t="b">
        <f t="shared" ref="J118:J138" si="94">IF(C118&lt;I118,TRUE,FALSE)</f>
        <v>0</v>
      </c>
      <c r="K118" s="308">
        <f t="shared" si="86"/>
        <v>6.6665679038682294E-3</v>
      </c>
      <c r="L118" s="309" t="b">
        <f t="shared" ref="L118:L138" si="95">IF(F118&lt;K118,TRUE,FALSE)</f>
        <v>0</v>
      </c>
      <c r="M118" s="309" t="b">
        <f t="shared" ref="M118:M138" si="96">IF(E118&lt;K118,TRUE,FALSE)</f>
        <v>0</v>
      </c>
      <c r="O118" s="295" t="s">
        <v>929</v>
      </c>
      <c r="P118" s="293">
        <v>5.2999999999999999E-2</v>
      </c>
      <c r="Q118" s="103">
        <v>7.4999999999999997E-2</v>
      </c>
      <c r="R118" s="163">
        <v>5.3999999999999999E-2</v>
      </c>
      <c r="S118" s="169">
        <v>8.0000000000000002E-3</v>
      </c>
      <c r="T118" s="170">
        <v>8.0999999999999996E-3</v>
      </c>
      <c r="U118" s="305">
        <f t="shared" si="87"/>
        <v>0.11666666666666667</v>
      </c>
      <c r="V118" s="296" t="b">
        <f t="shared" si="88"/>
        <v>1</v>
      </c>
      <c r="W118" s="636">
        <f t="shared" ref="W118:W138" si="97">35/1000</f>
        <v>3.5000000000000003E-2</v>
      </c>
      <c r="X118" s="635" t="b">
        <f t="shared" ref="X118:X138" si="98">IF(Q118&lt;W118,TRUE,FALSE)</f>
        <v>0</v>
      </c>
      <c r="Y118" s="308">
        <f t="shared" si="89"/>
        <v>6.6665679038682294E-3</v>
      </c>
      <c r="Z118" s="309" t="b">
        <f t="shared" ref="Z118:Z138" si="99">IF(T118&lt;Y118,TRUE,FALSE)</f>
        <v>0</v>
      </c>
      <c r="AA118" s="309" t="b">
        <f t="shared" ref="AA118:AA138" si="100">IF(S118&lt;Y118,TRUE,FALSE)</f>
        <v>0</v>
      </c>
      <c r="AC118" s="148" t="s">
        <v>929</v>
      </c>
      <c r="AD118" s="157">
        <v>5.3999999999999999E-2</v>
      </c>
      <c r="AE118" s="103">
        <v>7.4999999999999997E-2</v>
      </c>
      <c r="AF118" s="163">
        <v>5.3999999999999999E-2</v>
      </c>
      <c r="AG118" s="169">
        <v>8.0999999999999996E-3</v>
      </c>
      <c r="AH118" s="170">
        <v>8.0000000000000002E-3</v>
      </c>
      <c r="AI118" s="305">
        <f t="shared" si="90"/>
        <v>0.11666666666666667</v>
      </c>
      <c r="AJ118" s="296" t="b">
        <f t="shared" si="91"/>
        <v>1</v>
      </c>
      <c r="AK118" s="636">
        <f t="shared" ref="AK118:AK138" si="101">35/1000</f>
        <v>3.5000000000000003E-2</v>
      </c>
      <c r="AL118" s="635" t="b">
        <f t="shared" ref="AL118:AL138" si="102">IF(AE118&lt;AK118,TRUE,FALSE)</f>
        <v>0</v>
      </c>
      <c r="AM118" s="308">
        <f t="shared" si="92"/>
        <v>6.6665679038682294E-3</v>
      </c>
      <c r="AN118" s="309" t="b">
        <f t="shared" ref="AN118:AN138" si="103">IF(AH118&lt;AM118,TRUE,FALSE)</f>
        <v>0</v>
      </c>
      <c r="AO118" s="309" t="b">
        <f t="shared" ref="AO118:AO138" si="104">IF(AG118&lt;AM118,TRUE,FALSE)</f>
        <v>0</v>
      </c>
    </row>
    <row r="119" spans="1:41" ht="16" x14ac:dyDescent="0.2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84"/>
        <v>0.11666666666666667</v>
      </c>
      <c r="H119" s="296" t="b">
        <f t="shared" si="85"/>
        <v>1</v>
      </c>
      <c r="I119" s="636">
        <f t="shared" si="93"/>
        <v>3.5000000000000003E-2</v>
      </c>
      <c r="J119" s="635" t="b">
        <f t="shared" si="94"/>
        <v>0</v>
      </c>
      <c r="K119" s="308">
        <f t="shared" si="86"/>
        <v>6.6665679038682294E-3</v>
      </c>
      <c r="L119" s="309" t="b">
        <f t="shared" si="95"/>
        <v>0</v>
      </c>
      <c r="M119" s="309" t="b">
        <f t="shared" si="96"/>
        <v>0</v>
      </c>
      <c r="O119" s="295" t="s">
        <v>930</v>
      </c>
      <c r="P119" s="293">
        <v>5.1999999999999998E-2</v>
      </c>
      <c r="Q119" s="103">
        <v>7.3999999999999996E-2</v>
      </c>
      <c r="R119" s="163">
        <v>5.2999999999999999E-2</v>
      </c>
      <c r="S119" s="169">
        <v>7.9000000000000008E-3</v>
      </c>
      <c r="T119" s="170">
        <v>8.0000000000000002E-3</v>
      </c>
      <c r="U119" s="305">
        <f t="shared" si="87"/>
        <v>0.11666666666666667</v>
      </c>
      <c r="V119" s="296" t="b">
        <f t="shared" si="88"/>
        <v>1</v>
      </c>
      <c r="W119" s="636">
        <f t="shared" si="97"/>
        <v>3.5000000000000003E-2</v>
      </c>
      <c r="X119" s="635" t="b">
        <f t="shared" si="98"/>
        <v>0</v>
      </c>
      <c r="Y119" s="308">
        <f t="shared" si="89"/>
        <v>6.6665679038682294E-3</v>
      </c>
      <c r="Z119" s="309" t="b">
        <f t="shared" si="99"/>
        <v>0</v>
      </c>
      <c r="AA119" s="309" t="b">
        <f t="shared" si="100"/>
        <v>0</v>
      </c>
      <c r="AC119" s="148" t="s">
        <v>930</v>
      </c>
      <c r="AD119" s="157">
        <v>5.2999999999999999E-2</v>
      </c>
      <c r="AE119" s="103">
        <v>7.3999999999999996E-2</v>
      </c>
      <c r="AF119" s="163">
        <v>5.1999999999999998E-2</v>
      </c>
      <c r="AG119" s="169">
        <v>7.9000000000000008E-3</v>
      </c>
      <c r="AH119" s="170">
        <v>7.9000000000000008E-3</v>
      </c>
      <c r="AI119" s="305">
        <f t="shared" si="90"/>
        <v>0.11666666666666667</v>
      </c>
      <c r="AJ119" s="296" t="b">
        <f t="shared" si="91"/>
        <v>1</v>
      </c>
      <c r="AK119" s="636">
        <f t="shared" si="101"/>
        <v>3.5000000000000003E-2</v>
      </c>
      <c r="AL119" s="635" t="b">
        <f t="shared" si="102"/>
        <v>0</v>
      </c>
      <c r="AM119" s="308">
        <f t="shared" si="92"/>
        <v>6.6665679038682294E-3</v>
      </c>
      <c r="AN119" s="309" t="b">
        <f t="shared" si="103"/>
        <v>0</v>
      </c>
      <c r="AO119" s="309" t="b">
        <f t="shared" si="104"/>
        <v>0</v>
      </c>
    </row>
    <row r="120" spans="1:41" ht="16" x14ac:dyDescent="0.2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84"/>
        <v>0.11666666666666667</v>
      </c>
      <c r="H120" s="296" t="b">
        <f t="shared" si="85"/>
        <v>1</v>
      </c>
      <c r="I120" s="636">
        <f t="shared" si="93"/>
        <v>3.5000000000000003E-2</v>
      </c>
      <c r="J120" s="635" t="b">
        <f t="shared" si="94"/>
        <v>0</v>
      </c>
      <c r="K120" s="308">
        <f t="shared" si="86"/>
        <v>6.6665679038682294E-3</v>
      </c>
      <c r="L120" s="309" t="b">
        <f t="shared" si="95"/>
        <v>0</v>
      </c>
      <c r="M120" s="309" t="b">
        <f t="shared" si="96"/>
        <v>0</v>
      </c>
      <c r="O120" s="295" t="s">
        <v>931</v>
      </c>
      <c r="P120" s="293">
        <v>5.0999999999999997E-2</v>
      </c>
      <c r="Q120" s="103">
        <v>7.2999999999999995E-2</v>
      </c>
      <c r="R120" s="163">
        <v>5.0999999999999997E-2</v>
      </c>
      <c r="S120" s="169">
        <v>7.7000000000000002E-3</v>
      </c>
      <c r="T120" s="170">
        <v>7.9000000000000008E-3</v>
      </c>
      <c r="U120" s="305">
        <f t="shared" si="87"/>
        <v>0.11666666666666667</v>
      </c>
      <c r="V120" s="296" t="b">
        <f t="shared" si="88"/>
        <v>1</v>
      </c>
      <c r="W120" s="636">
        <f t="shared" si="97"/>
        <v>3.5000000000000003E-2</v>
      </c>
      <c r="X120" s="635" t="b">
        <f t="shared" si="98"/>
        <v>0</v>
      </c>
      <c r="Y120" s="308">
        <f t="shared" si="89"/>
        <v>6.6665679038682294E-3</v>
      </c>
      <c r="Z120" s="309" t="b">
        <f t="shared" si="99"/>
        <v>0</v>
      </c>
      <c r="AA120" s="309" t="b">
        <f t="shared" si="100"/>
        <v>0</v>
      </c>
      <c r="AC120" s="148" t="s">
        <v>931</v>
      </c>
      <c r="AD120" s="157">
        <v>5.1999999999999998E-2</v>
      </c>
      <c r="AE120" s="103">
        <v>7.2999999999999995E-2</v>
      </c>
      <c r="AF120" s="163">
        <v>5.0999999999999997E-2</v>
      </c>
      <c r="AG120" s="169">
        <v>7.7999999999999996E-3</v>
      </c>
      <c r="AH120" s="170">
        <v>7.7000000000000002E-3</v>
      </c>
      <c r="AI120" s="305">
        <f t="shared" si="90"/>
        <v>0.11666666666666667</v>
      </c>
      <c r="AJ120" s="296" t="b">
        <f t="shared" si="91"/>
        <v>1</v>
      </c>
      <c r="AK120" s="636">
        <f t="shared" si="101"/>
        <v>3.5000000000000003E-2</v>
      </c>
      <c r="AL120" s="635" t="b">
        <f t="shared" si="102"/>
        <v>0</v>
      </c>
      <c r="AM120" s="308">
        <f t="shared" si="92"/>
        <v>6.6665679038682294E-3</v>
      </c>
      <c r="AN120" s="309" t="b">
        <f t="shared" si="103"/>
        <v>0</v>
      </c>
      <c r="AO120" s="309" t="b">
        <f t="shared" si="104"/>
        <v>0</v>
      </c>
    </row>
    <row r="121" spans="1:41" ht="16" x14ac:dyDescent="0.2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84"/>
        <v>0.11666666666666667</v>
      </c>
      <c r="H121" s="296" t="b">
        <f t="shared" si="85"/>
        <v>1</v>
      </c>
      <c r="I121" s="636">
        <f t="shared" si="93"/>
        <v>3.5000000000000003E-2</v>
      </c>
      <c r="J121" s="635" t="b">
        <f t="shared" si="94"/>
        <v>0</v>
      </c>
      <c r="K121" s="308">
        <f t="shared" si="86"/>
        <v>6.6665679038682294E-3</v>
      </c>
      <c r="L121" s="309" t="b">
        <f t="shared" si="95"/>
        <v>0</v>
      </c>
      <c r="M121" s="309" t="b">
        <f t="shared" si="96"/>
        <v>0</v>
      </c>
      <c r="O121" s="295" t="s">
        <v>932</v>
      </c>
      <c r="P121" s="293">
        <v>4.9000000000000002E-2</v>
      </c>
      <c r="Q121" s="103">
        <v>7.0000000000000007E-2</v>
      </c>
      <c r="R121" s="163">
        <v>0.05</v>
      </c>
      <c r="S121" s="169">
        <v>7.4999999999999997E-3</v>
      </c>
      <c r="T121" s="170">
        <v>7.7000000000000002E-3</v>
      </c>
      <c r="U121" s="305">
        <f t="shared" si="87"/>
        <v>0.11666666666666667</v>
      </c>
      <c r="V121" s="296" t="b">
        <f t="shared" si="88"/>
        <v>1</v>
      </c>
      <c r="W121" s="636">
        <f t="shared" si="97"/>
        <v>3.5000000000000003E-2</v>
      </c>
      <c r="X121" s="635" t="b">
        <f t="shared" si="98"/>
        <v>0</v>
      </c>
      <c r="Y121" s="308">
        <f t="shared" si="89"/>
        <v>6.6665679038682294E-3</v>
      </c>
      <c r="Z121" s="309" t="b">
        <f t="shared" si="99"/>
        <v>0</v>
      </c>
      <c r="AA121" s="309" t="b">
        <f t="shared" si="100"/>
        <v>0</v>
      </c>
      <c r="AC121" s="148" t="s">
        <v>932</v>
      </c>
      <c r="AD121" s="157">
        <v>0.05</v>
      </c>
      <c r="AE121" s="103">
        <v>7.0999999999999994E-2</v>
      </c>
      <c r="AF121" s="163">
        <v>0.05</v>
      </c>
      <c r="AG121" s="169">
        <v>7.6E-3</v>
      </c>
      <c r="AH121" s="170">
        <v>7.6E-3</v>
      </c>
      <c r="AI121" s="305">
        <f t="shared" si="90"/>
        <v>0.11666666666666667</v>
      </c>
      <c r="AJ121" s="296" t="b">
        <f t="shared" si="91"/>
        <v>1</v>
      </c>
      <c r="AK121" s="636">
        <f t="shared" si="101"/>
        <v>3.5000000000000003E-2</v>
      </c>
      <c r="AL121" s="635" t="b">
        <f t="shared" si="102"/>
        <v>0</v>
      </c>
      <c r="AM121" s="308">
        <f t="shared" si="92"/>
        <v>6.6665679038682294E-3</v>
      </c>
      <c r="AN121" s="309" t="b">
        <f t="shared" si="103"/>
        <v>0</v>
      </c>
      <c r="AO121" s="309" t="b">
        <f t="shared" si="104"/>
        <v>0</v>
      </c>
    </row>
    <row r="122" spans="1:41" ht="16" x14ac:dyDescent="0.2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84"/>
        <v>0.11666666666666667</v>
      </c>
      <c r="H122" s="296" t="b">
        <f t="shared" si="85"/>
        <v>1</v>
      </c>
      <c r="I122" s="636">
        <f t="shared" si="93"/>
        <v>3.5000000000000003E-2</v>
      </c>
      <c r="J122" s="635" t="b">
        <f t="shared" si="94"/>
        <v>0</v>
      </c>
      <c r="K122" s="308">
        <f t="shared" si="86"/>
        <v>6.6665679038682294E-3</v>
      </c>
      <c r="L122" s="309" t="b">
        <f t="shared" si="95"/>
        <v>0</v>
      </c>
      <c r="M122" s="309" t="b">
        <f t="shared" si="96"/>
        <v>0</v>
      </c>
      <c r="O122" s="295" t="s">
        <v>933</v>
      </c>
      <c r="P122" s="293">
        <v>4.9000000000000002E-2</v>
      </c>
      <c r="Q122" s="103">
        <v>6.9000000000000006E-2</v>
      </c>
      <c r="R122" s="163">
        <v>4.9000000000000002E-2</v>
      </c>
      <c r="S122" s="169">
        <v>7.4000000000000003E-3</v>
      </c>
      <c r="T122" s="170">
        <v>7.4000000000000003E-3</v>
      </c>
      <c r="U122" s="305">
        <f t="shared" si="87"/>
        <v>0.11666666666666667</v>
      </c>
      <c r="V122" s="296" t="b">
        <f t="shared" si="88"/>
        <v>1</v>
      </c>
      <c r="W122" s="636">
        <f t="shared" si="97"/>
        <v>3.5000000000000003E-2</v>
      </c>
      <c r="X122" s="635" t="b">
        <f t="shared" si="98"/>
        <v>0</v>
      </c>
      <c r="Y122" s="308">
        <f t="shared" si="89"/>
        <v>6.6665679038682294E-3</v>
      </c>
      <c r="Z122" s="309" t="b">
        <f t="shared" si="99"/>
        <v>0</v>
      </c>
      <c r="AA122" s="309" t="b">
        <f t="shared" si="100"/>
        <v>0</v>
      </c>
      <c r="AC122" s="148" t="s">
        <v>933</v>
      </c>
      <c r="AD122" s="157">
        <v>4.9000000000000002E-2</v>
      </c>
      <c r="AE122" s="103">
        <v>6.9000000000000006E-2</v>
      </c>
      <c r="AF122" s="163">
        <v>4.9000000000000002E-2</v>
      </c>
      <c r="AG122" s="169">
        <v>7.4000000000000003E-3</v>
      </c>
      <c r="AH122" s="170">
        <v>7.4000000000000003E-3</v>
      </c>
      <c r="AI122" s="305">
        <f t="shared" si="90"/>
        <v>0.11666666666666667</v>
      </c>
      <c r="AJ122" s="296" t="b">
        <f t="shared" si="91"/>
        <v>1</v>
      </c>
      <c r="AK122" s="636">
        <f t="shared" si="101"/>
        <v>3.5000000000000003E-2</v>
      </c>
      <c r="AL122" s="635" t="b">
        <f t="shared" si="102"/>
        <v>0</v>
      </c>
      <c r="AM122" s="308">
        <f t="shared" si="92"/>
        <v>6.6665679038682294E-3</v>
      </c>
      <c r="AN122" s="309" t="b">
        <f t="shared" si="103"/>
        <v>0</v>
      </c>
      <c r="AO122" s="309" t="b">
        <f t="shared" si="104"/>
        <v>0</v>
      </c>
    </row>
    <row r="123" spans="1:41" ht="16" x14ac:dyDescent="0.2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84"/>
        <v>0.11666666666666667</v>
      </c>
      <c r="H123" s="296" t="b">
        <f t="shared" si="85"/>
        <v>1</v>
      </c>
      <c r="I123" s="636">
        <f t="shared" si="93"/>
        <v>3.5000000000000003E-2</v>
      </c>
      <c r="J123" s="635" t="b">
        <f t="shared" si="94"/>
        <v>0</v>
      </c>
      <c r="K123" s="308">
        <f t="shared" si="86"/>
        <v>6.6665679038682294E-3</v>
      </c>
      <c r="L123" s="309" t="b">
        <f t="shared" si="95"/>
        <v>0</v>
      </c>
      <c r="M123" s="309" t="b">
        <f t="shared" si="96"/>
        <v>0</v>
      </c>
      <c r="O123" s="295" t="s">
        <v>934</v>
      </c>
      <c r="P123" s="293">
        <v>4.8000000000000001E-2</v>
      </c>
      <c r="Q123" s="103">
        <v>6.7000000000000004E-2</v>
      </c>
      <c r="R123" s="163">
        <v>4.8000000000000001E-2</v>
      </c>
      <c r="S123" s="169">
        <v>7.1999999999999998E-3</v>
      </c>
      <c r="T123" s="170">
        <v>7.1999999999999998E-3</v>
      </c>
      <c r="U123" s="305">
        <f t="shared" si="87"/>
        <v>0.11666666666666667</v>
      </c>
      <c r="V123" s="296" t="b">
        <f t="shared" si="88"/>
        <v>1</v>
      </c>
      <c r="W123" s="636">
        <f t="shared" si="97"/>
        <v>3.5000000000000003E-2</v>
      </c>
      <c r="X123" s="635" t="b">
        <f t="shared" si="98"/>
        <v>0</v>
      </c>
      <c r="Y123" s="308">
        <f t="shared" si="89"/>
        <v>6.6665679038682294E-3</v>
      </c>
      <c r="Z123" s="309" t="b">
        <f t="shared" si="99"/>
        <v>0</v>
      </c>
      <c r="AA123" s="309" t="b">
        <f t="shared" si="100"/>
        <v>0</v>
      </c>
      <c r="AC123" s="148" t="s">
        <v>934</v>
      </c>
      <c r="AD123" s="157">
        <v>4.8000000000000001E-2</v>
      </c>
      <c r="AE123" s="103">
        <v>6.7000000000000004E-2</v>
      </c>
      <c r="AF123" s="163">
        <v>4.8000000000000001E-2</v>
      </c>
      <c r="AG123" s="169">
        <v>7.1999999999999998E-3</v>
      </c>
      <c r="AH123" s="170">
        <v>7.1000000000000004E-3</v>
      </c>
      <c r="AI123" s="305">
        <f t="shared" si="90"/>
        <v>0.11666666666666667</v>
      </c>
      <c r="AJ123" s="296" t="b">
        <f t="shared" si="91"/>
        <v>1</v>
      </c>
      <c r="AK123" s="636">
        <f t="shared" si="101"/>
        <v>3.5000000000000003E-2</v>
      </c>
      <c r="AL123" s="635" t="b">
        <f t="shared" si="102"/>
        <v>0</v>
      </c>
      <c r="AM123" s="308">
        <f t="shared" si="92"/>
        <v>6.6665679038682294E-3</v>
      </c>
      <c r="AN123" s="309" t="b">
        <f t="shared" si="103"/>
        <v>0</v>
      </c>
      <c r="AO123" s="309" t="b">
        <f t="shared" si="104"/>
        <v>0</v>
      </c>
    </row>
    <row r="124" spans="1:41" ht="16" x14ac:dyDescent="0.2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84"/>
        <v>0.11666666666666667</v>
      </c>
      <c r="H124" s="296" t="b">
        <f t="shared" si="85"/>
        <v>1</v>
      </c>
      <c r="I124" s="636">
        <f t="shared" si="93"/>
        <v>3.5000000000000003E-2</v>
      </c>
      <c r="J124" s="635" t="b">
        <f t="shared" si="94"/>
        <v>0</v>
      </c>
      <c r="K124" s="308">
        <f t="shared" si="86"/>
        <v>6.6665679038682294E-3</v>
      </c>
      <c r="L124" s="309" t="b">
        <f t="shared" si="95"/>
        <v>0</v>
      </c>
      <c r="M124" s="309" t="b">
        <f t="shared" si="96"/>
        <v>0</v>
      </c>
      <c r="O124" s="295" t="s">
        <v>935</v>
      </c>
      <c r="P124" s="293">
        <v>4.5999999999999999E-2</v>
      </c>
      <c r="Q124" s="103">
        <v>6.5000000000000002E-2</v>
      </c>
      <c r="R124" s="163">
        <v>4.5999999999999999E-2</v>
      </c>
      <c r="S124" s="169">
        <v>7.0000000000000001E-3</v>
      </c>
      <c r="T124" s="170">
        <v>7.0000000000000001E-3</v>
      </c>
      <c r="U124" s="305">
        <f t="shared" si="87"/>
        <v>0.11666666666666667</v>
      </c>
      <c r="V124" s="296" t="b">
        <f t="shared" si="88"/>
        <v>1</v>
      </c>
      <c r="W124" s="636">
        <f t="shared" si="97"/>
        <v>3.5000000000000003E-2</v>
      </c>
      <c r="X124" s="635" t="b">
        <f t="shared" si="98"/>
        <v>0</v>
      </c>
      <c r="Y124" s="308">
        <f t="shared" si="89"/>
        <v>6.6665679038682294E-3</v>
      </c>
      <c r="Z124" s="309" t="b">
        <f t="shared" si="99"/>
        <v>0</v>
      </c>
      <c r="AA124" s="309" t="b">
        <f t="shared" si="100"/>
        <v>0</v>
      </c>
      <c r="AC124" s="148" t="s">
        <v>935</v>
      </c>
      <c r="AD124" s="157">
        <v>4.5999999999999999E-2</v>
      </c>
      <c r="AE124" s="103">
        <v>6.5000000000000002E-2</v>
      </c>
      <c r="AF124" s="163">
        <v>4.5999999999999999E-2</v>
      </c>
      <c r="AG124" s="169">
        <v>7.0000000000000001E-3</v>
      </c>
      <c r="AH124" s="170">
        <v>7.0000000000000001E-3</v>
      </c>
      <c r="AI124" s="305">
        <f t="shared" si="90"/>
        <v>0.11666666666666667</v>
      </c>
      <c r="AJ124" s="296" t="b">
        <f t="shared" si="91"/>
        <v>1</v>
      </c>
      <c r="AK124" s="636">
        <f t="shared" si="101"/>
        <v>3.5000000000000003E-2</v>
      </c>
      <c r="AL124" s="635" t="b">
        <f t="shared" si="102"/>
        <v>0</v>
      </c>
      <c r="AM124" s="308">
        <f t="shared" si="92"/>
        <v>6.6665679038682294E-3</v>
      </c>
      <c r="AN124" s="309" t="b">
        <f t="shared" si="103"/>
        <v>0</v>
      </c>
      <c r="AO124" s="309" t="b">
        <f t="shared" si="104"/>
        <v>0</v>
      </c>
    </row>
    <row r="125" spans="1:41" ht="16" x14ac:dyDescent="0.2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84"/>
        <v>0.11666666666666667</v>
      </c>
      <c r="H125" s="296" t="b">
        <f t="shared" si="85"/>
        <v>1</v>
      </c>
      <c r="I125" s="636">
        <f t="shared" si="93"/>
        <v>3.5000000000000003E-2</v>
      </c>
      <c r="J125" s="635" t="b">
        <f t="shared" si="94"/>
        <v>0</v>
      </c>
      <c r="K125" s="308">
        <f t="shared" si="86"/>
        <v>6.6665679038682294E-3</v>
      </c>
      <c r="L125" s="309" t="b">
        <f t="shared" si="95"/>
        <v>0</v>
      </c>
      <c r="M125" s="309" t="b">
        <f t="shared" si="96"/>
        <v>0</v>
      </c>
      <c r="O125" s="295" t="s">
        <v>936</v>
      </c>
      <c r="P125" s="293">
        <v>4.4999999999999998E-2</v>
      </c>
      <c r="Q125" s="103">
        <v>6.4000000000000001E-2</v>
      </c>
      <c r="R125" s="163">
        <v>4.5999999999999999E-2</v>
      </c>
      <c r="S125" s="169">
        <v>6.8999999999999999E-3</v>
      </c>
      <c r="T125" s="170">
        <v>6.8999999999999999E-3</v>
      </c>
      <c r="U125" s="305">
        <f t="shared" si="87"/>
        <v>0.11666666666666667</v>
      </c>
      <c r="V125" s="296" t="b">
        <f t="shared" si="88"/>
        <v>1</v>
      </c>
      <c r="W125" s="636">
        <f t="shared" si="97"/>
        <v>3.5000000000000003E-2</v>
      </c>
      <c r="X125" s="635" t="b">
        <f t="shared" si="98"/>
        <v>0</v>
      </c>
      <c r="Y125" s="308">
        <f t="shared" si="89"/>
        <v>6.6665679038682294E-3</v>
      </c>
      <c r="Z125" s="309" t="b">
        <f t="shared" si="99"/>
        <v>0</v>
      </c>
      <c r="AA125" s="309" t="b">
        <f t="shared" si="100"/>
        <v>0</v>
      </c>
      <c r="AC125" s="148" t="s">
        <v>936</v>
      </c>
      <c r="AD125" s="157">
        <v>4.4999999999999998E-2</v>
      </c>
      <c r="AE125" s="103">
        <v>6.4000000000000001E-2</v>
      </c>
      <c r="AF125" s="163">
        <v>4.4999999999999998E-2</v>
      </c>
      <c r="AG125" s="169">
        <v>6.7999999999999996E-3</v>
      </c>
      <c r="AH125" s="170">
        <v>6.7999999999999996E-3</v>
      </c>
      <c r="AI125" s="305">
        <f t="shared" si="90"/>
        <v>0.11666666666666667</v>
      </c>
      <c r="AJ125" s="296" t="b">
        <f t="shared" si="91"/>
        <v>1</v>
      </c>
      <c r="AK125" s="636">
        <f t="shared" si="101"/>
        <v>3.5000000000000003E-2</v>
      </c>
      <c r="AL125" s="635" t="b">
        <f t="shared" si="102"/>
        <v>0</v>
      </c>
      <c r="AM125" s="308">
        <f t="shared" si="92"/>
        <v>6.6665679038682294E-3</v>
      </c>
      <c r="AN125" s="309" t="b">
        <f t="shared" si="103"/>
        <v>0</v>
      </c>
      <c r="AO125" s="309" t="b">
        <f t="shared" si="104"/>
        <v>0</v>
      </c>
    </row>
    <row r="126" spans="1:41" ht="16" x14ac:dyDescent="0.2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84"/>
        <v>0.11666666666666667</v>
      </c>
      <c r="H126" s="296" t="b">
        <f t="shared" si="85"/>
        <v>1</v>
      </c>
      <c r="I126" s="636">
        <f t="shared" si="93"/>
        <v>3.5000000000000003E-2</v>
      </c>
      <c r="J126" s="635" t="b">
        <f t="shared" si="94"/>
        <v>0</v>
      </c>
      <c r="K126" s="308">
        <f t="shared" si="86"/>
        <v>6.6665679038682294E-3</v>
      </c>
      <c r="L126" s="309" t="b">
        <f t="shared" si="95"/>
        <v>0</v>
      </c>
      <c r="M126" s="309" t="b">
        <f t="shared" si="96"/>
        <v>0</v>
      </c>
      <c r="O126" s="295" t="s">
        <v>937</v>
      </c>
      <c r="P126" s="293">
        <v>4.4999999999999998E-2</v>
      </c>
      <c r="Q126" s="103">
        <v>6.3E-2</v>
      </c>
      <c r="R126" s="163">
        <v>4.4999999999999998E-2</v>
      </c>
      <c r="S126" s="169">
        <v>6.7999999999999996E-3</v>
      </c>
      <c r="T126" s="170">
        <v>6.7999999999999996E-3</v>
      </c>
      <c r="U126" s="305">
        <f t="shared" si="87"/>
        <v>0.11666666666666667</v>
      </c>
      <c r="V126" s="296" t="b">
        <f t="shared" si="88"/>
        <v>1</v>
      </c>
      <c r="W126" s="636">
        <f t="shared" si="97"/>
        <v>3.5000000000000003E-2</v>
      </c>
      <c r="X126" s="635" t="b">
        <f t="shared" si="98"/>
        <v>0</v>
      </c>
      <c r="Y126" s="308">
        <f t="shared" si="89"/>
        <v>6.6665679038682294E-3</v>
      </c>
      <c r="Z126" s="309" t="b">
        <f t="shared" si="99"/>
        <v>0</v>
      </c>
      <c r="AA126" s="309" t="b">
        <f t="shared" si="100"/>
        <v>0</v>
      </c>
      <c r="AC126" s="148" t="s">
        <v>937</v>
      </c>
      <c r="AD126" s="157">
        <v>4.4999999999999998E-2</v>
      </c>
      <c r="AE126" s="103">
        <v>6.3E-2</v>
      </c>
      <c r="AF126" s="163">
        <v>4.4999999999999998E-2</v>
      </c>
      <c r="AG126" s="169">
        <v>6.7999999999999996E-3</v>
      </c>
      <c r="AH126" s="170">
        <v>6.7000000000000002E-3</v>
      </c>
      <c r="AI126" s="305">
        <f t="shared" si="90"/>
        <v>0.11666666666666667</v>
      </c>
      <c r="AJ126" s="296" t="b">
        <f t="shared" si="91"/>
        <v>1</v>
      </c>
      <c r="AK126" s="636">
        <f t="shared" si="101"/>
        <v>3.5000000000000003E-2</v>
      </c>
      <c r="AL126" s="635" t="b">
        <f t="shared" si="102"/>
        <v>0</v>
      </c>
      <c r="AM126" s="308">
        <f t="shared" si="92"/>
        <v>6.6665679038682294E-3</v>
      </c>
      <c r="AN126" s="309" t="b">
        <f t="shared" si="103"/>
        <v>0</v>
      </c>
      <c r="AO126" s="309" t="b">
        <f t="shared" si="104"/>
        <v>0</v>
      </c>
    </row>
    <row r="127" spans="1:41" ht="16" x14ac:dyDescent="0.2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84"/>
        <v>0.11666666666666667</v>
      </c>
      <c r="H127" s="296" t="b">
        <f t="shared" si="85"/>
        <v>1</v>
      </c>
      <c r="I127" s="636">
        <f t="shared" si="93"/>
        <v>3.5000000000000003E-2</v>
      </c>
      <c r="J127" s="635" t="b">
        <f t="shared" si="94"/>
        <v>0</v>
      </c>
      <c r="K127" s="308">
        <f t="shared" si="86"/>
        <v>6.6665679038682294E-3</v>
      </c>
      <c r="L127" s="309" t="b">
        <f t="shared" si="95"/>
        <v>0</v>
      </c>
      <c r="M127" s="309" t="b">
        <f t="shared" si="96"/>
        <v>0</v>
      </c>
      <c r="O127" s="295" t="s">
        <v>938</v>
      </c>
      <c r="P127" s="293">
        <v>4.4999999999999998E-2</v>
      </c>
      <c r="Q127" s="103">
        <v>6.3E-2</v>
      </c>
      <c r="R127" s="163">
        <v>4.4999999999999998E-2</v>
      </c>
      <c r="S127" s="169">
        <v>6.7999999999999996E-3</v>
      </c>
      <c r="T127" s="170">
        <v>6.7000000000000002E-3</v>
      </c>
      <c r="U127" s="305">
        <f t="shared" si="87"/>
        <v>0.11666666666666667</v>
      </c>
      <c r="V127" s="296" t="b">
        <f t="shared" si="88"/>
        <v>1</v>
      </c>
      <c r="W127" s="636">
        <f t="shared" si="97"/>
        <v>3.5000000000000003E-2</v>
      </c>
      <c r="X127" s="635" t="b">
        <f t="shared" si="98"/>
        <v>0</v>
      </c>
      <c r="Y127" s="308">
        <f t="shared" si="89"/>
        <v>6.6665679038682294E-3</v>
      </c>
      <c r="Z127" s="309" t="b">
        <f t="shared" si="99"/>
        <v>0</v>
      </c>
      <c r="AA127" s="309" t="b">
        <f t="shared" si="100"/>
        <v>0</v>
      </c>
      <c r="AC127" s="148" t="s">
        <v>938</v>
      </c>
      <c r="AD127" s="157">
        <v>4.4999999999999998E-2</v>
      </c>
      <c r="AE127" s="103">
        <v>6.3E-2</v>
      </c>
      <c r="AF127" s="163">
        <v>4.4999999999999998E-2</v>
      </c>
      <c r="AG127" s="169">
        <v>6.7000000000000002E-3</v>
      </c>
      <c r="AH127" s="170">
        <v>6.7000000000000002E-3</v>
      </c>
      <c r="AI127" s="305">
        <f t="shared" si="90"/>
        <v>0.11666666666666667</v>
      </c>
      <c r="AJ127" s="296" t="b">
        <f t="shared" si="91"/>
        <v>1</v>
      </c>
      <c r="AK127" s="636">
        <f t="shared" si="101"/>
        <v>3.5000000000000003E-2</v>
      </c>
      <c r="AL127" s="635" t="b">
        <f t="shared" si="102"/>
        <v>0</v>
      </c>
      <c r="AM127" s="308">
        <f t="shared" si="92"/>
        <v>6.6665679038682294E-3</v>
      </c>
      <c r="AN127" s="309" t="b">
        <f t="shared" si="103"/>
        <v>0</v>
      </c>
      <c r="AO127" s="309" t="b">
        <f t="shared" si="104"/>
        <v>0</v>
      </c>
    </row>
    <row r="128" spans="1:41" ht="16" x14ac:dyDescent="0.2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84"/>
        <v>0.11666666666666667</v>
      </c>
      <c r="H128" s="296" t="b">
        <f t="shared" si="85"/>
        <v>1</v>
      </c>
      <c r="I128" s="636">
        <f t="shared" si="93"/>
        <v>3.5000000000000003E-2</v>
      </c>
      <c r="J128" s="635" t="b">
        <f t="shared" si="94"/>
        <v>0</v>
      </c>
      <c r="K128" s="308">
        <f t="shared" si="86"/>
        <v>6.6665679038682294E-3</v>
      </c>
      <c r="L128" s="310" t="b">
        <f t="shared" si="95"/>
        <v>1</v>
      </c>
      <c r="M128" s="309" t="b">
        <f t="shared" si="96"/>
        <v>0</v>
      </c>
      <c r="O128" s="295" t="s">
        <v>939</v>
      </c>
      <c r="P128" s="293">
        <v>4.4999999999999998E-2</v>
      </c>
      <c r="Q128" s="103">
        <v>6.3E-2</v>
      </c>
      <c r="R128" s="163">
        <v>4.4999999999999998E-2</v>
      </c>
      <c r="S128" s="169">
        <v>6.7999999999999996E-3</v>
      </c>
      <c r="T128" s="170">
        <v>6.7000000000000002E-3</v>
      </c>
      <c r="U128" s="305">
        <f t="shared" si="87"/>
        <v>0.11666666666666667</v>
      </c>
      <c r="V128" s="296" t="b">
        <f t="shared" si="88"/>
        <v>1</v>
      </c>
      <c r="W128" s="636">
        <f t="shared" si="97"/>
        <v>3.5000000000000003E-2</v>
      </c>
      <c r="X128" s="635" t="b">
        <f t="shared" si="98"/>
        <v>0</v>
      </c>
      <c r="Y128" s="308">
        <f t="shared" si="89"/>
        <v>6.6665679038682294E-3</v>
      </c>
      <c r="Z128" s="309" t="b">
        <f t="shared" si="99"/>
        <v>0</v>
      </c>
      <c r="AA128" s="309" t="b">
        <f t="shared" si="100"/>
        <v>0</v>
      </c>
      <c r="AC128" s="148" t="s">
        <v>939</v>
      </c>
      <c r="AD128" s="157">
        <v>4.4999999999999998E-2</v>
      </c>
      <c r="AE128" s="103">
        <v>6.3E-2</v>
      </c>
      <c r="AF128" s="163">
        <v>4.4999999999999998E-2</v>
      </c>
      <c r="AG128" s="169">
        <v>6.7000000000000002E-3</v>
      </c>
      <c r="AH128" s="170">
        <v>6.7000000000000002E-3</v>
      </c>
      <c r="AI128" s="305">
        <f t="shared" si="90"/>
        <v>0.11666666666666667</v>
      </c>
      <c r="AJ128" s="296" t="b">
        <f t="shared" si="91"/>
        <v>1</v>
      </c>
      <c r="AK128" s="636">
        <f t="shared" si="101"/>
        <v>3.5000000000000003E-2</v>
      </c>
      <c r="AL128" s="635" t="b">
        <f t="shared" si="102"/>
        <v>0</v>
      </c>
      <c r="AM128" s="308">
        <f t="shared" si="92"/>
        <v>6.6665679038682294E-3</v>
      </c>
      <c r="AN128" s="309" t="b">
        <f t="shared" si="103"/>
        <v>0</v>
      </c>
      <c r="AO128" s="309" t="b">
        <f t="shared" si="104"/>
        <v>0</v>
      </c>
    </row>
    <row r="129" spans="1:41" ht="16" x14ac:dyDescent="0.2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84"/>
        <v>0.11666666666666667</v>
      </c>
      <c r="H129" s="296" t="b">
        <f t="shared" si="85"/>
        <v>1</v>
      </c>
      <c r="I129" s="636">
        <f t="shared" si="93"/>
        <v>3.5000000000000003E-2</v>
      </c>
      <c r="J129" s="635" t="b">
        <f t="shared" si="94"/>
        <v>0</v>
      </c>
      <c r="K129" s="308">
        <f t="shared" si="86"/>
        <v>6.6665679038682294E-3</v>
      </c>
      <c r="L129" s="310" t="b">
        <f t="shared" si="95"/>
        <v>1</v>
      </c>
      <c r="M129" s="309" t="b">
        <f t="shared" si="96"/>
        <v>0</v>
      </c>
      <c r="O129" s="295" t="s">
        <v>940</v>
      </c>
      <c r="P129" s="293">
        <v>4.4999999999999998E-2</v>
      </c>
      <c r="Q129" s="103">
        <v>6.3E-2</v>
      </c>
      <c r="R129" s="163">
        <v>4.4999999999999998E-2</v>
      </c>
      <c r="S129" s="169">
        <v>6.7999999999999996E-3</v>
      </c>
      <c r="T129" s="170">
        <v>6.7999999999999996E-3</v>
      </c>
      <c r="U129" s="305">
        <f t="shared" si="87"/>
        <v>0.11666666666666667</v>
      </c>
      <c r="V129" s="296" t="b">
        <f t="shared" si="88"/>
        <v>1</v>
      </c>
      <c r="W129" s="636">
        <f t="shared" si="97"/>
        <v>3.5000000000000003E-2</v>
      </c>
      <c r="X129" s="635" t="b">
        <f t="shared" si="98"/>
        <v>0</v>
      </c>
      <c r="Y129" s="308">
        <f t="shared" si="89"/>
        <v>6.6665679038682294E-3</v>
      </c>
      <c r="Z129" s="309" t="b">
        <f t="shared" si="99"/>
        <v>0</v>
      </c>
      <c r="AA129" s="309" t="b">
        <f t="shared" si="100"/>
        <v>0</v>
      </c>
      <c r="AC129" s="148" t="s">
        <v>940</v>
      </c>
      <c r="AD129" s="157">
        <v>4.4999999999999998E-2</v>
      </c>
      <c r="AE129" s="103">
        <v>6.3E-2</v>
      </c>
      <c r="AF129" s="163">
        <v>4.4999999999999998E-2</v>
      </c>
      <c r="AG129" s="169">
        <v>6.7999999999999996E-3</v>
      </c>
      <c r="AH129" s="170">
        <v>6.7999999999999996E-3</v>
      </c>
      <c r="AI129" s="305">
        <f t="shared" si="90"/>
        <v>0.11666666666666667</v>
      </c>
      <c r="AJ129" s="296" t="b">
        <f t="shared" si="91"/>
        <v>1</v>
      </c>
      <c r="AK129" s="636">
        <f t="shared" si="101"/>
        <v>3.5000000000000003E-2</v>
      </c>
      <c r="AL129" s="635" t="b">
        <f t="shared" si="102"/>
        <v>0</v>
      </c>
      <c r="AM129" s="308">
        <f t="shared" si="92"/>
        <v>6.6665679038682294E-3</v>
      </c>
      <c r="AN129" s="309" t="b">
        <f t="shared" si="103"/>
        <v>0</v>
      </c>
      <c r="AO129" s="309" t="b">
        <f t="shared" si="104"/>
        <v>0</v>
      </c>
    </row>
    <row r="130" spans="1:41" ht="16" x14ac:dyDescent="0.2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84"/>
        <v>0.11666666666666667</v>
      </c>
      <c r="H130" s="296" t="b">
        <f t="shared" si="85"/>
        <v>1</v>
      </c>
      <c r="I130" s="636">
        <f t="shared" si="93"/>
        <v>3.5000000000000003E-2</v>
      </c>
      <c r="J130" s="635" t="b">
        <f t="shared" si="94"/>
        <v>0</v>
      </c>
      <c r="K130" s="308">
        <f t="shared" si="86"/>
        <v>6.6665679038682294E-3</v>
      </c>
      <c r="L130" s="310" t="b">
        <f t="shared" si="95"/>
        <v>1</v>
      </c>
      <c r="M130" s="309" t="b">
        <f t="shared" si="96"/>
        <v>0</v>
      </c>
      <c r="O130" s="295" t="s">
        <v>941</v>
      </c>
      <c r="P130" s="293">
        <v>4.4999999999999998E-2</v>
      </c>
      <c r="Q130" s="103">
        <v>6.4000000000000001E-2</v>
      </c>
      <c r="R130" s="163">
        <v>4.4999999999999998E-2</v>
      </c>
      <c r="S130" s="169">
        <v>6.8999999999999999E-3</v>
      </c>
      <c r="T130" s="170">
        <v>6.7999999999999996E-3</v>
      </c>
      <c r="U130" s="305">
        <f t="shared" si="87"/>
        <v>0.11666666666666667</v>
      </c>
      <c r="V130" s="296" t="b">
        <f t="shared" si="88"/>
        <v>1</v>
      </c>
      <c r="W130" s="636">
        <f t="shared" si="97"/>
        <v>3.5000000000000003E-2</v>
      </c>
      <c r="X130" s="635" t="b">
        <f t="shared" si="98"/>
        <v>0</v>
      </c>
      <c r="Y130" s="308">
        <f t="shared" si="89"/>
        <v>6.6665679038682294E-3</v>
      </c>
      <c r="Z130" s="309" t="b">
        <f t="shared" si="99"/>
        <v>0</v>
      </c>
      <c r="AA130" s="309" t="b">
        <f t="shared" si="100"/>
        <v>0</v>
      </c>
      <c r="AC130" s="148" t="s">
        <v>941</v>
      </c>
      <c r="AD130" s="157">
        <v>4.4999999999999998E-2</v>
      </c>
      <c r="AE130" s="103">
        <v>6.4000000000000001E-2</v>
      </c>
      <c r="AF130" s="163">
        <v>4.4999999999999998E-2</v>
      </c>
      <c r="AG130" s="169">
        <v>6.7999999999999996E-3</v>
      </c>
      <c r="AH130" s="170">
        <v>6.7999999999999996E-3</v>
      </c>
      <c r="AI130" s="305">
        <f t="shared" si="90"/>
        <v>0.11666666666666667</v>
      </c>
      <c r="AJ130" s="296" t="b">
        <f t="shared" si="91"/>
        <v>1</v>
      </c>
      <c r="AK130" s="636">
        <f t="shared" si="101"/>
        <v>3.5000000000000003E-2</v>
      </c>
      <c r="AL130" s="635" t="b">
        <f t="shared" si="102"/>
        <v>0</v>
      </c>
      <c r="AM130" s="308">
        <f t="shared" si="92"/>
        <v>6.6665679038682294E-3</v>
      </c>
      <c r="AN130" s="309" t="b">
        <f t="shared" si="103"/>
        <v>0</v>
      </c>
      <c r="AO130" s="309" t="b">
        <f t="shared" si="104"/>
        <v>0</v>
      </c>
    </row>
    <row r="131" spans="1:41" ht="16" x14ac:dyDescent="0.2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84"/>
        <v>0.11666666666666667</v>
      </c>
      <c r="H131" s="296" t="b">
        <f t="shared" si="85"/>
        <v>1</v>
      </c>
      <c r="I131" s="636">
        <f t="shared" si="93"/>
        <v>3.5000000000000003E-2</v>
      </c>
      <c r="J131" s="635" t="b">
        <f t="shared" si="94"/>
        <v>0</v>
      </c>
      <c r="K131" s="308">
        <f t="shared" si="86"/>
        <v>6.6665679038682294E-3</v>
      </c>
      <c r="L131" s="309" t="b">
        <f t="shared" si="95"/>
        <v>0</v>
      </c>
      <c r="M131" s="309" t="b">
        <f t="shared" si="96"/>
        <v>0</v>
      </c>
      <c r="O131" s="295" t="s">
        <v>942</v>
      </c>
      <c r="P131" s="293">
        <v>4.5999999999999999E-2</v>
      </c>
      <c r="Q131" s="103">
        <v>6.5000000000000002E-2</v>
      </c>
      <c r="R131" s="163">
        <v>4.5999999999999999E-2</v>
      </c>
      <c r="S131" s="169">
        <v>7.0000000000000001E-3</v>
      </c>
      <c r="T131" s="170">
        <v>7.0000000000000001E-3</v>
      </c>
      <c r="U131" s="305">
        <f t="shared" si="87"/>
        <v>0.11666666666666667</v>
      </c>
      <c r="V131" s="296" t="b">
        <f t="shared" si="88"/>
        <v>1</v>
      </c>
      <c r="W131" s="636">
        <f t="shared" si="97"/>
        <v>3.5000000000000003E-2</v>
      </c>
      <c r="X131" s="635" t="b">
        <f t="shared" si="98"/>
        <v>0</v>
      </c>
      <c r="Y131" s="308">
        <f t="shared" si="89"/>
        <v>6.6665679038682294E-3</v>
      </c>
      <c r="Z131" s="309" t="b">
        <f t="shared" si="99"/>
        <v>0</v>
      </c>
      <c r="AA131" s="309" t="b">
        <f t="shared" si="100"/>
        <v>0</v>
      </c>
      <c r="AC131" s="148" t="s">
        <v>942</v>
      </c>
      <c r="AD131" s="157">
        <v>4.5999999999999999E-2</v>
      </c>
      <c r="AE131" s="103">
        <v>6.5000000000000002E-2</v>
      </c>
      <c r="AF131" s="163">
        <v>4.5999999999999999E-2</v>
      </c>
      <c r="AG131" s="169">
        <v>7.0000000000000001E-3</v>
      </c>
      <c r="AH131" s="170">
        <v>7.0000000000000001E-3</v>
      </c>
      <c r="AI131" s="305">
        <f t="shared" si="90"/>
        <v>0.11666666666666667</v>
      </c>
      <c r="AJ131" s="296" t="b">
        <f t="shared" si="91"/>
        <v>1</v>
      </c>
      <c r="AK131" s="636">
        <f t="shared" si="101"/>
        <v>3.5000000000000003E-2</v>
      </c>
      <c r="AL131" s="635" t="b">
        <f t="shared" si="102"/>
        <v>0</v>
      </c>
      <c r="AM131" s="308">
        <f t="shared" si="92"/>
        <v>6.6665679038682294E-3</v>
      </c>
      <c r="AN131" s="309" t="b">
        <f t="shared" si="103"/>
        <v>0</v>
      </c>
      <c r="AO131" s="309" t="b">
        <f t="shared" si="104"/>
        <v>0</v>
      </c>
    </row>
    <row r="132" spans="1:41" ht="16" x14ac:dyDescent="0.2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84"/>
        <v>0.11666666666666667</v>
      </c>
      <c r="H132" s="296" t="b">
        <f t="shared" si="85"/>
        <v>1</v>
      </c>
      <c r="I132" s="636">
        <f t="shared" si="93"/>
        <v>3.5000000000000003E-2</v>
      </c>
      <c r="J132" s="635" t="b">
        <f t="shared" si="94"/>
        <v>0</v>
      </c>
      <c r="K132" s="308">
        <f t="shared" si="86"/>
        <v>6.6665679038682294E-3</v>
      </c>
      <c r="L132" s="309" t="b">
        <f t="shared" si="95"/>
        <v>0</v>
      </c>
      <c r="M132" s="309" t="b">
        <f t="shared" si="96"/>
        <v>0</v>
      </c>
      <c r="O132" s="295" t="s">
        <v>943</v>
      </c>
      <c r="P132" s="293">
        <v>4.8000000000000001E-2</v>
      </c>
      <c r="Q132" s="103">
        <v>6.7000000000000004E-2</v>
      </c>
      <c r="R132" s="163">
        <v>4.8000000000000001E-2</v>
      </c>
      <c r="S132" s="169">
        <v>7.1999999999999998E-3</v>
      </c>
      <c r="T132" s="170">
        <v>7.1999999999999998E-3</v>
      </c>
      <c r="U132" s="305">
        <f t="shared" si="87"/>
        <v>0.11666666666666667</v>
      </c>
      <c r="V132" s="296" t="b">
        <f t="shared" si="88"/>
        <v>1</v>
      </c>
      <c r="W132" s="636">
        <f t="shared" si="97"/>
        <v>3.5000000000000003E-2</v>
      </c>
      <c r="X132" s="635" t="b">
        <f t="shared" si="98"/>
        <v>0</v>
      </c>
      <c r="Y132" s="308">
        <f t="shared" si="89"/>
        <v>6.6665679038682294E-3</v>
      </c>
      <c r="Z132" s="309" t="b">
        <f t="shared" si="99"/>
        <v>0</v>
      </c>
      <c r="AA132" s="309" t="b">
        <f t="shared" si="100"/>
        <v>0</v>
      </c>
      <c r="AC132" s="148" t="s">
        <v>943</v>
      </c>
      <c r="AD132" s="157">
        <v>4.8000000000000001E-2</v>
      </c>
      <c r="AE132" s="103">
        <v>6.7000000000000004E-2</v>
      </c>
      <c r="AF132" s="163">
        <v>4.8000000000000001E-2</v>
      </c>
      <c r="AG132" s="169">
        <v>7.1999999999999998E-3</v>
      </c>
      <c r="AH132" s="170">
        <v>7.1999999999999998E-3</v>
      </c>
      <c r="AI132" s="305">
        <f t="shared" si="90"/>
        <v>0.11666666666666667</v>
      </c>
      <c r="AJ132" s="296" t="b">
        <f t="shared" si="91"/>
        <v>1</v>
      </c>
      <c r="AK132" s="636">
        <f t="shared" si="101"/>
        <v>3.5000000000000003E-2</v>
      </c>
      <c r="AL132" s="635" t="b">
        <f t="shared" si="102"/>
        <v>0</v>
      </c>
      <c r="AM132" s="308">
        <f t="shared" si="92"/>
        <v>6.6665679038682294E-3</v>
      </c>
      <c r="AN132" s="309" t="b">
        <f t="shared" si="103"/>
        <v>0</v>
      </c>
      <c r="AO132" s="309" t="b">
        <f t="shared" si="104"/>
        <v>0</v>
      </c>
    </row>
    <row r="133" spans="1:41" ht="16" x14ac:dyDescent="0.2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84"/>
        <v>0.11666666666666667</v>
      </c>
      <c r="H133" s="296" t="b">
        <f t="shared" si="85"/>
        <v>1</v>
      </c>
      <c r="I133" s="636">
        <f t="shared" si="93"/>
        <v>3.5000000000000003E-2</v>
      </c>
      <c r="J133" s="635" t="b">
        <f t="shared" si="94"/>
        <v>0</v>
      </c>
      <c r="K133" s="308">
        <f t="shared" si="86"/>
        <v>6.6665679038682294E-3</v>
      </c>
      <c r="L133" s="309" t="b">
        <f t="shared" si="95"/>
        <v>0</v>
      </c>
      <c r="M133" s="309" t="b">
        <f t="shared" si="96"/>
        <v>0</v>
      </c>
      <c r="O133" s="295" t="s">
        <v>944</v>
      </c>
      <c r="P133" s="293">
        <v>4.9000000000000002E-2</v>
      </c>
      <c r="Q133" s="103">
        <v>6.9000000000000006E-2</v>
      </c>
      <c r="R133" s="163">
        <v>4.8000000000000001E-2</v>
      </c>
      <c r="S133" s="169">
        <v>7.4000000000000003E-3</v>
      </c>
      <c r="T133" s="170">
        <v>7.4000000000000003E-3</v>
      </c>
      <c r="U133" s="305">
        <f t="shared" si="87"/>
        <v>0.11666666666666667</v>
      </c>
      <c r="V133" s="296" t="b">
        <f t="shared" si="88"/>
        <v>1</v>
      </c>
      <c r="W133" s="636">
        <f t="shared" si="97"/>
        <v>3.5000000000000003E-2</v>
      </c>
      <c r="X133" s="635" t="b">
        <f t="shared" si="98"/>
        <v>0</v>
      </c>
      <c r="Y133" s="308">
        <f t="shared" si="89"/>
        <v>6.6665679038682294E-3</v>
      </c>
      <c r="Z133" s="309" t="b">
        <f t="shared" si="99"/>
        <v>0</v>
      </c>
      <c r="AA133" s="309" t="b">
        <f t="shared" si="100"/>
        <v>0</v>
      </c>
      <c r="AC133" s="148" t="s">
        <v>944</v>
      </c>
      <c r="AD133" s="157">
        <v>4.9000000000000002E-2</v>
      </c>
      <c r="AE133" s="103">
        <v>6.9000000000000006E-2</v>
      </c>
      <c r="AF133" s="163">
        <v>4.9000000000000002E-2</v>
      </c>
      <c r="AG133" s="169">
        <v>7.4000000000000003E-3</v>
      </c>
      <c r="AH133" s="170">
        <v>7.4000000000000003E-3</v>
      </c>
      <c r="AI133" s="305">
        <f t="shared" si="90"/>
        <v>0.11666666666666667</v>
      </c>
      <c r="AJ133" s="296" t="b">
        <f t="shared" si="91"/>
        <v>1</v>
      </c>
      <c r="AK133" s="636">
        <f t="shared" si="101"/>
        <v>3.5000000000000003E-2</v>
      </c>
      <c r="AL133" s="635" t="b">
        <f t="shared" si="102"/>
        <v>0</v>
      </c>
      <c r="AM133" s="308">
        <f t="shared" si="92"/>
        <v>6.6665679038682294E-3</v>
      </c>
      <c r="AN133" s="309" t="b">
        <f t="shared" si="103"/>
        <v>0</v>
      </c>
      <c r="AO133" s="309" t="b">
        <f t="shared" si="104"/>
        <v>0</v>
      </c>
    </row>
    <row r="134" spans="1:41" ht="16" x14ac:dyDescent="0.2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84"/>
        <v>0.11666666666666667</v>
      </c>
      <c r="H134" s="296" t="b">
        <f t="shared" si="85"/>
        <v>1</v>
      </c>
      <c r="I134" s="636">
        <f t="shared" si="93"/>
        <v>3.5000000000000003E-2</v>
      </c>
      <c r="J134" s="635" t="b">
        <f t="shared" si="94"/>
        <v>0</v>
      </c>
      <c r="K134" s="308">
        <f t="shared" si="86"/>
        <v>6.6665679038682294E-3</v>
      </c>
      <c r="L134" s="309" t="b">
        <f t="shared" si="95"/>
        <v>0</v>
      </c>
      <c r="M134" s="309" t="b">
        <f t="shared" si="96"/>
        <v>0</v>
      </c>
      <c r="O134" s="295" t="s">
        <v>945</v>
      </c>
      <c r="P134" s="293">
        <v>5.0999999999999997E-2</v>
      </c>
      <c r="Q134" s="103">
        <v>7.0999999999999994E-2</v>
      </c>
      <c r="R134" s="163">
        <v>0.05</v>
      </c>
      <c r="S134" s="169">
        <v>7.7000000000000002E-3</v>
      </c>
      <c r="T134" s="170">
        <v>7.4999999999999997E-3</v>
      </c>
      <c r="U134" s="305">
        <f t="shared" si="87"/>
        <v>0.11666666666666667</v>
      </c>
      <c r="V134" s="296" t="b">
        <f t="shared" si="88"/>
        <v>1</v>
      </c>
      <c r="W134" s="636">
        <f t="shared" si="97"/>
        <v>3.5000000000000003E-2</v>
      </c>
      <c r="X134" s="635" t="b">
        <f t="shared" si="98"/>
        <v>0</v>
      </c>
      <c r="Y134" s="308">
        <f t="shared" si="89"/>
        <v>6.6665679038682294E-3</v>
      </c>
      <c r="Z134" s="309" t="b">
        <f t="shared" si="99"/>
        <v>0</v>
      </c>
      <c r="AA134" s="309" t="b">
        <f t="shared" si="100"/>
        <v>0</v>
      </c>
      <c r="AC134" s="148" t="s">
        <v>945</v>
      </c>
      <c r="AD134" s="157">
        <v>0.05</v>
      </c>
      <c r="AE134" s="103">
        <v>7.0999999999999994E-2</v>
      </c>
      <c r="AF134" s="163">
        <v>0.05</v>
      </c>
      <c r="AG134" s="169">
        <v>7.7000000000000002E-3</v>
      </c>
      <c r="AH134" s="170">
        <v>7.6E-3</v>
      </c>
      <c r="AI134" s="305">
        <f t="shared" si="90"/>
        <v>0.11666666666666667</v>
      </c>
      <c r="AJ134" s="296" t="b">
        <f t="shared" si="91"/>
        <v>1</v>
      </c>
      <c r="AK134" s="636">
        <f t="shared" si="101"/>
        <v>3.5000000000000003E-2</v>
      </c>
      <c r="AL134" s="635" t="b">
        <f t="shared" si="102"/>
        <v>0</v>
      </c>
      <c r="AM134" s="308">
        <f t="shared" si="92"/>
        <v>6.6665679038682294E-3</v>
      </c>
      <c r="AN134" s="309" t="b">
        <f t="shared" si="103"/>
        <v>0</v>
      </c>
      <c r="AO134" s="309" t="b">
        <f t="shared" si="104"/>
        <v>0</v>
      </c>
    </row>
    <row r="135" spans="1:41" ht="16" x14ac:dyDescent="0.2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84"/>
        <v>0.11666666666666667</v>
      </c>
      <c r="H135" s="296" t="b">
        <f t="shared" si="85"/>
        <v>1</v>
      </c>
      <c r="I135" s="636">
        <f t="shared" si="93"/>
        <v>3.5000000000000003E-2</v>
      </c>
      <c r="J135" s="635" t="b">
        <f t="shared" si="94"/>
        <v>0</v>
      </c>
      <c r="K135" s="308">
        <f t="shared" si="86"/>
        <v>6.6665679038682294E-3</v>
      </c>
      <c r="L135" s="309" t="b">
        <f t="shared" si="95"/>
        <v>0</v>
      </c>
      <c r="M135" s="309" t="b">
        <f t="shared" si="96"/>
        <v>0</v>
      </c>
      <c r="O135" s="295" t="s">
        <v>946</v>
      </c>
      <c r="P135" s="293">
        <v>5.1999999999999998E-2</v>
      </c>
      <c r="Q135" s="103">
        <v>7.2999999999999995E-2</v>
      </c>
      <c r="R135" s="163">
        <v>0.05</v>
      </c>
      <c r="S135" s="169">
        <v>7.9000000000000008E-3</v>
      </c>
      <c r="T135" s="170">
        <v>7.7000000000000002E-3</v>
      </c>
      <c r="U135" s="305">
        <f t="shared" si="87"/>
        <v>0.11666666666666667</v>
      </c>
      <c r="V135" s="296" t="b">
        <f t="shared" si="88"/>
        <v>1</v>
      </c>
      <c r="W135" s="636">
        <f t="shared" si="97"/>
        <v>3.5000000000000003E-2</v>
      </c>
      <c r="X135" s="635" t="b">
        <f t="shared" si="98"/>
        <v>0</v>
      </c>
      <c r="Y135" s="308">
        <f t="shared" si="89"/>
        <v>6.6665679038682294E-3</v>
      </c>
      <c r="Z135" s="309" t="b">
        <f t="shared" si="99"/>
        <v>0</v>
      </c>
      <c r="AA135" s="309" t="b">
        <f t="shared" si="100"/>
        <v>0</v>
      </c>
      <c r="AC135" s="148" t="s">
        <v>946</v>
      </c>
      <c r="AD135" s="157">
        <v>5.0999999999999997E-2</v>
      </c>
      <c r="AE135" s="103">
        <v>7.2999999999999995E-2</v>
      </c>
      <c r="AF135" s="163">
        <v>5.1999999999999998E-2</v>
      </c>
      <c r="AG135" s="169">
        <v>7.9000000000000008E-3</v>
      </c>
      <c r="AH135" s="170">
        <v>7.7000000000000002E-3</v>
      </c>
      <c r="AI135" s="305">
        <f t="shared" si="90"/>
        <v>0.11666666666666667</v>
      </c>
      <c r="AJ135" s="296" t="b">
        <f t="shared" si="91"/>
        <v>1</v>
      </c>
      <c r="AK135" s="636">
        <f t="shared" si="101"/>
        <v>3.5000000000000003E-2</v>
      </c>
      <c r="AL135" s="635" t="b">
        <f t="shared" si="102"/>
        <v>0</v>
      </c>
      <c r="AM135" s="308">
        <f t="shared" si="92"/>
        <v>6.6665679038682294E-3</v>
      </c>
      <c r="AN135" s="309" t="b">
        <f t="shared" si="103"/>
        <v>0</v>
      </c>
      <c r="AO135" s="309" t="b">
        <f t="shared" si="104"/>
        <v>0</v>
      </c>
    </row>
    <row r="136" spans="1:41" ht="16" x14ac:dyDescent="0.2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84"/>
        <v>0.11666666666666667</v>
      </c>
      <c r="H136" s="296" t="b">
        <f t="shared" si="85"/>
        <v>1</v>
      </c>
      <c r="I136" s="636">
        <f t="shared" si="93"/>
        <v>3.5000000000000003E-2</v>
      </c>
      <c r="J136" s="635" t="b">
        <f t="shared" si="94"/>
        <v>0</v>
      </c>
      <c r="K136" s="308">
        <f t="shared" si="86"/>
        <v>6.6665679038682294E-3</v>
      </c>
      <c r="L136" s="309" t="b">
        <f t="shared" si="95"/>
        <v>0</v>
      </c>
      <c r="M136" s="309" t="b">
        <f t="shared" si="96"/>
        <v>0</v>
      </c>
      <c r="O136" s="295" t="s">
        <v>947</v>
      </c>
      <c r="P136" s="293">
        <v>5.2999999999999999E-2</v>
      </c>
      <c r="Q136" s="103">
        <v>7.3999999999999996E-2</v>
      </c>
      <c r="R136" s="163">
        <v>5.1999999999999998E-2</v>
      </c>
      <c r="S136" s="169">
        <v>7.7999999999999996E-3</v>
      </c>
      <c r="T136" s="170">
        <v>7.9000000000000008E-3</v>
      </c>
      <c r="U136" s="305">
        <f t="shared" si="87"/>
        <v>0.11666666666666667</v>
      </c>
      <c r="V136" s="296" t="b">
        <f t="shared" si="88"/>
        <v>1</v>
      </c>
      <c r="W136" s="636">
        <f t="shared" si="97"/>
        <v>3.5000000000000003E-2</v>
      </c>
      <c r="X136" s="635" t="b">
        <f t="shared" si="98"/>
        <v>0</v>
      </c>
      <c r="Y136" s="308">
        <f t="shared" si="89"/>
        <v>6.6665679038682294E-3</v>
      </c>
      <c r="Z136" s="309" t="b">
        <f t="shared" si="99"/>
        <v>0</v>
      </c>
      <c r="AA136" s="309" t="b">
        <f t="shared" si="100"/>
        <v>0</v>
      </c>
      <c r="AC136" s="148" t="s">
        <v>947</v>
      </c>
      <c r="AD136" s="157">
        <v>5.2999999999999999E-2</v>
      </c>
      <c r="AE136" s="103">
        <v>7.3999999999999996E-2</v>
      </c>
      <c r="AF136" s="163">
        <v>5.2999999999999999E-2</v>
      </c>
      <c r="AG136" s="169">
        <v>8.0000000000000002E-3</v>
      </c>
      <c r="AH136" s="170">
        <v>8.0000000000000002E-3</v>
      </c>
      <c r="AI136" s="305">
        <f t="shared" si="90"/>
        <v>0.11666666666666667</v>
      </c>
      <c r="AJ136" s="296" t="b">
        <f t="shared" si="91"/>
        <v>1</v>
      </c>
      <c r="AK136" s="636">
        <f t="shared" si="101"/>
        <v>3.5000000000000003E-2</v>
      </c>
      <c r="AL136" s="635" t="b">
        <f t="shared" si="102"/>
        <v>0</v>
      </c>
      <c r="AM136" s="308">
        <f t="shared" si="92"/>
        <v>6.6665679038682294E-3</v>
      </c>
      <c r="AN136" s="309" t="b">
        <f t="shared" si="103"/>
        <v>0</v>
      </c>
      <c r="AO136" s="309" t="b">
        <f t="shared" si="104"/>
        <v>0</v>
      </c>
    </row>
    <row r="137" spans="1:41" ht="16" x14ac:dyDescent="0.2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84"/>
        <v>0.11666666666666667</v>
      </c>
      <c r="H137" s="296" t="b">
        <f t="shared" si="85"/>
        <v>1</v>
      </c>
      <c r="I137" s="636">
        <f t="shared" si="93"/>
        <v>3.5000000000000003E-2</v>
      </c>
      <c r="J137" s="635" t="b">
        <f t="shared" si="94"/>
        <v>0</v>
      </c>
      <c r="K137" s="308">
        <f t="shared" si="86"/>
        <v>6.6665679038682294E-3</v>
      </c>
      <c r="L137" s="309" t="b">
        <f t="shared" si="95"/>
        <v>0</v>
      </c>
      <c r="M137" s="309" t="b">
        <f t="shared" si="96"/>
        <v>0</v>
      </c>
      <c r="O137" s="295" t="s">
        <v>948</v>
      </c>
      <c r="P137" s="293">
        <v>5.3999999999999999E-2</v>
      </c>
      <c r="Q137" s="103">
        <v>7.4999999999999997E-2</v>
      </c>
      <c r="R137" s="163">
        <v>5.2999999999999999E-2</v>
      </c>
      <c r="S137" s="169">
        <v>8.0000000000000002E-3</v>
      </c>
      <c r="T137" s="170">
        <v>8.0000000000000002E-3</v>
      </c>
      <c r="U137" s="305">
        <f t="shared" si="87"/>
        <v>0.11666666666666667</v>
      </c>
      <c r="V137" s="296" t="b">
        <f t="shared" si="88"/>
        <v>1</v>
      </c>
      <c r="W137" s="636">
        <f t="shared" si="97"/>
        <v>3.5000000000000003E-2</v>
      </c>
      <c r="X137" s="635" t="b">
        <f t="shared" si="98"/>
        <v>0</v>
      </c>
      <c r="Y137" s="308">
        <f t="shared" si="89"/>
        <v>6.6665679038682294E-3</v>
      </c>
      <c r="Z137" s="309" t="b">
        <f t="shared" si="99"/>
        <v>0</v>
      </c>
      <c r="AA137" s="309" t="b">
        <f t="shared" si="100"/>
        <v>0</v>
      </c>
      <c r="AC137" s="148" t="s">
        <v>948</v>
      </c>
      <c r="AD137" s="157">
        <v>5.3999999999999999E-2</v>
      </c>
      <c r="AE137" s="103">
        <v>7.4999999999999997E-2</v>
      </c>
      <c r="AF137" s="163">
        <v>5.3999999999999999E-2</v>
      </c>
      <c r="AG137" s="169">
        <v>8.0999999999999996E-3</v>
      </c>
      <c r="AH137" s="170">
        <v>8.0999999999999996E-3</v>
      </c>
      <c r="AI137" s="305">
        <f t="shared" si="90"/>
        <v>0.11666666666666667</v>
      </c>
      <c r="AJ137" s="296" t="b">
        <f t="shared" si="91"/>
        <v>1</v>
      </c>
      <c r="AK137" s="636">
        <f t="shared" si="101"/>
        <v>3.5000000000000003E-2</v>
      </c>
      <c r="AL137" s="635" t="b">
        <f t="shared" si="102"/>
        <v>0</v>
      </c>
      <c r="AM137" s="308">
        <f t="shared" si="92"/>
        <v>6.6665679038682294E-3</v>
      </c>
      <c r="AN137" s="309" t="b">
        <f t="shared" si="103"/>
        <v>0</v>
      </c>
      <c r="AO137" s="309" t="b">
        <f t="shared" si="104"/>
        <v>0</v>
      </c>
    </row>
    <row r="138" spans="1:41" ht="17" thickBot="1" x14ac:dyDescent="0.25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84"/>
        <v>0.11666666666666667</v>
      </c>
      <c r="H138" s="291" t="b">
        <f t="shared" si="85"/>
        <v>1</v>
      </c>
      <c r="I138" s="636">
        <f t="shared" si="93"/>
        <v>3.5000000000000003E-2</v>
      </c>
      <c r="J138" s="635" t="b">
        <f t="shared" si="94"/>
        <v>0</v>
      </c>
      <c r="K138" s="308">
        <f t="shared" si="86"/>
        <v>6.6665679038682294E-3</v>
      </c>
      <c r="L138" s="309" t="b">
        <f t="shared" si="95"/>
        <v>0</v>
      </c>
      <c r="M138" s="309" t="b">
        <f t="shared" si="96"/>
        <v>0</v>
      </c>
      <c r="O138" s="147" t="s">
        <v>949</v>
      </c>
      <c r="P138" s="158">
        <v>5.5E-2</v>
      </c>
      <c r="Q138" s="159">
        <v>7.6999999999999999E-2</v>
      </c>
      <c r="R138" s="165">
        <v>5.3999999999999999E-2</v>
      </c>
      <c r="S138" s="171">
        <v>8.2000000000000007E-3</v>
      </c>
      <c r="T138" s="172">
        <v>8.0999999999999996E-3</v>
      </c>
      <c r="U138" s="307">
        <f t="shared" si="87"/>
        <v>0.11666666666666667</v>
      </c>
      <c r="V138" s="291" t="b">
        <f t="shared" si="88"/>
        <v>1</v>
      </c>
      <c r="W138" s="636">
        <f t="shared" si="97"/>
        <v>3.5000000000000003E-2</v>
      </c>
      <c r="X138" s="635" t="b">
        <f t="shared" si="98"/>
        <v>0</v>
      </c>
      <c r="Y138" s="308">
        <f t="shared" si="89"/>
        <v>6.6665679038682294E-3</v>
      </c>
      <c r="Z138" s="309" t="b">
        <f t="shared" si="99"/>
        <v>0</v>
      </c>
      <c r="AA138" s="309" t="b">
        <f t="shared" si="100"/>
        <v>0</v>
      </c>
      <c r="AC138" s="147" t="s">
        <v>949</v>
      </c>
      <c r="AD138" s="158">
        <v>5.3999999999999999E-2</v>
      </c>
      <c r="AE138" s="159">
        <v>7.5999999999999998E-2</v>
      </c>
      <c r="AF138" s="165">
        <v>5.3999999999999999E-2</v>
      </c>
      <c r="AG138" s="171">
        <v>8.0999999999999996E-3</v>
      </c>
      <c r="AH138" s="172">
        <v>8.2000000000000007E-3</v>
      </c>
      <c r="AI138" s="307">
        <f t="shared" si="90"/>
        <v>0.11666666666666667</v>
      </c>
      <c r="AJ138" s="291" t="b">
        <f t="shared" si="91"/>
        <v>1</v>
      </c>
      <c r="AK138" s="636">
        <f t="shared" si="101"/>
        <v>3.5000000000000003E-2</v>
      </c>
      <c r="AL138" s="635" t="b">
        <f t="shared" si="102"/>
        <v>0</v>
      </c>
      <c r="AM138" s="308">
        <f t="shared" si="92"/>
        <v>6.6665679038682294E-3</v>
      </c>
      <c r="AN138" s="309" t="b">
        <f t="shared" si="103"/>
        <v>0</v>
      </c>
      <c r="AO138" s="309" t="b">
        <f t="shared" si="104"/>
        <v>0</v>
      </c>
    </row>
    <row r="140" spans="1:41" ht="16" thickBot="1" x14ac:dyDescent="0.25">
      <c r="AF140" s="1">
        <v>6</v>
      </c>
    </row>
    <row r="141" spans="1:41" ht="14.75" customHeight="1" thickBot="1" x14ac:dyDescent="0.25">
      <c r="A141" s="531" t="s">
        <v>971</v>
      </c>
      <c r="B141" s="532"/>
      <c r="C141" s="532"/>
      <c r="D141" s="532"/>
      <c r="E141" s="532"/>
      <c r="F141" s="533"/>
      <c r="G141" s="517" t="s">
        <v>1215</v>
      </c>
      <c r="H141" s="626" t="s">
        <v>1214</v>
      </c>
      <c r="I141" s="632" t="s">
        <v>1216</v>
      </c>
      <c r="J141" s="626" t="s">
        <v>1213</v>
      </c>
      <c r="K141" s="517" t="s">
        <v>1130</v>
      </c>
      <c r="L141" s="514" t="s">
        <v>1131</v>
      </c>
      <c r="M141" s="514" t="s">
        <v>1132</v>
      </c>
      <c r="O141" s="531" t="s">
        <v>972</v>
      </c>
      <c r="P141" s="532"/>
      <c r="Q141" s="532"/>
      <c r="R141" s="532"/>
      <c r="S141" s="532"/>
      <c r="T141" s="533"/>
      <c r="U141" s="517" t="s">
        <v>1215</v>
      </c>
      <c r="V141" s="626" t="s">
        <v>1214</v>
      </c>
      <c r="W141" s="632" t="s">
        <v>1216</v>
      </c>
      <c r="X141" s="626" t="s">
        <v>1213</v>
      </c>
      <c r="Y141" s="517" t="s">
        <v>1130</v>
      </c>
      <c r="Z141" s="514" t="s">
        <v>1131</v>
      </c>
      <c r="AA141" s="514" t="s">
        <v>1132</v>
      </c>
      <c r="AC141" s="531" t="s">
        <v>973</v>
      </c>
      <c r="AD141" s="532"/>
      <c r="AE141" s="532"/>
      <c r="AF141" s="532"/>
      <c r="AG141" s="532"/>
      <c r="AH141" s="533"/>
      <c r="AI141" s="517" t="s">
        <v>1215</v>
      </c>
      <c r="AJ141" s="626" t="s">
        <v>1214</v>
      </c>
      <c r="AK141" s="632" t="s">
        <v>1216</v>
      </c>
      <c r="AL141" s="626" t="s">
        <v>1213</v>
      </c>
      <c r="AM141" s="517" t="s">
        <v>1130</v>
      </c>
      <c r="AN141" s="514" t="s">
        <v>1131</v>
      </c>
      <c r="AO141" s="514" t="s">
        <v>1132</v>
      </c>
    </row>
    <row r="142" spans="1:41" ht="14.75" customHeight="1" thickBot="1" x14ac:dyDescent="0.25">
      <c r="A142" s="151"/>
      <c r="B142" s="522" t="s">
        <v>1092</v>
      </c>
      <c r="C142" s="522"/>
      <c r="D142" s="523"/>
      <c r="E142" s="524" t="s">
        <v>958</v>
      </c>
      <c r="F142" s="525"/>
      <c r="G142" s="518"/>
      <c r="H142" s="627"/>
      <c r="I142" s="633"/>
      <c r="J142" s="627"/>
      <c r="K142" s="518"/>
      <c r="L142" s="515"/>
      <c r="M142" s="515"/>
      <c r="O142" s="281"/>
      <c r="P142" s="526" t="s">
        <v>1092</v>
      </c>
      <c r="Q142" s="522"/>
      <c r="R142" s="523"/>
      <c r="S142" s="524" t="s">
        <v>958</v>
      </c>
      <c r="T142" s="525"/>
      <c r="U142" s="518"/>
      <c r="V142" s="627"/>
      <c r="W142" s="633"/>
      <c r="X142" s="627"/>
      <c r="Y142" s="518"/>
      <c r="Z142" s="515"/>
      <c r="AA142" s="515"/>
      <c r="AC142" s="151"/>
      <c r="AD142" s="522" t="s">
        <v>1092</v>
      </c>
      <c r="AE142" s="522"/>
      <c r="AF142" s="523"/>
      <c r="AG142" s="524" t="s">
        <v>958</v>
      </c>
      <c r="AH142" s="525"/>
      <c r="AI142" s="518"/>
      <c r="AJ142" s="627"/>
      <c r="AK142" s="633"/>
      <c r="AL142" s="627"/>
      <c r="AM142" s="518"/>
      <c r="AN142" s="515"/>
      <c r="AO142" s="515"/>
    </row>
    <row r="143" spans="1:41" ht="16" thickBot="1" x14ac:dyDescent="0.25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521"/>
      <c r="H143" s="631"/>
      <c r="I143" s="634"/>
      <c r="J143" s="631"/>
      <c r="K143" s="519"/>
      <c r="L143" s="516"/>
      <c r="M143" s="516"/>
      <c r="O143" s="294" t="s">
        <v>790</v>
      </c>
      <c r="P143" s="292" t="s">
        <v>950</v>
      </c>
      <c r="Q143" s="153" t="s">
        <v>951</v>
      </c>
      <c r="R143" s="154" t="s">
        <v>952</v>
      </c>
      <c r="S143" s="166" t="s">
        <v>956</v>
      </c>
      <c r="T143" s="167" t="s">
        <v>957</v>
      </c>
      <c r="U143" s="521"/>
      <c r="V143" s="631"/>
      <c r="W143" s="634"/>
      <c r="X143" s="631"/>
      <c r="Y143" s="519"/>
      <c r="Z143" s="516"/>
      <c r="AA143" s="516"/>
      <c r="AC143" s="152" t="s">
        <v>790</v>
      </c>
      <c r="AD143" s="153" t="s">
        <v>950</v>
      </c>
      <c r="AE143" s="153" t="s">
        <v>951</v>
      </c>
      <c r="AF143" s="154" t="s">
        <v>952</v>
      </c>
      <c r="AG143" s="166" t="s">
        <v>956</v>
      </c>
      <c r="AH143" s="167" t="s">
        <v>957</v>
      </c>
      <c r="AI143" s="521"/>
      <c r="AJ143" s="631"/>
      <c r="AK143" s="634"/>
      <c r="AL143" s="631"/>
      <c r="AM143" s="519"/>
      <c r="AN143" s="516"/>
      <c r="AO143" s="516"/>
    </row>
    <row r="144" spans="1:41" ht="16" x14ac:dyDescent="0.2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105">35/300</f>
        <v>0.11666666666666667</v>
      </c>
      <c r="H144" s="296" t="b">
        <f t="shared" ref="H144:H165" si="106">IF(C145&lt;G144,TRUE,FALSE)</f>
        <v>1</v>
      </c>
      <c r="I144" s="636">
        <f>35/1000</f>
        <v>3.5000000000000003E-2</v>
      </c>
      <c r="J144" s="635" t="b">
        <f>IF(C144&lt;I144,TRUE,FALSE)</f>
        <v>0</v>
      </c>
      <c r="K144" s="308">
        <f t="shared" ref="K144:K165" si="107">ATAN(G144/(35/2))</f>
        <v>6.6665679038682294E-3</v>
      </c>
      <c r="L144" s="309" t="b">
        <f>IF(F144&lt;K144,TRUE,FALSE)</f>
        <v>0</v>
      </c>
      <c r="M144" s="309" t="b">
        <f>IF(E144&lt;K144,TRUE,FALSE)</f>
        <v>0</v>
      </c>
      <c r="O144" s="219" t="s">
        <v>928</v>
      </c>
      <c r="P144" s="155">
        <v>5.5E-2</v>
      </c>
      <c r="Q144" s="156">
        <v>0.08</v>
      </c>
      <c r="R144" s="164">
        <v>5.7000000000000002E-2</v>
      </c>
      <c r="S144" s="151">
        <v>8.3000000000000001E-3</v>
      </c>
      <c r="T144" s="168">
        <v>8.6999999999999994E-3</v>
      </c>
      <c r="U144" s="305">
        <f t="shared" ref="U144:U165" si="108">35/300</f>
        <v>0.11666666666666667</v>
      </c>
      <c r="V144" s="296" t="b">
        <f t="shared" ref="V144:V165" si="109">IF(Q145&lt;U144,TRUE,FALSE)</f>
        <v>1</v>
      </c>
      <c r="W144" s="636">
        <f>35/1000</f>
        <v>3.5000000000000003E-2</v>
      </c>
      <c r="X144" s="635" t="b">
        <f>IF(Q144&lt;W144,TRUE,FALSE)</f>
        <v>0</v>
      </c>
      <c r="Y144" s="308">
        <f t="shared" ref="Y144:Y165" si="110">ATAN(U144/(35/2))</f>
        <v>6.6665679038682294E-3</v>
      </c>
      <c r="Z144" s="309" t="b">
        <f>IF(T144&lt;Y144,TRUE,FALSE)</f>
        <v>0</v>
      </c>
      <c r="AA144" s="309" t="b">
        <f>IF(S144&lt;Y144,TRUE,FALSE)</f>
        <v>0</v>
      </c>
      <c r="AC144" s="149" t="s">
        <v>928</v>
      </c>
      <c r="AD144" s="155">
        <v>5.8000000000000003E-2</v>
      </c>
      <c r="AE144" s="156">
        <v>8.2000000000000003E-2</v>
      </c>
      <c r="AF144" s="164">
        <v>5.8000000000000003E-2</v>
      </c>
      <c r="AG144" s="151">
        <v>8.6999999999999994E-3</v>
      </c>
      <c r="AH144" s="168">
        <v>8.6999999999999994E-3</v>
      </c>
      <c r="AI144" s="305">
        <f t="shared" ref="AI144:AI165" si="111">35/300</f>
        <v>0.11666666666666667</v>
      </c>
      <c r="AJ144" s="296" t="b">
        <f t="shared" ref="AJ144:AJ165" si="112">IF(AE145&lt;AI144,TRUE,FALSE)</f>
        <v>1</v>
      </c>
      <c r="AK144" s="636">
        <f>35/1000</f>
        <v>3.5000000000000003E-2</v>
      </c>
      <c r="AL144" s="635" t="b">
        <f>IF(AE144&lt;AK144,TRUE,FALSE)</f>
        <v>0</v>
      </c>
      <c r="AM144" s="308">
        <f t="shared" ref="AM144:AM165" si="113">ATAN(AI144/(35/2))</f>
        <v>6.6665679038682294E-3</v>
      </c>
      <c r="AN144" s="309" t="b">
        <f>IF(AH144&lt;AM144,TRUE,FALSE)</f>
        <v>0</v>
      </c>
      <c r="AO144" s="309" t="b">
        <f>IF(AG144&lt;AM144,TRUE,FALSE)</f>
        <v>0</v>
      </c>
    </row>
    <row r="145" spans="1:41" ht="16" x14ac:dyDescent="0.2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105"/>
        <v>0.11666666666666667</v>
      </c>
      <c r="H145" s="296" t="b">
        <f t="shared" si="106"/>
        <v>1</v>
      </c>
      <c r="I145" s="636">
        <f t="shared" ref="I145:I165" si="114">35/1000</f>
        <v>3.5000000000000003E-2</v>
      </c>
      <c r="J145" s="635" t="b">
        <f t="shared" ref="J145:J165" si="115">IF(C145&lt;I145,TRUE,FALSE)</f>
        <v>0</v>
      </c>
      <c r="K145" s="308">
        <f t="shared" si="107"/>
        <v>6.6665679038682294E-3</v>
      </c>
      <c r="L145" s="309" t="b">
        <f t="shared" ref="L145:L165" si="116">IF(F145&lt;K145,TRUE,FALSE)</f>
        <v>0</v>
      </c>
      <c r="M145" s="309" t="b">
        <f t="shared" ref="M145:M165" si="117">IF(E145&lt;K145,TRUE,FALSE)</f>
        <v>0</v>
      </c>
      <c r="O145" s="295" t="s">
        <v>929</v>
      </c>
      <c r="P145" s="293">
        <v>5.3999999999999999E-2</v>
      </c>
      <c r="Q145" s="103">
        <v>7.8E-2</v>
      </c>
      <c r="R145" s="163">
        <v>5.6000000000000001E-2</v>
      </c>
      <c r="S145" s="169">
        <v>8.0999999999999996E-3</v>
      </c>
      <c r="T145" s="170">
        <v>8.5000000000000006E-3</v>
      </c>
      <c r="U145" s="305">
        <f t="shared" si="108"/>
        <v>0.11666666666666667</v>
      </c>
      <c r="V145" s="296" t="b">
        <f t="shared" si="109"/>
        <v>1</v>
      </c>
      <c r="W145" s="636">
        <f t="shared" ref="W145:W165" si="118">35/1000</f>
        <v>3.5000000000000003E-2</v>
      </c>
      <c r="X145" s="635" t="b">
        <f t="shared" ref="X145:X165" si="119">IF(Q145&lt;W145,TRUE,FALSE)</f>
        <v>0</v>
      </c>
      <c r="Y145" s="308">
        <f t="shared" si="110"/>
        <v>6.6665679038682294E-3</v>
      </c>
      <c r="Z145" s="309" t="b">
        <f t="shared" ref="Z145:Z165" si="120">IF(T145&lt;Y145,TRUE,FALSE)</f>
        <v>0</v>
      </c>
      <c r="AA145" s="309" t="b">
        <f t="shared" ref="AA145:AA165" si="121">IF(S145&lt;Y145,TRUE,FALSE)</f>
        <v>0</v>
      </c>
      <c r="AC145" s="148" t="s">
        <v>929</v>
      </c>
      <c r="AD145" s="157">
        <v>5.7000000000000002E-2</v>
      </c>
      <c r="AE145" s="103">
        <v>0.08</v>
      </c>
      <c r="AF145" s="163">
        <v>5.7000000000000002E-2</v>
      </c>
      <c r="AG145" s="169">
        <v>8.5000000000000006E-3</v>
      </c>
      <c r="AH145" s="170">
        <v>8.5000000000000006E-3</v>
      </c>
      <c r="AI145" s="305">
        <f t="shared" si="111"/>
        <v>0.11666666666666667</v>
      </c>
      <c r="AJ145" s="296" t="b">
        <f t="shared" si="112"/>
        <v>1</v>
      </c>
      <c r="AK145" s="636">
        <f t="shared" ref="AK145:AK165" si="122">35/1000</f>
        <v>3.5000000000000003E-2</v>
      </c>
      <c r="AL145" s="635" t="b">
        <f t="shared" ref="AL145:AL165" si="123">IF(AE145&lt;AK145,TRUE,FALSE)</f>
        <v>0</v>
      </c>
      <c r="AM145" s="308">
        <f t="shared" si="113"/>
        <v>6.6665679038682294E-3</v>
      </c>
      <c r="AN145" s="309" t="b">
        <f t="shared" ref="AN145:AN165" si="124">IF(AH145&lt;AM145,TRUE,FALSE)</f>
        <v>0</v>
      </c>
      <c r="AO145" s="309" t="b">
        <f t="shared" ref="AO145:AO165" si="125">IF(AG145&lt;AM145,TRUE,FALSE)</f>
        <v>0</v>
      </c>
    </row>
    <row r="146" spans="1:41" ht="16" x14ac:dyDescent="0.2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105"/>
        <v>0.11666666666666667</v>
      </c>
      <c r="H146" s="296" t="b">
        <f t="shared" si="106"/>
        <v>1</v>
      </c>
      <c r="I146" s="636">
        <f t="shared" si="114"/>
        <v>3.5000000000000003E-2</v>
      </c>
      <c r="J146" s="635" t="b">
        <f t="shared" si="115"/>
        <v>0</v>
      </c>
      <c r="K146" s="308">
        <f t="shared" si="107"/>
        <v>6.6665679038682294E-3</v>
      </c>
      <c r="L146" s="309" t="b">
        <f t="shared" si="116"/>
        <v>0</v>
      </c>
      <c r="M146" s="309" t="b">
        <f t="shared" si="117"/>
        <v>0</v>
      </c>
      <c r="O146" s="295" t="s">
        <v>930</v>
      </c>
      <c r="P146" s="293">
        <v>5.2999999999999999E-2</v>
      </c>
      <c r="Q146" s="103">
        <v>7.5999999999999998E-2</v>
      </c>
      <c r="R146" s="163">
        <v>5.5E-2</v>
      </c>
      <c r="S146" s="169">
        <v>8.0000000000000002E-3</v>
      </c>
      <c r="T146" s="170">
        <v>8.3000000000000001E-3</v>
      </c>
      <c r="U146" s="305">
        <f t="shared" si="108"/>
        <v>0.11666666666666667</v>
      </c>
      <c r="V146" s="296" t="b">
        <f t="shared" si="109"/>
        <v>1</v>
      </c>
      <c r="W146" s="636">
        <f t="shared" si="118"/>
        <v>3.5000000000000003E-2</v>
      </c>
      <c r="X146" s="635" t="b">
        <f t="shared" si="119"/>
        <v>0</v>
      </c>
      <c r="Y146" s="308">
        <f t="shared" si="110"/>
        <v>6.6665679038682294E-3</v>
      </c>
      <c r="Z146" s="309" t="b">
        <f t="shared" si="120"/>
        <v>0</v>
      </c>
      <c r="AA146" s="309" t="b">
        <f t="shared" si="121"/>
        <v>0</v>
      </c>
      <c r="AC146" s="148" t="s">
        <v>930</v>
      </c>
      <c r="AD146" s="157">
        <v>5.5E-2</v>
      </c>
      <c r="AE146" s="103">
        <v>7.8E-2</v>
      </c>
      <c r="AF146" s="163">
        <v>5.5E-2</v>
      </c>
      <c r="AG146" s="169">
        <v>8.3000000000000001E-3</v>
      </c>
      <c r="AH146" s="170">
        <v>8.3000000000000001E-3</v>
      </c>
      <c r="AI146" s="305">
        <f t="shared" si="111"/>
        <v>0.11666666666666667</v>
      </c>
      <c r="AJ146" s="296" t="b">
        <f t="shared" si="112"/>
        <v>1</v>
      </c>
      <c r="AK146" s="636">
        <f t="shared" si="122"/>
        <v>3.5000000000000003E-2</v>
      </c>
      <c r="AL146" s="635" t="b">
        <f t="shared" si="123"/>
        <v>0</v>
      </c>
      <c r="AM146" s="308">
        <f t="shared" si="113"/>
        <v>6.6665679038682294E-3</v>
      </c>
      <c r="AN146" s="309" t="b">
        <f t="shared" si="124"/>
        <v>0</v>
      </c>
      <c r="AO146" s="309" t="b">
        <f t="shared" si="125"/>
        <v>0</v>
      </c>
    </row>
    <row r="147" spans="1:41" ht="16" x14ac:dyDescent="0.2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105"/>
        <v>0.11666666666666667</v>
      </c>
      <c r="H147" s="296" t="b">
        <f t="shared" si="106"/>
        <v>1</v>
      </c>
      <c r="I147" s="636">
        <f t="shared" si="114"/>
        <v>3.5000000000000003E-2</v>
      </c>
      <c r="J147" s="635" t="b">
        <f t="shared" si="115"/>
        <v>0</v>
      </c>
      <c r="K147" s="308">
        <f t="shared" si="107"/>
        <v>6.6665679038682294E-3</v>
      </c>
      <c r="L147" s="309" t="b">
        <f t="shared" si="116"/>
        <v>0</v>
      </c>
      <c r="M147" s="309" t="b">
        <f t="shared" si="117"/>
        <v>0</v>
      </c>
      <c r="O147" s="295" t="s">
        <v>931</v>
      </c>
      <c r="P147" s="293">
        <v>5.1999999999999998E-2</v>
      </c>
      <c r="Q147" s="103">
        <v>7.3999999999999996E-2</v>
      </c>
      <c r="R147" s="163">
        <v>5.2999999999999999E-2</v>
      </c>
      <c r="S147" s="169">
        <v>7.7999999999999996E-3</v>
      </c>
      <c r="T147" s="170">
        <v>8.0999999999999996E-3</v>
      </c>
      <c r="U147" s="305">
        <f t="shared" si="108"/>
        <v>0.11666666666666667</v>
      </c>
      <c r="V147" s="296" t="b">
        <f t="shared" si="109"/>
        <v>1</v>
      </c>
      <c r="W147" s="636">
        <f t="shared" si="118"/>
        <v>3.5000000000000003E-2</v>
      </c>
      <c r="X147" s="635" t="b">
        <f t="shared" si="119"/>
        <v>0</v>
      </c>
      <c r="Y147" s="308">
        <f t="shared" si="110"/>
        <v>6.6665679038682294E-3</v>
      </c>
      <c r="Z147" s="309" t="b">
        <f t="shared" si="120"/>
        <v>0</v>
      </c>
      <c r="AA147" s="309" t="b">
        <f t="shared" si="121"/>
        <v>0</v>
      </c>
      <c r="AC147" s="148" t="s">
        <v>931</v>
      </c>
      <c r="AD147" s="157">
        <v>5.3999999999999999E-2</v>
      </c>
      <c r="AE147" s="103">
        <v>7.5999999999999998E-2</v>
      </c>
      <c r="AF147" s="163">
        <v>5.2999999999999999E-2</v>
      </c>
      <c r="AG147" s="169">
        <v>8.0999999999999996E-3</v>
      </c>
      <c r="AH147" s="170">
        <v>8.0000000000000002E-3</v>
      </c>
      <c r="AI147" s="305">
        <f t="shared" si="111"/>
        <v>0.11666666666666667</v>
      </c>
      <c r="AJ147" s="296" t="b">
        <f t="shared" si="112"/>
        <v>1</v>
      </c>
      <c r="AK147" s="636">
        <f t="shared" si="122"/>
        <v>3.5000000000000003E-2</v>
      </c>
      <c r="AL147" s="635" t="b">
        <f t="shared" si="123"/>
        <v>0</v>
      </c>
      <c r="AM147" s="308">
        <f t="shared" si="113"/>
        <v>6.6665679038682294E-3</v>
      </c>
      <c r="AN147" s="309" t="b">
        <f t="shared" si="124"/>
        <v>0</v>
      </c>
      <c r="AO147" s="309" t="b">
        <f t="shared" si="125"/>
        <v>0</v>
      </c>
    </row>
    <row r="148" spans="1:41" ht="16" x14ac:dyDescent="0.2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105"/>
        <v>0.11666666666666667</v>
      </c>
      <c r="H148" s="296" t="b">
        <f t="shared" si="106"/>
        <v>1</v>
      </c>
      <c r="I148" s="636">
        <f t="shared" si="114"/>
        <v>3.5000000000000003E-2</v>
      </c>
      <c r="J148" s="635" t="b">
        <f t="shared" si="115"/>
        <v>0</v>
      </c>
      <c r="K148" s="308">
        <f t="shared" si="107"/>
        <v>6.6665679038682294E-3</v>
      </c>
      <c r="L148" s="309" t="b">
        <f t="shared" si="116"/>
        <v>0</v>
      </c>
      <c r="M148" s="309" t="b">
        <f t="shared" si="117"/>
        <v>0</v>
      </c>
      <c r="O148" s="295" t="s">
        <v>932</v>
      </c>
      <c r="P148" s="293">
        <v>5.0999999999999997E-2</v>
      </c>
      <c r="Q148" s="103">
        <v>7.1999999999999995E-2</v>
      </c>
      <c r="R148" s="163">
        <v>5.1999999999999998E-2</v>
      </c>
      <c r="S148" s="169">
        <v>7.6E-3</v>
      </c>
      <c r="T148" s="170">
        <v>7.7999999999999996E-3</v>
      </c>
      <c r="U148" s="305">
        <f t="shared" si="108"/>
        <v>0.11666666666666667</v>
      </c>
      <c r="V148" s="296" t="b">
        <f t="shared" si="109"/>
        <v>1</v>
      </c>
      <c r="W148" s="636">
        <f t="shared" si="118"/>
        <v>3.5000000000000003E-2</v>
      </c>
      <c r="X148" s="635" t="b">
        <f t="shared" si="119"/>
        <v>0</v>
      </c>
      <c r="Y148" s="308">
        <f t="shared" si="110"/>
        <v>6.6665679038682294E-3</v>
      </c>
      <c r="Z148" s="309" t="b">
        <f t="shared" si="120"/>
        <v>0</v>
      </c>
      <c r="AA148" s="309" t="b">
        <f t="shared" si="121"/>
        <v>0</v>
      </c>
      <c r="AC148" s="148" t="s">
        <v>932</v>
      </c>
      <c r="AD148" s="157">
        <v>5.1999999999999998E-2</v>
      </c>
      <c r="AE148" s="103">
        <v>7.2999999999999995E-2</v>
      </c>
      <c r="AF148" s="163">
        <v>5.1999999999999998E-2</v>
      </c>
      <c r="AG148" s="169">
        <v>7.7999999999999996E-3</v>
      </c>
      <c r="AH148" s="170">
        <v>7.7999999999999996E-3</v>
      </c>
      <c r="AI148" s="305">
        <f t="shared" si="111"/>
        <v>0.11666666666666667</v>
      </c>
      <c r="AJ148" s="296" t="b">
        <f t="shared" si="112"/>
        <v>1</v>
      </c>
      <c r="AK148" s="636">
        <f t="shared" si="122"/>
        <v>3.5000000000000003E-2</v>
      </c>
      <c r="AL148" s="635" t="b">
        <f t="shared" si="123"/>
        <v>0</v>
      </c>
      <c r="AM148" s="308">
        <f t="shared" si="113"/>
        <v>6.6665679038682294E-3</v>
      </c>
      <c r="AN148" s="309" t="b">
        <f t="shared" si="124"/>
        <v>0</v>
      </c>
      <c r="AO148" s="309" t="b">
        <f t="shared" si="125"/>
        <v>0</v>
      </c>
    </row>
    <row r="149" spans="1:41" ht="16" x14ac:dyDescent="0.2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105"/>
        <v>0.11666666666666667</v>
      </c>
      <c r="H149" s="296" t="b">
        <f t="shared" si="106"/>
        <v>1</v>
      </c>
      <c r="I149" s="636">
        <f t="shared" si="114"/>
        <v>3.5000000000000003E-2</v>
      </c>
      <c r="J149" s="635" t="b">
        <f t="shared" si="115"/>
        <v>0</v>
      </c>
      <c r="K149" s="308">
        <f t="shared" si="107"/>
        <v>6.6665679038682294E-3</v>
      </c>
      <c r="L149" s="309" t="b">
        <f t="shared" si="116"/>
        <v>0</v>
      </c>
      <c r="M149" s="309" t="b">
        <f t="shared" si="117"/>
        <v>0</v>
      </c>
      <c r="O149" s="295" t="s">
        <v>933</v>
      </c>
      <c r="P149" s="293">
        <v>4.9000000000000002E-2</v>
      </c>
      <c r="Q149" s="103">
        <v>7.0000000000000007E-2</v>
      </c>
      <c r="R149" s="163">
        <v>0.05</v>
      </c>
      <c r="S149" s="169">
        <v>7.4000000000000003E-3</v>
      </c>
      <c r="T149" s="170">
        <v>7.4999999999999997E-3</v>
      </c>
      <c r="U149" s="305">
        <f t="shared" si="108"/>
        <v>0.11666666666666667</v>
      </c>
      <c r="V149" s="296" t="b">
        <f t="shared" si="109"/>
        <v>1</v>
      </c>
      <c r="W149" s="636">
        <f t="shared" si="118"/>
        <v>3.5000000000000003E-2</v>
      </c>
      <c r="X149" s="635" t="b">
        <f t="shared" si="119"/>
        <v>0</v>
      </c>
      <c r="Y149" s="308">
        <f t="shared" si="110"/>
        <v>6.6665679038682294E-3</v>
      </c>
      <c r="Z149" s="309" t="b">
        <f t="shared" si="120"/>
        <v>0</v>
      </c>
      <c r="AA149" s="309" t="b">
        <f t="shared" si="121"/>
        <v>0</v>
      </c>
      <c r="AC149" s="148" t="s">
        <v>933</v>
      </c>
      <c r="AD149" s="157">
        <v>0.05</v>
      </c>
      <c r="AE149" s="103">
        <v>7.0000000000000007E-2</v>
      </c>
      <c r="AF149" s="163">
        <v>0.05</v>
      </c>
      <c r="AG149" s="169">
        <v>7.4999999999999997E-3</v>
      </c>
      <c r="AH149" s="170">
        <v>7.4999999999999997E-3</v>
      </c>
      <c r="AI149" s="305">
        <f t="shared" si="111"/>
        <v>0.11666666666666667</v>
      </c>
      <c r="AJ149" s="296" t="b">
        <f t="shared" si="112"/>
        <v>1</v>
      </c>
      <c r="AK149" s="636">
        <f t="shared" si="122"/>
        <v>3.5000000000000003E-2</v>
      </c>
      <c r="AL149" s="635" t="b">
        <f t="shared" si="123"/>
        <v>0</v>
      </c>
      <c r="AM149" s="308">
        <f t="shared" si="113"/>
        <v>6.6665679038682294E-3</v>
      </c>
      <c r="AN149" s="309" t="b">
        <f t="shared" si="124"/>
        <v>0</v>
      </c>
      <c r="AO149" s="309" t="b">
        <f t="shared" si="125"/>
        <v>0</v>
      </c>
    </row>
    <row r="150" spans="1:41" ht="16" x14ac:dyDescent="0.2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105"/>
        <v>0.11666666666666667</v>
      </c>
      <c r="H150" s="296" t="b">
        <f t="shared" si="106"/>
        <v>1</v>
      </c>
      <c r="I150" s="636">
        <f t="shared" si="114"/>
        <v>3.5000000000000003E-2</v>
      </c>
      <c r="J150" s="635" t="b">
        <f t="shared" si="115"/>
        <v>0</v>
      </c>
      <c r="K150" s="308">
        <f t="shared" si="107"/>
        <v>6.6665679038682294E-3</v>
      </c>
      <c r="L150" s="309" t="b">
        <f t="shared" si="116"/>
        <v>0</v>
      </c>
      <c r="M150" s="309" t="b">
        <f t="shared" si="117"/>
        <v>0</v>
      </c>
      <c r="O150" s="295" t="s">
        <v>934</v>
      </c>
      <c r="P150" s="293">
        <v>4.8000000000000001E-2</v>
      </c>
      <c r="Q150" s="103">
        <v>6.7000000000000004E-2</v>
      </c>
      <c r="R150" s="163">
        <v>4.7E-2</v>
      </c>
      <c r="S150" s="169">
        <v>7.1999999999999998E-3</v>
      </c>
      <c r="T150" s="170">
        <v>7.3000000000000001E-3</v>
      </c>
      <c r="U150" s="305">
        <f t="shared" si="108"/>
        <v>0.11666666666666667</v>
      </c>
      <c r="V150" s="296" t="b">
        <f t="shared" si="109"/>
        <v>1</v>
      </c>
      <c r="W150" s="636">
        <f t="shared" si="118"/>
        <v>3.5000000000000003E-2</v>
      </c>
      <c r="X150" s="635" t="b">
        <f t="shared" si="119"/>
        <v>0</v>
      </c>
      <c r="Y150" s="308">
        <f t="shared" si="110"/>
        <v>6.6665679038682294E-3</v>
      </c>
      <c r="Z150" s="309" t="b">
        <f t="shared" si="120"/>
        <v>0</v>
      </c>
      <c r="AA150" s="309" t="b">
        <f t="shared" si="121"/>
        <v>0</v>
      </c>
      <c r="AC150" s="148" t="s">
        <v>934</v>
      </c>
      <c r="AD150" s="157">
        <v>4.8000000000000001E-2</v>
      </c>
      <c r="AE150" s="103">
        <v>6.8000000000000005E-2</v>
      </c>
      <c r="AF150" s="163">
        <v>4.8000000000000001E-2</v>
      </c>
      <c r="AG150" s="169">
        <v>7.3000000000000001E-3</v>
      </c>
      <c r="AH150" s="170">
        <v>7.1999999999999998E-3</v>
      </c>
      <c r="AI150" s="305">
        <f t="shared" si="111"/>
        <v>0.11666666666666667</v>
      </c>
      <c r="AJ150" s="296" t="b">
        <f t="shared" si="112"/>
        <v>1</v>
      </c>
      <c r="AK150" s="636">
        <f t="shared" si="122"/>
        <v>3.5000000000000003E-2</v>
      </c>
      <c r="AL150" s="635" t="b">
        <f t="shared" si="123"/>
        <v>0</v>
      </c>
      <c r="AM150" s="308">
        <f t="shared" si="113"/>
        <v>6.6665679038682294E-3</v>
      </c>
      <c r="AN150" s="309" t="b">
        <f t="shared" si="124"/>
        <v>0</v>
      </c>
      <c r="AO150" s="309" t="b">
        <f t="shared" si="125"/>
        <v>0</v>
      </c>
    </row>
    <row r="151" spans="1:41" ht="16" x14ac:dyDescent="0.2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105"/>
        <v>0.11666666666666667</v>
      </c>
      <c r="H151" s="296" t="b">
        <f t="shared" si="106"/>
        <v>1</v>
      </c>
      <c r="I151" s="636">
        <f t="shared" si="114"/>
        <v>3.5000000000000003E-2</v>
      </c>
      <c r="J151" s="635" t="b">
        <f t="shared" si="115"/>
        <v>0</v>
      </c>
      <c r="K151" s="308">
        <f t="shared" si="107"/>
        <v>6.6665679038682294E-3</v>
      </c>
      <c r="L151" s="309" t="b">
        <f t="shared" si="116"/>
        <v>0</v>
      </c>
      <c r="M151" s="309" t="b">
        <f t="shared" si="117"/>
        <v>0</v>
      </c>
      <c r="O151" s="295" t="s">
        <v>935</v>
      </c>
      <c r="P151" s="293">
        <v>4.5999999999999999E-2</v>
      </c>
      <c r="Q151" s="103">
        <v>6.4000000000000001E-2</v>
      </c>
      <c r="R151" s="163">
        <v>4.5999999999999999E-2</v>
      </c>
      <c r="S151" s="169">
        <v>7.0000000000000001E-3</v>
      </c>
      <c r="T151" s="170">
        <v>7.0000000000000001E-3</v>
      </c>
      <c r="U151" s="305">
        <f t="shared" si="108"/>
        <v>0.11666666666666667</v>
      </c>
      <c r="V151" s="296" t="b">
        <f t="shared" si="109"/>
        <v>1</v>
      </c>
      <c r="W151" s="636">
        <f t="shared" si="118"/>
        <v>3.5000000000000003E-2</v>
      </c>
      <c r="X151" s="635" t="b">
        <f t="shared" si="119"/>
        <v>0</v>
      </c>
      <c r="Y151" s="308">
        <f t="shared" si="110"/>
        <v>6.6665679038682294E-3</v>
      </c>
      <c r="Z151" s="309" t="b">
        <f t="shared" si="120"/>
        <v>0</v>
      </c>
      <c r="AA151" s="309" t="b">
        <f t="shared" si="121"/>
        <v>0</v>
      </c>
      <c r="AC151" s="148" t="s">
        <v>935</v>
      </c>
      <c r="AD151" s="157">
        <v>4.7E-2</v>
      </c>
      <c r="AE151" s="103">
        <v>6.6000000000000003E-2</v>
      </c>
      <c r="AF151" s="163">
        <v>4.7E-2</v>
      </c>
      <c r="AG151" s="169">
        <v>7.0000000000000001E-3</v>
      </c>
      <c r="AH151" s="170">
        <v>7.0000000000000001E-3</v>
      </c>
      <c r="AI151" s="305">
        <f t="shared" si="111"/>
        <v>0.11666666666666667</v>
      </c>
      <c r="AJ151" s="296" t="b">
        <f t="shared" si="112"/>
        <v>1</v>
      </c>
      <c r="AK151" s="636">
        <f t="shared" si="122"/>
        <v>3.5000000000000003E-2</v>
      </c>
      <c r="AL151" s="635" t="b">
        <f t="shared" si="123"/>
        <v>0</v>
      </c>
      <c r="AM151" s="308">
        <f t="shared" si="113"/>
        <v>6.6665679038682294E-3</v>
      </c>
      <c r="AN151" s="309" t="b">
        <f t="shared" si="124"/>
        <v>0</v>
      </c>
      <c r="AO151" s="309" t="b">
        <f t="shared" si="125"/>
        <v>0</v>
      </c>
    </row>
    <row r="152" spans="1:41" ht="16" x14ac:dyDescent="0.2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6.7000000000000002E-3</v>
      </c>
      <c r="F152" s="170">
        <v>6.7000000000000002E-3</v>
      </c>
      <c r="G152" s="305">
        <f t="shared" si="105"/>
        <v>0.11666666666666667</v>
      </c>
      <c r="H152" s="296" t="b">
        <f t="shared" si="106"/>
        <v>1</v>
      </c>
      <c r="I152" s="636">
        <f t="shared" si="114"/>
        <v>3.5000000000000003E-2</v>
      </c>
      <c r="J152" s="635" t="b">
        <f t="shared" si="115"/>
        <v>0</v>
      </c>
      <c r="K152" s="308">
        <f t="shared" si="107"/>
        <v>6.6665679038682294E-3</v>
      </c>
      <c r="L152" s="309" t="b">
        <f t="shared" si="116"/>
        <v>0</v>
      </c>
      <c r="M152" s="309" t="b">
        <f t="shared" si="117"/>
        <v>0</v>
      </c>
      <c r="O152" s="295" t="s">
        <v>936</v>
      </c>
      <c r="P152" s="293">
        <v>4.4999999999999998E-2</v>
      </c>
      <c r="Q152" s="103">
        <v>6.3E-2</v>
      </c>
      <c r="R152" s="163">
        <v>4.5999999999999999E-2</v>
      </c>
      <c r="S152" s="169">
        <v>6.8999999999999999E-3</v>
      </c>
      <c r="T152" s="170">
        <v>6.8999999999999999E-3</v>
      </c>
      <c r="U152" s="305">
        <f t="shared" si="108"/>
        <v>0.11666666666666667</v>
      </c>
      <c r="V152" s="296" t="b">
        <f t="shared" si="109"/>
        <v>1</v>
      </c>
      <c r="W152" s="636">
        <f t="shared" si="118"/>
        <v>3.5000000000000003E-2</v>
      </c>
      <c r="X152" s="635" t="b">
        <f t="shared" si="119"/>
        <v>0</v>
      </c>
      <c r="Y152" s="308">
        <f t="shared" si="110"/>
        <v>6.6665679038682294E-3</v>
      </c>
      <c r="Z152" s="309" t="b">
        <f t="shared" si="120"/>
        <v>0</v>
      </c>
      <c r="AA152" s="309" t="b">
        <f t="shared" si="121"/>
        <v>0</v>
      </c>
      <c r="AC152" s="148" t="s">
        <v>936</v>
      </c>
      <c r="AD152" s="157">
        <v>4.4999999999999998E-2</v>
      </c>
      <c r="AE152" s="103">
        <v>6.4000000000000001E-2</v>
      </c>
      <c r="AF152" s="163">
        <v>4.4999999999999998E-2</v>
      </c>
      <c r="AG152" s="169">
        <v>6.8999999999999999E-3</v>
      </c>
      <c r="AH152" s="170">
        <v>6.7999999999999996E-3</v>
      </c>
      <c r="AI152" s="305">
        <f t="shared" si="111"/>
        <v>0.11666666666666667</v>
      </c>
      <c r="AJ152" s="296" t="b">
        <f t="shared" si="112"/>
        <v>1</v>
      </c>
      <c r="AK152" s="636">
        <f t="shared" si="122"/>
        <v>3.5000000000000003E-2</v>
      </c>
      <c r="AL152" s="635" t="b">
        <f t="shared" si="123"/>
        <v>0</v>
      </c>
      <c r="AM152" s="308">
        <f t="shared" si="113"/>
        <v>6.6665679038682294E-3</v>
      </c>
      <c r="AN152" s="309" t="b">
        <f t="shared" si="124"/>
        <v>0</v>
      </c>
      <c r="AO152" s="309" t="b">
        <f t="shared" si="125"/>
        <v>0</v>
      </c>
    </row>
    <row r="153" spans="1:41" ht="16" x14ac:dyDescent="0.2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105"/>
        <v>0.11666666666666667</v>
      </c>
      <c r="H153" s="296" t="b">
        <f t="shared" si="106"/>
        <v>1</v>
      </c>
      <c r="I153" s="636">
        <f t="shared" si="114"/>
        <v>3.5000000000000003E-2</v>
      </c>
      <c r="J153" s="635" t="b">
        <f t="shared" si="115"/>
        <v>0</v>
      </c>
      <c r="K153" s="308">
        <f t="shared" si="107"/>
        <v>6.6665679038682294E-3</v>
      </c>
      <c r="L153" s="309" t="b">
        <f t="shared" si="116"/>
        <v>0</v>
      </c>
      <c r="M153" s="309" t="b">
        <f t="shared" si="117"/>
        <v>0</v>
      </c>
      <c r="O153" s="295" t="s">
        <v>937</v>
      </c>
      <c r="P153" s="293">
        <v>4.4999999999999998E-2</v>
      </c>
      <c r="Q153" s="103">
        <v>6.3E-2</v>
      </c>
      <c r="R153" s="163">
        <v>4.5999999999999999E-2</v>
      </c>
      <c r="S153" s="169">
        <v>6.7999999999999996E-3</v>
      </c>
      <c r="T153" s="170">
        <v>6.7999999999999996E-3</v>
      </c>
      <c r="U153" s="305">
        <f t="shared" si="108"/>
        <v>0.11666666666666667</v>
      </c>
      <c r="V153" s="296" t="b">
        <f t="shared" si="109"/>
        <v>1</v>
      </c>
      <c r="W153" s="636">
        <f t="shared" si="118"/>
        <v>3.5000000000000003E-2</v>
      </c>
      <c r="X153" s="635" t="b">
        <f t="shared" si="119"/>
        <v>0</v>
      </c>
      <c r="Y153" s="308">
        <f t="shared" si="110"/>
        <v>6.6665679038682294E-3</v>
      </c>
      <c r="Z153" s="309" t="b">
        <f t="shared" si="120"/>
        <v>0</v>
      </c>
      <c r="AA153" s="309" t="b">
        <f t="shared" si="121"/>
        <v>0</v>
      </c>
      <c r="AC153" s="148" t="s">
        <v>937</v>
      </c>
      <c r="AD153" s="157">
        <v>4.4999999999999998E-2</v>
      </c>
      <c r="AE153" s="103">
        <v>6.3E-2</v>
      </c>
      <c r="AF153" s="163">
        <v>4.4999999999999998E-2</v>
      </c>
      <c r="AG153" s="169">
        <v>6.7999999999999996E-3</v>
      </c>
      <c r="AH153" s="170">
        <v>6.7999999999999996E-3</v>
      </c>
      <c r="AI153" s="305">
        <f t="shared" si="111"/>
        <v>0.11666666666666667</v>
      </c>
      <c r="AJ153" s="296" t="b">
        <f t="shared" si="112"/>
        <v>1</v>
      </c>
      <c r="AK153" s="636">
        <f t="shared" si="122"/>
        <v>3.5000000000000003E-2</v>
      </c>
      <c r="AL153" s="635" t="b">
        <f t="shared" si="123"/>
        <v>0</v>
      </c>
      <c r="AM153" s="308">
        <f t="shared" si="113"/>
        <v>6.6665679038682294E-3</v>
      </c>
      <c r="AN153" s="309" t="b">
        <f t="shared" si="124"/>
        <v>0</v>
      </c>
      <c r="AO153" s="309" t="b">
        <f t="shared" si="125"/>
        <v>0</v>
      </c>
    </row>
    <row r="154" spans="1:41" ht="16" x14ac:dyDescent="0.2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105"/>
        <v>0.11666666666666667</v>
      </c>
      <c r="H154" s="296" t="b">
        <f t="shared" si="106"/>
        <v>1</v>
      </c>
      <c r="I154" s="636">
        <f t="shared" si="114"/>
        <v>3.5000000000000003E-2</v>
      </c>
      <c r="J154" s="635" t="b">
        <f t="shared" si="115"/>
        <v>0</v>
      </c>
      <c r="K154" s="308">
        <f t="shared" si="107"/>
        <v>6.6665679038682294E-3</v>
      </c>
      <c r="L154" s="309" t="b">
        <f t="shared" si="116"/>
        <v>0</v>
      </c>
      <c r="M154" s="309" t="b">
        <f t="shared" si="117"/>
        <v>0</v>
      </c>
      <c r="O154" s="295" t="s">
        <v>938</v>
      </c>
      <c r="P154" s="293">
        <v>4.4999999999999998E-2</v>
      </c>
      <c r="Q154" s="103">
        <v>6.3E-2</v>
      </c>
      <c r="R154" s="163">
        <v>4.5999999999999999E-2</v>
      </c>
      <c r="S154" s="169">
        <v>6.7999999999999996E-3</v>
      </c>
      <c r="T154" s="170">
        <v>6.7999999999999996E-3</v>
      </c>
      <c r="U154" s="305">
        <f t="shared" si="108"/>
        <v>0.11666666666666667</v>
      </c>
      <c r="V154" s="296" t="b">
        <f t="shared" si="109"/>
        <v>1</v>
      </c>
      <c r="W154" s="636">
        <f t="shared" si="118"/>
        <v>3.5000000000000003E-2</v>
      </c>
      <c r="X154" s="635" t="b">
        <f t="shared" si="119"/>
        <v>0</v>
      </c>
      <c r="Y154" s="308">
        <f t="shared" si="110"/>
        <v>6.6665679038682294E-3</v>
      </c>
      <c r="Z154" s="309" t="b">
        <f t="shared" si="120"/>
        <v>0</v>
      </c>
      <c r="AA154" s="309" t="b">
        <f t="shared" si="121"/>
        <v>0</v>
      </c>
      <c r="AC154" s="148" t="s">
        <v>938</v>
      </c>
      <c r="AD154" s="157">
        <v>4.4999999999999998E-2</v>
      </c>
      <c r="AE154" s="103">
        <v>6.3E-2</v>
      </c>
      <c r="AF154" s="163">
        <v>4.4999999999999998E-2</v>
      </c>
      <c r="AG154" s="169">
        <v>6.7000000000000002E-3</v>
      </c>
      <c r="AH154" s="170">
        <v>6.7000000000000002E-3</v>
      </c>
      <c r="AI154" s="305">
        <f t="shared" si="111"/>
        <v>0.11666666666666667</v>
      </c>
      <c r="AJ154" s="296" t="b">
        <f t="shared" si="112"/>
        <v>1</v>
      </c>
      <c r="AK154" s="636">
        <f t="shared" si="122"/>
        <v>3.5000000000000003E-2</v>
      </c>
      <c r="AL154" s="635" t="b">
        <f t="shared" si="123"/>
        <v>0</v>
      </c>
      <c r="AM154" s="308">
        <f t="shared" si="113"/>
        <v>6.6665679038682294E-3</v>
      </c>
      <c r="AN154" s="309" t="b">
        <f t="shared" si="124"/>
        <v>0</v>
      </c>
      <c r="AO154" s="309" t="b">
        <f t="shared" si="125"/>
        <v>0</v>
      </c>
    </row>
    <row r="155" spans="1:41" ht="16" x14ac:dyDescent="0.2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105"/>
        <v>0.11666666666666667</v>
      </c>
      <c r="H155" s="296" t="b">
        <f t="shared" si="106"/>
        <v>1</v>
      </c>
      <c r="I155" s="636">
        <f t="shared" si="114"/>
        <v>3.5000000000000003E-2</v>
      </c>
      <c r="J155" s="635" t="b">
        <f t="shared" si="115"/>
        <v>0</v>
      </c>
      <c r="K155" s="308">
        <f t="shared" si="107"/>
        <v>6.6665679038682294E-3</v>
      </c>
      <c r="L155" s="310" t="b">
        <f t="shared" si="116"/>
        <v>1</v>
      </c>
      <c r="M155" s="309" t="b">
        <f t="shared" si="117"/>
        <v>0</v>
      </c>
      <c r="O155" s="295" t="s">
        <v>939</v>
      </c>
      <c r="P155" s="293">
        <v>4.4999999999999998E-2</v>
      </c>
      <c r="Q155" s="103">
        <v>6.3E-2</v>
      </c>
      <c r="R155" s="163">
        <v>4.5999999999999999E-2</v>
      </c>
      <c r="S155" s="169">
        <v>6.7999999999999996E-3</v>
      </c>
      <c r="T155" s="170">
        <v>6.7999999999999996E-3</v>
      </c>
      <c r="U155" s="305">
        <f t="shared" si="108"/>
        <v>0.11666666666666667</v>
      </c>
      <c r="V155" s="296" t="b">
        <f t="shared" si="109"/>
        <v>1</v>
      </c>
      <c r="W155" s="636">
        <f t="shared" si="118"/>
        <v>3.5000000000000003E-2</v>
      </c>
      <c r="X155" s="635" t="b">
        <f t="shared" si="119"/>
        <v>0</v>
      </c>
      <c r="Y155" s="308">
        <f t="shared" si="110"/>
        <v>6.6665679038682294E-3</v>
      </c>
      <c r="Z155" s="309" t="b">
        <f t="shared" si="120"/>
        <v>0</v>
      </c>
      <c r="AA155" s="309" t="b">
        <f t="shared" si="121"/>
        <v>0</v>
      </c>
      <c r="AC155" s="148" t="s">
        <v>939</v>
      </c>
      <c r="AD155" s="157">
        <v>4.4999999999999998E-2</v>
      </c>
      <c r="AE155" s="103">
        <v>6.3E-2</v>
      </c>
      <c r="AF155" s="163">
        <v>4.4999999999999998E-2</v>
      </c>
      <c r="AG155" s="169">
        <v>6.7000000000000002E-3</v>
      </c>
      <c r="AH155" s="170">
        <v>6.7000000000000002E-3</v>
      </c>
      <c r="AI155" s="305">
        <f t="shared" si="111"/>
        <v>0.11666666666666667</v>
      </c>
      <c r="AJ155" s="296" t="b">
        <f t="shared" si="112"/>
        <v>1</v>
      </c>
      <c r="AK155" s="636">
        <f t="shared" si="122"/>
        <v>3.5000000000000003E-2</v>
      </c>
      <c r="AL155" s="635" t="b">
        <f t="shared" si="123"/>
        <v>0</v>
      </c>
      <c r="AM155" s="308">
        <f t="shared" si="113"/>
        <v>6.6665679038682294E-3</v>
      </c>
      <c r="AN155" s="309" t="b">
        <f t="shared" si="124"/>
        <v>0</v>
      </c>
      <c r="AO155" s="309" t="b">
        <f t="shared" si="125"/>
        <v>0</v>
      </c>
    </row>
    <row r="156" spans="1:41" ht="16" x14ac:dyDescent="0.2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105"/>
        <v>0.11666666666666667</v>
      </c>
      <c r="H156" s="296" t="b">
        <f t="shared" si="106"/>
        <v>1</v>
      </c>
      <c r="I156" s="636">
        <f t="shared" si="114"/>
        <v>3.5000000000000003E-2</v>
      </c>
      <c r="J156" s="635" t="b">
        <f t="shared" si="115"/>
        <v>0</v>
      </c>
      <c r="K156" s="308">
        <f t="shared" si="107"/>
        <v>6.6665679038682294E-3</v>
      </c>
      <c r="L156" s="310" t="b">
        <f t="shared" si="116"/>
        <v>1</v>
      </c>
      <c r="M156" s="309" t="b">
        <f t="shared" si="117"/>
        <v>0</v>
      </c>
      <c r="O156" s="295" t="s">
        <v>940</v>
      </c>
      <c r="P156" s="293">
        <v>4.4999999999999998E-2</v>
      </c>
      <c r="Q156" s="103">
        <v>6.3E-2</v>
      </c>
      <c r="R156" s="163">
        <v>4.5999999999999999E-2</v>
      </c>
      <c r="S156" s="169">
        <v>6.7999999999999996E-3</v>
      </c>
      <c r="T156" s="170">
        <v>6.7999999999999996E-3</v>
      </c>
      <c r="U156" s="305">
        <f t="shared" si="108"/>
        <v>0.11666666666666667</v>
      </c>
      <c r="V156" s="296" t="b">
        <f t="shared" si="109"/>
        <v>1</v>
      </c>
      <c r="W156" s="636">
        <f t="shared" si="118"/>
        <v>3.5000000000000003E-2</v>
      </c>
      <c r="X156" s="635" t="b">
        <f t="shared" si="119"/>
        <v>0</v>
      </c>
      <c r="Y156" s="308">
        <f t="shared" si="110"/>
        <v>6.6665679038682294E-3</v>
      </c>
      <c r="Z156" s="309" t="b">
        <f t="shared" si="120"/>
        <v>0</v>
      </c>
      <c r="AA156" s="309" t="b">
        <f t="shared" si="121"/>
        <v>0</v>
      </c>
      <c r="AC156" s="148" t="s">
        <v>940</v>
      </c>
      <c r="AD156" s="157">
        <v>4.4999999999999998E-2</v>
      </c>
      <c r="AE156" s="103">
        <v>6.3E-2</v>
      </c>
      <c r="AF156" s="163">
        <v>4.4999999999999998E-2</v>
      </c>
      <c r="AG156" s="169">
        <v>6.7999999999999996E-3</v>
      </c>
      <c r="AH156" s="170">
        <v>6.7999999999999996E-3</v>
      </c>
      <c r="AI156" s="305">
        <f t="shared" si="111"/>
        <v>0.11666666666666667</v>
      </c>
      <c r="AJ156" s="296" t="b">
        <f t="shared" si="112"/>
        <v>1</v>
      </c>
      <c r="AK156" s="636">
        <f t="shared" si="122"/>
        <v>3.5000000000000003E-2</v>
      </c>
      <c r="AL156" s="635" t="b">
        <f t="shared" si="123"/>
        <v>0</v>
      </c>
      <c r="AM156" s="308">
        <f t="shared" si="113"/>
        <v>6.6665679038682294E-3</v>
      </c>
      <c r="AN156" s="309" t="b">
        <f t="shared" si="124"/>
        <v>0</v>
      </c>
      <c r="AO156" s="309" t="b">
        <f t="shared" si="125"/>
        <v>0</v>
      </c>
    </row>
    <row r="157" spans="1:41" ht="16" x14ac:dyDescent="0.2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105"/>
        <v>0.11666666666666667</v>
      </c>
      <c r="H157" s="296" t="b">
        <f t="shared" si="106"/>
        <v>1</v>
      </c>
      <c r="I157" s="636">
        <f t="shared" si="114"/>
        <v>3.5000000000000003E-2</v>
      </c>
      <c r="J157" s="635" t="b">
        <f t="shared" si="115"/>
        <v>0</v>
      </c>
      <c r="K157" s="308">
        <f t="shared" si="107"/>
        <v>6.6665679038682294E-3</v>
      </c>
      <c r="L157" s="309" t="b">
        <f t="shared" si="116"/>
        <v>0</v>
      </c>
      <c r="M157" s="309" t="b">
        <f t="shared" si="117"/>
        <v>0</v>
      </c>
      <c r="O157" s="295" t="s">
        <v>941</v>
      </c>
      <c r="P157" s="293">
        <v>4.5999999999999999E-2</v>
      </c>
      <c r="Q157" s="103">
        <v>6.4000000000000001E-2</v>
      </c>
      <c r="R157" s="163">
        <v>4.5999999999999999E-2</v>
      </c>
      <c r="S157" s="169">
        <v>6.8999999999999999E-3</v>
      </c>
      <c r="T157" s="170">
        <v>6.8999999999999999E-3</v>
      </c>
      <c r="U157" s="305">
        <f t="shared" si="108"/>
        <v>0.11666666666666667</v>
      </c>
      <c r="V157" s="296" t="b">
        <f t="shared" si="109"/>
        <v>1</v>
      </c>
      <c r="W157" s="636">
        <f t="shared" si="118"/>
        <v>3.5000000000000003E-2</v>
      </c>
      <c r="X157" s="635" t="b">
        <f t="shared" si="119"/>
        <v>0</v>
      </c>
      <c r="Y157" s="308">
        <f t="shared" si="110"/>
        <v>6.6665679038682294E-3</v>
      </c>
      <c r="Z157" s="309" t="b">
        <f t="shared" si="120"/>
        <v>0</v>
      </c>
      <c r="AA157" s="309" t="b">
        <f t="shared" si="121"/>
        <v>0</v>
      </c>
      <c r="AC157" s="148" t="s">
        <v>941</v>
      </c>
      <c r="AD157" s="157">
        <v>4.4999999999999998E-2</v>
      </c>
      <c r="AE157" s="103">
        <v>6.4000000000000001E-2</v>
      </c>
      <c r="AF157" s="163">
        <v>4.4999999999999998E-2</v>
      </c>
      <c r="AG157" s="169">
        <v>6.8999999999999999E-3</v>
      </c>
      <c r="AH157" s="170">
        <v>6.8999999999999999E-3</v>
      </c>
      <c r="AI157" s="305">
        <f t="shared" si="111"/>
        <v>0.11666666666666667</v>
      </c>
      <c r="AJ157" s="296" t="b">
        <f t="shared" si="112"/>
        <v>1</v>
      </c>
      <c r="AK157" s="636">
        <f t="shared" si="122"/>
        <v>3.5000000000000003E-2</v>
      </c>
      <c r="AL157" s="635" t="b">
        <f t="shared" si="123"/>
        <v>0</v>
      </c>
      <c r="AM157" s="308">
        <f t="shared" si="113"/>
        <v>6.6665679038682294E-3</v>
      </c>
      <c r="AN157" s="309" t="b">
        <f t="shared" si="124"/>
        <v>0</v>
      </c>
      <c r="AO157" s="309" t="b">
        <f t="shared" si="125"/>
        <v>0</v>
      </c>
    </row>
    <row r="158" spans="1:41" ht="16" x14ac:dyDescent="0.2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105"/>
        <v>0.11666666666666667</v>
      </c>
      <c r="H158" s="296" t="b">
        <f t="shared" si="106"/>
        <v>1</v>
      </c>
      <c r="I158" s="636">
        <f t="shared" si="114"/>
        <v>3.5000000000000003E-2</v>
      </c>
      <c r="J158" s="635" t="b">
        <f t="shared" si="115"/>
        <v>0</v>
      </c>
      <c r="K158" s="308">
        <f t="shared" si="107"/>
        <v>6.6665679038682294E-3</v>
      </c>
      <c r="L158" s="309" t="b">
        <f t="shared" si="116"/>
        <v>0</v>
      </c>
      <c r="M158" s="309" t="b">
        <f t="shared" si="117"/>
        <v>0</v>
      </c>
      <c r="O158" s="295" t="s">
        <v>942</v>
      </c>
      <c r="P158" s="293">
        <v>4.7E-2</v>
      </c>
      <c r="Q158" s="103">
        <v>6.6000000000000003E-2</v>
      </c>
      <c r="R158" s="163">
        <v>4.7E-2</v>
      </c>
      <c r="S158" s="169">
        <v>7.1000000000000004E-3</v>
      </c>
      <c r="T158" s="170">
        <v>7.0000000000000001E-3</v>
      </c>
      <c r="U158" s="305">
        <f t="shared" si="108"/>
        <v>0.11666666666666667</v>
      </c>
      <c r="V158" s="296" t="b">
        <f t="shared" si="109"/>
        <v>1</v>
      </c>
      <c r="W158" s="636">
        <f t="shared" si="118"/>
        <v>3.5000000000000003E-2</v>
      </c>
      <c r="X158" s="635" t="b">
        <f t="shared" si="119"/>
        <v>0</v>
      </c>
      <c r="Y158" s="308">
        <f t="shared" si="110"/>
        <v>6.6665679038682294E-3</v>
      </c>
      <c r="Z158" s="309" t="b">
        <f t="shared" si="120"/>
        <v>0</v>
      </c>
      <c r="AA158" s="309" t="b">
        <f t="shared" si="121"/>
        <v>0</v>
      </c>
      <c r="AC158" s="148" t="s">
        <v>942</v>
      </c>
      <c r="AD158" s="157">
        <v>4.7E-2</v>
      </c>
      <c r="AE158" s="103">
        <v>6.6000000000000003E-2</v>
      </c>
      <c r="AF158" s="163">
        <v>4.7E-2</v>
      </c>
      <c r="AG158" s="169">
        <v>7.0000000000000001E-3</v>
      </c>
      <c r="AH158" s="170">
        <v>7.0000000000000001E-3</v>
      </c>
      <c r="AI158" s="305">
        <f t="shared" si="111"/>
        <v>0.11666666666666667</v>
      </c>
      <c r="AJ158" s="296" t="b">
        <f t="shared" si="112"/>
        <v>1</v>
      </c>
      <c r="AK158" s="636">
        <f t="shared" si="122"/>
        <v>3.5000000000000003E-2</v>
      </c>
      <c r="AL158" s="635" t="b">
        <f t="shared" si="123"/>
        <v>0</v>
      </c>
      <c r="AM158" s="308">
        <f t="shared" si="113"/>
        <v>6.6665679038682294E-3</v>
      </c>
      <c r="AN158" s="309" t="b">
        <f t="shared" si="124"/>
        <v>0</v>
      </c>
      <c r="AO158" s="309" t="b">
        <f t="shared" si="125"/>
        <v>0</v>
      </c>
    </row>
    <row r="159" spans="1:41" ht="16" x14ac:dyDescent="0.2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105"/>
        <v>0.11666666666666667</v>
      </c>
      <c r="H159" s="296" t="b">
        <f t="shared" si="106"/>
        <v>1</v>
      </c>
      <c r="I159" s="636">
        <f t="shared" si="114"/>
        <v>3.5000000000000003E-2</v>
      </c>
      <c r="J159" s="635" t="b">
        <f t="shared" si="115"/>
        <v>0</v>
      </c>
      <c r="K159" s="308">
        <f t="shared" si="107"/>
        <v>6.6665679038682294E-3</v>
      </c>
      <c r="L159" s="309" t="b">
        <f t="shared" si="116"/>
        <v>0</v>
      </c>
      <c r="M159" s="309" t="b">
        <f t="shared" si="117"/>
        <v>0</v>
      </c>
      <c r="O159" s="295" t="s">
        <v>943</v>
      </c>
      <c r="P159" s="293">
        <v>4.8000000000000001E-2</v>
      </c>
      <c r="Q159" s="103">
        <v>6.7000000000000004E-2</v>
      </c>
      <c r="R159" s="163">
        <v>4.8000000000000001E-2</v>
      </c>
      <c r="S159" s="169">
        <v>7.3000000000000001E-3</v>
      </c>
      <c r="T159" s="170">
        <v>7.1999999999999998E-3</v>
      </c>
      <c r="U159" s="305">
        <f t="shared" si="108"/>
        <v>0.11666666666666667</v>
      </c>
      <c r="V159" s="296" t="b">
        <f t="shared" si="109"/>
        <v>1</v>
      </c>
      <c r="W159" s="636">
        <f t="shared" si="118"/>
        <v>3.5000000000000003E-2</v>
      </c>
      <c r="X159" s="635" t="b">
        <f t="shared" si="119"/>
        <v>0</v>
      </c>
      <c r="Y159" s="308">
        <f t="shared" si="110"/>
        <v>6.6665679038682294E-3</v>
      </c>
      <c r="Z159" s="309" t="b">
        <f t="shared" si="120"/>
        <v>0</v>
      </c>
      <c r="AA159" s="309" t="b">
        <f t="shared" si="121"/>
        <v>0</v>
      </c>
      <c r="AC159" s="148" t="s">
        <v>943</v>
      </c>
      <c r="AD159" s="157">
        <v>4.8000000000000001E-2</v>
      </c>
      <c r="AE159" s="103">
        <v>6.8000000000000005E-2</v>
      </c>
      <c r="AF159" s="163">
        <v>4.8000000000000001E-2</v>
      </c>
      <c r="AG159" s="169">
        <v>7.3000000000000001E-3</v>
      </c>
      <c r="AH159" s="170">
        <v>7.3000000000000001E-3</v>
      </c>
      <c r="AI159" s="305">
        <f t="shared" si="111"/>
        <v>0.11666666666666667</v>
      </c>
      <c r="AJ159" s="296" t="b">
        <f t="shared" si="112"/>
        <v>1</v>
      </c>
      <c r="AK159" s="636">
        <f t="shared" si="122"/>
        <v>3.5000000000000003E-2</v>
      </c>
      <c r="AL159" s="635" t="b">
        <f t="shared" si="123"/>
        <v>0</v>
      </c>
      <c r="AM159" s="308">
        <f t="shared" si="113"/>
        <v>6.6665679038682294E-3</v>
      </c>
      <c r="AN159" s="309" t="b">
        <f t="shared" si="124"/>
        <v>0</v>
      </c>
      <c r="AO159" s="309" t="b">
        <f t="shared" si="125"/>
        <v>0</v>
      </c>
    </row>
    <row r="160" spans="1:41" ht="16" x14ac:dyDescent="0.2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105"/>
        <v>0.11666666666666667</v>
      </c>
      <c r="H160" s="296" t="b">
        <f t="shared" si="106"/>
        <v>1</v>
      </c>
      <c r="I160" s="636">
        <f t="shared" si="114"/>
        <v>3.5000000000000003E-2</v>
      </c>
      <c r="J160" s="635" t="b">
        <f t="shared" si="115"/>
        <v>0</v>
      </c>
      <c r="K160" s="308">
        <f t="shared" si="107"/>
        <v>6.6665679038682294E-3</v>
      </c>
      <c r="L160" s="309" t="b">
        <f t="shared" si="116"/>
        <v>0</v>
      </c>
      <c r="M160" s="309" t="b">
        <f t="shared" si="117"/>
        <v>0</v>
      </c>
      <c r="O160" s="295" t="s">
        <v>944</v>
      </c>
      <c r="P160" s="293">
        <v>0.05</v>
      </c>
      <c r="Q160" s="103">
        <v>7.0000000000000007E-2</v>
      </c>
      <c r="R160" s="163">
        <v>4.9000000000000002E-2</v>
      </c>
      <c r="S160" s="169">
        <v>7.4999999999999997E-3</v>
      </c>
      <c r="T160" s="170">
        <v>7.4000000000000003E-3</v>
      </c>
      <c r="U160" s="305">
        <f t="shared" si="108"/>
        <v>0.11666666666666667</v>
      </c>
      <c r="V160" s="296" t="b">
        <f t="shared" si="109"/>
        <v>1</v>
      </c>
      <c r="W160" s="636">
        <f t="shared" si="118"/>
        <v>3.5000000000000003E-2</v>
      </c>
      <c r="X160" s="635" t="b">
        <f t="shared" si="119"/>
        <v>0</v>
      </c>
      <c r="Y160" s="308">
        <f t="shared" si="110"/>
        <v>6.6665679038682294E-3</v>
      </c>
      <c r="Z160" s="309" t="b">
        <f t="shared" si="120"/>
        <v>0</v>
      </c>
      <c r="AA160" s="309" t="b">
        <f t="shared" si="121"/>
        <v>0</v>
      </c>
      <c r="AC160" s="148" t="s">
        <v>944</v>
      </c>
      <c r="AD160" s="157">
        <v>0.05</v>
      </c>
      <c r="AE160" s="103">
        <v>7.0000000000000007E-2</v>
      </c>
      <c r="AF160" s="163">
        <v>0.05</v>
      </c>
      <c r="AG160" s="169">
        <v>7.4999999999999997E-3</v>
      </c>
      <c r="AH160" s="170">
        <v>7.4999999999999997E-3</v>
      </c>
      <c r="AI160" s="305">
        <f t="shared" si="111"/>
        <v>0.11666666666666667</v>
      </c>
      <c r="AJ160" s="296" t="b">
        <f t="shared" si="112"/>
        <v>1</v>
      </c>
      <c r="AK160" s="636">
        <f t="shared" si="122"/>
        <v>3.5000000000000003E-2</v>
      </c>
      <c r="AL160" s="635" t="b">
        <f t="shared" si="123"/>
        <v>0</v>
      </c>
      <c r="AM160" s="308">
        <f t="shared" si="113"/>
        <v>6.6665679038682294E-3</v>
      </c>
      <c r="AN160" s="309" t="b">
        <f t="shared" si="124"/>
        <v>0</v>
      </c>
      <c r="AO160" s="309" t="b">
        <f t="shared" si="125"/>
        <v>0</v>
      </c>
    </row>
    <row r="161" spans="1:41" ht="16" x14ac:dyDescent="0.2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105"/>
        <v>0.11666666666666667</v>
      </c>
      <c r="H161" s="296" t="b">
        <f t="shared" si="106"/>
        <v>1</v>
      </c>
      <c r="I161" s="636">
        <f t="shared" si="114"/>
        <v>3.5000000000000003E-2</v>
      </c>
      <c r="J161" s="635" t="b">
        <f t="shared" si="115"/>
        <v>0</v>
      </c>
      <c r="K161" s="308">
        <f t="shared" si="107"/>
        <v>6.6665679038682294E-3</v>
      </c>
      <c r="L161" s="309" t="b">
        <f t="shared" si="116"/>
        <v>0</v>
      </c>
      <c r="M161" s="309" t="b">
        <f t="shared" si="117"/>
        <v>0</v>
      </c>
      <c r="O161" s="295" t="s">
        <v>945</v>
      </c>
      <c r="P161" s="293">
        <v>5.1999999999999998E-2</v>
      </c>
      <c r="Q161" s="103">
        <v>7.1999999999999995E-2</v>
      </c>
      <c r="R161" s="163">
        <v>5.0999999999999997E-2</v>
      </c>
      <c r="S161" s="169">
        <v>7.7999999999999996E-3</v>
      </c>
      <c r="T161" s="170">
        <v>7.4999999999999997E-3</v>
      </c>
      <c r="U161" s="305">
        <f t="shared" si="108"/>
        <v>0.11666666666666667</v>
      </c>
      <c r="V161" s="296" t="b">
        <f t="shared" si="109"/>
        <v>1</v>
      </c>
      <c r="W161" s="636">
        <f t="shared" si="118"/>
        <v>3.5000000000000003E-2</v>
      </c>
      <c r="X161" s="635" t="b">
        <f t="shared" si="119"/>
        <v>0</v>
      </c>
      <c r="Y161" s="308">
        <f t="shared" si="110"/>
        <v>6.6665679038682294E-3</v>
      </c>
      <c r="Z161" s="309" t="b">
        <f t="shared" si="120"/>
        <v>0</v>
      </c>
      <c r="AA161" s="309" t="b">
        <f t="shared" si="121"/>
        <v>0</v>
      </c>
      <c r="AC161" s="148" t="s">
        <v>945</v>
      </c>
      <c r="AD161" s="157">
        <v>5.1999999999999998E-2</v>
      </c>
      <c r="AE161" s="103">
        <v>7.2999999999999995E-2</v>
      </c>
      <c r="AF161" s="163">
        <v>5.1999999999999998E-2</v>
      </c>
      <c r="AG161" s="169">
        <v>7.7999999999999996E-3</v>
      </c>
      <c r="AH161" s="170">
        <v>7.7999999999999996E-3</v>
      </c>
      <c r="AI161" s="305">
        <f t="shared" si="111"/>
        <v>0.11666666666666667</v>
      </c>
      <c r="AJ161" s="296" t="b">
        <f t="shared" si="112"/>
        <v>1</v>
      </c>
      <c r="AK161" s="636">
        <f t="shared" si="122"/>
        <v>3.5000000000000003E-2</v>
      </c>
      <c r="AL161" s="635" t="b">
        <f t="shared" si="123"/>
        <v>0</v>
      </c>
      <c r="AM161" s="308">
        <f t="shared" si="113"/>
        <v>6.6665679038682294E-3</v>
      </c>
      <c r="AN161" s="309" t="b">
        <f t="shared" si="124"/>
        <v>0</v>
      </c>
      <c r="AO161" s="309" t="b">
        <f t="shared" si="125"/>
        <v>0</v>
      </c>
    </row>
    <row r="162" spans="1:41" ht="16" x14ac:dyDescent="0.2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105"/>
        <v>0.11666666666666667</v>
      </c>
      <c r="H162" s="296" t="b">
        <f t="shared" si="106"/>
        <v>1</v>
      </c>
      <c r="I162" s="636">
        <f t="shared" si="114"/>
        <v>3.5000000000000003E-2</v>
      </c>
      <c r="J162" s="635" t="b">
        <f t="shared" si="115"/>
        <v>0</v>
      </c>
      <c r="K162" s="308">
        <f t="shared" si="107"/>
        <v>6.6665679038682294E-3</v>
      </c>
      <c r="L162" s="309" t="b">
        <f t="shared" si="116"/>
        <v>0</v>
      </c>
      <c r="M162" s="309" t="b">
        <f t="shared" si="117"/>
        <v>0</v>
      </c>
      <c r="O162" s="295" t="s">
        <v>946</v>
      </c>
      <c r="P162" s="293">
        <v>5.2999999999999999E-2</v>
      </c>
      <c r="Q162" s="103">
        <v>7.3999999999999996E-2</v>
      </c>
      <c r="R162" s="163">
        <v>5.1999999999999998E-2</v>
      </c>
      <c r="S162" s="169">
        <v>8.0999999999999996E-3</v>
      </c>
      <c r="T162" s="170">
        <v>7.7999999999999996E-3</v>
      </c>
      <c r="U162" s="305">
        <f t="shared" si="108"/>
        <v>0.11666666666666667</v>
      </c>
      <c r="V162" s="296" t="b">
        <f t="shared" si="109"/>
        <v>1</v>
      </c>
      <c r="W162" s="636">
        <f t="shared" si="118"/>
        <v>3.5000000000000003E-2</v>
      </c>
      <c r="X162" s="635" t="b">
        <f t="shared" si="119"/>
        <v>0</v>
      </c>
      <c r="Y162" s="308">
        <f t="shared" si="110"/>
        <v>6.6665679038682294E-3</v>
      </c>
      <c r="Z162" s="309" t="b">
        <f t="shared" si="120"/>
        <v>0</v>
      </c>
      <c r="AA162" s="309" t="b">
        <f t="shared" si="121"/>
        <v>0</v>
      </c>
      <c r="AC162" s="148" t="s">
        <v>946</v>
      </c>
      <c r="AD162" s="157">
        <v>5.3999999999999999E-2</v>
      </c>
      <c r="AE162" s="103">
        <v>7.5999999999999998E-2</v>
      </c>
      <c r="AF162" s="163">
        <v>5.2999999999999999E-2</v>
      </c>
      <c r="AG162" s="169">
        <v>8.0999999999999996E-3</v>
      </c>
      <c r="AH162" s="170">
        <v>8.0000000000000002E-3</v>
      </c>
      <c r="AI162" s="305">
        <f t="shared" si="111"/>
        <v>0.11666666666666667</v>
      </c>
      <c r="AJ162" s="296" t="b">
        <f t="shared" si="112"/>
        <v>1</v>
      </c>
      <c r="AK162" s="636">
        <f t="shared" si="122"/>
        <v>3.5000000000000003E-2</v>
      </c>
      <c r="AL162" s="635" t="b">
        <f t="shared" si="123"/>
        <v>0</v>
      </c>
      <c r="AM162" s="308">
        <f t="shared" si="113"/>
        <v>6.6665679038682294E-3</v>
      </c>
      <c r="AN162" s="309" t="b">
        <f t="shared" si="124"/>
        <v>0</v>
      </c>
      <c r="AO162" s="309" t="b">
        <f t="shared" si="125"/>
        <v>0</v>
      </c>
    </row>
    <row r="163" spans="1:41" ht="16" x14ac:dyDescent="0.2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105"/>
        <v>0.11666666666666667</v>
      </c>
      <c r="H163" s="296" t="b">
        <f t="shared" si="106"/>
        <v>1</v>
      </c>
      <c r="I163" s="636">
        <f t="shared" si="114"/>
        <v>3.5000000000000003E-2</v>
      </c>
      <c r="J163" s="635" t="b">
        <f t="shared" si="115"/>
        <v>0</v>
      </c>
      <c r="K163" s="308">
        <f t="shared" si="107"/>
        <v>6.6665679038682294E-3</v>
      </c>
      <c r="L163" s="309" t="b">
        <f t="shared" si="116"/>
        <v>0</v>
      </c>
      <c r="M163" s="309" t="b">
        <f t="shared" si="117"/>
        <v>0</v>
      </c>
      <c r="O163" s="295" t="s">
        <v>947</v>
      </c>
      <c r="P163" s="293">
        <v>5.5E-2</v>
      </c>
      <c r="Q163" s="103">
        <v>7.5999999999999998E-2</v>
      </c>
      <c r="R163" s="163">
        <v>5.2999999999999999E-2</v>
      </c>
      <c r="S163" s="169">
        <v>8.3000000000000001E-3</v>
      </c>
      <c r="T163" s="170">
        <v>8.0000000000000002E-3</v>
      </c>
      <c r="U163" s="305">
        <f t="shared" si="108"/>
        <v>0.11666666666666667</v>
      </c>
      <c r="V163" s="296" t="b">
        <f t="shared" si="109"/>
        <v>1</v>
      </c>
      <c r="W163" s="636">
        <f t="shared" si="118"/>
        <v>3.5000000000000003E-2</v>
      </c>
      <c r="X163" s="635" t="b">
        <f t="shared" si="119"/>
        <v>0</v>
      </c>
      <c r="Y163" s="308">
        <f t="shared" si="110"/>
        <v>6.6665679038682294E-3</v>
      </c>
      <c r="Z163" s="309" t="b">
        <f t="shared" si="120"/>
        <v>0</v>
      </c>
      <c r="AA163" s="309" t="b">
        <f t="shared" si="121"/>
        <v>0</v>
      </c>
      <c r="AC163" s="148" t="s">
        <v>947</v>
      </c>
      <c r="AD163" s="157">
        <v>5.5E-2</v>
      </c>
      <c r="AE163" s="103">
        <v>7.8E-2</v>
      </c>
      <c r="AF163" s="163">
        <v>5.5E-2</v>
      </c>
      <c r="AG163" s="169">
        <v>8.3000000000000001E-3</v>
      </c>
      <c r="AH163" s="170">
        <v>8.3000000000000001E-3</v>
      </c>
      <c r="AI163" s="305">
        <f t="shared" si="111"/>
        <v>0.11666666666666667</v>
      </c>
      <c r="AJ163" s="296" t="b">
        <f t="shared" si="112"/>
        <v>1</v>
      </c>
      <c r="AK163" s="636">
        <f t="shared" si="122"/>
        <v>3.5000000000000003E-2</v>
      </c>
      <c r="AL163" s="635" t="b">
        <f t="shared" si="123"/>
        <v>0</v>
      </c>
      <c r="AM163" s="308">
        <f t="shared" si="113"/>
        <v>6.6665679038682294E-3</v>
      </c>
      <c r="AN163" s="309" t="b">
        <f t="shared" si="124"/>
        <v>0</v>
      </c>
      <c r="AO163" s="309" t="b">
        <f t="shared" si="125"/>
        <v>0</v>
      </c>
    </row>
    <row r="164" spans="1:41" ht="17" thickBot="1" x14ac:dyDescent="0.25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105"/>
        <v>0.11666666666666667</v>
      </c>
      <c r="H164" s="296" t="b">
        <f t="shared" si="106"/>
        <v>1</v>
      </c>
      <c r="I164" s="636">
        <f t="shared" si="114"/>
        <v>3.5000000000000003E-2</v>
      </c>
      <c r="J164" s="635" t="b">
        <f t="shared" si="115"/>
        <v>0</v>
      </c>
      <c r="K164" s="308">
        <f t="shared" si="107"/>
        <v>6.6665679038682294E-3</v>
      </c>
      <c r="L164" s="309" t="b">
        <f t="shared" si="116"/>
        <v>0</v>
      </c>
      <c r="M164" s="309" t="b">
        <f t="shared" si="117"/>
        <v>0</v>
      </c>
      <c r="O164" s="295" t="s">
        <v>948</v>
      </c>
      <c r="P164" s="293">
        <v>5.6000000000000001E-2</v>
      </c>
      <c r="Q164" s="103">
        <v>7.8E-2</v>
      </c>
      <c r="R164" s="163">
        <v>5.3999999999999999E-2</v>
      </c>
      <c r="S164" s="169">
        <v>8.3999999999999995E-3</v>
      </c>
      <c r="T164" s="170">
        <v>8.0999999999999996E-3</v>
      </c>
      <c r="U164" s="305">
        <f t="shared" si="108"/>
        <v>0.11666666666666667</v>
      </c>
      <c r="V164" s="296" t="b">
        <f t="shared" si="109"/>
        <v>1</v>
      </c>
      <c r="W164" s="636">
        <f t="shared" si="118"/>
        <v>3.5000000000000003E-2</v>
      </c>
      <c r="X164" s="635" t="b">
        <f t="shared" si="119"/>
        <v>0</v>
      </c>
      <c r="Y164" s="308">
        <f t="shared" si="110"/>
        <v>6.6665679038682294E-3</v>
      </c>
      <c r="Z164" s="309" t="b">
        <f t="shared" si="120"/>
        <v>0</v>
      </c>
      <c r="AA164" s="309" t="b">
        <f t="shared" si="121"/>
        <v>0</v>
      </c>
      <c r="AC164" s="148" t="s">
        <v>948</v>
      </c>
      <c r="AD164" s="157">
        <v>5.7000000000000002E-2</v>
      </c>
      <c r="AE164" s="103">
        <v>0.08</v>
      </c>
      <c r="AF164" s="163">
        <v>5.7000000000000002E-2</v>
      </c>
      <c r="AG164" s="171">
        <v>8.5000000000000006E-3</v>
      </c>
      <c r="AH164" s="172">
        <v>8.5000000000000006E-3</v>
      </c>
      <c r="AI164" s="305">
        <f t="shared" si="111"/>
        <v>0.11666666666666667</v>
      </c>
      <c r="AJ164" s="296" t="b">
        <f t="shared" si="112"/>
        <v>1</v>
      </c>
      <c r="AK164" s="636">
        <f t="shared" si="122"/>
        <v>3.5000000000000003E-2</v>
      </c>
      <c r="AL164" s="635" t="b">
        <f t="shared" si="123"/>
        <v>0</v>
      </c>
      <c r="AM164" s="308">
        <f t="shared" si="113"/>
        <v>6.6665679038682294E-3</v>
      </c>
      <c r="AN164" s="309" t="b">
        <f t="shared" si="124"/>
        <v>0</v>
      </c>
      <c r="AO164" s="309" t="b">
        <f t="shared" si="125"/>
        <v>0</v>
      </c>
    </row>
    <row r="165" spans="1:41" ht="17" thickBot="1" x14ac:dyDescent="0.25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7.9000000000000008E-3</v>
      </c>
      <c r="F165" s="172">
        <v>7.4999999999999997E-3</v>
      </c>
      <c r="G165" s="307">
        <f t="shared" si="105"/>
        <v>0.11666666666666667</v>
      </c>
      <c r="H165" s="291" t="b">
        <f t="shared" si="106"/>
        <v>1</v>
      </c>
      <c r="I165" s="636">
        <f t="shared" si="114"/>
        <v>3.5000000000000003E-2</v>
      </c>
      <c r="J165" s="635" t="b">
        <f t="shared" si="115"/>
        <v>0</v>
      </c>
      <c r="K165" s="308">
        <f t="shared" si="107"/>
        <v>6.6665679038682294E-3</v>
      </c>
      <c r="L165" s="309" t="b">
        <f t="shared" si="116"/>
        <v>0</v>
      </c>
      <c r="M165" s="309" t="b">
        <f t="shared" si="117"/>
        <v>0</v>
      </c>
      <c r="O165" s="147" t="s">
        <v>949</v>
      </c>
      <c r="P165" s="158">
        <v>5.7000000000000002E-2</v>
      </c>
      <c r="Q165" s="159">
        <v>0.08</v>
      </c>
      <c r="R165" s="165">
        <v>5.5E-2</v>
      </c>
      <c r="S165" s="171">
        <v>8.6999999999999994E-3</v>
      </c>
      <c r="T165" s="172">
        <v>8.3000000000000001E-3</v>
      </c>
      <c r="U165" s="307">
        <f t="shared" si="108"/>
        <v>0.11666666666666667</v>
      </c>
      <c r="V165" s="291" t="b">
        <f t="shared" si="109"/>
        <v>1</v>
      </c>
      <c r="W165" s="636">
        <f t="shared" si="118"/>
        <v>3.5000000000000003E-2</v>
      </c>
      <c r="X165" s="635" t="b">
        <f t="shared" si="119"/>
        <v>0</v>
      </c>
      <c r="Y165" s="308">
        <f t="shared" si="110"/>
        <v>6.6665679038682294E-3</v>
      </c>
      <c r="Z165" s="309" t="b">
        <f t="shared" si="120"/>
        <v>0</v>
      </c>
      <c r="AA165" s="309" t="b">
        <f t="shared" si="121"/>
        <v>0</v>
      </c>
      <c r="AC165" s="147" t="s">
        <v>949</v>
      </c>
      <c r="AD165" s="158">
        <v>5.8000000000000003E-2</v>
      </c>
      <c r="AE165" s="159">
        <v>8.2000000000000003E-2</v>
      </c>
      <c r="AF165" s="165">
        <v>5.8000000000000003E-2</v>
      </c>
      <c r="AG165" s="173">
        <v>8.6999999999999994E-3</v>
      </c>
      <c r="AH165" s="173">
        <v>8.6999999999999994E-3</v>
      </c>
      <c r="AI165" s="307">
        <f t="shared" si="111"/>
        <v>0.11666666666666667</v>
      </c>
      <c r="AJ165" s="291" t="b">
        <f t="shared" si="112"/>
        <v>1</v>
      </c>
      <c r="AK165" s="636">
        <f t="shared" si="122"/>
        <v>3.5000000000000003E-2</v>
      </c>
      <c r="AL165" s="635" t="b">
        <f t="shared" si="123"/>
        <v>0</v>
      </c>
      <c r="AM165" s="308">
        <f t="shared" si="113"/>
        <v>6.6665679038682294E-3</v>
      </c>
      <c r="AN165" s="309" t="b">
        <f t="shared" si="124"/>
        <v>0</v>
      </c>
      <c r="AO165" s="309" t="b">
        <f t="shared" si="125"/>
        <v>0</v>
      </c>
    </row>
    <row r="167" spans="1:41" ht="16" thickBot="1" x14ac:dyDescent="0.25"/>
    <row r="168" spans="1:41" ht="14.75" customHeight="1" thickBot="1" x14ac:dyDescent="0.25">
      <c r="A168" s="531" t="s">
        <v>974</v>
      </c>
      <c r="B168" s="532"/>
      <c r="C168" s="532"/>
      <c r="D168" s="532"/>
      <c r="E168" s="532"/>
      <c r="F168" s="533"/>
      <c r="G168" s="517" t="s">
        <v>1215</v>
      </c>
      <c r="H168" s="626" t="s">
        <v>1214</v>
      </c>
      <c r="I168" s="632" t="s">
        <v>1216</v>
      </c>
      <c r="J168" s="626" t="s">
        <v>1213</v>
      </c>
      <c r="K168" s="517" t="s">
        <v>1130</v>
      </c>
      <c r="L168" s="514" t="s">
        <v>1131</v>
      </c>
      <c r="M168" s="514" t="s">
        <v>1132</v>
      </c>
      <c r="O168" s="531" t="s">
        <v>975</v>
      </c>
      <c r="P168" s="532"/>
      <c r="Q168" s="532"/>
      <c r="R168" s="532"/>
      <c r="S168" s="532"/>
      <c r="T168" s="533"/>
      <c r="U168" s="517" t="s">
        <v>1215</v>
      </c>
      <c r="V168" s="626" t="s">
        <v>1214</v>
      </c>
      <c r="W168" s="632" t="s">
        <v>1216</v>
      </c>
      <c r="X168" s="626" t="s">
        <v>1213</v>
      </c>
      <c r="Y168" s="517" t="s">
        <v>1130</v>
      </c>
      <c r="Z168" s="514" t="s">
        <v>1131</v>
      </c>
      <c r="AA168" s="514" t="s">
        <v>1132</v>
      </c>
      <c r="AC168" s="531" t="s">
        <v>976</v>
      </c>
      <c r="AD168" s="532"/>
      <c r="AE168" s="532"/>
      <c r="AF168" s="532"/>
      <c r="AG168" s="532"/>
      <c r="AH168" s="533"/>
      <c r="AI168" s="517" t="s">
        <v>1215</v>
      </c>
      <c r="AJ168" s="626" t="s">
        <v>1214</v>
      </c>
      <c r="AK168" s="632" t="s">
        <v>1216</v>
      </c>
      <c r="AL168" s="626" t="s">
        <v>1213</v>
      </c>
      <c r="AM168" s="517" t="s">
        <v>1130</v>
      </c>
      <c r="AN168" s="514" t="s">
        <v>1131</v>
      </c>
      <c r="AO168" s="514" t="s">
        <v>1132</v>
      </c>
    </row>
    <row r="169" spans="1:41" ht="14.75" customHeight="1" thickBot="1" x14ac:dyDescent="0.25">
      <c r="A169" s="151"/>
      <c r="B169" s="522" t="s">
        <v>1092</v>
      </c>
      <c r="C169" s="522"/>
      <c r="D169" s="523"/>
      <c r="E169" s="524" t="s">
        <v>958</v>
      </c>
      <c r="F169" s="525"/>
      <c r="G169" s="518"/>
      <c r="H169" s="627"/>
      <c r="I169" s="633"/>
      <c r="J169" s="627"/>
      <c r="K169" s="518"/>
      <c r="L169" s="515"/>
      <c r="M169" s="515"/>
      <c r="O169" s="281"/>
      <c r="P169" s="526" t="s">
        <v>1092</v>
      </c>
      <c r="Q169" s="522"/>
      <c r="R169" s="523"/>
      <c r="S169" s="524" t="s">
        <v>958</v>
      </c>
      <c r="T169" s="525"/>
      <c r="U169" s="518"/>
      <c r="V169" s="627"/>
      <c r="W169" s="633"/>
      <c r="X169" s="627"/>
      <c r="Y169" s="518"/>
      <c r="Z169" s="515"/>
      <c r="AA169" s="515"/>
      <c r="AC169" s="151"/>
      <c r="AD169" s="522" t="s">
        <v>1092</v>
      </c>
      <c r="AE169" s="522"/>
      <c r="AF169" s="523"/>
      <c r="AG169" s="524" t="s">
        <v>958</v>
      </c>
      <c r="AH169" s="525"/>
      <c r="AI169" s="518"/>
      <c r="AJ169" s="627"/>
      <c r="AK169" s="633"/>
      <c r="AL169" s="627"/>
      <c r="AM169" s="518"/>
      <c r="AN169" s="515"/>
      <c r="AO169" s="515"/>
    </row>
    <row r="170" spans="1:41" ht="16" thickBot="1" x14ac:dyDescent="0.25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521"/>
      <c r="H170" s="631"/>
      <c r="I170" s="634"/>
      <c r="J170" s="631"/>
      <c r="K170" s="519"/>
      <c r="L170" s="516"/>
      <c r="M170" s="516"/>
      <c r="O170" s="294" t="s">
        <v>790</v>
      </c>
      <c r="P170" s="292" t="s">
        <v>950</v>
      </c>
      <c r="Q170" s="153" t="s">
        <v>951</v>
      </c>
      <c r="R170" s="154" t="s">
        <v>952</v>
      </c>
      <c r="S170" s="166" t="s">
        <v>956</v>
      </c>
      <c r="T170" s="167" t="s">
        <v>957</v>
      </c>
      <c r="U170" s="521"/>
      <c r="V170" s="631"/>
      <c r="W170" s="634"/>
      <c r="X170" s="631"/>
      <c r="Y170" s="519"/>
      <c r="Z170" s="516"/>
      <c r="AA170" s="516"/>
      <c r="AC170" s="152" t="s">
        <v>790</v>
      </c>
      <c r="AD170" s="153" t="s">
        <v>950</v>
      </c>
      <c r="AE170" s="153" t="s">
        <v>951</v>
      </c>
      <c r="AF170" s="154" t="s">
        <v>952</v>
      </c>
      <c r="AG170" s="166" t="s">
        <v>956</v>
      </c>
      <c r="AH170" s="167" t="s">
        <v>957</v>
      </c>
      <c r="AI170" s="521"/>
      <c r="AJ170" s="631"/>
      <c r="AK170" s="634"/>
      <c r="AL170" s="631"/>
      <c r="AM170" s="519"/>
      <c r="AN170" s="516"/>
      <c r="AO170" s="516"/>
    </row>
    <row r="171" spans="1:41" ht="16" x14ac:dyDescent="0.2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126">35/300</f>
        <v>0.11666666666666667</v>
      </c>
      <c r="H171" s="296" t="b">
        <f t="shared" ref="H171:H192" si="127">IF(C172&lt;G171,TRUE,FALSE)</f>
        <v>1</v>
      </c>
      <c r="I171" s="636">
        <f>35/1000</f>
        <v>3.5000000000000003E-2</v>
      </c>
      <c r="J171" s="635" t="b">
        <f>IF(C171&lt;I171,TRUE,FALSE)</f>
        <v>0</v>
      </c>
      <c r="K171" s="308">
        <f t="shared" ref="K171:K192" si="128">ATAN(G171/(35/2))</f>
        <v>6.6665679038682294E-3</v>
      </c>
      <c r="L171" s="309" t="b">
        <f>IF(F171&lt;K171,TRUE,FALSE)</f>
        <v>0</v>
      </c>
      <c r="M171" s="309" t="b">
        <f>IF(E171&lt;K171,TRUE,FALSE)</f>
        <v>0</v>
      </c>
      <c r="O171" s="219" t="s">
        <v>928</v>
      </c>
      <c r="P171" s="155">
        <v>4.8000000000000001E-2</v>
      </c>
      <c r="Q171" s="156">
        <v>6.9000000000000006E-2</v>
      </c>
      <c r="R171" s="164">
        <v>4.9000000000000002E-2</v>
      </c>
      <c r="S171" s="151">
        <v>7.3000000000000001E-3</v>
      </c>
      <c r="T171" s="168">
        <v>7.4000000000000003E-3</v>
      </c>
      <c r="U171" s="305">
        <f t="shared" ref="U171:U192" si="129">35/300</f>
        <v>0.11666666666666667</v>
      </c>
      <c r="V171" s="296" t="b">
        <f t="shared" ref="V171:V192" si="130">IF(Q172&lt;U171,TRUE,FALSE)</f>
        <v>1</v>
      </c>
      <c r="W171" s="636">
        <f>35/1000</f>
        <v>3.5000000000000003E-2</v>
      </c>
      <c r="X171" s="635" t="b">
        <f>IF(Q171&lt;W171,TRUE,FALSE)</f>
        <v>0</v>
      </c>
      <c r="Y171" s="308">
        <f t="shared" ref="Y171:Y192" si="131">ATAN(U171/(35/2))</f>
        <v>6.6665679038682294E-3</v>
      </c>
      <c r="Z171" s="309" t="b">
        <f>IF(T171&lt;Y171,TRUE,FALSE)</f>
        <v>0</v>
      </c>
      <c r="AA171" s="309" t="b">
        <f>IF(S171&lt;Y171,TRUE,FALSE)</f>
        <v>0</v>
      </c>
      <c r="AC171" s="149" t="s">
        <v>928</v>
      </c>
      <c r="AD171" s="155">
        <v>4.9000000000000002E-2</v>
      </c>
      <c r="AE171" s="156">
        <v>7.0000000000000007E-2</v>
      </c>
      <c r="AF171" s="164">
        <v>4.9000000000000002E-2</v>
      </c>
      <c r="AG171" s="151">
        <v>7.4000000000000003E-3</v>
      </c>
      <c r="AH171" s="168">
        <v>7.4000000000000003E-3</v>
      </c>
      <c r="AI171" s="305">
        <f t="shared" ref="AI171:AI192" si="132">35/300</f>
        <v>0.11666666666666667</v>
      </c>
      <c r="AJ171" s="296" t="b">
        <f t="shared" ref="AJ171:AJ192" si="133">IF(AE172&lt;AI171,TRUE,FALSE)</f>
        <v>1</v>
      </c>
      <c r="AK171" s="636">
        <f>35/1000</f>
        <v>3.5000000000000003E-2</v>
      </c>
      <c r="AL171" s="635" t="b">
        <f>IF(AE171&lt;AK171,TRUE,FALSE)</f>
        <v>0</v>
      </c>
      <c r="AM171" s="308">
        <f t="shared" ref="AM171:AM192" si="134">ATAN(AI171/(35/2))</f>
        <v>6.6665679038682294E-3</v>
      </c>
      <c r="AN171" s="309" t="b">
        <f>IF(AH171&lt;AM171,TRUE,FALSE)</f>
        <v>0</v>
      </c>
      <c r="AO171" s="309" t="b">
        <f>IF(AG171&lt;AM171,TRUE,FALSE)</f>
        <v>0</v>
      </c>
    </row>
    <row r="172" spans="1:41" ht="16" x14ac:dyDescent="0.2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126"/>
        <v>0.11666666666666667</v>
      </c>
      <c r="H172" s="296" t="b">
        <f t="shared" si="127"/>
        <v>1</v>
      </c>
      <c r="I172" s="636">
        <f t="shared" ref="I172:I192" si="135">35/1000</f>
        <v>3.5000000000000003E-2</v>
      </c>
      <c r="J172" s="635" t="b">
        <f t="shared" ref="J172:J192" si="136">IF(C172&lt;I172,TRUE,FALSE)</f>
        <v>0</v>
      </c>
      <c r="K172" s="308">
        <f t="shared" si="128"/>
        <v>6.6665679038682294E-3</v>
      </c>
      <c r="L172" s="309" t="b">
        <f t="shared" ref="L172:L192" si="137">IF(F172&lt;K172,TRUE,FALSE)</f>
        <v>0</v>
      </c>
      <c r="M172" s="309" t="b">
        <f t="shared" ref="M172:M192" si="138">IF(E172&lt;K172,TRUE,FALSE)</f>
        <v>0</v>
      </c>
      <c r="O172" s="295" t="s">
        <v>929</v>
      </c>
      <c r="P172" s="293">
        <v>4.8000000000000001E-2</v>
      </c>
      <c r="Q172" s="103">
        <v>6.8000000000000005E-2</v>
      </c>
      <c r="R172" s="163">
        <v>4.8000000000000001E-2</v>
      </c>
      <c r="S172" s="169">
        <v>7.1999999999999998E-3</v>
      </c>
      <c r="T172" s="170">
        <v>7.4000000000000003E-3</v>
      </c>
      <c r="U172" s="305">
        <f t="shared" si="129"/>
        <v>0.11666666666666667</v>
      </c>
      <c r="V172" s="296" t="b">
        <f t="shared" si="130"/>
        <v>1</v>
      </c>
      <c r="W172" s="636">
        <f t="shared" ref="W172:W192" si="139">35/1000</f>
        <v>3.5000000000000003E-2</v>
      </c>
      <c r="X172" s="635" t="b">
        <f t="shared" ref="X172:X192" si="140">IF(Q172&lt;W172,TRUE,FALSE)</f>
        <v>0</v>
      </c>
      <c r="Y172" s="308">
        <f t="shared" si="131"/>
        <v>6.6665679038682294E-3</v>
      </c>
      <c r="Z172" s="309" t="b">
        <f t="shared" ref="Z172:Z192" si="141">IF(T172&lt;Y172,TRUE,FALSE)</f>
        <v>0</v>
      </c>
      <c r="AA172" s="309" t="b">
        <f t="shared" ref="AA172:AA192" si="142">IF(S172&lt;Y172,TRUE,FALSE)</f>
        <v>0</v>
      </c>
      <c r="AC172" s="148" t="s">
        <v>929</v>
      </c>
      <c r="AD172" s="157">
        <v>4.9000000000000002E-2</v>
      </c>
      <c r="AE172" s="103">
        <v>6.9000000000000006E-2</v>
      </c>
      <c r="AF172" s="163">
        <v>4.9000000000000002E-2</v>
      </c>
      <c r="AG172" s="169">
        <v>7.4000000000000003E-3</v>
      </c>
      <c r="AH172" s="170">
        <v>7.4000000000000003E-3</v>
      </c>
      <c r="AI172" s="305">
        <f t="shared" si="132"/>
        <v>0.11666666666666667</v>
      </c>
      <c r="AJ172" s="296" t="b">
        <f t="shared" si="133"/>
        <v>1</v>
      </c>
      <c r="AK172" s="636">
        <f t="shared" ref="AK172:AK192" si="143">35/1000</f>
        <v>3.5000000000000003E-2</v>
      </c>
      <c r="AL172" s="635" t="b">
        <f t="shared" ref="AL172:AL192" si="144">IF(AE172&lt;AK172,TRUE,FALSE)</f>
        <v>0</v>
      </c>
      <c r="AM172" s="308">
        <f t="shared" si="134"/>
        <v>6.6665679038682294E-3</v>
      </c>
      <c r="AN172" s="309" t="b">
        <f t="shared" ref="AN172:AN192" si="145">IF(AH172&lt;AM172,TRUE,FALSE)</f>
        <v>0</v>
      </c>
      <c r="AO172" s="309" t="b">
        <f t="shared" ref="AO172:AO192" si="146">IF(AG172&lt;AM172,TRUE,FALSE)</f>
        <v>0</v>
      </c>
    </row>
    <row r="173" spans="1:41" ht="16" x14ac:dyDescent="0.2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126"/>
        <v>0.11666666666666667</v>
      </c>
      <c r="H173" s="296" t="b">
        <f t="shared" si="127"/>
        <v>1</v>
      </c>
      <c r="I173" s="636">
        <f t="shared" si="135"/>
        <v>3.5000000000000003E-2</v>
      </c>
      <c r="J173" s="635" t="b">
        <f t="shared" si="136"/>
        <v>0</v>
      </c>
      <c r="K173" s="308">
        <f t="shared" si="128"/>
        <v>6.6665679038682294E-3</v>
      </c>
      <c r="L173" s="309" t="b">
        <f t="shared" si="137"/>
        <v>0</v>
      </c>
      <c r="M173" s="309" t="b">
        <f t="shared" si="138"/>
        <v>0</v>
      </c>
      <c r="O173" s="295" t="s">
        <v>930</v>
      </c>
      <c r="P173" s="293">
        <v>4.8000000000000001E-2</v>
      </c>
      <c r="Q173" s="103">
        <v>6.8000000000000005E-2</v>
      </c>
      <c r="R173" s="163">
        <v>4.9000000000000002E-2</v>
      </c>
      <c r="S173" s="169">
        <v>7.1999999999999998E-3</v>
      </c>
      <c r="T173" s="170">
        <v>7.4000000000000003E-3</v>
      </c>
      <c r="U173" s="305">
        <f t="shared" si="129"/>
        <v>0.11666666666666667</v>
      </c>
      <c r="V173" s="296" t="b">
        <f t="shared" si="130"/>
        <v>1</v>
      </c>
      <c r="W173" s="636">
        <f t="shared" si="139"/>
        <v>3.5000000000000003E-2</v>
      </c>
      <c r="X173" s="635" t="b">
        <f t="shared" si="140"/>
        <v>0</v>
      </c>
      <c r="Y173" s="308">
        <f t="shared" si="131"/>
        <v>6.6665679038682294E-3</v>
      </c>
      <c r="Z173" s="309" t="b">
        <f t="shared" si="141"/>
        <v>0</v>
      </c>
      <c r="AA173" s="309" t="b">
        <f t="shared" si="142"/>
        <v>0</v>
      </c>
      <c r="AC173" s="148" t="s">
        <v>930</v>
      </c>
      <c r="AD173" s="157">
        <v>4.9000000000000002E-2</v>
      </c>
      <c r="AE173" s="103">
        <v>6.8000000000000005E-2</v>
      </c>
      <c r="AF173" s="163">
        <v>4.9000000000000002E-2</v>
      </c>
      <c r="AG173" s="169">
        <v>7.3000000000000001E-3</v>
      </c>
      <c r="AH173" s="170">
        <v>7.3000000000000001E-3</v>
      </c>
      <c r="AI173" s="305">
        <f t="shared" si="132"/>
        <v>0.11666666666666667</v>
      </c>
      <c r="AJ173" s="296" t="b">
        <f t="shared" si="133"/>
        <v>1</v>
      </c>
      <c r="AK173" s="636">
        <f t="shared" si="143"/>
        <v>3.5000000000000003E-2</v>
      </c>
      <c r="AL173" s="635" t="b">
        <f t="shared" si="144"/>
        <v>0</v>
      </c>
      <c r="AM173" s="308">
        <f t="shared" si="134"/>
        <v>6.6665679038682294E-3</v>
      </c>
      <c r="AN173" s="309" t="b">
        <f t="shared" si="145"/>
        <v>0</v>
      </c>
      <c r="AO173" s="309" t="b">
        <f t="shared" si="146"/>
        <v>0</v>
      </c>
    </row>
    <row r="174" spans="1:41" ht="16" x14ac:dyDescent="0.2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126"/>
        <v>0.11666666666666667</v>
      </c>
      <c r="H174" s="296" t="b">
        <f t="shared" si="127"/>
        <v>1</v>
      </c>
      <c r="I174" s="636">
        <f t="shared" si="135"/>
        <v>3.5000000000000003E-2</v>
      </c>
      <c r="J174" s="635" t="b">
        <f t="shared" si="136"/>
        <v>0</v>
      </c>
      <c r="K174" s="308">
        <f t="shared" si="128"/>
        <v>6.6665679038682294E-3</v>
      </c>
      <c r="L174" s="309" t="b">
        <f t="shared" si="137"/>
        <v>0</v>
      </c>
      <c r="M174" s="309" t="b">
        <f t="shared" si="138"/>
        <v>0</v>
      </c>
      <c r="O174" s="295" t="s">
        <v>931</v>
      </c>
      <c r="P174" s="293">
        <v>4.8000000000000001E-2</v>
      </c>
      <c r="Q174" s="103">
        <v>6.7000000000000004E-2</v>
      </c>
      <c r="R174" s="163">
        <v>4.8000000000000001E-2</v>
      </c>
      <c r="S174" s="169">
        <v>7.1999999999999998E-3</v>
      </c>
      <c r="T174" s="170">
        <v>7.3000000000000001E-3</v>
      </c>
      <c r="U174" s="305">
        <f t="shared" si="129"/>
        <v>0.11666666666666667</v>
      </c>
      <c r="V174" s="296" t="b">
        <f t="shared" si="130"/>
        <v>1</v>
      </c>
      <c r="W174" s="636">
        <f t="shared" si="139"/>
        <v>3.5000000000000003E-2</v>
      </c>
      <c r="X174" s="635" t="b">
        <f t="shared" si="140"/>
        <v>0</v>
      </c>
      <c r="Y174" s="308">
        <f t="shared" si="131"/>
        <v>6.6665679038682294E-3</v>
      </c>
      <c r="Z174" s="309" t="b">
        <f t="shared" si="141"/>
        <v>0</v>
      </c>
      <c r="AA174" s="309" t="b">
        <f t="shared" si="142"/>
        <v>0</v>
      </c>
      <c r="AC174" s="148" t="s">
        <v>931</v>
      </c>
      <c r="AD174" s="157">
        <v>4.8000000000000001E-2</v>
      </c>
      <c r="AE174" s="103">
        <v>6.8000000000000005E-2</v>
      </c>
      <c r="AF174" s="163">
        <v>4.8000000000000001E-2</v>
      </c>
      <c r="AG174" s="169">
        <v>7.1999999999999998E-3</v>
      </c>
      <c r="AH174" s="170">
        <v>7.1999999999999998E-3</v>
      </c>
      <c r="AI174" s="305">
        <f t="shared" si="132"/>
        <v>0.11666666666666667</v>
      </c>
      <c r="AJ174" s="296" t="b">
        <f t="shared" si="133"/>
        <v>1</v>
      </c>
      <c r="AK174" s="636">
        <f t="shared" si="143"/>
        <v>3.5000000000000003E-2</v>
      </c>
      <c r="AL174" s="635" t="b">
        <f t="shared" si="144"/>
        <v>0</v>
      </c>
      <c r="AM174" s="308">
        <f t="shared" si="134"/>
        <v>6.6665679038682294E-3</v>
      </c>
      <c r="AN174" s="309" t="b">
        <f t="shared" si="145"/>
        <v>0</v>
      </c>
      <c r="AO174" s="309" t="b">
        <f t="shared" si="146"/>
        <v>0</v>
      </c>
    </row>
    <row r="175" spans="1:41" ht="16" x14ac:dyDescent="0.2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126"/>
        <v>0.11666666666666667</v>
      </c>
      <c r="H175" s="296" t="b">
        <f t="shared" si="127"/>
        <v>1</v>
      </c>
      <c r="I175" s="636">
        <f t="shared" si="135"/>
        <v>3.5000000000000003E-2</v>
      </c>
      <c r="J175" s="635" t="b">
        <f t="shared" si="136"/>
        <v>0</v>
      </c>
      <c r="K175" s="308">
        <f t="shared" si="128"/>
        <v>6.6665679038682294E-3</v>
      </c>
      <c r="L175" s="309" t="b">
        <f t="shared" si="137"/>
        <v>0</v>
      </c>
      <c r="M175" s="309" t="b">
        <f t="shared" si="138"/>
        <v>0</v>
      </c>
      <c r="O175" s="295" t="s">
        <v>932</v>
      </c>
      <c r="P175" s="293">
        <v>4.7E-2</v>
      </c>
      <c r="Q175" s="103">
        <v>6.7000000000000004E-2</v>
      </c>
      <c r="R175" s="163">
        <v>4.8000000000000001E-2</v>
      </c>
      <c r="S175" s="169">
        <v>7.1000000000000004E-3</v>
      </c>
      <c r="T175" s="170">
        <v>7.3000000000000001E-3</v>
      </c>
      <c r="U175" s="305">
        <f t="shared" si="129"/>
        <v>0.11666666666666667</v>
      </c>
      <c r="V175" s="296" t="b">
        <f t="shared" si="130"/>
        <v>1</v>
      </c>
      <c r="W175" s="636">
        <f t="shared" si="139"/>
        <v>3.5000000000000003E-2</v>
      </c>
      <c r="X175" s="635" t="b">
        <f t="shared" si="140"/>
        <v>0</v>
      </c>
      <c r="Y175" s="308">
        <f t="shared" si="131"/>
        <v>6.6665679038682294E-3</v>
      </c>
      <c r="Z175" s="309" t="b">
        <f t="shared" si="141"/>
        <v>0</v>
      </c>
      <c r="AA175" s="309" t="b">
        <f t="shared" si="142"/>
        <v>0</v>
      </c>
      <c r="AC175" s="148" t="s">
        <v>932</v>
      </c>
      <c r="AD175" s="157">
        <v>4.7E-2</v>
      </c>
      <c r="AE175" s="103">
        <v>6.7000000000000004E-2</v>
      </c>
      <c r="AF175" s="163">
        <v>4.7E-2</v>
      </c>
      <c r="AG175" s="169">
        <v>7.1000000000000004E-3</v>
      </c>
      <c r="AH175" s="170">
        <v>7.1000000000000004E-3</v>
      </c>
      <c r="AI175" s="305">
        <f t="shared" si="132"/>
        <v>0.11666666666666667</v>
      </c>
      <c r="AJ175" s="296" t="b">
        <f t="shared" si="133"/>
        <v>1</v>
      </c>
      <c r="AK175" s="636">
        <f t="shared" si="143"/>
        <v>3.5000000000000003E-2</v>
      </c>
      <c r="AL175" s="635" t="b">
        <f t="shared" si="144"/>
        <v>0</v>
      </c>
      <c r="AM175" s="308">
        <f t="shared" si="134"/>
        <v>6.6665679038682294E-3</v>
      </c>
      <c r="AN175" s="309" t="b">
        <f t="shared" si="145"/>
        <v>0</v>
      </c>
      <c r="AO175" s="309" t="b">
        <f t="shared" si="146"/>
        <v>0</v>
      </c>
    </row>
    <row r="176" spans="1:41" ht="16" x14ac:dyDescent="0.2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126"/>
        <v>0.11666666666666667</v>
      </c>
      <c r="H176" s="296" t="b">
        <f t="shared" si="127"/>
        <v>1</v>
      </c>
      <c r="I176" s="636">
        <f t="shared" si="135"/>
        <v>3.5000000000000003E-2</v>
      </c>
      <c r="J176" s="635" t="b">
        <f t="shared" si="136"/>
        <v>0</v>
      </c>
      <c r="K176" s="308">
        <f t="shared" si="128"/>
        <v>6.6665679038682294E-3</v>
      </c>
      <c r="L176" s="309" t="b">
        <f t="shared" si="137"/>
        <v>0</v>
      </c>
      <c r="M176" s="309" t="b">
        <f t="shared" si="138"/>
        <v>0</v>
      </c>
      <c r="O176" s="295" t="s">
        <v>933</v>
      </c>
      <c r="P176" s="293">
        <v>4.7E-2</v>
      </c>
      <c r="Q176" s="103">
        <v>6.6000000000000003E-2</v>
      </c>
      <c r="R176" s="163">
        <v>4.7E-2</v>
      </c>
      <c r="S176" s="169">
        <v>7.0000000000000001E-3</v>
      </c>
      <c r="T176" s="170">
        <v>7.1999999999999998E-3</v>
      </c>
      <c r="U176" s="305">
        <f t="shared" si="129"/>
        <v>0.11666666666666667</v>
      </c>
      <c r="V176" s="296" t="b">
        <f t="shared" si="130"/>
        <v>1</v>
      </c>
      <c r="W176" s="636">
        <f t="shared" si="139"/>
        <v>3.5000000000000003E-2</v>
      </c>
      <c r="X176" s="635" t="b">
        <f t="shared" si="140"/>
        <v>0</v>
      </c>
      <c r="Y176" s="308">
        <f t="shared" si="131"/>
        <v>6.6665679038682294E-3</v>
      </c>
      <c r="Z176" s="309" t="b">
        <f t="shared" si="141"/>
        <v>0</v>
      </c>
      <c r="AA176" s="309" t="b">
        <f t="shared" si="142"/>
        <v>0</v>
      </c>
      <c r="AC176" s="148" t="s">
        <v>933</v>
      </c>
      <c r="AD176" s="157">
        <v>4.7E-2</v>
      </c>
      <c r="AE176" s="103">
        <v>6.6000000000000003E-2</v>
      </c>
      <c r="AF176" s="163">
        <v>4.7E-2</v>
      </c>
      <c r="AG176" s="169">
        <v>7.0000000000000001E-3</v>
      </c>
      <c r="AH176" s="170">
        <v>7.0000000000000001E-3</v>
      </c>
      <c r="AI176" s="305">
        <f t="shared" si="132"/>
        <v>0.11666666666666667</v>
      </c>
      <c r="AJ176" s="296" t="b">
        <f t="shared" si="133"/>
        <v>1</v>
      </c>
      <c r="AK176" s="636">
        <f t="shared" si="143"/>
        <v>3.5000000000000003E-2</v>
      </c>
      <c r="AL176" s="635" t="b">
        <f t="shared" si="144"/>
        <v>0</v>
      </c>
      <c r="AM176" s="308">
        <f t="shared" si="134"/>
        <v>6.6665679038682294E-3</v>
      </c>
      <c r="AN176" s="309" t="b">
        <f t="shared" si="145"/>
        <v>0</v>
      </c>
      <c r="AO176" s="309" t="b">
        <f t="shared" si="146"/>
        <v>0</v>
      </c>
    </row>
    <row r="177" spans="1:41" ht="16" x14ac:dyDescent="0.2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126"/>
        <v>0.11666666666666667</v>
      </c>
      <c r="H177" s="296" t="b">
        <f t="shared" si="127"/>
        <v>1</v>
      </c>
      <c r="I177" s="636">
        <f t="shared" si="135"/>
        <v>3.5000000000000003E-2</v>
      </c>
      <c r="J177" s="635" t="b">
        <f t="shared" si="136"/>
        <v>0</v>
      </c>
      <c r="K177" s="308">
        <f t="shared" si="128"/>
        <v>6.6665679038682294E-3</v>
      </c>
      <c r="L177" s="309" t="b">
        <f t="shared" si="137"/>
        <v>0</v>
      </c>
      <c r="M177" s="309" t="b">
        <f t="shared" si="138"/>
        <v>0</v>
      </c>
      <c r="O177" s="295" t="s">
        <v>934</v>
      </c>
      <c r="P177" s="293">
        <v>4.5999999999999999E-2</v>
      </c>
      <c r="Q177" s="103">
        <v>6.5000000000000002E-2</v>
      </c>
      <c r="R177" s="163">
        <v>4.5999999999999999E-2</v>
      </c>
      <c r="S177" s="169">
        <v>6.7999999999999996E-3</v>
      </c>
      <c r="T177" s="170">
        <v>7.1000000000000004E-3</v>
      </c>
      <c r="U177" s="305">
        <f t="shared" si="129"/>
        <v>0.11666666666666667</v>
      </c>
      <c r="V177" s="296" t="b">
        <f t="shared" si="130"/>
        <v>1</v>
      </c>
      <c r="W177" s="636">
        <f t="shared" si="139"/>
        <v>3.5000000000000003E-2</v>
      </c>
      <c r="X177" s="635" t="b">
        <f t="shared" si="140"/>
        <v>0</v>
      </c>
      <c r="Y177" s="308">
        <f t="shared" si="131"/>
        <v>6.6665679038682294E-3</v>
      </c>
      <c r="Z177" s="309" t="b">
        <f t="shared" si="141"/>
        <v>0</v>
      </c>
      <c r="AA177" s="309" t="b">
        <f t="shared" si="142"/>
        <v>0</v>
      </c>
      <c r="AC177" s="148" t="s">
        <v>934</v>
      </c>
      <c r="AD177" s="157">
        <v>4.5999999999999999E-2</v>
      </c>
      <c r="AE177" s="103">
        <v>6.4000000000000001E-2</v>
      </c>
      <c r="AF177" s="163">
        <v>4.5999999999999999E-2</v>
      </c>
      <c r="AG177" s="169">
        <v>6.8999999999999999E-3</v>
      </c>
      <c r="AH177" s="170">
        <v>6.8999999999999999E-3</v>
      </c>
      <c r="AI177" s="305">
        <f t="shared" si="132"/>
        <v>0.11666666666666667</v>
      </c>
      <c r="AJ177" s="296" t="b">
        <f t="shared" si="133"/>
        <v>1</v>
      </c>
      <c r="AK177" s="636">
        <f t="shared" si="143"/>
        <v>3.5000000000000003E-2</v>
      </c>
      <c r="AL177" s="635" t="b">
        <f t="shared" si="144"/>
        <v>0</v>
      </c>
      <c r="AM177" s="308">
        <f t="shared" si="134"/>
        <v>6.6665679038682294E-3</v>
      </c>
      <c r="AN177" s="309" t="b">
        <f t="shared" si="145"/>
        <v>0</v>
      </c>
      <c r="AO177" s="309" t="b">
        <f t="shared" si="146"/>
        <v>0</v>
      </c>
    </row>
    <row r="178" spans="1:41" ht="16" x14ac:dyDescent="0.2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126"/>
        <v>0.11666666666666667</v>
      </c>
      <c r="H178" s="296" t="b">
        <f t="shared" si="127"/>
        <v>1</v>
      </c>
      <c r="I178" s="636">
        <f t="shared" si="135"/>
        <v>3.5000000000000003E-2</v>
      </c>
      <c r="J178" s="635" t="b">
        <f t="shared" si="136"/>
        <v>0</v>
      </c>
      <c r="K178" s="308">
        <f t="shared" si="128"/>
        <v>6.6665679038682294E-3</v>
      </c>
      <c r="L178" s="309" t="b">
        <f t="shared" si="137"/>
        <v>0</v>
      </c>
      <c r="M178" s="309" t="b">
        <f t="shared" si="138"/>
        <v>0</v>
      </c>
      <c r="O178" s="295" t="s">
        <v>935</v>
      </c>
      <c r="P178" s="293">
        <v>4.4999999999999998E-2</v>
      </c>
      <c r="Q178" s="103">
        <v>6.4000000000000001E-2</v>
      </c>
      <c r="R178" s="163">
        <v>4.4999999999999998E-2</v>
      </c>
      <c r="S178" s="169">
        <v>6.7999999999999996E-3</v>
      </c>
      <c r="T178" s="170">
        <v>6.8999999999999999E-3</v>
      </c>
      <c r="U178" s="305">
        <f t="shared" si="129"/>
        <v>0.11666666666666667</v>
      </c>
      <c r="V178" s="296" t="b">
        <f t="shared" si="130"/>
        <v>1</v>
      </c>
      <c r="W178" s="636">
        <f t="shared" si="139"/>
        <v>3.5000000000000003E-2</v>
      </c>
      <c r="X178" s="635" t="b">
        <f t="shared" si="140"/>
        <v>0</v>
      </c>
      <c r="Y178" s="308">
        <f t="shared" si="131"/>
        <v>6.6665679038682294E-3</v>
      </c>
      <c r="Z178" s="309" t="b">
        <f t="shared" si="141"/>
        <v>0</v>
      </c>
      <c r="AA178" s="309" t="b">
        <f t="shared" si="142"/>
        <v>0</v>
      </c>
      <c r="AC178" s="148" t="s">
        <v>935</v>
      </c>
      <c r="AD178" s="157">
        <v>4.4999999999999998E-2</v>
      </c>
      <c r="AE178" s="103">
        <v>6.3E-2</v>
      </c>
      <c r="AF178" s="163">
        <v>6.5000000000000002E-2</v>
      </c>
      <c r="AG178" s="169">
        <v>6.7999999999999996E-3</v>
      </c>
      <c r="AH178" s="170">
        <v>6.7999999999999996E-3</v>
      </c>
      <c r="AI178" s="305">
        <f t="shared" si="132"/>
        <v>0.11666666666666667</v>
      </c>
      <c r="AJ178" s="296" t="b">
        <f t="shared" si="133"/>
        <v>1</v>
      </c>
      <c r="AK178" s="636">
        <f t="shared" si="143"/>
        <v>3.5000000000000003E-2</v>
      </c>
      <c r="AL178" s="635" t="b">
        <f t="shared" si="144"/>
        <v>0</v>
      </c>
      <c r="AM178" s="308">
        <f t="shared" si="134"/>
        <v>6.6665679038682294E-3</v>
      </c>
      <c r="AN178" s="309" t="b">
        <f t="shared" si="145"/>
        <v>0</v>
      </c>
      <c r="AO178" s="309" t="b">
        <f t="shared" si="146"/>
        <v>0</v>
      </c>
    </row>
    <row r="179" spans="1:41" ht="16" x14ac:dyDescent="0.2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6.7000000000000002E-3</v>
      </c>
      <c r="F179" s="170">
        <v>6.7000000000000002E-3</v>
      </c>
      <c r="G179" s="305">
        <f t="shared" si="126"/>
        <v>0.11666666666666667</v>
      </c>
      <c r="H179" s="296" t="b">
        <f t="shared" si="127"/>
        <v>1</v>
      </c>
      <c r="I179" s="636">
        <f t="shared" si="135"/>
        <v>3.5000000000000003E-2</v>
      </c>
      <c r="J179" s="635" t="b">
        <f t="shared" si="136"/>
        <v>0</v>
      </c>
      <c r="K179" s="308">
        <f t="shared" si="128"/>
        <v>6.6665679038682294E-3</v>
      </c>
      <c r="L179" s="309" t="b">
        <f t="shared" si="137"/>
        <v>0</v>
      </c>
      <c r="M179" s="309" t="b">
        <f t="shared" si="138"/>
        <v>0</v>
      </c>
      <c r="O179" s="295" t="s">
        <v>936</v>
      </c>
      <c r="P179" s="293">
        <v>4.4999999999999998E-2</v>
      </c>
      <c r="Q179" s="103">
        <v>6.3E-2</v>
      </c>
      <c r="R179" s="163">
        <v>4.4999999999999998E-2</v>
      </c>
      <c r="S179" s="169">
        <v>6.7000000000000002E-3</v>
      </c>
      <c r="T179" s="170">
        <v>6.7999999999999996E-3</v>
      </c>
      <c r="U179" s="305">
        <f t="shared" si="129"/>
        <v>0.11666666666666667</v>
      </c>
      <c r="V179" s="296" t="b">
        <f t="shared" si="130"/>
        <v>1</v>
      </c>
      <c r="W179" s="636">
        <f t="shared" si="139"/>
        <v>3.5000000000000003E-2</v>
      </c>
      <c r="X179" s="635" t="b">
        <f t="shared" si="140"/>
        <v>0</v>
      </c>
      <c r="Y179" s="308">
        <f t="shared" si="131"/>
        <v>6.6665679038682294E-3</v>
      </c>
      <c r="Z179" s="309" t="b">
        <f t="shared" si="141"/>
        <v>0</v>
      </c>
      <c r="AA179" s="309" t="b">
        <f t="shared" si="142"/>
        <v>0</v>
      </c>
      <c r="AC179" s="148" t="s">
        <v>936</v>
      </c>
      <c r="AD179" s="157">
        <v>4.3999999999999997E-2</v>
      </c>
      <c r="AE179" s="103">
        <v>6.2E-2</v>
      </c>
      <c r="AF179" s="163">
        <v>4.3999999999999997E-2</v>
      </c>
      <c r="AG179" s="169">
        <v>6.7000000000000002E-3</v>
      </c>
      <c r="AH179" s="170">
        <v>6.7000000000000002E-3</v>
      </c>
      <c r="AI179" s="305">
        <f t="shared" si="132"/>
        <v>0.11666666666666667</v>
      </c>
      <c r="AJ179" s="296" t="b">
        <f t="shared" si="133"/>
        <v>1</v>
      </c>
      <c r="AK179" s="636">
        <f t="shared" si="143"/>
        <v>3.5000000000000003E-2</v>
      </c>
      <c r="AL179" s="635" t="b">
        <f t="shared" si="144"/>
        <v>0</v>
      </c>
      <c r="AM179" s="308">
        <f t="shared" si="134"/>
        <v>6.6665679038682294E-3</v>
      </c>
      <c r="AN179" s="309" t="b">
        <f t="shared" si="145"/>
        <v>0</v>
      </c>
      <c r="AO179" s="309" t="b">
        <f t="shared" si="146"/>
        <v>0</v>
      </c>
    </row>
    <row r="180" spans="1:41" ht="16" x14ac:dyDescent="0.2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126"/>
        <v>0.11666666666666667</v>
      </c>
      <c r="H180" s="296" t="b">
        <f t="shared" si="127"/>
        <v>1</v>
      </c>
      <c r="I180" s="636">
        <f t="shared" si="135"/>
        <v>3.5000000000000003E-2</v>
      </c>
      <c r="J180" s="635" t="b">
        <f t="shared" si="136"/>
        <v>0</v>
      </c>
      <c r="K180" s="308">
        <f t="shared" si="128"/>
        <v>6.6665679038682294E-3</v>
      </c>
      <c r="L180" s="310" t="b">
        <f t="shared" si="137"/>
        <v>1</v>
      </c>
      <c r="M180" s="310" t="b">
        <f t="shared" si="138"/>
        <v>1</v>
      </c>
      <c r="O180" s="295" t="s">
        <v>937</v>
      </c>
      <c r="P180" s="293">
        <v>4.3999999999999997E-2</v>
      </c>
      <c r="Q180" s="103">
        <v>6.2E-2</v>
      </c>
      <c r="R180" s="163">
        <v>4.3999999999999997E-2</v>
      </c>
      <c r="S180" s="169">
        <v>6.7000000000000002E-3</v>
      </c>
      <c r="T180" s="170">
        <v>6.7000000000000002E-3</v>
      </c>
      <c r="U180" s="305">
        <f t="shared" si="129"/>
        <v>0.11666666666666667</v>
      </c>
      <c r="V180" s="296" t="b">
        <f t="shared" si="130"/>
        <v>1</v>
      </c>
      <c r="W180" s="636">
        <f t="shared" si="139"/>
        <v>3.5000000000000003E-2</v>
      </c>
      <c r="X180" s="635" t="b">
        <f t="shared" si="140"/>
        <v>0</v>
      </c>
      <c r="Y180" s="308">
        <f t="shared" si="131"/>
        <v>6.6665679038682294E-3</v>
      </c>
      <c r="Z180" s="309" t="b">
        <f t="shared" si="141"/>
        <v>0</v>
      </c>
      <c r="AA180" s="309" t="b">
        <f t="shared" si="142"/>
        <v>0</v>
      </c>
      <c r="AC180" s="148" t="s">
        <v>937</v>
      </c>
      <c r="AD180" s="157">
        <v>4.3999999999999997E-2</v>
      </c>
      <c r="AE180" s="103">
        <v>6.2E-2</v>
      </c>
      <c r="AF180" s="163">
        <v>4.3999999999999997E-2</v>
      </c>
      <c r="AG180" s="169">
        <v>6.6E-3</v>
      </c>
      <c r="AH180" s="170">
        <v>6.6E-3</v>
      </c>
      <c r="AI180" s="305">
        <f t="shared" si="132"/>
        <v>0.11666666666666667</v>
      </c>
      <c r="AJ180" s="296" t="b">
        <f t="shared" si="133"/>
        <v>1</v>
      </c>
      <c r="AK180" s="636">
        <f t="shared" si="143"/>
        <v>3.5000000000000003E-2</v>
      </c>
      <c r="AL180" s="635" t="b">
        <f t="shared" si="144"/>
        <v>0</v>
      </c>
      <c r="AM180" s="308">
        <f t="shared" si="134"/>
        <v>6.6665679038682294E-3</v>
      </c>
      <c r="AN180" s="310" t="b">
        <f t="shared" si="145"/>
        <v>1</v>
      </c>
      <c r="AO180" s="310" t="b">
        <f t="shared" si="146"/>
        <v>1</v>
      </c>
    </row>
    <row r="181" spans="1:41" ht="16" x14ac:dyDescent="0.2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126"/>
        <v>0.11666666666666667</v>
      </c>
      <c r="H181" s="296" t="b">
        <f t="shared" si="127"/>
        <v>1</v>
      </c>
      <c r="I181" s="636">
        <f t="shared" si="135"/>
        <v>3.5000000000000003E-2</v>
      </c>
      <c r="J181" s="635" t="b">
        <f t="shared" si="136"/>
        <v>0</v>
      </c>
      <c r="K181" s="308">
        <f t="shared" si="128"/>
        <v>6.6665679038682294E-3</v>
      </c>
      <c r="L181" s="310" t="b">
        <f t="shared" si="137"/>
        <v>1</v>
      </c>
      <c r="M181" s="310" t="b">
        <f t="shared" si="138"/>
        <v>1</v>
      </c>
      <c r="O181" s="295" t="s">
        <v>938</v>
      </c>
      <c r="P181" s="293">
        <v>4.3999999999999997E-2</v>
      </c>
      <c r="Q181" s="103">
        <v>6.2E-2</v>
      </c>
      <c r="R181" s="163">
        <v>4.3999999999999997E-2</v>
      </c>
      <c r="S181" s="169">
        <v>6.7000000000000002E-3</v>
      </c>
      <c r="T181" s="170">
        <v>6.7000000000000002E-3</v>
      </c>
      <c r="U181" s="305">
        <f t="shared" si="129"/>
        <v>0.11666666666666667</v>
      </c>
      <c r="V181" s="296" t="b">
        <f t="shared" si="130"/>
        <v>1</v>
      </c>
      <c r="W181" s="636">
        <f t="shared" si="139"/>
        <v>3.5000000000000003E-2</v>
      </c>
      <c r="X181" s="635" t="b">
        <f t="shared" si="140"/>
        <v>0</v>
      </c>
      <c r="Y181" s="308">
        <f t="shared" si="131"/>
        <v>6.6665679038682294E-3</v>
      </c>
      <c r="Z181" s="309" t="b">
        <f t="shared" si="141"/>
        <v>0</v>
      </c>
      <c r="AA181" s="309" t="b">
        <f t="shared" si="142"/>
        <v>0</v>
      </c>
      <c r="AC181" s="148" t="s">
        <v>938</v>
      </c>
      <c r="AD181" s="157">
        <v>4.3999999999999997E-2</v>
      </c>
      <c r="AE181" s="103">
        <v>6.2E-2</v>
      </c>
      <c r="AF181" s="163">
        <v>4.3999999999999997E-2</v>
      </c>
      <c r="AG181" s="169">
        <v>6.6E-3</v>
      </c>
      <c r="AH181" s="170">
        <v>6.6E-3</v>
      </c>
      <c r="AI181" s="305">
        <f t="shared" si="132"/>
        <v>0.11666666666666667</v>
      </c>
      <c r="AJ181" s="296" t="b">
        <f t="shared" si="133"/>
        <v>1</v>
      </c>
      <c r="AK181" s="636">
        <f t="shared" si="143"/>
        <v>3.5000000000000003E-2</v>
      </c>
      <c r="AL181" s="635" t="b">
        <f t="shared" si="144"/>
        <v>0</v>
      </c>
      <c r="AM181" s="308">
        <f t="shared" si="134"/>
        <v>6.6665679038682294E-3</v>
      </c>
      <c r="AN181" s="310" t="b">
        <f t="shared" si="145"/>
        <v>1</v>
      </c>
      <c r="AO181" s="310" t="b">
        <f t="shared" si="146"/>
        <v>1</v>
      </c>
    </row>
    <row r="182" spans="1:41" ht="16" x14ac:dyDescent="0.2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126"/>
        <v>0.11666666666666667</v>
      </c>
      <c r="H182" s="296" t="b">
        <f t="shared" si="127"/>
        <v>1</v>
      </c>
      <c r="I182" s="636">
        <f t="shared" si="135"/>
        <v>3.5000000000000003E-2</v>
      </c>
      <c r="J182" s="635" t="b">
        <f t="shared" si="136"/>
        <v>0</v>
      </c>
      <c r="K182" s="308">
        <f t="shared" si="128"/>
        <v>6.6665679038682294E-3</v>
      </c>
      <c r="L182" s="310" t="b">
        <f t="shared" si="137"/>
        <v>1</v>
      </c>
      <c r="M182" s="310" t="b">
        <f t="shared" si="138"/>
        <v>1</v>
      </c>
      <c r="O182" s="295" t="s">
        <v>939</v>
      </c>
      <c r="P182" s="293">
        <v>4.3999999999999997E-2</v>
      </c>
      <c r="Q182" s="103">
        <v>6.2E-2</v>
      </c>
      <c r="R182" s="163">
        <v>4.3999999999999997E-2</v>
      </c>
      <c r="S182" s="169">
        <v>6.7000000000000002E-3</v>
      </c>
      <c r="T182" s="170">
        <v>6.7000000000000002E-3</v>
      </c>
      <c r="U182" s="305">
        <f t="shared" si="129"/>
        <v>0.11666666666666667</v>
      </c>
      <c r="V182" s="296" t="b">
        <f t="shared" si="130"/>
        <v>1</v>
      </c>
      <c r="W182" s="636">
        <f t="shared" si="139"/>
        <v>3.5000000000000003E-2</v>
      </c>
      <c r="X182" s="635" t="b">
        <f t="shared" si="140"/>
        <v>0</v>
      </c>
      <c r="Y182" s="308">
        <f t="shared" si="131"/>
        <v>6.6665679038682294E-3</v>
      </c>
      <c r="Z182" s="309" t="b">
        <f t="shared" si="141"/>
        <v>0</v>
      </c>
      <c r="AA182" s="309" t="b">
        <f t="shared" si="142"/>
        <v>0</v>
      </c>
      <c r="AC182" s="148" t="s">
        <v>939</v>
      </c>
      <c r="AD182" s="157">
        <v>4.3999999999999997E-2</v>
      </c>
      <c r="AE182" s="103">
        <v>6.2E-2</v>
      </c>
      <c r="AF182" s="163">
        <v>4.3999999999999997E-2</v>
      </c>
      <c r="AG182" s="169">
        <v>6.6E-3</v>
      </c>
      <c r="AH182" s="170">
        <v>6.6E-3</v>
      </c>
      <c r="AI182" s="305">
        <f t="shared" si="132"/>
        <v>0.11666666666666667</v>
      </c>
      <c r="AJ182" s="296" t="b">
        <f t="shared" si="133"/>
        <v>1</v>
      </c>
      <c r="AK182" s="636">
        <f t="shared" si="143"/>
        <v>3.5000000000000003E-2</v>
      </c>
      <c r="AL182" s="635" t="b">
        <f t="shared" si="144"/>
        <v>0</v>
      </c>
      <c r="AM182" s="308">
        <f t="shared" si="134"/>
        <v>6.6665679038682294E-3</v>
      </c>
      <c r="AN182" s="310" t="b">
        <f t="shared" si="145"/>
        <v>1</v>
      </c>
      <c r="AO182" s="310" t="b">
        <f t="shared" si="146"/>
        <v>1</v>
      </c>
    </row>
    <row r="183" spans="1:41" ht="16" x14ac:dyDescent="0.2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126"/>
        <v>0.11666666666666667</v>
      </c>
      <c r="H183" s="296" t="b">
        <f t="shared" si="127"/>
        <v>1</v>
      </c>
      <c r="I183" s="636">
        <f t="shared" si="135"/>
        <v>3.5000000000000003E-2</v>
      </c>
      <c r="J183" s="635" t="b">
        <f t="shared" si="136"/>
        <v>0</v>
      </c>
      <c r="K183" s="308">
        <f t="shared" si="128"/>
        <v>6.6665679038682294E-3</v>
      </c>
      <c r="L183" s="310" t="b">
        <f t="shared" si="137"/>
        <v>1</v>
      </c>
      <c r="M183" s="310" t="b">
        <f t="shared" si="138"/>
        <v>1</v>
      </c>
      <c r="O183" s="295" t="s">
        <v>940</v>
      </c>
      <c r="P183" s="293">
        <v>4.3999999999999997E-2</v>
      </c>
      <c r="Q183" s="103">
        <v>6.2E-2</v>
      </c>
      <c r="R183" s="163">
        <v>4.3999999999999997E-2</v>
      </c>
      <c r="S183" s="169">
        <v>6.7000000000000002E-3</v>
      </c>
      <c r="T183" s="170">
        <v>6.7000000000000002E-3</v>
      </c>
      <c r="U183" s="305">
        <f t="shared" si="129"/>
        <v>0.11666666666666667</v>
      </c>
      <c r="V183" s="296" t="b">
        <f t="shared" si="130"/>
        <v>1</v>
      </c>
      <c r="W183" s="636">
        <f t="shared" si="139"/>
        <v>3.5000000000000003E-2</v>
      </c>
      <c r="X183" s="635" t="b">
        <f t="shared" si="140"/>
        <v>0</v>
      </c>
      <c r="Y183" s="308">
        <f t="shared" si="131"/>
        <v>6.6665679038682294E-3</v>
      </c>
      <c r="Z183" s="309" t="b">
        <f t="shared" si="141"/>
        <v>0</v>
      </c>
      <c r="AA183" s="309" t="b">
        <f t="shared" si="142"/>
        <v>0</v>
      </c>
      <c r="AC183" s="148" t="s">
        <v>940</v>
      </c>
      <c r="AD183" s="157">
        <v>4.3999999999999997E-2</v>
      </c>
      <c r="AE183" s="103">
        <v>6.2E-2</v>
      </c>
      <c r="AF183" s="163">
        <v>4.3999999999999997E-2</v>
      </c>
      <c r="AG183" s="169">
        <v>6.6E-3</v>
      </c>
      <c r="AH183" s="170">
        <v>6.6E-3</v>
      </c>
      <c r="AI183" s="305">
        <f t="shared" si="132"/>
        <v>0.11666666666666667</v>
      </c>
      <c r="AJ183" s="296" t="b">
        <f t="shared" si="133"/>
        <v>1</v>
      </c>
      <c r="AK183" s="636">
        <f t="shared" si="143"/>
        <v>3.5000000000000003E-2</v>
      </c>
      <c r="AL183" s="635" t="b">
        <f t="shared" si="144"/>
        <v>0</v>
      </c>
      <c r="AM183" s="308">
        <f t="shared" si="134"/>
        <v>6.6665679038682294E-3</v>
      </c>
      <c r="AN183" s="310" t="b">
        <f t="shared" si="145"/>
        <v>1</v>
      </c>
      <c r="AO183" s="310" t="b">
        <f t="shared" si="146"/>
        <v>1</v>
      </c>
    </row>
    <row r="184" spans="1:41" ht="16" x14ac:dyDescent="0.2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126"/>
        <v>0.11666666666666667</v>
      </c>
      <c r="H184" s="296" t="b">
        <f t="shared" si="127"/>
        <v>1</v>
      </c>
      <c r="I184" s="636">
        <f t="shared" si="135"/>
        <v>3.5000000000000003E-2</v>
      </c>
      <c r="J184" s="635" t="b">
        <f t="shared" si="136"/>
        <v>0</v>
      </c>
      <c r="K184" s="308">
        <f t="shared" si="128"/>
        <v>6.6665679038682294E-3</v>
      </c>
      <c r="L184" s="310" t="b">
        <f t="shared" si="137"/>
        <v>1</v>
      </c>
      <c r="M184" s="309" t="b">
        <f t="shared" si="138"/>
        <v>0</v>
      </c>
      <c r="O184" s="295" t="s">
        <v>941</v>
      </c>
      <c r="P184" s="293">
        <v>4.4999999999999998E-2</v>
      </c>
      <c r="Q184" s="103">
        <v>6.3E-2</v>
      </c>
      <c r="R184" s="163">
        <v>4.4999999999999998E-2</v>
      </c>
      <c r="S184" s="169">
        <v>6.7000000000000002E-3</v>
      </c>
      <c r="T184" s="170">
        <v>6.7000000000000002E-3</v>
      </c>
      <c r="U184" s="305">
        <f t="shared" si="129"/>
        <v>0.11666666666666667</v>
      </c>
      <c r="V184" s="296" t="b">
        <f t="shared" si="130"/>
        <v>1</v>
      </c>
      <c r="W184" s="636">
        <f t="shared" si="139"/>
        <v>3.5000000000000003E-2</v>
      </c>
      <c r="X184" s="635" t="b">
        <f t="shared" si="140"/>
        <v>0</v>
      </c>
      <c r="Y184" s="308">
        <f t="shared" si="131"/>
        <v>6.6665679038682294E-3</v>
      </c>
      <c r="Z184" s="309" t="b">
        <f t="shared" si="141"/>
        <v>0</v>
      </c>
      <c r="AA184" s="309" t="b">
        <f t="shared" si="142"/>
        <v>0</v>
      </c>
      <c r="AC184" s="148" t="s">
        <v>941</v>
      </c>
      <c r="AD184" s="157">
        <v>4.3999999999999997E-2</v>
      </c>
      <c r="AE184" s="103">
        <v>6.2E-2</v>
      </c>
      <c r="AF184" s="163">
        <v>4.3999999999999997E-2</v>
      </c>
      <c r="AG184" s="169">
        <v>6.7000000000000002E-3</v>
      </c>
      <c r="AH184" s="170">
        <v>6.7000000000000002E-3</v>
      </c>
      <c r="AI184" s="305">
        <f t="shared" si="132"/>
        <v>0.11666666666666667</v>
      </c>
      <c r="AJ184" s="296" t="b">
        <f t="shared" si="133"/>
        <v>1</v>
      </c>
      <c r="AK184" s="636">
        <f t="shared" si="143"/>
        <v>3.5000000000000003E-2</v>
      </c>
      <c r="AL184" s="635" t="b">
        <f t="shared" si="144"/>
        <v>0</v>
      </c>
      <c r="AM184" s="308">
        <f t="shared" si="134"/>
        <v>6.6665679038682294E-3</v>
      </c>
      <c r="AN184" s="309" t="b">
        <f t="shared" si="145"/>
        <v>0</v>
      </c>
      <c r="AO184" s="309" t="b">
        <f t="shared" si="146"/>
        <v>0</v>
      </c>
    </row>
    <row r="185" spans="1:41" ht="16" x14ac:dyDescent="0.2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126"/>
        <v>0.11666666666666667</v>
      </c>
      <c r="H185" s="296" t="b">
        <f t="shared" si="127"/>
        <v>1</v>
      </c>
      <c r="I185" s="636">
        <f t="shared" si="135"/>
        <v>3.5000000000000003E-2</v>
      </c>
      <c r="J185" s="635" t="b">
        <f t="shared" si="136"/>
        <v>0</v>
      </c>
      <c r="K185" s="308">
        <f t="shared" si="128"/>
        <v>6.6665679038682294E-3</v>
      </c>
      <c r="L185" s="309" t="b">
        <f t="shared" si="137"/>
        <v>0</v>
      </c>
      <c r="M185" s="309" t="b">
        <f t="shared" si="138"/>
        <v>0</v>
      </c>
      <c r="O185" s="295" t="s">
        <v>942</v>
      </c>
      <c r="P185" s="293">
        <v>4.4999999999999998E-2</v>
      </c>
      <c r="Q185" s="103">
        <v>6.4000000000000001E-2</v>
      </c>
      <c r="R185" s="163">
        <v>4.4999999999999998E-2</v>
      </c>
      <c r="S185" s="169">
        <v>6.7999999999999996E-3</v>
      </c>
      <c r="T185" s="170">
        <v>6.7999999999999996E-3</v>
      </c>
      <c r="U185" s="305">
        <f t="shared" si="129"/>
        <v>0.11666666666666667</v>
      </c>
      <c r="V185" s="296" t="b">
        <f t="shared" si="130"/>
        <v>1</v>
      </c>
      <c r="W185" s="636">
        <f t="shared" si="139"/>
        <v>3.5000000000000003E-2</v>
      </c>
      <c r="X185" s="635" t="b">
        <f t="shared" si="140"/>
        <v>0</v>
      </c>
      <c r="Y185" s="308">
        <f t="shared" si="131"/>
        <v>6.6665679038682294E-3</v>
      </c>
      <c r="Z185" s="309" t="b">
        <f t="shared" si="141"/>
        <v>0</v>
      </c>
      <c r="AA185" s="309" t="b">
        <f t="shared" si="142"/>
        <v>0</v>
      </c>
      <c r="AC185" s="148" t="s">
        <v>942</v>
      </c>
      <c r="AD185" s="157">
        <v>4.4999999999999998E-2</v>
      </c>
      <c r="AE185" s="103">
        <v>6.3E-2</v>
      </c>
      <c r="AF185" s="163">
        <v>4.4999999999999998E-2</v>
      </c>
      <c r="AG185" s="169">
        <v>6.7999999999999996E-3</v>
      </c>
      <c r="AH185" s="170">
        <v>6.7999999999999996E-3</v>
      </c>
      <c r="AI185" s="305">
        <f t="shared" si="132"/>
        <v>0.11666666666666667</v>
      </c>
      <c r="AJ185" s="296" t="b">
        <f t="shared" si="133"/>
        <v>1</v>
      </c>
      <c r="AK185" s="636">
        <f t="shared" si="143"/>
        <v>3.5000000000000003E-2</v>
      </c>
      <c r="AL185" s="635" t="b">
        <f t="shared" si="144"/>
        <v>0</v>
      </c>
      <c r="AM185" s="308">
        <f t="shared" si="134"/>
        <v>6.6665679038682294E-3</v>
      </c>
      <c r="AN185" s="309" t="b">
        <f t="shared" si="145"/>
        <v>0</v>
      </c>
      <c r="AO185" s="309" t="b">
        <f t="shared" si="146"/>
        <v>0</v>
      </c>
    </row>
    <row r="186" spans="1:41" ht="16" x14ac:dyDescent="0.2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126"/>
        <v>0.11666666666666667</v>
      </c>
      <c r="H186" s="296" t="b">
        <f t="shared" si="127"/>
        <v>1</v>
      </c>
      <c r="I186" s="636">
        <f t="shared" si="135"/>
        <v>3.5000000000000003E-2</v>
      </c>
      <c r="J186" s="635" t="b">
        <f t="shared" si="136"/>
        <v>0</v>
      </c>
      <c r="K186" s="308">
        <f t="shared" si="128"/>
        <v>6.6665679038682294E-3</v>
      </c>
      <c r="L186" s="309" t="b">
        <f t="shared" si="137"/>
        <v>0</v>
      </c>
      <c r="M186" s="309" t="b">
        <f t="shared" si="138"/>
        <v>0</v>
      </c>
      <c r="O186" s="295" t="s">
        <v>943</v>
      </c>
      <c r="P186" s="293">
        <v>4.5999999999999999E-2</v>
      </c>
      <c r="Q186" s="103">
        <v>6.5000000000000002E-2</v>
      </c>
      <c r="R186" s="163">
        <v>4.5999999999999999E-2</v>
      </c>
      <c r="S186" s="169">
        <v>6.8999999999999999E-3</v>
      </c>
      <c r="T186" s="170">
        <v>6.8999999999999999E-3</v>
      </c>
      <c r="U186" s="305">
        <f t="shared" si="129"/>
        <v>0.11666666666666667</v>
      </c>
      <c r="V186" s="296" t="b">
        <f t="shared" si="130"/>
        <v>1</v>
      </c>
      <c r="W186" s="636">
        <f t="shared" si="139"/>
        <v>3.5000000000000003E-2</v>
      </c>
      <c r="X186" s="635" t="b">
        <f t="shared" si="140"/>
        <v>0</v>
      </c>
      <c r="Y186" s="308">
        <f t="shared" si="131"/>
        <v>6.6665679038682294E-3</v>
      </c>
      <c r="Z186" s="309" t="b">
        <f t="shared" si="141"/>
        <v>0</v>
      </c>
      <c r="AA186" s="309" t="b">
        <f t="shared" si="142"/>
        <v>0</v>
      </c>
      <c r="AC186" s="148" t="s">
        <v>943</v>
      </c>
      <c r="AD186" s="157">
        <v>4.5999999999999999E-2</v>
      </c>
      <c r="AE186" s="103">
        <v>6.4000000000000001E-2</v>
      </c>
      <c r="AF186" s="163">
        <v>4.5999999999999999E-2</v>
      </c>
      <c r="AG186" s="169">
        <v>6.8999999999999999E-3</v>
      </c>
      <c r="AH186" s="170">
        <v>6.8999999999999999E-3</v>
      </c>
      <c r="AI186" s="305">
        <f t="shared" si="132"/>
        <v>0.11666666666666667</v>
      </c>
      <c r="AJ186" s="296" t="b">
        <f t="shared" si="133"/>
        <v>1</v>
      </c>
      <c r="AK186" s="636">
        <f t="shared" si="143"/>
        <v>3.5000000000000003E-2</v>
      </c>
      <c r="AL186" s="635" t="b">
        <f t="shared" si="144"/>
        <v>0</v>
      </c>
      <c r="AM186" s="308">
        <f t="shared" si="134"/>
        <v>6.6665679038682294E-3</v>
      </c>
      <c r="AN186" s="309" t="b">
        <f t="shared" si="145"/>
        <v>0</v>
      </c>
      <c r="AO186" s="309" t="b">
        <f t="shared" si="146"/>
        <v>0</v>
      </c>
    </row>
    <row r="187" spans="1:41" ht="16" x14ac:dyDescent="0.2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126"/>
        <v>0.11666666666666667</v>
      </c>
      <c r="H187" s="296" t="b">
        <f t="shared" si="127"/>
        <v>1</v>
      </c>
      <c r="I187" s="636">
        <f t="shared" si="135"/>
        <v>3.5000000000000003E-2</v>
      </c>
      <c r="J187" s="635" t="b">
        <f t="shared" si="136"/>
        <v>0</v>
      </c>
      <c r="K187" s="308">
        <f t="shared" si="128"/>
        <v>6.6665679038682294E-3</v>
      </c>
      <c r="L187" s="309" t="b">
        <f t="shared" si="137"/>
        <v>0</v>
      </c>
      <c r="M187" s="309" t="b">
        <f t="shared" si="138"/>
        <v>0</v>
      </c>
      <c r="O187" s="295" t="s">
        <v>944</v>
      </c>
      <c r="P187" s="293">
        <v>4.7E-2</v>
      </c>
      <c r="Q187" s="103">
        <v>6.6000000000000003E-2</v>
      </c>
      <c r="R187" s="163">
        <v>4.7E-2</v>
      </c>
      <c r="S187" s="169">
        <v>7.1000000000000004E-3</v>
      </c>
      <c r="T187" s="170">
        <v>7.0000000000000001E-3</v>
      </c>
      <c r="U187" s="305">
        <f t="shared" si="129"/>
        <v>0.11666666666666667</v>
      </c>
      <c r="V187" s="296" t="b">
        <f t="shared" si="130"/>
        <v>1</v>
      </c>
      <c r="W187" s="636">
        <f t="shared" si="139"/>
        <v>3.5000000000000003E-2</v>
      </c>
      <c r="X187" s="635" t="b">
        <f t="shared" si="140"/>
        <v>0</v>
      </c>
      <c r="Y187" s="308">
        <f t="shared" si="131"/>
        <v>6.6665679038682294E-3</v>
      </c>
      <c r="Z187" s="309" t="b">
        <f t="shared" si="141"/>
        <v>0</v>
      </c>
      <c r="AA187" s="309" t="b">
        <f t="shared" si="142"/>
        <v>0</v>
      </c>
      <c r="AC187" s="148" t="s">
        <v>944</v>
      </c>
      <c r="AD187" s="157">
        <v>4.7E-2</v>
      </c>
      <c r="AE187" s="103">
        <v>6.6000000000000003E-2</v>
      </c>
      <c r="AF187" s="163">
        <v>4.7E-2</v>
      </c>
      <c r="AG187" s="169">
        <v>7.0000000000000001E-3</v>
      </c>
      <c r="AH187" s="170">
        <v>7.0000000000000001E-3</v>
      </c>
      <c r="AI187" s="305">
        <f t="shared" si="132"/>
        <v>0.11666666666666667</v>
      </c>
      <c r="AJ187" s="296" t="b">
        <f t="shared" si="133"/>
        <v>1</v>
      </c>
      <c r="AK187" s="636">
        <f t="shared" si="143"/>
        <v>3.5000000000000003E-2</v>
      </c>
      <c r="AL187" s="635" t="b">
        <f t="shared" si="144"/>
        <v>0</v>
      </c>
      <c r="AM187" s="308">
        <f t="shared" si="134"/>
        <v>6.6665679038682294E-3</v>
      </c>
      <c r="AN187" s="309" t="b">
        <f t="shared" si="145"/>
        <v>0</v>
      </c>
      <c r="AO187" s="309" t="b">
        <f t="shared" si="146"/>
        <v>0</v>
      </c>
    </row>
    <row r="188" spans="1:41" ht="16" x14ac:dyDescent="0.2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126"/>
        <v>0.11666666666666667</v>
      </c>
      <c r="H188" s="296" t="b">
        <f t="shared" si="127"/>
        <v>1</v>
      </c>
      <c r="I188" s="636">
        <f t="shared" si="135"/>
        <v>3.5000000000000003E-2</v>
      </c>
      <c r="J188" s="635" t="b">
        <f t="shared" si="136"/>
        <v>0</v>
      </c>
      <c r="K188" s="308">
        <f t="shared" si="128"/>
        <v>6.6665679038682294E-3</v>
      </c>
      <c r="L188" s="309" t="b">
        <f t="shared" si="137"/>
        <v>0</v>
      </c>
      <c r="M188" s="309" t="b">
        <f t="shared" si="138"/>
        <v>0</v>
      </c>
      <c r="O188" s="295" t="s">
        <v>945</v>
      </c>
      <c r="P188" s="293">
        <v>4.8000000000000001E-2</v>
      </c>
      <c r="Q188" s="103">
        <v>6.7000000000000004E-2</v>
      </c>
      <c r="R188" s="163">
        <v>4.7E-2</v>
      </c>
      <c r="S188" s="169">
        <v>7.1999999999999998E-3</v>
      </c>
      <c r="T188" s="170">
        <v>7.1000000000000004E-3</v>
      </c>
      <c r="U188" s="305">
        <f t="shared" si="129"/>
        <v>0.11666666666666667</v>
      </c>
      <c r="V188" s="296" t="b">
        <f t="shared" si="130"/>
        <v>1</v>
      </c>
      <c r="W188" s="636">
        <f t="shared" si="139"/>
        <v>3.5000000000000003E-2</v>
      </c>
      <c r="X188" s="635" t="b">
        <f t="shared" si="140"/>
        <v>0</v>
      </c>
      <c r="Y188" s="308">
        <f t="shared" si="131"/>
        <v>6.6665679038682294E-3</v>
      </c>
      <c r="Z188" s="309" t="b">
        <f t="shared" si="141"/>
        <v>0</v>
      </c>
      <c r="AA188" s="309" t="b">
        <f t="shared" si="142"/>
        <v>0</v>
      </c>
      <c r="AC188" s="148" t="s">
        <v>945</v>
      </c>
      <c r="AD188" s="157">
        <v>4.7E-2</v>
      </c>
      <c r="AE188" s="103">
        <v>6.7000000000000004E-2</v>
      </c>
      <c r="AF188" s="163">
        <v>4.7E-2</v>
      </c>
      <c r="AG188" s="169">
        <v>7.1000000000000004E-3</v>
      </c>
      <c r="AH188" s="170">
        <v>7.1000000000000004E-3</v>
      </c>
      <c r="AI188" s="305">
        <f t="shared" si="132"/>
        <v>0.11666666666666667</v>
      </c>
      <c r="AJ188" s="296" t="b">
        <f t="shared" si="133"/>
        <v>1</v>
      </c>
      <c r="AK188" s="636">
        <f t="shared" si="143"/>
        <v>3.5000000000000003E-2</v>
      </c>
      <c r="AL188" s="635" t="b">
        <f t="shared" si="144"/>
        <v>0</v>
      </c>
      <c r="AM188" s="308">
        <f t="shared" si="134"/>
        <v>6.6665679038682294E-3</v>
      </c>
      <c r="AN188" s="309" t="b">
        <f t="shared" si="145"/>
        <v>0</v>
      </c>
      <c r="AO188" s="309" t="b">
        <f t="shared" si="146"/>
        <v>0</v>
      </c>
    </row>
    <row r="189" spans="1:41" ht="16" x14ac:dyDescent="0.2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126"/>
        <v>0.11666666666666667</v>
      </c>
      <c r="H189" s="296" t="b">
        <f t="shared" si="127"/>
        <v>1</v>
      </c>
      <c r="I189" s="636">
        <f t="shared" si="135"/>
        <v>3.5000000000000003E-2</v>
      </c>
      <c r="J189" s="635" t="b">
        <f t="shared" si="136"/>
        <v>0</v>
      </c>
      <c r="K189" s="308">
        <f t="shared" si="128"/>
        <v>6.6665679038682294E-3</v>
      </c>
      <c r="L189" s="309" t="b">
        <f t="shared" si="137"/>
        <v>0</v>
      </c>
      <c r="M189" s="309" t="b">
        <f t="shared" si="138"/>
        <v>0</v>
      </c>
      <c r="O189" s="295" t="s">
        <v>946</v>
      </c>
      <c r="P189" s="293">
        <v>4.8000000000000001E-2</v>
      </c>
      <c r="Q189" s="103">
        <v>6.7000000000000004E-2</v>
      </c>
      <c r="R189" s="163">
        <v>4.8000000000000001E-2</v>
      </c>
      <c r="S189" s="169">
        <v>7.3000000000000001E-3</v>
      </c>
      <c r="T189" s="170">
        <v>7.1999999999999998E-3</v>
      </c>
      <c r="U189" s="305">
        <f t="shared" si="129"/>
        <v>0.11666666666666667</v>
      </c>
      <c r="V189" s="296" t="b">
        <f t="shared" si="130"/>
        <v>1</v>
      </c>
      <c r="W189" s="636">
        <f t="shared" si="139"/>
        <v>3.5000000000000003E-2</v>
      </c>
      <c r="X189" s="635" t="b">
        <f t="shared" si="140"/>
        <v>0</v>
      </c>
      <c r="Y189" s="308">
        <f t="shared" si="131"/>
        <v>6.6665679038682294E-3</v>
      </c>
      <c r="Z189" s="309" t="b">
        <f t="shared" si="141"/>
        <v>0</v>
      </c>
      <c r="AA189" s="309" t="b">
        <f t="shared" si="142"/>
        <v>0</v>
      </c>
      <c r="AC189" s="148" t="s">
        <v>946</v>
      </c>
      <c r="AD189" s="157">
        <v>4.8000000000000001E-2</v>
      </c>
      <c r="AE189" s="103">
        <v>6.8000000000000005E-2</v>
      </c>
      <c r="AF189" s="163">
        <v>4.8000000000000001E-2</v>
      </c>
      <c r="AG189" s="169">
        <v>7.1999999999999998E-3</v>
      </c>
      <c r="AH189" s="170">
        <v>7.1999999999999998E-3</v>
      </c>
      <c r="AI189" s="305">
        <f t="shared" si="132"/>
        <v>0.11666666666666667</v>
      </c>
      <c r="AJ189" s="296" t="b">
        <f t="shared" si="133"/>
        <v>1</v>
      </c>
      <c r="AK189" s="636">
        <f t="shared" si="143"/>
        <v>3.5000000000000003E-2</v>
      </c>
      <c r="AL189" s="635" t="b">
        <f t="shared" si="144"/>
        <v>0</v>
      </c>
      <c r="AM189" s="308">
        <f t="shared" si="134"/>
        <v>6.6665679038682294E-3</v>
      </c>
      <c r="AN189" s="309" t="b">
        <f t="shared" si="145"/>
        <v>0</v>
      </c>
      <c r="AO189" s="309" t="b">
        <f t="shared" si="146"/>
        <v>0</v>
      </c>
    </row>
    <row r="190" spans="1:41" ht="16" x14ac:dyDescent="0.2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126"/>
        <v>0.11666666666666667</v>
      </c>
      <c r="H190" s="296" t="b">
        <f t="shared" si="127"/>
        <v>1</v>
      </c>
      <c r="I190" s="636">
        <f t="shared" si="135"/>
        <v>3.5000000000000003E-2</v>
      </c>
      <c r="J190" s="635" t="b">
        <f t="shared" si="136"/>
        <v>0</v>
      </c>
      <c r="K190" s="308">
        <f t="shared" si="128"/>
        <v>6.6665679038682294E-3</v>
      </c>
      <c r="L190" s="309" t="b">
        <f t="shared" si="137"/>
        <v>0</v>
      </c>
      <c r="M190" s="309" t="b">
        <f t="shared" si="138"/>
        <v>0</v>
      </c>
      <c r="O190" s="295" t="s">
        <v>947</v>
      </c>
      <c r="P190" s="293">
        <v>4.9000000000000002E-2</v>
      </c>
      <c r="Q190" s="103">
        <v>6.8000000000000005E-2</v>
      </c>
      <c r="R190" s="163">
        <v>4.8000000000000001E-2</v>
      </c>
      <c r="S190" s="169">
        <v>7.3000000000000001E-3</v>
      </c>
      <c r="T190" s="170">
        <v>7.1999999999999998E-3</v>
      </c>
      <c r="U190" s="305">
        <f t="shared" si="129"/>
        <v>0.11666666666666667</v>
      </c>
      <c r="V190" s="296" t="b">
        <f t="shared" si="130"/>
        <v>1</v>
      </c>
      <c r="W190" s="636">
        <f t="shared" si="139"/>
        <v>3.5000000000000003E-2</v>
      </c>
      <c r="X190" s="635" t="b">
        <f t="shared" si="140"/>
        <v>0</v>
      </c>
      <c r="Y190" s="308">
        <f t="shared" si="131"/>
        <v>6.6665679038682294E-3</v>
      </c>
      <c r="Z190" s="309" t="b">
        <f t="shared" si="141"/>
        <v>0</v>
      </c>
      <c r="AA190" s="309" t="b">
        <f t="shared" si="142"/>
        <v>0</v>
      </c>
      <c r="AC190" s="148" t="s">
        <v>947</v>
      </c>
      <c r="AD190" s="157">
        <v>4.9000000000000002E-2</v>
      </c>
      <c r="AE190" s="103">
        <v>6.8000000000000005E-2</v>
      </c>
      <c r="AF190" s="163">
        <v>4.9000000000000002E-2</v>
      </c>
      <c r="AG190" s="169">
        <v>7.3000000000000001E-3</v>
      </c>
      <c r="AH190" s="170">
        <v>7.3000000000000001E-3</v>
      </c>
      <c r="AI190" s="305">
        <f t="shared" si="132"/>
        <v>0.11666666666666667</v>
      </c>
      <c r="AJ190" s="296" t="b">
        <f t="shared" si="133"/>
        <v>1</v>
      </c>
      <c r="AK190" s="636">
        <f t="shared" si="143"/>
        <v>3.5000000000000003E-2</v>
      </c>
      <c r="AL190" s="635" t="b">
        <f t="shared" si="144"/>
        <v>0</v>
      </c>
      <c r="AM190" s="308">
        <f t="shared" si="134"/>
        <v>6.6665679038682294E-3</v>
      </c>
      <c r="AN190" s="309" t="b">
        <f t="shared" si="145"/>
        <v>0</v>
      </c>
      <c r="AO190" s="309" t="b">
        <f t="shared" si="146"/>
        <v>0</v>
      </c>
    </row>
    <row r="191" spans="1:41" ht="16" x14ac:dyDescent="0.2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126"/>
        <v>0.11666666666666667</v>
      </c>
      <c r="H191" s="296" t="b">
        <f t="shared" si="127"/>
        <v>1</v>
      </c>
      <c r="I191" s="636">
        <f t="shared" si="135"/>
        <v>3.5000000000000003E-2</v>
      </c>
      <c r="J191" s="635" t="b">
        <f t="shared" si="136"/>
        <v>0</v>
      </c>
      <c r="K191" s="308">
        <f t="shared" si="128"/>
        <v>6.6665679038682294E-3</v>
      </c>
      <c r="L191" s="309" t="b">
        <f t="shared" si="137"/>
        <v>0</v>
      </c>
      <c r="M191" s="309" t="b">
        <f t="shared" si="138"/>
        <v>0</v>
      </c>
      <c r="O191" s="295" t="s">
        <v>948</v>
      </c>
      <c r="P191" s="293">
        <v>4.9000000000000002E-2</v>
      </c>
      <c r="Q191" s="103">
        <v>6.8000000000000005E-2</v>
      </c>
      <c r="R191" s="163">
        <v>4.8000000000000001E-2</v>
      </c>
      <c r="S191" s="169">
        <v>7.4000000000000003E-3</v>
      </c>
      <c r="T191" s="170">
        <v>7.3000000000000001E-3</v>
      </c>
      <c r="U191" s="305">
        <f t="shared" si="129"/>
        <v>0.11666666666666667</v>
      </c>
      <c r="V191" s="296" t="b">
        <f t="shared" si="130"/>
        <v>1</v>
      </c>
      <c r="W191" s="636">
        <f t="shared" si="139"/>
        <v>3.5000000000000003E-2</v>
      </c>
      <c r="X191" s="635" t="b">
        <f t="shared" si="140"/>
        <v>0</v>
      </c>
      <c r="Y191" s="308">
        <f t="shared" si="131"/>
        <v>6.6665679038682294E-3</v>
      </c>
      <c r="Z191" s="309" t="b">
        <f t="shared" si="141"/>
        <v>0</v>
      </c>
      <c r="AA191" s="309" t="b">
        <f t="shared" si="142"/>
        <v>0</v>
      </c>
      <c r="AC191" s="148" t="s">
        <v>948</v>
      </c>
      <c r="AD191" s="157">
        <v>4.9000000000000002E-2</v>
      </c>
      <c r="AE191" s="103">
        <v>6.9000000000000006E-2</v>
      </c>
      <c r="AF191" s="163">
        <v>4.9000000000000002E-2</v>
      </c>
      <c r="AG191" s="169">
        <v>7.4000000000000003E-3</v>
      </c>
      <c r="AH191" s="170">
        <v>7.4000000000000003E-3</v>
      </c>
      <c r="AI191" s="305">
        <f t="shared" si="132"/>
        <v>0.11666666666666667</v>
      </c>
      <c r="AJ191" s="296" t="b">
        <f t="shared" si="133"/>
        <v>1</v>
      </c>
      <c r="AK191" s="636">
        <f t="shared" si="143"/>
        <v>3.5000000000000003E-2</v>
      </c>
      <c r="AL191" s="635" t="b">
        <f t="shared" si="144"/>
        <v>0</v>
      </c>
      <c r="AM191" s="308">
        <f t="shared" si="134"/>
        <v>6.6665679038682294E-3</v>
      </c>
      <c r="AN191" s="309" t="b">
        <f t="shared" si="145"/>
        <v>0</v>
      </c>
      <c r="AO191" s="309" t="b">
        <f t="shared" si="146"/>
        <v>0</v>
      </c>
    </row>
    <row r="192" spans="1:41" ht="17" thickBot="1" x14ac:dyDescent="0.25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126"/>
        <v>0.11666666666666667</v>
      </c>
      <c r="H192" s="291" t="b">
        <f t="shared" si="127"/>
        <v>1</v>
      </c>
      <c r="I192" s="636">
        <f t="shared" si="135"/>
        <v>3.5000000000000003E-2</v>
      </c>
      <c r="J192" s="635" t="b">
        <f t="shared" si="136"/>
        <v>0</v>
      </c>
      <c r="K192" s="308">
        <f t="shared" si="128"/>
        <v>6.6665679038682294E-3</v>
      </c>
      <c r="L192" s="309" t="b">
        <f t="shared" si="137"/>
        <v>0</v>
      </c>
      <c r="M192" s="309" t="b">
        <f t="shared" si="138"/>
        <v>0</v>
      </c>
      <c r="O192" s="147" t="s">
        <v>949</v>
      </c>
      <c r="P192" s="158">
        <v>4.9000000000000002E-2</v>
      </c>
      <c r="Q192" s="159">
        <v>6.9000000000000006E-2</v>
      </c>
      <c r="R192" s="165">
        <v>4.8000000000000001E-2</v>
      </c>
      <c r="S192" s="171">
        <v>7.4000000000000003E-3</v>
      </c>
      <c r="T192" s="172">
        <v>7.3000000000000001E-3</v>
      </c>
      <c r="U192" s="307">
        <f t="shared" si="129"/>
        <v>0.11666666666666667</v>
      </c>
      <c r="V192" s="291" t="b">
        <f t="shared" si="130"/>
        <v>1</v>
      </c>
      <c r="W192" s="636">
        <f t="shared" si="139"/>
        <v>3.5000000000000003E-2</v>
      </c>
      <c r="X192" s="635" t="b">
        <f t="shared" si="140"/>
        <v>0</v>
      </c>
      <c r="Y192" s="308">
        <f t="shared" si="131"/>
        <v>6.6665679038682294E-3</v>
      </c>
      <c r="Z192" s="309" t="b">
        <f t="shared" si="141"/>
        <v>0</v>
      </c>
      <c r="AA192" s="309" t="b">
        <f t="shared" si="142"/>
        <v>0</v>
      </c>
      <c r="AC192" s="147" t="s">
        <v>949</v>
      </c>
      <c r="AD192" s="158">
        <v>4.9000000000000002E-2</v>
      </c>
      <c r="AE192" s="159">
        <v>7.0000000000000007E-2</v>
      </c>
      <c r="AF192" s="165">
        <v>4.9000000000000002E-2</v>
      </c>
      <c r="AG192" s="171">
        <v>7.4000000000000003E-3</v>
      </c>
      <c r="AH192" s="172">
        <v>7.4000000000000003E-3</v>
      </c>
      <c r="AI192" s="307">
        <f t="shared" si="132"/>
        <v>0.11666666666666667</v>
      </c>
      <c r="AJ192" s="291" t="b">
        <f t="shared" si="133"/>
        <v>1</v>
      </c>
      <c r="AK192" s="636">
        <f t="shared" si="143"/>
        <v>3.5000000000000003E-2</v>
      </c>
      <c r="AL192" s="635" t="b">
        <f t="shared" si="144"/>
        <v>0</v>
      </c>
      <c r="AM192" s="308">
        <f t="shared" si="134"/>
        <v>6.6665679038682294E-3</v>
      </c>
      <c r="AN192" s="309" t="b">
        <f t="shared" si="145"/>
        <v>0</v>
      </c>
      <c r="AO192" s="309" t="b">
        <f t="shared" si="146"/>
        <v>0</v>
      </c>
    </row>
    <row r="194" spans="1:41" ht="16" thickBot="1" x14ac:dyDescent="0.25"/>
    <row r="195" spans="1:41" ht="14.75" customHeight="1" thickBot="1" x14ac:dyDescent="0.25">
      <c r="A195" s="528" t="s">
        <v>977</v>
      </c>
      <c r="B195" s="529"/>
      <c r="C195" s="529"/>
      <c r="D195" s="529"/>
      <c r="E195" s="529"/>
      <c r="F195" s="530"/>
      <c r="G195" s="517" t="s">
        <v>1215</v>
      </c>
      <c r="H195" s="626" t="s">
        <v>1214</v>
      </c>
      <c r="I195" s="632" t="s">
        <v>1216</v>
      </c>
      <c r="J195" s="626" t="s">
        <v>1213</v>
      </c>
      <c r="K195" s="517" t="s">
        <v>1130</v>
      </c>
      <c r="L195" s="514" t="s">
        <v>1131</v>
      </c>
      <c r="M195" s="514" t="s">
        <v>1132</v>
      </c>
      <c r="O195" s="531" t="s">
        <v>978</v>
      </c>
      <c r="P195" s="532"/>
      <c r="Q195" s="532"/>
      <c r="R195" s="532"/>
      <c r="S195" s="532"/>
      <c r="T195" s="533"/>
      <c r="U195" s="517" t="s">
        <v>1215</v>
      </c>
      <c r="V195" s="626" t="s">
        <v>1214</v>
      </c>
      <c r="W195" s="632" t="s">
        <v>1216</v>
      </c>
      <c r="X195" s="626" t="s">
        <v>1213</v>
      </c>
      <c r="Y195" s="517" t="s">
        <v>1130</v>
      </c>
      <c r="Z195" s="514" t="s">
        <v>1131</v>
      </c>
      <c r="AA195" s="514" t="s">
        <v>1132</v>
      </c>
      <c r="AC195" s="531" t="s">
        <v>979</v>
      </c>
      <c r="AD195" s="532"/>
      <c r="AE195" s="532"/>
      <c r="AF195" s="532"/>
      <c r="AG195" s="532"/>
      <c r="AH195" s="533"/>
      <c r="AI195" s="517" t="s">
        <v>1215</v>
      </c>
      <c r="AJ195" s="626" t="s">
        <v>1214</v>
      </c>
      <c r="AK195" s="632" t="s">
        <v>1216</v>
      </c>
      <c r="AL195" s="626" t="s">
        <v>1213</v>
      </c>
      <c r="AM195" s="517" t="s">
        <v>1130</v>
      </c>
      <c r="AN195" s="514" t="s">
        <v>1131</v>
      </c>
      <c r="AO195" s="514" t="s">
        <v>1132</v>
      </c>
    </row>
    <row r="196" spans="1:41" ht="14.75" customHeight="1" thickBot="1" x14ac:dyDescent="0.25">
      <c r="A196" s="151"/>
      <c r="B196" s="522" t="s">
        <v>1092</v>
      </c>
      <c r="C196" s="522"/>
      <c r="D196" s="523"/>
      <c r="E196" s="524" t="s">
        <v>958</v>
      </c>
      <c r="F196" s="525"/>
      <c r="G196" s="518"/>
      <c r="H196" s="627"/>
      <c r="I196" s="633"/>
      <c r="J196" s="627"/>
      <c r="K196" s="518"/>
      <c r="L196" s="515"/>
      <c r="M196" s="515"/>
      <c r="O196" s="281"/>
      <c r="P196" s="526" t="s">
        <v>1092</v>
      </c>
      <c r="Q196" s="522"/>
      <c r="R196" s="523"/>
      <c r="S196" s="524" t="s">
        <v>958</v>
      </c>
      <c r="T196" s="525"/>
      <c r="U196" s="518"/>
      <c r="V196" s="627"/>
      <c r="W196" s="633"/>
      <c r="X196" s="627"/>
      <c r="Y196" s="518"/>
      <c r="Z196" s="515"/>
      <c r="AA196" s="515"/>
      <c r="AC196" s="151"/>
      <c r="AD196" s="522" t="s">
        <v>1092</v>
      </c>
      <c r="AE196" s="522"/>
      <c r="AF196" s="523"/>
      <c r="AG196" s="524" t="s">
        <v>958</v>
      </c>
      <c r="AH196" s="525"/>
      <c r="AI196" s="518"/>
      <c r="AJ196" s="627"/>
      <c r="AK196" s="633"/>
      <c r="AL196" s="627"/>
      <c r="AM196" s="518"/>
      <c r="AN196" s="515"/>
      <c r="AO196" s="515"/>
    </row>
    <row r="197" spans="1:41" ht="16" thickBot="1" x14ac:dyDescent="0.25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521"/>
      <c r="H197" s="631"/>
      <c r="I197" s="634"/>
      <c r="J197" s="631"/>
      <c r="K197" s="519"/>
      <c r="L197" s="516"/>
      <c r="M197" s="516"/>
      <c r="O197" s="294" t="s">
        <v>790</v>
      </c>
      <c r="P197" s="292" t="s">
        <v>950</v>
      </c>
      <c r="Q197" s="153" t="s">
        <v>951</v>
      </c>
      <c r="R197" s="154" t="s">
        <v>952</v>
      </c>
      <c r="S197" s="166" t="s">
        <v>956</v>
      </c>
      <c r="T197" s="167" t="s">
        <v>957</v>
      </c>
      <c r="U197" s="521"/>
      <c r="V197" s="631"/>
      <c r="W197" s="634"/>
      <c r="X197" s="631"/>
      <c r="Y197" s="519"/>
      <c r="Z197" s="516"/>
      <c r="AA197" s="516"/>
      <c r="AC197" s="152" t="s">
        <v>790</v>
      </c>
      <c r="AD197" s="153" t="s">
        <v>950</v>
      </c>
      <c r="AE197" s="153" t="s">
        <v>951</v>
      </c>
      <c r="AF197" s="154" t="s">
        <v>952</v>
      </c>
      <c r="AG197" s="166" t="s">
        <v>956</v>
      </c>
      <c r="AH197" s="167" t="s">
        <v>957</v>
      </c>
      <c r="AI197" s="521"/>
      <c r="AJ197" s="631"/>
      <c r="AK197" s="634"/>
      <c r="AL197" s="631"/>
      <c r="AM197" s="519"/>
      <c r="AN197" s="516"/>
      <c r="AO197" s="516"/>
    </row>
    <row r="198" spans="1:41" ht="16" x14ac:dyDescent="0.2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47">35/300</f>
        <v>0.11666666666666667</v>
      </c>
      <c r="H198" s="296" t="b">
        <f t="shared" ref="H198:H219" si="148">IF(C199&lt;G198,TRUE,FALSE)</f>
        <v>1</v>
      </c>
      <c r="I198" s="636">
        <f>35/1000</f>
        <v>3.5000000000000003E-2</v>
      </c>
      <c r="J198" s="635" t="b">
        <f>IF(C198&lt;I198,TRUE,FALSE)</f>
        <v>0</v>
      </c>
      <c r="K198" s="308">
        <f t="shared" ref="K198:K219" si="149">ATAN(G198/(35/2))</f>
        <v>6.6665679038682294E-3</v>
      </c>
      <c r="L198" s="309" t="b">
        <f>IF(F198&lt;K198,TRUE,FALSE)</f>
        <v>0</v>
      </c>
      <c r="M198" s="309" t="b">
        <f>IF(E198&lt;K198,TRUE,FALSE)</f>
        <v>0</v>
      </c>
      <c r="O198" s="219" t="s">
        <v>928</v>
      </c>
      <c r="P198" s="155">
        <v>5.2999999999999999E-2</v>
      </c>
      <c r="Q198" s="156">
        <v>7.4999999999999997E-2</v>
      </c>
      <c r="R198" s="164">
        <v>5.2999999999999999E-2</v>
      </c>
      <c r="S198" s="151">
        <v>8.0999999999999996E-3</v>
      </c>
      <c r="T198" s="168">
        <f>S219</f>
        <v>8.0999999999999996E-3</v>
      </c>
      <c r="U198" s="305">
        <f t="shared" ref="U198:U219" si="150">35/300</f>
        <v>0.11666666666666667</v>
      </c>
      <c r="V198" s="296" t="b">
        <f t="shared" ref="V198:V219" si="151">IF(Q199&lt;U198,TRUE,FALSE)</f>
        <v>1</v>
      </c>
      <c r="W198" s="636">
        <f>35/1000</f>
        <v>3.5000000000000003E-2</v>
      </c>
      <c r="X198" s="635" t="b">
        <f>IF(Q198&lt;W198,TRUE,FALSE)</f>
        <v>0</v>
      </c>
      <c r="Y198" s="308">
        <f t="shared" ref="Y198:Y219" si="152">ATAN(U198/(35/2))</f>
        <v>6.6665679038682294E-3</v>
      </c>
      <c r="Z198" s="309" t="b">
        <f>IF(T198&lt;Y198,TRUE,FALSE)</f>
        <v>0</v>
      </c>
      <c r="AA198" s="309" t="b">
        <f>IF(S198&lt;Y198,TRUE,FALSE)</f>
        <v>0</v>
      </c>
      <c r="AC198" s="149" t="s">
        <v>928</v>
      </c>
      <c r="AD198" s="155">
        <v>5.1999999999999998E-2</v>
      </c>
      <c r="AE198" s="156">
        <v>7.2999999999999995E-2</v>
      </c>
      <c r="AF198" s="164">
        <v>5.1999999999999998E-2</v>
      </c>
      <c r="AG198" s="151">
        <v>8.0000000000000002E-3</v>
      </c>
      <c r="AH198" s="168">
        <f>AG219</f>
        <v>7.7999999999999996E-3</v>
      </c>
      <c r="AI198" s="305">
        <f t="shared" ref="AI198:AI219" si="153">35/300</f>
        <v>0.11666666666666667</v>
      </c>
      <c r="AJ198" s="296" t="b">
        <f t="shared" ref="AJ198:AJ219" si="154">IF(AE199&lt;AI198,TRUE,FALSE)</f>
        <v>1</v>
      </c>
      <c r="AK198" s="636">
        <f>35/1000</f>
        <v>3.5000000000000003E-2</v>
      </c>
      <c r="AL198" s="635" t="b">
        <f>IF(AE198&lt;AK198,TRUE,FALSE)</f>
        <v>0</v>
      </c>
      <c r="AM198" s="308">
        <f t="shared" ref="AM198:AM219" si="155">ATAN(AI198/(35/2))</f>
        <v>6.6665679038682294E-3</v>
      </c>
      <c r="AN198" s="309" t="b">
        <f>IF(AH198&lt;AM198,TRUE,FALSE)</f>
        <v>0</v>
      </c>
      <c r="AO198" s="309" t="b">
        <f>IF(AG198&lt;AM198,TRUE,FALSE)</f>
        <v>0</v>
      </c>
    </row>
    <row r="199" spans="1:41" ht="16" x14ac:dyDescent="0.2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47"/>
        <v>0.11666666666666667</v>
      </c>
      <c r="H199" s="296" t="b">
        <f t="shared" si="148"/>
        <v>1</v>
      </c>
      <c r="I199" s="636">
        <f t="shared" ref="I199:I219" si="156">35/1000</f>
        <v>3.5000000000000003E-2</v>
      </c>
      <c r="J199" s="635" t="b">
        <f t="shared" ref="J199:J219" si="157">IF(C199&lt;I199,TRUE,FALSE)</f>
        <v>0</v>
      </c>
      <c r="K199" s="308">
        <f t="shared" si="149"/>
        <v>6.6665679038682294E-3</v>
      </c>
      <c r="L199" s="309" t="b">
        <f t="shared" ref="L199:L219" si="158">IF(F199&lt;K199,TRUE,FALSE)</f>
        <v>0</v>
      </c>
      <c r="M199" s="309" t="b">
        <f t="shared" ref="M199:M219" si="159">IF(E199&lt;K199,TRUE,FALSE)</f>
        <v>0</v>
      </c>
      <c r="O199" s="295" t="s">
        <v>929</v>
      </c>
      <c r="P199" s="293">
        <v>5.1999999999999998E-2</v>
      </c>
      <c r="Q199" s="103">
        <v>7.3999999999999996E-2</v>
      </c>
      <c r="R199" s="163">
        <v>5.2999999999999999E-2</v>
      </c>
      <c r="S199" s="169">
        <v>8.0000000000000002E-3</v>
      </c>
      <c r="T199" s="170">
        <f>S218</f>
        <v>7.9000000000000008E-3</v>
      </c>
      <c r="U199" s="305">
        <f t="shared" si="150"/>
        <v>0.11666666666666667</v>
      </c>
      <c r="V199" s="296" t="b">
        <f t="shared" si="151"/>
        <v>1</v>
      </c>
      <c r="W199" s="636">
        <f t="shared" ref="W199:W219" si="160">35/1000</f>
        <v>3.5000000000000003E-2</v>
      </c>
      <c r="X199" s="635" t="b">
        <f t="shared" ref="X199:X219" si="161">IF(Q199&lt;W199,TRUE,FALSE)</f>
        <v>0</v>
      </c>
      <c r="Y199" s="308">
        <f t="shared" si="152"/>
        <v>6.6665679038682294E-3</v>
      </c>
      <c r="Z199" s="309" t="b">
        <f t="shared" ref="Z199:Z219" si="162">IF(T199&lt;Y199,TRUE,FALSE)</f>
        <v>0</v>
      </c>
      <c r="AA199" s="309" t="b">
        <f t="shared" ref="AA199:AA219" si="163">IF(S199&lt;Y199,TRUE,FALSE)</f>
        <v>0</v>
      </c>
      <c r="AC199" s="148" t="s">
        <v>929</v>
      </c>
      <c r="AD199" s="157">
        <v>5.1999999999999998E-2</v>
      </c>
      <c r="AE199" s="103">
        <v>7.1999999999999995E-2</v>
      </c>
      <c r="AF199" s="163">
        <v>5.1999999999999998E-2</v>
      </c>
      <c r="AG199" s="169">
        <v>7.7999999999999996E-3</v>
      </c>
      <c r="AH199" s="170">
        <f>AG218</f>
        <v>7.7000000000000002E-3</v>
      </c>
      <c r="AI199" s="305">
        <f t="shared" si="153"/>
        <v>0.11666666666666667</v>
      </c>
      <c r="AJ199" s="296" t="b">
        <f t="shared" si="154"/>
        <v>1</v>
      </c>
      <c r="AK199" s="636">
        <f t="shared" ref="AK199:AK219" si="164">35/1000</f>
        <v>3.5000000000000003E-2</v>
      </c>
      <c r="AL199" s="635" t="b">
        <f t="shared" ref="AL199:AL219" si="165">IF(AE199&lt;AK199,TRUE,FALSE)</f>
        <v>0</v>
      </c>
      <c r="AM199" s="308">
        <f t="shared" si="155"/>
        <v>6.6665679038682294E-3</v>
      </c>
      <c r="AN199" s="309" t="b">
        <f t="shared" ref="AN199:AN219" si="166">IF(AH199&lt;AM199,TRUE,FALSE)</f>
        <v>0</v>
      </c>
      <c r="AO199" s="309" t="b">
        <f t="shared" ref="AO199:AO219" si="167">IF(AG199&lt;AM199,TRUE,FALSE)</f>
        <v>0</v>
      </c>
    </row>
    <row r="200" spans="1:41" ht="16" x14ac:dyDescent="0.2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47"/>
        <v>0.11666666666666667</v>
      </c>
      <c r="H200" s="296" t="b">
        <f t="shared" si="148"/>
        <v>1</v>
      </c>
      <c r="I200" s="636">
        <f t="shared" si="156"/>
        <v>3.5000000000000003E-2</v>
      </c>
      <c r="J200" s="635" t="b">
        <f t="shared" si="157"/>
        <v>0</v>
      </c>
      <c r="K200" s="308">
        <f t="shared" si="149"/>
        <v>6.6665679038682294E-3</v>
      </c>
      <c r="L200" s="309" t="b">
        <f t="shared" si="158"/>
        <v>0</v>
      </c>
      <c r="M200" s="309" t="b">
        <f t="shared" si="159"/>
        <v>0</v>
      </c>
      <c r="O200" s="295" t="s">
        <v>930</v>
      </c>
      <c r="P200" s="293">
        <v>5.1999999999999998E-2</v>
      </c>
      <c r="Q200" s="103">
        <v>7.2999999999999995E-2</v>
      </c>
      <c r="R200" s="163">
        <v>5.1999999999999998E-2</v>
      </c>
      <c r="S200" s="169">
        <v>7.7999999999999996E-3</v>
      </c>
      <c r="T200" s="170">
        <f>S217</f>
        <v>7.7999999999999996E-3</v>
      </c>
      <c r="U200" s="305">
        <f t="shared" si="150"/>
        <v>0.11666666666666667</v>
      </c>
      <c r="V200" s="296" t="b">
        <f t="shared" si="151"/>
        <v>1</v>
      </c>
      <c r="W200" s="636">
        <f t="shared" si="160"/>
        <v>3.5000000000000003E-2</v>
      </c>
      <c r="X200" s="635" t="b">
        <f t="shared" si="161"/>
        <v>0</v>
      </c>
      <c r="Y200" s="308">
        <f t="shared" si="152"/>
        <v>6.6665679038682294E-3</v>
      </c>
      <c r="Z200" s="309" t="b">
        <f t="shared" si="162"/>
        <v>0</v>
      </c>
      <c r="AA200" s="309" t="b">
        <f t="shared" si="163"/>
        <v>0</v>
      </c>
      <c r="AC200" s="148" t="s">
        <v>930</v>
      </c>
      <c r="AD200" s="157">
        <v>5.0999999999999997E-2</v>
      </c>
      <c r="AE200" s="103">
        <v>7.0999999999999994E-2</v>
      </c>
      <c r="AF200" s="163">
        <v>0.05</v>
      </c>
      <c r="AG200" s="169">
        <v>7.7000000000000002E-3</v>
      </c>
      <c r="AH200" s="170">
        <f>AG217</f>
        <v>7.7000000000000002E-3</v>
      </c>
      <c r="AI200" s="305">
        <f t="shared" si="153"/>
        <v>0.11666666666666667</v>
      </c>
      <c r="AJ200" s="296" t="b">
        <f t="shared" si="154"/>
        <v>1</v>
      </c>
      <c r="AK200" s="636">
        <f t="shared" si="164"/>
        <v>3.5000000000000003E-2</v>
      </c>
      <c r="AL200" s="635" t="b">
        <f t="shared" si="165"/>
        <v>0</v>
      </c>
      <c r="AM200" s="308">
        <f t="shared" si="155"/>
        <v>6.6665679038682294E-3</v>
      </c>
      <c r="AN200" s="309" t="b">
        <f t="shared" si="166"/>
        <v>0</v>
      </c>
      <c r="AO200" s="309" t="b">
        <f t="shared" si="167"/>
        <v>0</v>
      </c>
    </row>
    <row r="201" spans="1:41" ht="16" x14ac:dyDescent="0.2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47"/>
        <v>0.11666666666666667</v>
      </c>
      <c r="H201" s="296" t="b">
        <f t="shared" si="148"/>
        <v>1</v>
      </c>
      <c r="I201" s="636">
        <f t="shared" si="156"/>
        <v>3.5000000000000003E-2</v>
      </c>
      <c r="J201" s="635" t="b">
        <f t="shared" si="157"/>
        <v>0</v>
      </c>
      <c r="K201" s="308">
        <f t="shared" si="149"/>
        <v>6.6665679038682294E-3</v>
      </c>
      <c r="L201" s="309" t="b">
        <f t="shared" si="158"/>
        <v>0</v>
      </c>
      <c r="M201" s="309" t="b">
        <f t="shared" si="159"/>
        <v>0</v>
      </c>
      <c r="O201" s="295" t="s">
        <v>931</v>
      </c>
      <c r="P201" s="293">
        <v>5.0999999999999997E-2</v>
      </c>
      <c r="Q201" s="103">
        <v>7.0999999999999994E-2</v>
      </c>
      <c r="R201" s="163">
        <v>5.0999999999999997E-2</v>
      </c>
      <c r="S201" s="169">
        <v>7.6E-3</v>
      </c>
      <c r="T201" s="170">
        <f>S216</f>
        <v>7.7000000000000002E-3</v>
      </c>
      <c r="U201" s="305">
        <f t="shared" si="150"/>
        <v>0.11666666666666667</v>
      </c>
      <c r="V201" s="296" t="b">
        <f t="shared" si="151"/>
        <v>1</v>
      </c>
      <c r="W201" s="636">
        <f t="shared" si="160"/>
        <v>3.5000000000000003E-2</v>
      </c>
      <c r="X201" s="635" t="b">
        <f t="shared" si="161"/>
        <v>0</v>
      </c>
      <c r="Y201" s="308">
        <f t="shared" si="152"/>
        <v>6.6665679038682294E-3</v>
      </c>
      <c r="Z201" s="309" t="b">
        <f t="shared" si="162"/>
        <v>0</v>
      </c>
      <c r="AA201" s="309" t="b">
        <f t="shared" si="163"/>
        <v>0</v>
      </c>
      <c r="AC201" s="148" t="s">
        <v>931</v>
      </c>
      <c r="AD201" s="157">
        <v>0.05</v>
      </c>
      <c r="AE201" s="103">
        <v>7.0000000000000007E-2</v>
      </c>
      <c r="AF201" s="163">
        <v>0.05</v>
      </c>
      <c r="AG201" s="169">
        <v>7.4999999999999997E-3</v>
      </c>
      <c r="AH201" s="170">
        <f>AG216</f>
        <v>7.4999999999999997E-3</v>
      </c>
      <c r="AI201" s="305">
        <f t="shared" si="153"/>
        <v>0.11666666666666667</v>
      </c>
      <c r="AJ201" s="296" t="b">
        <f t="shared" si="154"/>
        <v>1</v>
      </c>
      <c r="AK201" s="636">
        <f t="shared" si="164"/>
        <v>3.5000000000000003E-2</v>
      </c>
      <c r="AL201" s="635" t="b">
        <f t="shared" si="165"/>
        <v>0</v>
      </c>
      <c r="AM201" s="308">
        <f t="shared" si="155"/>
        <v>6.6665679038682294E-3</v>
      </c>
      <c r="AN201" s="309" t="b">
        <f t="shared" si="166"/>
        <v>0</v>
      </c>
      <c r="AO201" s="309" t="b">
        <f t="shared" si="167"/>
        <v>0</v>
      </c>
    </row>
    <row r="202" spans="1:41" ht="16" x14ac:dyDescent="0.2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47"/>
        <v>0.11666666666666667</v>
      </c>
      <c r="H202" s="296" t="b">
        <f t="shared" si="148"/>
        <v>1</v>
      </c>
      <c r="I202" s="636">
        <f t="shared" si="156"/>
        <v>3.5000000000000003E-2</v>
      </c>
      <c r="J202" s="635" t="b">
        <f t="shared" si="157"/>
        <v>0</v>
      </c>
      <c r="K202" s="308">
        <f t="shared" si="149"/>
        <v>6.6665679038682294E-3</v>
      </c>
      <c r="L202" s="309" t="b">
        <f t="shared" si="158"/>
        <v>0</v>
      </c>
      <c r="M202" s="309" t="b">
        <f t="shared" si="159"/>
        <v>0</v>
      </c>
      <c r="O202" s="295" t="s">
        <v>932</v>
      </c>
      <c r="P202" s="293">
        <v>0.05</v>
      </c>
      <c r="Q202" s="103">
        <v>7.0000000000000007E-2</v>
      </c>
      <c r="R202" s="163">
        <v>0.05</v>
      </c>
      <c r="S202" s="169">
        <v>7.4999999999999997E-3</v>
      </c>
      <c r="T202" s="170">
        <f>S215</f>
        <v>7.4999999999999997E-3</v>
      </c>
      <c r="U202" s="305">
        <f t="shared" si="150"/>
        <v>0.11666666666666667</v>
      </c>
      <c r="V202" s="296" t="b">
        <f t="shared" si="151"/>
        <v>1</v>
      </c>
      <c r="W202" s="636">
        <f t="shared" si="160"/>
        <v>3.5000000000000003E-2</v>
      </c>
      <c r="X202" s="635" t="b">
        <f t="shared" si="161"/>
        <v>0</v>
      </c>
      <c r="Y202" s="308">
        <f t="shared" si="152"/>
        <v>6.6665679038682294E-3</v>
      </c>
      <c r="Z202" s="309" t="b">
        <f t="shared" si="162"/>
        <v>0</v>
      </c>
      <c r="AA202" s="309" t="b">
        <f t="shared" si="163"/>
        <v>0</v>
      </c>
      <c r="AC202" s="148" t="s">
        <v>932</v>
      </c>
      <c r="AD202" s="157">
        <v>4.9000000000000002E-2</v>
      </c>
      <c r="AE202" s="103">
        <v>6.9000000000000006E-2</v>
      </c>
      <c r="AF202" s="163">
        <v>4.9000000000000002E-2</v>
      </c>
      <c r="AG202" s="169">
        <v>7.4000000000000003E-3</v>
      </c>
      <c r="AH202" s="170">
        <f>AG215</f>
        <v>7.3000000000000001E-3</v>
      </c>
      <c r="AI202" s="305">
        <f t="shared" si="153"/>
        <v>0.11666666666666667</v>
      </c>
      <c r="AJ202" s="296" t="b">
        <f t="shared" si="154"/>
        <v>1</v>
      </c>
      <c r="AK202" s="636">
        <f t="shared" si="164"/>
        <v>3.5000000000000003E-2</v>
      </c>
      <c r="AL202" s="635" t="b">
        <f t="shared" si="165"/>
        <v>0</v>
      </c>
      <c r="AM202" s="308">
        <f t="shared" si="155"/>
        <v>6.6665679038682294E-3</v>
      </c>
      <c r="AN202" s="309" t="b">
        <f t="shared" si="166"/>
        <v>0</v>
      </c>
      <c r="AO202" s="309" t="b">
        <f t="shared" si="167"/>
        <v>0</v>
      </c>
    </row>
    <row r="203" spans="1:41" ht="16" x14ac:dyDescent="0.2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47"/>
        <v>0.11666666666666667</v>
      </c>
      <c r="H203" s="296" t="b">
        <f t="shared" si="148"/>
        <v>1</v>
      </c>
      <c r="I203" s="636">
        <f t="shared" si="156"/>
        <v>3.5000000000000003E-2</v>
      </c>
      <c r="J203" s="635" t="b">
        <f t="shared" si="157"/>
        <v>0</v>
      </c>
      <c r="K203" s="308">
        <f t="shared" si="149"/>
        <v>6.6665679038682294E-3</v>
      </c>
      <c r="L203" s="309" t="b">
        <f t="shared" si="158"/>
        <v>0</v>
      </c>
      <c r="M203" s="309" t="b">
        <f t="shared" si="159"/>
        <v>0</v>
      </c>
      <c r="O203" s="295" t="s">
        <v>933</v>
      </c>
      <c r="P203" s="293">
        <v>4.8000000000000001E-2</v>
      </c>
      <c r="Q203" s="103">
        <v>6.8000000000000005E-2</v>
      </c>
      <c r="R203" s="163">
        <v>4.8000000000000001E-2</v>
      </c>
      <c r="S203" s="169">
        <v>7.3000000000000001E-3</v>
      </c>
      <c r="T203" s="170">
        <f>S214</f>
        <v>7.3000000000000001E-3</v>
      </c>
      <c r="U203" s="305">
        <f t="shared" si="150"/>
        <v>0.11666666666666667</v>
      </c>
      <c r="V203" s="296" t="b">
        <f t="shared" si="151"/>
        <v>1</v>
      </c>
      <c r="W203" s="636">
        <f t="shared" si="160"/>
        <v>3.5000000000000003E-2</v>
      </c>
      <c r="X203" s="635" t="b">
        <f t="shared" si="161"/>
        <v>0</v>
      </c>
      <c r="Y203" s="308">
        <f t="shared" si="152"/>
        <v>6.6665679038682294E-3</v>
      </c>
      <c r="Z203" s="309" t="b">
        <f t="shared" si="162"/>
        <v>0</v>
      </c>
      <c r="AA203" s="309" t="b">
        <f t="shared" si="163"/>
        <v>0</v>
      </c>
      <c r="AC203" s="148" t="s">
        <v>933</v>
      </c>
      <c r="AD203" s="157">
        <v>4.8000000000000001E-2</v>
      </c>
      <c r="AE203" s="103">
        <v>6.7000000000000004E-2</v>
      </c>
      <c r="AF203" s="163">
        <v>4.8000000000000001E-2</v>
      </c>
      <c r="AG203" s="169">
        <v>7.1999999999999998E-3</v>
      </c>
      <c r="AH203" s="170">
        <f>AG214</f>
        <v>7.1999999999999998E-3</v>
      </c>
      <c r="AI203" s="305">
        <f t="shared" si="153"/>
        <v>0.11666666666666667</v>
      </c>
      <c r="AJ203" s="296" t="b">
        <f t="shared" si="154"/>
        <v>1</v>
      </c>
      <c r="AK203" s="636">
        <f t="shared" si="164"/>
        <v>3.5000000000000003E-2</v>
      </c>
      <c r="AL203" s="635" t="b">
        <f t="shared" si="165"/>
        <v>0</v>
      </c>
      <c r="AM203" s="308">
        <f t="shared" si="155"/>
        <v>6.6665679038682294E-3</v>
      </c>
      <c r="AN203" s="309" t="b">
        <f t="shared" si="166"/>
        <v>0</v>
      </c>
      <c r="AO203" s="309" t="b">
        <f t="shared" si="167"/>
        <v>0</v>
      </c>
    </row>
    <row r="204" spans="1:41" ht="16" x14ac:dyDescent="0.2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47"/>
        <v>0.11666666666666667</v>
      </c>
      <c r="H204" s="296" t="b">
        <f t="shared" si="148"/>
        <v>1</v>
      </c>
      <c r="I204" s="636">
        <f t="shared" si="156"/>
        <v>3.5000000000000003E-2</v>
      </c>
      <c r="J204" s="635" t="b">
        <f t="shared" si="157"/>
        <v>0</v>
      </c>
      <c r="K204" s="308">
        <f t="shared" si="149"/>
        <v>6.6665679038682294E-3</v>
      </c>
      <c r="L204" s="309" t="b">
        <f t="shared" si="158"/>
        <v>0</v>
      </c>
      <c r="M204" s="309" t="b">
        <f t="shared" si="159"/>
        <v>0</v>
      </c>
      <c r="O204" s="295" t="s">
        <v>934</v>
      </c>
      <c r="P204" s="293">
        <v>4.7E-2</v>
      </c>
      <c r="Q204" s="103">
        <v>6.7000000000000004E-2</v>
      </c>
      <c r="R204" s="163">
        <v>4.7E-2</v>
      </c>
      <c r="S204" s="169">
        <v>7.1000000000000004E-3</v>
      </c>
      <c r="T204" s="170">
        <f>S213</f>
        <v>7.1000000000000004E-3</v>
      </c>
      <c r="U204" s="305">
        <f t="shared" si="150"/>
        <v>0.11666666666666667</v>
      </c>
      <c r="V204" s="296" t="b">
        <f t="shared" si="151"/>
        <v>1</v>
      </c>
      <c r="W204" s="636">
        <f t="shared" si="160"/>
        <v>3.5000000000000003E-2</v>
      </c>
      <c r="X204" s="635" t="b">
        <f t="shared" si="161"/>
        <v>0</v>
      </c>
      <c r="Y204" s="308">
        <f t="shared" si="152"/>
        <v>6.6665679038682294E-3</v>
      </c>
      <c r="Z204" s="309" t="b">
        <f t="shared" si="162"/>
        <v>0</v>
      </c>
      <c r="AA204" s="309" t="b">
        <f t="shared" si="163"/>
        <v>0</v>
      </c>
      <c r="AC204" s="148" t="s">
        <v>934</v>
      </c>
      <c r="AD204" s="157">
        <v>4.7E-2</v>
      </c>
      <c r="AE204" s="103">
        <v>6.5000000000000002E-2</v>
      </c>
      <c r="AF204" s="163">
        <v>4.7E-2</v>
      </c>
      <c r="AG204" s="169">
        <v>7.0000000000000001E-3</v>
      </c>
      <c r="AH204" s="170">
        <f>AG213</f>
        <v>7.0000000000000001E-3</v>
      </c>
      <c r="AI204" s="305">
        <f t="shared" si="153"/>
        <v>0.11666666666666667</v>
      </c>
      <c r="AJ204" s="296" t="b">
        <f t="shared" si="154"/>
        <v>1</v>
      </c>
      <c r="AK204" s="636">
        <f t="shared" si="164"/>
        <v>3.5000000000000003E-2</v>
      </c>
      <c r="AL204" s="635" t="b">
        <f t="shared" si="165"/>
        <v>0</v>
      </c>
      <c r="AM204" s="308">
        <f t="shared" si="155"/>
        <v>6.6665679038682294E-3</v>
      </c>
      <c r="AN204" s="309" t="b">
        <f t="shared" si="166"/>
        <v>0</v>
      </c>
      <c r="AO204" s="309" t="b">
        <f t="shared" si="167"/>
        <v>0</v>
      </c>
    </row>
    <row r="205" spans="1:41" ht="16" x14ac:dyDescent="0.2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47"/>
        <v>0.11666666666666667</v>
      </c>
      <c r="H205" s="296" t="b">
        <f t="shared" si="148"/>
        <v>1</v>
      </c>
      <c r="I205" s="636">
        <f t="shared" si="156"/>
        <v>3.5000000000000003E-2</v>
      </c>
      <c r="J205" s="635" t="b">
        <f t="shared" si="157"/>
        <v>0</v>
      </c>
      <c r="K205" s="308">
        <f t="shared" si="149"/>
        <v>6.6665679038682294E-3</v>
      </c>
      <c r="L205" s="309" t="b">
        <f t="shared" si="158"/>
        <v>0</v>
      </c>
      <c r="M205" s="309" t="b">
        <f t="shared" si="159"/>
        <v>0</v>
      </c>
      <c r="O205" s="295" t="s">
        <v>935</v>
      </c>
      <c r="P205" s="293">
        <v>4.5999999999999999E-2</v>
      </c>
      <c r="Q205" s="103">
        <v>6.5000000000000002E-2</v>
      </c>
      <c r="R205" s="163">
        <v>4.5999999999999999E-2</v>
      </c>
      <c r="S205" s="169">
        <v>7.0000000000000001E-3</v>
      </c>
      <c r="T205" s="170">
        <f>S212</f>
        <v>7.0000000000000001E-3</v>
      </c>
      <c r="U205" s="305">
        <f t="shared" si="150"/>
        <v>0.11666666666666667</v>
      </c>
      <c r="V205" s="296" t="b">
        <f t="shared" si="151"/>
        <v>1</v>
      </c>
      <c r="W205" s="636">
        <f t="shared" si="160"/>
        <v>3.5000000000000003E-2</v>
      </c>
      <c r="X205" s="635" t="b">
        <f t="shared" si="161"/>
        <v>0</v>
      </c>
      <c r="Y205" s="308">
        <f t="shared" si="152"/>
        <v>6.6665679038682294E-3</v>
      </c>
      <c r="Z205" s="309" t="b">
        <f t="shared" si="162"/>
        <v>0</v>
      </c>
      <c r="AA205" s="309" t="b">
        <f t="shared" si="163"/>
        <v>0</v>
      </c>
      <c r="AC205" s="148" t="s">
        <v>935</v>
      </c>
      <c r="AD205" s="157">
        <v>4.5999999999999999E-2</v>
      </c>
      <c r="AE205" s="103">
        <v>6.4000000000000001E-2</v>
      </c>
      <c r="AF205" s="163">
        <v>4.5999999999999999E-2</v>
      </c>
      <c r="AG205" s="169">
        <v>6.8999999999999999E-3</v>
      </c>
      <c r="AH205" s="170">
        <f>AG212</f>
        <v>6.8999999999999999E-3</v>
      </c>
      <c r="AI205" s="305">
        <f t="shared" si="153"/>
        <v>0.11666666666666667</v>
      </c>
      <c r="AJ205" s="296" t="b">
        <f t="shared" si="154"/>
        <v>1</v>
      </c>
      <c r="AK205" s="636">
        <f t="shared" si="164"/>
        <v>3.5000000000000003E-2</v>
      </c>
      <c r="AL205" s="635" t="b">
        <f t="shared" si="165"/>
        <v>0</v>
      </c>
      <c r="AM205" s="308">
        <f t="shared" si="155"/>
        <v>6.6665679038682294E-3</v>
      </c>
      <c r="AN205" s="309" t="b">
        <f t="shared" si="166"/>
        <v>0</v>
      </c>
      <c r="AO205" s="309" t="b">
        <f t="shared" si="167"/>
        <v>0</v>
      </c>
    </row>
    <row r="206" spans="1:41" ht="16" x14ac:dyDescent="0.2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47"/>
        <v>0.11666666666666667</v>
      </c>
      <c r="H206" s="296" t="b">
        <f t="shared" si="148"/>
        <v>1</v>
      </c>
      <c r="I206" s="636">
        <f t="shared" si="156"/>
        <v>3.5000000000000003E-2</v>
      </c>
      <c r="J206" s="635" t="b">
        <f t="shared" si="157"/>
        <v>0</v>
      </c>
      <c r="K206" s="308">
        <f t="shared" si="149"/>
        <v>6.6665679038682294E-3</v>
      </c>
      <c r="L206" s="309" t="b">
        <f t="shared" si="158"/>
        <v>0</v>
      </c>
      <c r="M206" s="309" t="b">
        <f t="shared" si="159"/>
        <v>0</v>
      </c>
      <c r="O206" s="295" t="s">
        <v>936</v>
      </c>
      <c r="P206" s="293">
        <v>4.4999999999999998E-2</v>
      </c>
      <c r="Q206" s="103">
        <v>6.4000000000000001E-2</v>
      </c>
      <c r="R206" s="163">
        <v>4.4999999999999998E-2</v>
      </c>
      <c r="S206" s="169">
        <v>6.7999999999999996E-3</v>
      </c>
      <c r="T206" s="170">
        <f>S211</f>
        <v>6.7999999999999996E-3</v>
      </c>
      <c r="U206" s="305">
        <f t="shared" si="150"/>
        <v>0.11666666666666667</v>
      </c>
      <c r="V206" s="296" t="b">
        <f t="shared" si="151"/>
        <v>1</v>
      </c>
      <c r="W206" s="636">
        <f t="shared" si="160"/>
        <v>3.5000000000000003E-2</v>
      </c>
      <c r="X206" s="635" t="b">
        <f t="shared" si="161"/>
        <v>0</v>
      </c>
      <c r="Y206" s="308">
        <f t="shared" si="152"/>
        <v>6.6665679038682294E-3</v>
      </c>
      <c r="Z206" s="309" t="b">
        <f t="shared" si="162"/>
        <v>0</v>
      </c>
      <c r="AA206" s="309" t="b">
        <f t="shared" si="163"/>
        <v>0</v>
      </c>
      <c r="AC206" s="148" t="s">
        <v>936</v>
      </c>
      <c r="AD206" s="157">
        <v>4.4999999999999998E-2</v>
      </c>
      <c r="AE206" s="103">
        <v>6.3E-2</v>
      </c>
      <c r="AF206" s="163">
        <v>4.4999999999999998E-2</v>
      </c>
      <c r="AG206" s="169">
        <v>6.7000000000000002E-3</v>
      </c>
      <c r="AH206" s="170">
        <f>AG211</f>
        <v>6.7000000000000002E-3</v>
      </c>
      <c r="AI206" s="305">
        <f t="shared" si="153"/>
        <v>0.11666666666666667</v>
      </c>
      <c r="AJ206" s="296" t="b">
        <f t="shared" si="154"/>
        <v>1</v>
      </c>
      <c r="AK206" s="636">
        <f t="shared" si="164"/>
        <v>3.5000000000000003E-2</v>
      </c>
      <c r="AL206" s="635" t="b">
        <f t="shared" si="165"/>
        <v>0</v>
      </c>
      <c r="AM206" s="308">
        <f t="shared" si="155"/>
        <v>6.6665679038682294E-3</v>
      </c>
      <c r="AN206" s="309" t="b">
        <f t="shared" si="166"/>
        <v>0</v>
      </c>
      <c r="AO206" s="309" t="b">
        <f t="shared" si="167"/>
        <v>0</v>
      </c>
    </row>
    <row r="207" spans="1:41" ht="16" x14ac:dyDescent="0.2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47"/>
        <v>0.11666666666666667</v>
      </c>
      <c r="H207" s="296" t="b">
        <f t="shared" si="148"/>
        <v>1</v>
      </c>
      <c r="I207" s="636">
        <f t="shared" si="156"/>
        <v>3.5000000000000003E-2</v>
      </c>
      <c r="J207" s="635" t="b">
        <f t="shared" si="157"/>
        <v>0</v>
      </c>
      <c r="K207" s="308">
        <f t="shared" si="149"/>
        <v>6.6665679038682294E-3</v>
      </c>
      <c r="L207" s="309" t="b">
        <f t="shared" si="158"/>
        <v>0</v>
      </c>
      <c r="M207" s="309" t="b">
        <f t="shared" si="159"/>
        <v>0</v>
      </c>
      <c r="O207" s="295" t="s">
        <v>937</v>
      </c>
      <c r="P207" s="293">
        <v>4.4999999999999998E-2</v>
      </c>
      <c r="Q207" s="103">
        <v>6.3E-2</v>
      </c>
      <c r="R207" s="163">
        <v>4.4999999999999998E-2</v>
      </c>
      <c r="S207" s="169">
        <v>6.7999999999999996E-3</v>
      </c>
      <c r="T207" s="170">
        <f>S210</f>
        <v>6.7999999999999996E-3</v>
      </c>
      <c r="U207" s="305">
        <f t="shared" si="150"/>
        <v>0.11666666666666667</v>
      </c>
      <c r="V207" s="296" t="b">
        <f t="shared" si="151"/>
        <v>1</v>
      </c>
      <c r="W207" s="636">
        <f t="shared" si="160"/>
        <v>3.5000000000000003E-2</v>
      </c>
      <c r="X207" s="635" t="b">
        <f t="shared" si="161"/>
        <v>0</v>
      </c>
      <c r="Y207" s="308">
        <f t="shared" si="152"/>
        <v>6.6665679038682294E-3</v>
      </c>
      <c r="Z207" s="309" t="b">
        <f t="shared" si="162"/>
        <v>0</v>
      </c>
      <c r="AA207" s="309" t="b">
        <f t="shared" si="163"/>
        <v>0</v>
      </c>
      <c r="AC207" s="148" t="s">
        <v>937</v>
      </c>
      <c r="AD207" s="157">
        <v>4.3999999999999997E-2</v>
      </c>
      <c r="AE207" s="103">
        <v>6.2E-2</v>
      </c>
      <c r="AF207" s="163">
        <v>4.3999999999999997E-2</v>
      </c>
      <c r="AG207" s="169">
        <v>6.7000000000000002E-3</v>
      </c>
      <c r="AH207" s="170">
        <f>AG210</f>
        <v>6.7000000000000002E-3</v>
      </c>
      <c r="AI207" s="305">
        <f t="shared" si="153"/>
        <v>0.11666666666666667</v>
      </c>
      <c r="AJ207" s="296" t="b">
        <f t="shared" si="154"/>
        <v>1</v>
      </c>
      <c r="AK207" s="636">
        <f t="shared" si="164"/>
        <v>3.5000000000000003E-2</v>
      </c>
      <c r="AL207" s="635" t="b">
        <f t="shared" si="165"/>
        <v>0</v>
      </c>
      <c r="AM207" s="308">
        <f t="shared" si="155"/>
        <v>6.6665679038682294E-3</v>
      </c>
      <c r="AN207" s="309" t="b">
        <f t="shared" si="166"/>
        <v>0</v>
      </c>
      <c r="AO207" s="309" t="b">
        <f t="shared" si="167"/>
        <v>0</v>
      </c>
    </row>
    <row r="208" spans="1:41" ht="16" x14ac:dyDescent="0.2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47"/>
        <v>0.11666666666666667</v>
      </c>
      <c r="H208" s="296" t="b">
        <f t="shared" si="148"/>
        <v>1</v>
      </c>
      <c r="I208" s="636">
        <f t="shared" si="156"/>
        <v>3.5000000000000003E-2</v>
      </c>
      <c r="J208" s="635" t="b">
        <f t="shared" si="157"/>
        <v>0</v>
      </c>
      <c r="K208" s="308">
        <f t="shared" si="149"/>
        <v>6.6665679038682294E-3</v>
      </c>
      <c r="L208" s="309" t="b">
        <f t="shared" si="158"/>
        <v>0</v>
      </c>
      <c r="M208" s="309" t="b">
        <f t="shared" si="159"/>
        <v>0</v>
      </c>
      <c r="O208" s="295" t="s">
        <v>938</v>
      </c>
      <c r="P208" s="293">
        <v>4.4999999999999998E-2</v>
      </c>
      <c r="Q208" s="103">
        <v>6.3E-2</v>
      </c>
      <c r="R208" s="163">
        <v>4.4999999999999998E-2</v>
      </c>
      <c r="S208" s="169">
        <v>6.7999999999999996E-3</v>
      </c>
      <c r="T208" s="170">
        <f>S209</f>
        <v>6.7999999999999996E-3</v>
      </c>
      <c r="U208" s="305">
        <f t="shared" si="150"/>
        <v>0.11666666666666667</v>
      </c>
      <c r="V208" s="296" t="b">
        <f t="shared" si="151"/>
        <v>1</v>
      </c>
      <c r="W208" s="636">
        <f t="shared" si="160"/>
        <v>3.5000000000000003E-2</v>
      </c>
      <c r="X208" s="635" t="b">
        <f t="shared" si="161"/>
        <v>0</v>
      </c>
      <c r="Y208" s="308">
        <f t="shared" si="152"/>
        <v>6.6665679038682294E-3</v>
      </c>
      <c r="Z208" s="309" t="b">
        <f t="shared" si="162"/>
        <v>0</v>
      </c>
      <c r="AA208" s="309" t="b">
        <f t="shared" si="163"/>
        <v>0</v>
      </c>
      <c r="AC208" s="148" t="s">
        <v>938</v>
      </c>
      <c r="AD208" s="157">
        <v>4.3999999999999997E-2</v>
      </c>
      <c r="AE208" s="103">
        <v>6.2E-2</v>
      </c>
      <c r="AF208" s="163">
        <v>4.3999999999999997E-2</v>
      </c>
      <c r="AG208" s="169">
        <v>6.7000000000000002E-3</v>
      </c>
      <c r="AH208" s="170">
        <f>AG209</f>
        <v>6.7000000000000002E-3</v>
      </c>
      <c r="AI208" s="305">
        <f t="shared" si="153"/>
        <v>0.11666666666666667</v>
      </c>
      <c r="AJ208" s="296" t="b">
        <f t="shared" si="154"/>
        <v>1</v>
      </c>
      <c r="AK208" s="636">
        <f t="shared" si="164"/>
        <v>3.5000000000000003E-2</v>
      </c>
      <c r="AL208" s="635" t="b">
        <f t="shared" si="165"/>
        <v>0</v>
      </c>
      <c r="AM208" s="308">
        <f t="shared" si="155"/>
        <v>6.6665679038682294E-3</v>
      </c>
      <c r="AN208" s="309" t="b">
        <f t="shared" si="166"/>
        <v>0</v>
      </c>
      <c r="AO208" s="309" t="b">
        <f t="shared" si="167"/>
        <v>0</v>
      </c>
    </row>
    <row r="209" spans="1:41" ht="16" x14ac:dyDescent="0.2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47"/>
        <v>0.11666666666666667</v>
      </c>
      <c r="H209" s="296" t="b">
        <f t="shared" si="148"/>
        <v>1</v>
      </c>
      <c r="I209" s="636">
        <f t="shared" si="156"/>
        <v>3.5000000000000003E-2</v>
      </c>
      <c r="J209" s="635" t="b">
        <f t="shared" si="157"/>
        <v>0</v>
      </c>
      <c r="K209" s="308">
        <f t="shared" si="149"/>
        <v>6.6665679038682294E-3</v>
      </c>
      <c r="L209" s="309" t="b">
        <f t="shared" si="158"/>
        <v>0</v>
      </c>
      <c r="M209" s="309" t="b">
        <f t="shared" si="159"/>
        <v>0</v>
      </c>
      <c r="O209" s="295" t="s">
        <v>939</v>
      </c>
      <c r="P209" s="293">
        <v>4.4999999999999998E-2</v>
      </c>
      <c r="Q209" s="103">
        <v>6.3E-2</v>
      </c>
      <c r="R209" s="163">
        <v>4.4999999999999998E-2</v>
      </c>
      <c r="S209" s="169">
        <v>6.7999999999999996E-3</v>
      </c>
      <c r="T209" s="170">
        <f>S208</f>
        <v>6.7999999999999996E-3</v>
      </c>
      <c r="U209" s="305">
        <f t="shared" si="150"/>
        <v>0.11666666666666667</v>
      </c>
      <c r="V209" s="296" t="b">
        <f t="shared" si="151"/>
        <v>1</v>
      </c>
      <c r="W209" s="636">
        <f t="shared" si="160"/>
        <v>3.5000000000000003E-2</v>
      </c>
      <c r="X209" s="635" t="b">
        <f t="shared" si="161"/>
        <v>0</v>
      </c>
      <c r="Y209" s="308">
        <f t="shared" si="152"/>
        <v>6.6665679038682294E-3</v>
      </c>
      <c r="Z209" s="309" t="b">
        <f t="shared" si="162"/>
        <v>0</v>
      </c>
      <c r="AA209" s="309" t="b">
        <f t="shared" si="163"/>
        <v>0</v>
      </c>
      <c r="AC209" s="148" t="s">
        <v>939</v>
      </c>
      <c r="AD209" s="157">
        <v>4.3999999999999997E-2</v>
      </c>
      <c r="AE209" s="103">
        <v>6.2E-2</v>
      </c>
      <c r="AF209" s="163">
        <v>4.3999999999999997E-2</v>
      </c>
      <c r="AG209" s="169">
        <v>6.7000000000000002E-3</v>
      </c>
      <c r="AH209" s="170">
        <f>AG208</f>
        <v>6.7000000000000002E-3</v>
      </c>
      <c r="AI209" s="305">
        <f t="shared" si="153"/>
        <v>0.11666666666666667</v>
      </c>
      <c r="AJ209" s="296" t="b">
        <f t="shared" si="154"/>
        <v>1</v>
      </c>
      <c r="AK209" s="636">
        <f t="shared" si="164"/>
        <v>3.5000000000000003E-2</v>
      </c>
      <c r="AL209" s="635" t="b">
        <f t="shared" si="165"/>
        <v>0</v>
      </c>
      <c r="AM209" s="308">
        <f t="shared" si="155"/>
        <v>6.6665679038682294E-3</v>
      </c>
      <c r="AN209" s="309" t="b">
        <f t="shared" si="166"/>
        <v>0</v>
      </c>
      <c r="AO209" s="309" t="b">
        <f t="shared" si="167"/>
        <v>0</v>
      </c>
    </row>
    <row r="210" spans="1:41" ht="16" x14ac:dyDescent="0.2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47"/>
        <v>0.11666666666666667</v>
      </c>
      <c r="H210" s="296" t="b">
        <f t="shared" si="148"/>
        <v>1</v>
      </c>
      <c r="I210" s="636">
        <f t="shared" si="156"/>
        <v>3.5000000000000003E-2</v>
      </c>
      <c r="J210" s="635" t="b">
        <f t="shared" si="157"/>
        <v>0</v>
      </c>
      <c r="K210" s="308">
        <f t="shared" si="149"/>
        <v>6.6665679038682294E-3</v>
      </c>
      <c r="L210" s="309" t="b">
        <f t="shared" si="158"/>
        <v>0</v>
      </c>
      <c r="M210" s="309" t="b">
        <f t="shared" si="159"/>
        <v>0</v>
      </c>
      <c r="O210" s="295" t="s">
        <v>940</v>
      </c>
      <c r="P210" s="293">
        <v>4.4999999999999998E-2</v>
      </c>
      <c r="Q210" s="103">
        <v>6.3E-2</v>
      </c>
      <c r="R210" s="163">
        <v>4.4999999999999998E-2</v>
      </c>
      <c r="S210" s="169">
        <v>6.7999999999999996E-3</v>
      </c>
      <c r="T210" s="170">
        <f>S207</f>
        <v>6.7999999999999996E-3</v>
      </c>
      <c r="U210" s="305">
        <f t="shared" si="150"/>
        <v>0.11666666666666667</v>
      </c>
      <c r="V210" s="296" t="b">
        <f t="shared" si="151"/>
        <v>1</v>
      </c>
      <c r="W210" s="636">
        <f t="shared" si="160"/>
        <v>3.5000000000000003E-2</v>
      </c>
      <c r="X210" s="635" t="b">
        <f t="shared" si="161"/>
        <v>0</v>
      </c>
      <c r="Y210" s="308">
        <f t="shared" si="152"/>
        <v>6.6665679038682294E-3</v>
      </c>
      <c r="Z210" s="309" t="b">
        <f t="shared" si="162"/>
        <v>0</v>
      </c>
      <c r="AA210" s="309" t="b">
        <f t="shared" si="163"/>
        <v>0</v>
      </c>
      <c r="AC210" s="148" t="s">
        <v>940</v>
      </c>
      <c r="AD210" s="157">
        <v>4.3999999999999997E-2</v>
      </c>
      <c r="AE210" s="103">
        <v>6.2E-2</v>
      </c>
      <c r="AF210" s="163">
        <v>4.3999999999999997E-2</v>
      </c>
      <c r="AG210" s="169">
        <v>6.7000000000000002E-3</v>
      </c>
      <c r="AH210" s="170">
        <f>AG207</f>
        <v>6.7000000000000002E-3</v>
      </c>
      <c r="AI210" s="305">
        <f t="shared" si="153"/>
        <v>0.11666666666666667</v>
      </c>
      <c r="AJ210" s="296" t="b">
        <f t="shared" si="154"/>
        <v>1</v>
      </c>
      <c r="AK210" s="636">
        <f t="shared" si="164"/>
        <v>3.5000000000000003E-2</v>
      </c>
      <c r="AL210" s="635" t="b">
        <f t="shared" si="165"/>
        <v>0</v>
      </c>
      <c r="AM210" s="308">
        <f t="shared" si="155"/>
        <v>6.6665679038682294E-3</v>
      </c>
      <c r="AN210" s="309" t="b">
        <f t="shared" si="166"/>
        <v>0</v>
      </c>
      <c r="AO210" s="309" t="b">
        <f t="shared" si="167"/>
        <v>0</v>
      </c>
    </row>
    <row r="211" spans="1:41" ht="16" x14ac:dyDescent="0.2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47"/>
        <v>0.11666666666666667</v>
      </c>
      <c r="H211" s="296" t="b">
        <f t="shared" si="148"/>
        <v>1</v>
      </c>
      <c r="I211" s="636">
        <f t="shared" si="156"/>
        <v>3.5000000000000003E-2</v>
      </c>
      <c r="J211" s="635" t="b">
        <f t="shared" si="157"/>
        <v>0</v>
      </c>
      <c r="K211" s="308">
        <f t="shared" si="149"/>
        <v>6.6665679038682294E-3</v>
      </c>
      <c r="L211" s="309" t="b">
        <f t="shared" si="158"/>
        <v>0</v>
      </c>
      <c r="M211" s="309" t="b">
        <f t="shared" si="159"/>
        <v>0</v>
      </c>
      <c r="O211" s="295" t="s">
        <v>941</v>
      </c>
      <c r="P211" s="293">
        <v>4.4999999999999998E-2</v>
      </c>
      <c r="Q211" s="103">
        <v>6.4000000000000001E-2</v>
      </c>
      <c r="R211" s="163">
        <v>4.4999999999999998E-2</v>
      </c>
      <c r="S211" s="169">
        <v>6.7999999999999996E-3</v>
      </c>
      <c r="T211" s="170">
        <f>S206</f>
        <v>6.7999999999999996E-3</v>
      </c>
      <c r="U211" s="305">
        <f t="shared" si="150"/>
        <v>0.11666666666666667</v>
      </c>
      <c r="V211" s="296" t="b">
        <f t="shared" si="151"/>
        <v>1</v>
      </c>
      <c r="W211" s="636">
        <f t="shared" si="160"/>
        <v>3.5000000000000003E-2</v>
      </c>
      <c r="X211" s="635" t="b">
        <f t="shared" si="161"/>
        <v>0</v>
      </c>
      <c r="Y211" s="308">
        <f t="shared" si="152"/>
        <v>6.6665679038682294E-3</v>
      </c>
      <c r="Z211" s="309" t="b">
        <f t="shared" si="162"/>
        <v>0</v>
      </c>
      <c r="AA211" s="309" t="b">
        <f t="shared" si="163"/>
        <v>0</v>
      </c>
      <c r="AC211" s="148" t="s">
        <v>941</v>
      </c>
      <c r="AD211" s="157">
        <v>4.4999999999999998E-2</v>
      </c>
      <c r="AE211" s="103">
        <v>6.3E-2</v>
      </c>
      <c r="AF211" s="163">
        <v>4.4999999999999998E-2</v>
      </c>
      <c r="AG211" s="169">
        <v>6.7000000000000002E-3</v>
      </c>
      <c r="AH211" s="170">
        <f>AG206</f>
        <v>6.7000000000000002E-3</v>
      </c>
      <c r="AI211" s="305">
        <f t="shared" si="153"/>
        <v>0.11666666666666667</v>
      </c>
      <c r="AJ211" s="296" t="b">
        <f t="shared" si="154"/>
        <v>1</v>
      </c>
      <c r="AK211" s="636">
        <f t="shared" si="164"/>
        <v>3.5000000000000003E-2</v>
      </c>
      <c r="AL211" s="635" t="b">
        <f t="shared" si="165"/>
        <v>0</v>
      </c>
      <c r="AM211" s="308">
        <f t="shared" si="155"/>
        <v>6.6665679038682294E-3</v>
      </c>
      <c r="AN211" s="309" t="b">
        <f t="shared" si="166"/>
        <v>0</v>
      </c>
      <c r="AO211" s="309" t="b">
        <f t="shared" si="167"/>
        <v>0</v>
      </c>
    </row>
    <row r="212" spans="1:41" ht="16" x14ac:dyDescent="0.2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47"/>
        <v>0.11666666666666667</v>
      </c>
      <c r="H212" s="296" t="b">
        <f t="shared" si="148"/>
        <v>1</v>
      </c>
      <c r="I212" s="636">
        <f t="shared" si="156"/>
        <v>3.5000000000000003E-2</v>
      </c>
      <c r="J212" s="635" t="b">
        <f t="shared" si="157"/>
        <v>0</v>
      </c>
      <c r="K212" s="308">
        <f t="shared" si="149"/>
        <v>6.6665679038682294E-3</v>
      </c>
      <c r="L212" s="309" t="b">
        <f t="shared" si="158"/>
        <v>0</v>
      </c>
      <c r="M212" s="309" t="b">
        <f t="shared" si="159"/>
        <v>0</v>
      </c>
      <c r="O212" s="295" t="s">
        <v>942</v>
      </c>
      <c r="P212" s="293">
        <v>4.5999999999999999E-2</v>
      </c>
      <c r="Q212" s="103">
        <v>6.5000000000000002E-2</v>
      </c>
      <c r="R212" s="163">
        <v>4.5999999999999999E-2</v>
      </c>
      <c r="S212" s="169">
        <v>7.0000000000000001E-3</v>
      </c>
      <c r="T212" s="170">
        <f>S205</f>
        <v>7.0000000000000001E-3</v>
      </c>
      <c r="U212" s="305">
        <f t="shared" si="150"/>
        <v>0.11666666666666667</v>
      </c>
      <c r="V212" s="296" t="b">
        <f t="shared" si="151"/>
        <v>1</v>
      </c>
      <c r="W212" s="636">
        <f t="shared" si="160"/>
        <v>3.5000000000000003E-2</v>
      </c>
      <c r="X212" s="635" t="b">
        <f t="shared" si="161"/>
        <v>0</v>
      </c>
      <c r="Y212" s="308">
        <f t="shared" si="152"/>
        <v>6.6665679038682294E-3</v>
      </c>
      <c r="Z212" s="309" t="b">
        <f t="shared" si="162"/>
        <v>0</v>
      </c>
      <c r="AA212" s="309" t="b">
        <f t="shared" si="163"/>
        <v>0</v>
      </c>
      <c r="AC212" s="148" t="s">
        <v>942</v>
      </c>
      <c r="AD212" s="157">
        <v>4.5999999999999999E-2</v>
      </c>
      <c r="AE212" s="103">
        <v>6.4000000000000001E-2</v>
      </c>
      <c r="AF212" s="163">
        <v>4.5999999999999999E-2</v>
      </c>
      <c r="AG212" s="169">
        <v>6.8999999999999999E-3</v>
      </c>
      <c r="AH212" s="170">
        <f>AG205</f>
        <v>6.8999999999999999E-3</v>
      </c>
      <c r="AI212" s="305">
        <f t="shared" si="153"/>
        <v>0.11666666666666667</v>
      </c>
      <c r="AJ212" s="296" t="b">
        <f t="shared" si="154"/>
        <v>1</v>
      </c>
      <c r="AK212" s="636">
        <f t="shared" si="164"/>
        <v>3.5000000000000003E-2</v>
      </c>
      <c r="AL212" s="635" t="b">
        <f t="shared" si="165"/>
        <v>0</v>
      </c>
      <c r="AM212" s="308">
        <f t="shared" si="155"/>
        <v>6.6665679038682294E-3</v>
      </c>
      <c r="AN212" s="309" t="b">
        <f t="shared" si="166"/>
        <v>0</v>
      </c>
      <c r="AO212" s="309" t="b">
        <f t="shared" si="167"/>
        <v>0</v>
      </c>
    </row>
    <row r="213" spans="1:41" ht="16" x14ac:dyDescent="0.2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47"/>
        <v>0.11666666666666667</v>
      </c>
      <c r="H213" s="296" t="b">
        <f t="shared" si="148"/>
        <v>1</v>
      </c>
      <c r="I213" s="636">
        <f t="shared" si="156"/>
        <v>3.5000000000000003E-2</v>
      </c>
      <c r="J213" s="635" t="b">
        <f t="shared" si="157"/>
        <v>0</v>
      </c>
      <c r="K213" s="308">
        <f t="shared" si="149"/>
        <v>6.6665679038682294E-3</v>
      </c>
      <c r="L213" s="309" t="b">
        <f t="shared" si="158"/>
        <v>0</v>
      </c>
      <c r="M213" s="309" t="b">
        <f t="shared" si="159"/>
        <v>0</v>
      </c>
      <c r="O213" s="295" t="s">
        <v>943</v>
      </c>
      <c r="P213" s="293">
        <v>4.7E-2</v>
      </c>
      <c r="Q213" s="103">
        <v>6.6000000000000003E-2</v>
      </c>
      <c r="R213" s="163">
        <v>4.7E-2</v>
      </c>
      <c r="S213" s="169">
        <v>7.1000000000000004E-3</v>
      </c>
      <c r="T213" s="170">
        <f>S204</f>
        <v>7.1000000000000004E-3</v>
      </c>
      <c r="U213" s="305">
        <f t="shared" si="150"/>
        <v>0.11666666666666667</v>
      </c>
      <c r="V213" s="296" t="b">
        <f t="shared" si="151"/>
        <v>1</v>
      </c>
      <c r="W213" s="636">
        <f t="shared" si="160"/>
        <v>3.5000000000000003E-2</v>
      </c>
      <c r="X213" s="635" t="b">
        <f t="shared" si="161"/>
        <v>0</v>
      </c>
      <c r="Y213" s="308">
        <f t="shared" si="152"/>
        <v>6.6665679038682294E-3</v>
      </c>
      <c r="Z213" s="309" t="b">
        <f t="shared" si="162"/>
        <v>0</v>
      </c>
      <c r="AA213" s="309" t="b">
        <f t="shared" si="163"/>
        <v>0</v>
      </c>
      <c r="AC213" s="148" t="s">
        <v>943</v>
      </c>
      <c r="AD213" s="157">
        <v>4.5999999999999999E-2</v>
      </c>
      <c r="AE213" s="103">
        <v>6.5000000000000002E-2</v>
      </c>
      <c r="AF213" s="163">
        <v>4.7E-2</v>
      </c>
      <c r="AG213" s="169">
        <v>7.0000000000000001E-3</v>
      </c>
      <c r="AH213" s="170">
        <f>AG204</f>
        <v>7.0000000000000001E-3</v>
      </c>
      <c r="AI213" s="305">
        <f t="shared" si="153"/>
        <v>0.11666666666666667</v>
      </c>
      <c r="AJ213" s="296" t="b">
        <f t="shared" si="154"/>
        <v>1</v>
      </c>
      <c r="AK213" s="636">
        <f t="shared" si="164"/>
        <v>3.5000000000000003E-2</v>
      </c>
      <c r="AL213" s="635" t="b">
        <f t="shared" si="165"/>
        <v>0</v>
      </c>
      <c r="AM213" s="308">
        <f t="shared" si="155"/>
        <v>6.6665679038682294E-3</v>
      </c>
      <c r="AN213" s="309" t="b">
        <f t="shared" si="166"/>
        <v>0</v>
      </c>
      <c r="AO213" s="309" t="b">
        <f t="shared" si="167"/>
        <v>0</v>
      </c>
    </row>
    <row r="214" spans="1:41" ht="16" x14ac:dyDescent="0.2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47"/>
        <v>0.11666666666666667</v>
      </c>
      <c r="H214" s="296" t="b">
        <f t="shared" si="148"/>
        <v>1</v>
      </c>
      <c r="I214" s="636">
        <f t="shared" si="156"/>
        <v>3.5000000000000003E-2</v>
      </c>
      <c r="J214" s="635" t="b">
        <f t="shared" si="157"/>
        <v>0</v>
      </c>
      <c r="K214" s="308">
        <f t="shared" si="149"/>
        <v>6.6665679038682294E-3</v>
      </c>
      <c r="L214" s="309" t="b">
        <f t="shared" si="158"/>
        <v>0</v>
      </c>
      <c r="M214" s="309" t="b">
        <f t="shared" si="159"/>
        <v>0</v>
      </c>
      <c r="O214" s="295" t="s">
        <v>944</v>
      </c>
      <c r="P214" s="293">
        <v>4.8000000000000001E-2</v>
      </c>
      <c r="Q214" s="103">
        <v>6.8000000000000005E-2</v>
      </c>
      <c r="R214" s="163">
        <v>4.8000000000000001E-2</v>
      </c>
      <c r="S214" s="169">
        <v>7.3000000000000001E-3</v>
      </c>
      <c r="T214" s="170">
        <f>S203</f>
        <v>7.3000000000000001E-3</v>
      </c>
      <c r="U214" s="305">
        <f t="shared" si="150"/>
        <v>0.11666666666666667</v>
      </c>
      <c r="V214" s="296" t="b">
        <f t="shared" si="151"/>
        <v>1</v>
      </c>
      <c r="W214" s="636">
        <f t="shared" si="160"/>
        <v>3.5000000000000003E-2</v>
      </c>
      <c r="X214" s="635" t="b">
        <f t="shared" si="161"/>
        <v>0</v>
      </c>
      <c r="Y214" s="308">
        <f t="shared" si="152"/>
        <v>6.6665679038682294E-3</v>
      </c>
      <c r="Z214" s="309" t="b">
        <f t="shared" si="162"/>
        <v>0</v>
      </c>
      <c r="AA214" s="309" t="b">
        <f t="shared" si="163"/>
        <v>0</v>
      </c>
      <c r="AC214" s="148" t="s">
        <v>944</v>
      </c>
      <c r="AD214" s="157">
        <v>4.7E-2</v>
      </c>
      <c r="AE214" s="103">
        <v>6.7000000000000004E-2</v>
      </c>
      <c r="AF214" s="163">
        <v>4.7E-2</v>
      </c>
      <c r="AG214" s="169">
        <v>7.1999999999999998E-3</v>
      </c>
      <c r="AH214" s="170">
        <f>AG203</f>
        <v>7.1999999999999998E-3</v>
      </c>
      <c r="AI214" s="305">
        <f t="shared" si="153"/>
        <v>0.11666666666666667</v>
      </c>
      <c r="AJ214" s="296" t="b">
        <f t="shared" si="154"/>
        <v>1</v>
      </c>
      <c r="AK214" s="636">
        <f t="shared" si="164"/>
        <v>3.5000000000000003E-2</v>
      </c>
      <c r="AL214" s="635" t="b">
        <f t="shared" si="165"/>
        <v>0</v>
      </c>
      <c r="AM214" s="308">
        <f t="shared" si="155"/>
        <v>6.6665679038682294E-3</v>
      </c>
      <c r="AN214" s="309" t="b">
        <f t="shared" si="166"/>
        <v>0</v>
      </c>
      <c r="AO214" s="309" t="b">
        <f t="shared" si="167"/>
        <v>0</v>
      </c>
    </row>
    <row r="215" spans="1:41" ht="16" x14ac:dyDescent="0.2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47"/>
        <v>0.11666666666666667</v>
      </c>
      <c r="H215" s="296" t="b">
        <f t="shared" si="148"/>
        <v>1</v>
      </c>
      <c r="I215" s="636">
        <f t="shared" si="156"/>
        <v>3.5000000000000003E-2</v>
      </c>
      <c r="J215" s="635" t="b">
        <f t="shared" si="157"/>
        <v>0</v>
      </c>
      <c r="K215" s="308">
        <f t="shared" si="149"/>
        <v>6.6665679038682294E-3</v>
      </c>
      <c r="L215" s="309" t="b">
        <f t="shared" si="158"/>
        <v>0</v>
      </c>
      <c r="M215" s="309" t="b">
        <f t="shared" si="159"/>
        <v>0</v>
      </c>
      <c r="O215" s="295" t="s">
        <v>945</v>
      </c>
      <c r="P215" s="293">
        <v>0.05</v>
      </c>
      <c r="Q215" s="103">
        <v>7.0000000000000007E-2</v>
      </c>
      <c r="R215" s="163">
        <v>0.05</v>
      </c>
      <c r="S215" s="169">
        <v>7.4999999999999997E-3</v>
      </c>
      <c r="T215" s="170">
        <f>S202</f>
        <v>7.4999999999999997E-3</v>
      </c>
      <c r="U215" s="305">
        <f t="shared" si="150"/>
        <v>0.11666666666666667</v>
      </c>
      <c r="V215" s="296" t="b">
        <f t="shared" si="151"/>
        <v>1</v>
      </c>
      <c r="W215" s="636">
        <f t="shared" si="160"/>
        <v>3.5000000000000003E-2</v>
      </c>
      <c r="X215" s="635" t="b">
        <f t="shared" si="161"/>
        <v>0</v>
      </c>
      <c r="Y215" s="308">
        <f t="shared" si="152"/>
        <v>6.6665679038682294E-3</v>
      </c>
      <c r="Z215" s="309" t="b">
        <f t="shared" si="162"/>
        <v>0</v>
      </c>
      <c r="AA215" s="309" t="b">
        <f t="shared" si="163"/>
        <v>0</v>
      </c>
      <c r="AC215" s="148" t="s">
        <v>945</v>
      </c>
      <c r="AD215" s="157">
        <v>4.9000000000000002E-2</v>
      </c>
      <c r="AE215" s="103">
        <v>6.9000000000000006E-2</v>
      </c>
      <c r="AF215" s="163">
        <v>4.9000000000000002E-2</v>
      </c>
      <c r="AG215" s="169">
        <v>7.3000000000000001E-3</v>
      </c>
      <c r="AH215" s="170">
        <f>AG202</f>
        <v>7.4000000000000003E-3</v>
      </c>
      <c r="AI215" s="305">
        <f t="shared" si="153"/>
        <v>0.11666666666666667</v>
      </c>
      <c r="AJ215" s="296" t="b">
        <f t="shared" si="154"/>
        <v>1</v>
      </c>
      <c r="AK215" s="636">
        <f t="shared" si="164"/>
        <v>3.5000000000000003E-2</v>
      </c>
      <c r="AL215" s="635" t="b">
        <f t="shared" si="165"/>
        <v>0</v>
      </c>
      <c r="AM215" s="308">
        <f t="shared" si="155"/>
        <v>6.6665679038682294E-3</v>
      </c>
      <c r="AN215" s="309" t="b">
        <f t="shared" si="166"/>
        <v>0</v>
      </c>
      <c r="AO215" s="309" t="b">
        <f t="shared" si="167"/>
        <v>0</v>
      </c>
    </row>
    <row r="216" spans="1:41" ht="16" x14ac:dyDescent="0.2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47"/>
        <v>0.11666666666666667</v>
      </c>
      <c r="H216" s="296" t="b">
        <f t="shared" si="148"/>
        <v>1</v>
      </c>
      <c r="I216" s="636">
        <f t="shared" si="156"/>
        <v>3.5000000000000003E-2</v>
      </c>
      <c r="J216" s="635" t="b">
        <f t="shared" si="157"/>
        <v>0</v>
      </c>
      <c r="K216" s="308">
        <f t="shared" si="149"/>
        <v>6.6665679038682294E-3</v>
      </c>
      <c r="L216" s="309" t="b">
        <f t="shared" si="158"/>
        <v>0</v>
      </c>
      <c r="M216" s="309" t="b">
        <f t="shared" si="159"/>
        <v>0</v>
      </c>
      <c r="O216" s="295" t="s">
        <v>946</v>
      </c>
      <c r="P216" s="293">
        <v>5.0999999999999997E-2</v>
      </c>
      <c r="Q216" s="103">
        <v>7.0999999999999994E-2</v>
      </c>
      <c r="R216" s="163">
        <v>5.0999999999999997E-2</v>
      </c>
      <c r="S216" s="169">
        <v>7.7000000000000002E-3</v>
      </c>
      <c r="T216" s="170">
        <f>S201</f>
        <v>7.6E-3</v>
      </c>
      <c r="U216" s="305">
        <f t="shared" si="150"/>
        <v>0.11666666666666667</v>
      </c>
      <c r="V216" s="296" t="b">
        <f t="shared" si="151"/>
        <v>1</v>
      </c>
      <c r="W216" s="636">
        <f t="shared" si="160"/>
        <v>3.5000000000000003E-2</v>
      </c>
      <c r="X216" s="635" t="b">
        <f t="shared" si="161"/>
        <v>0</v>
      </c>
      <c r="Y216" s="308">
        <f t="shared" si="152"/>
        <v>6.6665679038682294E-3</v>
      </c>
      <c r="Z216" s="309" t="b">
        <f t="shared" si="162"/>
        <v>0</v>
      </c>
      <c r="AA216" s="309" t="b">
        <f t="shared" si="163"/>
        <v>0</v>
      </c>
      <c r="AC216" s="148" t="s">
        <v>946</v>
      </c>
      <c r="AD216" s="157">
        <v>0.05</v>
      </c>
      <c r="AE216" s="103">
        <v>7.0000000000000007E-2</v>
      </c>
      <c r="AF216" s="163">
        <v>0.05</v>
      </c>
      <c r="AG216" s="169">
        <v>7.4999999999999997E-3</v>
      </c>
      <c r="AH216" s="170">
        <f>AG201</f>
        <v>7.4999999999999997E-3</v>
      </c>
      <c r="AI216" s="305">
        <f t="shared" si="153"/>
        <v>0.11666666666666667</v>
      </c>
      <c r="AJ216" s="296" t="b">
        <f t="shared" si="154"/>
        <v>1</v>
      </c>
      <c r="AK216" s="636">
        <f t="shared" si="164"/>
        <v>3.5000000000000003E-2</v>
      </c>
      <c r="AL216" s="635" t="b">
        <f t="shared" si="165"/>
        <v>0</v>
      </c>
      <c r="AM216" s="308">
        <f t="shared" si="155"/>
        <v>6.6665679038682294E-3</v>
      </c>
      <c r="AN216" s="309" t="b">
        <f t="shared" si="166"/>
        <v>0</v>
      </c>
      <c r="AO216" s="309" t="b">
        <f t="shared" si="167"/>
        <v>0</v>
      </c>
    </row>
    <row r="217" spans="1:41" ht="16" x14ac:dyDescent="0.2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47"/>
        <v>0.11666666666666667</v>
      </c>
      <c r="H217" s="296" t="b">
        <f t="shared" si="148"/>
        <v>1</v>
      </c>
      <c r="I217" s="636">
        <f t="shared" si="156"/>
        <v>3.5000000000000003E-2</v>
      </c>
      <c r="J217" s="635" t="b">
        <f t="shared" si="157"/>
        <v>0</v>
      </c>
      <c r="K217" s="308">
        <f t="shared" si="149"/>
        <v>6.6665679038682294E-3</v>
      </c>
      <c r="L217" s="309" t="b">
        <f t="shared" si="158"/>
        <v>0</v>
      </c>
      <c r="M217" s="309" t="b">
        <f t="shared" si="159"/>
        <v>0</v>
      </c>
      <c r="O217" s="295" t="s">
        <v>947</v>
      </c>
      <c r="P217" s="293">
        <v>5.1999999999999998E-2</v>
      </c>
      <c r="Q217" s="103">
        <v>7.2999999999999995E-2</v>
      </c>
      <c r="R217" s="163">
        <v>5.1999999999999998E-2</v>
      </c>
      <c r="S217" s="169">
        <v>7.7999999999999996E-3</v>
      </c>
      <c r="T217" s="170">
        <f>S200</f>
        <v>7.7999999999999996E-3</v>
      </c>
      <c r="U217" s="305">
        <f t="shared" si="150"/>
        <v>0.11666666666666667</v>
      </c>
      <c r="V217" s="296" t="b">
        <f t="shared" si="151"/>
        <v>1</v>
      </c>
      <c r="W217" s="636">
        <f t="shared" si="160"/>
        <v>3.5000000000000003E-2</v>
      </c>
      <c r="X217" s="635" t="b">
        <f t="shared" si="161"/>
        <v>0</v>
      </c>
      <c r="Y217" s="308">
        <f t="shared" si="152"/>
        <v>6.6665679038682294E-3</v>
      </c>
      <c r="Z217" s="309" t="b">
        <f t="shared" si="162"/>
        <v>0</v>
      </c>
      <c r="AA217" s="309" t="b">
        <f t="shared" si="163"/>
        <v>0</v>
      </c>
      <c r="AC217" s="148" t="s">
        <v>947</v>
      </c>
      <c r="AD217" s="157">
        <v>5.0999999999999997E-2</v>
      </c>
      <c r="AE217" s="103">
        <v>7.0999999999999994E-2</v>
      </c>
      <c r="AF217" s="163">
        <v>0.05</v>
      </c>
      <c r="AG217" s="169">
        <v>7.7000000000000002E-3</v>
      </c>
      <c r="AH217" s="170">
        <f>AG200</f>
        <v>7.7000000000000002E-3</v>
      </c>
      <c r="AI217" s="305">
        <f t="shared" si="153"/>
        <v>0.11666666666666667</v>
      </c>
      <c r="AJ217" s="296" t="b">
        <f t="shared" si="154"/>
        <v>1</v>
      </c>
      <c r="AK217" s="636">
        <f t="shared" si="164"/>
        <v>3.5000000000000003E-2</v>
      </c>
      <c r="AL217" s="635" t="b">
        <f t="shared" si="165"/>
        <v>0</v>
      </c>
      <c r="AM217" s="308">
        <f t="shared" si="155"/>
        <v>6.6665679038682294E-3</v>
      </c>
      <c r="AN217" s="309" t="b">
        <f t="shared" si="166"/>
        <v>0</v>
      </c>
      <c r="AO217" s="309" t="b">
        <f t="shared" si="167"/>
        <v>0</v>
      </c>
    </row>
    <row r="218" spans="1:41" ht="16" x14ac:dyDescent="0.2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47"/>
        <v>0.11666666666666667</v>
      </c>
      <c r="H218" s="296" t="b">
        <f t="shared" si="148"/>
        <v>1</v>
      </c>
      <c r="I218" s="636">
        <f t="shared" si="156"/>
        <v>3.5000000000000003E-2</v>
      </c>
      <c r="J218" s="635" t="b">
        <f t="shared" si="157"/>
        <v>0</v>
      </c>
      <c r="K218" s="308">
        <f t="shared" si="149"/>
        <v>6.6665679038682294E-3</v>
      </c>
      <c r="L218" s="309" t="b">
        <f t="shared" si="158"/>
        <v>0</v>
      </c>
      <c r="M218" s="309" t="b">
        <f t="shared" si="159"/>
        <v>0</v>
      </c>
      <c r="O218" s="295" t="s">
        <v>948</v>
      </c>
      <c r="P218" s="293">
        <v>5.2999999999999999E-2</v>
      </c>
      <c r="Q218" s="103">
        <v>7.3999999999999996E-2</v>
      </c>
      <c r="R218" s="163">
        <v>5.2999999999999999E-2</v>
      </c>
      <c r="S218" s="169">
        <v>7.9000000000000008E-3</v>
      </c>
      <c r="T218" s="170">
        <f>S199</f>
        <v>8.0000000000000002E-3</v>
      </c>
      <c r="U218" s="305">
        <f t="shared" si="150"/>
        <v>0.11666666666666667</v>
      </c>
      <c r="V218" s="296" t="b">
        <f t="shared" si="151"/>
        <v>1</v>
      </c>
      <c r="W218" s="636">
        <f t="shared" si="160"/>
        <v>3.5000000000000003E-2</v>
      </c>
      <c r="X218" s="635" t="b">
        <f t="shared" si="161"/>
        <v>0</v>
      </c>
      <c r="Y218" s="308">
        <f t="shared" si="152"/>
        <v>6.6665679038682294E-3</v>
      </c>
      <c r="Z218" s="309" t="b">
        <f t="shared" si="162"/>
        <v>0</v>
      </c>
      <c r="AA218" s="309" t="b">
        <f t="shared" si="163"/>
        <v>0</v>
      </c>
      <c r="AC218" s="148" t="s">
        <v>948</v>
      </c>
      <c r="AD218" s="157">
        <v>5.0999999999999997E-2</v>
      </c>
      <c r="AE218" s="103">
        <v>7.1999999999999995E-2</v>
      </c>
      <c r="AF218" s="163">
        <v>5.1999999999999998E-2</v>
      </c>
      <c r="AG218" s="169">
        <v>7.7000000000000002E-3</v>
      </c>
      <c r="AH218" s="170">
        <f>AG199</f>
        <v>7.7999999999999996E-3</v>
      </c>
      <c r="AI218" s="305">
        <f t="shared" si="153"/>
        <v>0.11666666666666667</v>
      </c>
      <c r="AJ218" s="296" t="b">
        <f t="shared" si="154"/>
        <v>1</v>
      </c>
      <c r="AK218" s="636">
        <f t="shared" si="164"/>
        <v>3.5000000000000003E-2</v>
      </c>
      <c r="AL218" s="635" t="b">
        <f t="shared" si="165"/>
        <v>0</v>
      </c>
      <c r="AM218" s="308">
        <f t="shared" si="155"/>
        <v>6.6665679038682294E-3</v>
      </c>
      <c r="AN218" s="309" t="b">
        <f t="shared" si="166"/>
        <v>0</v>
      </c>
      <c r="AO218" s="309" t="b">
        <f t="shared" si="167"/>
        <v>0</v>
      </c>
    </row>
    <row r="219" spans="1:41" ht="17" thickBot="1" x14ac:dyDescent="0.25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47"/>
        <v>0.11666666666666667</v>
      </c>
      <c r="H219" s="291" t="b">
        <f t="shared" si="148"/>
        <v>1</v>
      </c>
      <c r="I219" s="636">
        <f t="shared" si="156"/>
        <v>3.5000000000000003E-2</v>
      </c>
      <c r="J219" s="635" t="b">
        <f t="shared" si="157"/>
        <v>0</v>
      </c>
      <c r="K219" s="308">
        <f t="shared" si="149"/>
        <v>6.6665679038682294E-3</v>
      </c>
      <c r="L219" s="309" t="b">
        <f t="shared" si="158"/>
        <v>0</v>
      </c>
      <c r="M219" s="309" t="b">
        <f t="shared" si="159"/>
        <v>0</v>
      </c>
      <c r="O219" s="147" t="s">
        <v>949</v>
      </c>
      <c r="P219" s="158">
        <v>5.2999999999999999E-2</v>
      </c>
      <c r="Q219" s="159">
        <v>7.4999999999999997E-2</v>
      </c>
      <c r="R219" s="165">
        <v>5.2999999999999999E-2</v>
      </c>
      <c r="S219" s="171">
        <v>8.0999999999999996E-3</v>
      </c>
      <c r="T219" s="172">
        <f>S198</f>
        <v>8.0999999999999996E-3</v>
      </c>
      <c r="U219" s="307">
        <f t="shared" si="150"/>
        <v>0.11666666666666667</v>
      </c>
      <c r="V219" s="291" t="b">
        <f t="shared" si="151"/>
        <v>1</v>
      </c>
      <c r="W219" s="636">
        <f t="shared" si="160"/>
        <v>3.5000000000000003E-2</v>
      </c>
      <c r="X219" s="635" t="b">
        <f t="shared" si="161"/>
        <v>0</v>
      </c>
      <c r="Y219" s="308">
        <f t="shared" si="152"/>
        <v>6.6665679038682294E-3</v>
      </c>
      <c r="Z219" s="309" t="b">
        <f t="shared" si="162"/>
        <v>0</v>
      </c>
      <c r="AA219" s="309" t="b">
        <f t="shared" si="163"/>
        <v>0</v>
      </c>
      <c r="AC219" s="147" t="s">
        <v>949</v>
      </c>
      <c r="AD219" s="158">
        <v>5.1999999999999998E-2</v>
      </c>
      <c r="AE219" s="159">
        <v>7.2999999999999995E-2</v>
      </c>
      <c r="AF219" s="165">
        <v>5.1999999999999998E-2</v>
      </c>
      <c r="AG219" s="171">
        <v>7.7999999999999996E-3</v>
      </c>
      <c r="AH219" s="172">
        <f>AG198</f>
        <v>8.0000000000000002E-3</v>
      </c>
      <c r="AI219" s="307">
        <f t="shared" si="153"/>
        <v>0.11666666666666667</v>
      </c>
      <c r="AJ219" s="291" t="b">
        <f t="shared" si="154"/>
        <v>1</v>
      </c>
      <c r="AK219" s="636">
        <f t="shared" si="164"/>
        <v>3.5000000000000003E-2</v>
      </c>
      <c r="AL219" s="635" t="b">
        <f t="shared" si="165"/>
        <v>0</v>
      </c>
      <c r="AM219" s="308">
        <f t="shared" si="155"/>
        <v>6.6665679038682294E-3</v>
      </c>
      <c r="AN219" s="309" t="b">
        <f t="shared" si="166"/>
        <v>0</v>
      </c>
      <c r="AO219" s="309" t="b">
        <f t="shared" si="167"/>
        <v>0</v>
      </c>
    </row>
    <row r="222" spans="1:41" ht="16" thickBot="1" x14ac:dyDescent="0.25"/>
    <row r="223" spans="1:41" ht="14.75" customHeight="1" thickBot="1" x14ac:dyDescent="0.25">
      <c r="A223" s="528" t="s">
        <v>980</v>
      </c>
      <c r="B223" s="529"/>
      <c r="C223" s="529"/>
      <c r="D223" s="529"/>
      <c r="E223" s="529"/>
      <c r="F223" s="530"/>
      <c r="G223" s="517" t="s">
        <v>1215</v>
      </c>
      <c r="H223" s="626" t="s">
        <v>1214</v>
      </c>
      <c r="I223" s="632" t="s">
        <v>1216</v>
      </c>
      <c r="J223" s="626" t="s">
        <v>1213</v>
      </c>
      <c r="K223" s="517" t="s">
        <v>1130</v>
      </c>
      <c r="L223" s="514" t="s">
        <v>1131</v>
      </c>
      <c r="M223" s="514" t="s">
        <v>1132</v>
      </c>
      <c r="O223" s="531" t="s">
        <v>981</v>
      </c>
      <c r="P223" s="532"/>
      <c r="Q223" s="532"/>
      <c r="R223" s="532"/>
      <c r="S223" s="532"/>
      <c r="T223" s="533"/>
      <c r="U223" s="517" t="s">
        <v>1215</v>
      </c>
      <c r="V223" s="626" t="s">
        <v>1214</v>
      </c>
      <c r="W223" s="632" t="s">
        <v>1216</v>
      </c>
      <c r="X223" s="626" t="s">
        <v>1213</v>
      </c>
      <c r="Y223" s="517" t="s">
        <v>1130</v>
      </c>
      <c r="Z223" s="514" t="s">
        <v>1131</v>
      </c>
      <c r="AA223" s="514" t="s">
        <v>1132</v>
      </c>
      <c r="AC223" s="531" t="s">
        <v>982</v>
      </c>
      <c r="AD223" s="532"/>
      <c r="AE223" s="532"/>
      <c r="AF223" s="532"/>
      <c r="AG223" s="532"/>
      <c r="AH223" s="533"/>
      <c r="AI223" s="517" t="s">
        <v>1215</v>
      </c>
      <c r="AJ223" s="626" t="s">
        <v>1214</v>
      </c>
      <c r="AK223" s="632" t="s">
        <v>1216</v>
      </c>
      <c r="AL223" s="626" t="s">
        <v>1213</v>
      </c>
      <c r="AM223" s="517" t="s">
        <v>1130</v>
      </c>
      <c r="AN223" s="514" t="s">
        <v>1131</v>
      </c>
      <c r="AO223" s="514" t="s">
        <v>1132</v>
      </c>
    </row>
    <row r="224" spans="1:41" ht="14.75" customHeight="1" thickBot="1" x14ac:dyDescent="0.25">
      <c r="A224" s="151"/>
      <c r="B224" s="522" t="s">
        <v>1092</v>
      </c>
      <c r="C224" s="522"/>
      <c r="D224" s="523"/>
      <c r="E224" s="524" t="s">
        <v>958</v>
      </c>
      <c r="F224" s="525"/>
      <c r="G224" s="518"/>
      <c r="H224" s="627"/>
      <c r="I224" s="633"/>
      <c r="J224" s="627"/>
      <c r="K224" s="518"/>
      <c r="L224" s="515"/>
      <c r="M224" s="515"/>
      <c r="O224" s="281"/>
      <c r="P224" s="526" t="s">
        <v>1092</v>
      </c>
      <c r="Q224" s="522"/>
      <c r="R224" s="523"/>
      <c r="S224" s="524" t="s">
        <v>958</v>
      </c>
      <c r="T224" s="525"/>
      <c r="U224" s="518"/>
      <c r="V224" s="627"/>
      <c r="W224" s="633"/>
      <c r="X224" s="627"/>
      <c r="Y224" s="518"/>
      <c r="Z224" s="515"/>
      <c r="AA224" s="515"/>
      <c r="AC224" s="151"/>
      <c r="AD224" s="522" t="s">
        <v>1092</v>
      </c>
      <c r="AE224" s="522"/>
      <c r="AF224" s="523"/>
      <c r="AG224" s="524" t="s">
        <v>958</v>
      </c>
      <c r="AH224" s="525"/>
      <c r="AI224" s="518"/>
      <c r="AJ224" s="627"/>
      <c r="AK224" s="633"/>
      <c r="AL224" s="627"/>
      <c r="AM224" s="518"/>
      <c r="AN224" s="515"/>
      <c r="AO224" s="515"/>
    </row>
    <row r="225" spans="1:41" ht="16" thickBot="1" x14ac:dyDescent="0.25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521"/>
      <c r="H225" s="631"/>
      <c r="I225" s="634"/>
      <c r="J225" s="631"/>
      <c r="K225" s="519"/>
      <c r="L225" s="516"/>
      <c r="M225" s="516"/>
      <c r="O225" s="294" t="s">
        <v>790</v>
      </c>
      <c r="P225" s="292" t="s">
        <v>950</v>
      </c>
      <c r="Q225" s="153" t="s">
        <v>951</v>
      </c>
      <c r="R225" s="154" t="s">
        <v>952</v>
      </c>
      <c r="S225" s="166" t="s">
        <v>956</v>
      </c>
      <c r="T225" s="167" t="s">
        <v>957</v>
      </c>
      <c r="U225" s="521"/>
      <c r="V225" s="631"/>
      <c r="W225" s="634"/>
      <c r="X225" s="631"/>
      <c r="Y225" s="519"/>
      <c r="Z225" s="516"/>
      <c r="AA225" s="516"/>
      <c r="AC225" s="152" t="s">
        <v>790</v>
      </c>
      <c r="AD225" s="153" t="s">
        <v>950</v>
      </c>
      <c r="AE225" s="153" t="s">
        <v>951</v>
      </c>
      <c r="AF225" s="154" t="s">
        <v>952</v>
      </c>
      <c r="AG225" s="166" t="s">
        <v>956</v>
      </c>
      <c r="AH225" s="167" t="s">
        <v>957</v>
      </c>
      <c r="AI225" s="521"/>
      <c r="AJ225" s="631"/>
      <c r="AK225" s="634"/>
      <c r="AL225" s="631"/>
      <c r="AM225" s="519"/>
      <c r="AN225" s="516"/>
      <c r="AO225" s="516"/>
    </row>
    <row r="226" spans="1:41" ht="16" x14ac:dyDescent="0.2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68">35/300</f>
        <v>0.11666666666666667</v>
      </c>
      <c r="H226" s="296" t="b">
        <f t="shared" ref="H226:H247" si="169">IF(C227&lt;G226,TRUE,FALSE)</f>
        <v>1</v>
      </c>
      <c r="I226" s="636">
        <f>35/1000</f>
        <v>3.5000000000000003E-2</v>
      </c>
      <c r="J226" s="635" t="b">
        <f>IF(C226&lt;I226,TRUE,FALSE)</f>
        <v>0</v>
      </c>
      <c r="K226" s="308">
        <f t="shared" ref="K226:K247" si="170">ATAN(G226/(35/2))</f>
        <v>6.6665679038682294E-3</v>
      </c>
      <c r="L226" s="309" t="b">
        <f>IF(F226&lt;K226,TRUE,FALSE)</f>
        <v>0</v>
      </c>
      <c r="M226" s="309" t="b">
        <f>IF(E226&lt;K226,TRUE,FALSE)</f>
        <v>0</v>
      </c>
      <c r="O226" s="219" t="s">
        <v>928</v>
      </c>
      <c r="P226" s="155">
        <v>5.5E-2</v>
      </c>
      <c r="Q226" s="156">
        <v>0.08</v>
      </c>
      <c r="R226" s="164">
        <v>5.7000000000000002E-2</v>
      </c>
      <c r="S226" s="151">
        <v>8.3000000000000001E-3</v>
      </c>
      <c r="T226" s="168">
        <f>S247</f>
        <v>8.6999999999999994E-3</v>
      </c>
      <c r="U226" s="305">
        <f t="shared" ref="U226:U247" si="171">35/300</f>
        <v>0.11666666666666667</v>
      </c>
      <c r="V226" s="296" t="b">
        <f t="shared" ref="V226:V247" si="172">IF(Q227&lt;U226,TRUE,FALSE)</f>
        <v>1</v>
      </c>
      <c r="W226" s="636">
        <f>35/1000</f>
        <v>3.5000000000000003E-2</v>
      </c>
      <c r="X226" s="635" t="b">
        <f>IF(Q226&lt;W226,TRUE,FALSE)</f>
        <v>0</v>
      </c>
      <c r="Y226" s="308">
        <f t="shared" ref="Y226:Y247" si="173">ATAN(U226/(35/2))</f>
        <v>6.6665679038682294E-3</v>
      </c>
      <c r="Z226" s="309" t="b">
        <f>IF(T226&lt;Y226,TRUE,FALSE)</f>
        <v>0</v>
      </c>
      <c r="AA226" s="309" t="b">
        <f>IF(S226&lt;Y226,TRUE,FALSE)</f>
        <v>0</v>
      </c>
      <c r="AC226" s="149" t="s">
        <v>928</v>
      </c>
      <c r="AD226" s="155">
        <v>4.3999999999999997E-2</v>
      </c>
      <c r="AE226" s="156">
        <v>6.2E-2</v>
      </c>
      <c r="AF226" s="164">
        <v>4.3999999999999997E-2</v>
      </c>
      <c r="AG226" s="151">
        <v>6.6E-3</v>
      </c>
      <c r="AH226" s="168">
        <f>AG247</f>
        <v>6.7000000000000002E-3</v>
      </c>
      <c r="AI226" s="305">
        <f t="shared" ref="AI226:AI247" si="174">35/300</f>
        <v>0.11666666666666667</v>
      </c>
      <c r="AJ226" s="296" t="b">
        <f t="shared" ref="AJ226:AJ247" si="175">IF(AE227&lt;AI226,TRUE,FALSE)</f>
        <v>1</v>
      </c>
      <c r="AK226" s="636">
        <f>35/1000</f>
        <v>3.5000000000000003E-2</v>
      </c>
      <c r="AL226" s="635" t="b">
        <f>IF(AE226&lt;AK226,TRUE,FALSE)</f>
        <v>0</v>
      </c>
      <c r="AM226" s="308">
        <f t="shared" ref="AM226:AM247" si="176">ATAN(AI226/(35/2))</f>
        <v>6.6665679038682294E-3</v>
      </c>
      <c r="AN226" s="309" t="b">
        <f>IF(AH226&lt;AM226,TRUE,FALSE)</f>
        <v>0</v>
      </c>
      <c r="AO226" s="309" t="b">
        <f>IF(AG226&lt;AM226,TRUE,FALSE)</f>
        <v>1</v>
      </c>
    </row>
    <row r="227" spans="1:41" ht="16" x14ac:dyDescent="0.2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68"/>
        <v>0.11666666666666667</v>
      </c>
      <c r="H227" s="296" t="b">
        <f t="shared" si="169"/>
        <v>1</v>
      </c>
      <c r="I227" s="636">
        <f t="shared" ref="I227:I247" si="177">35/1000</f>
        <v>3.5000000000000003E-2</v>
      </c>
      <c r="J227" s="635" t="b">
        <f t="shared" ref="J227:J247" si="178">IF(C227&lt;I227,TRUE,FALSE)</f>
        <v>0</v>
      </c>
      <c r="K227" s="308">
        <f t="shared" si="170"/>
        <v>6.6665679038682294E-3</v>
      </c>
      <c r="L227" s="309" t="b">
        <f t="shared" ref="L227:L247" si="179">IF(F227&lt;K227,TRUE,FALSE)</f>
        <v>0</v>
      </c>
      <c r="M227" s="309" t="b">
        <f t="shared" ref="M227:M247" si="180">IF(E227&lt;K227,TRUE,FALSE)</f>
        <v>0</v>
      </c>
      <c r="O227" s="295" t="s">
        <v>929</v>
      </c>
      <c r="P227" s="293">
        <v>5.5E-2</v>
      </c>
      <c r="Q227" s="103">
        <v>7.8E-2</v>
      </c>
      <c r="R227" s="163">
        <v>5.6000000000000001E-2</v>
      </c>
      <c r="S227" s="169">
        <v>8.0999999999999996E-3</v>
      </c>
      <c r="T227" s="170">
        <f>S246</f>
        <v>8.5000000000000006E-3</v>
      </c>
      <c r="U227" s="305">
        <f t="shared" si="171"/>
        <v>0.11666666666666667</v>
      </c>
      <c r="V227" s="296" t="b">
        <f t="shared" si="172"/>
        <v>1</v>
      </c>
      <c r="W227" s="636">
        <f t="shared" ref="W227:W247" si="181">35/1000</f>
        <v>3.5000000000000003E-2</v>
      </c>
      <c r="X227" s="635" t="b">
        <f t="shared" ref="X227:X247" si="182">IF(Q227&lt;W227,TRUE,FALSE)</f>
        <v>0</v>
      </c>
      <c r="Y227" s="308">
        <f t="shared" si="173"/>
        <v>6.6665679038682294E-3</v>
      </c>
      <c r="Z227" s="309" t="b">
        <f t="shared" ref="Z227:Z247" si="183">IF(T227&lt;Y227,TRUE,FALSE)</f>
        <v>0</v>
      </c>
      <c r="AA227" s="309" t="b">
        <f t="shared" ref="AA227:AA247" si="184">IF(S227&lt;Y227,TRUE,FALSE)</f>
        <v>0</v>
      </c>
      <c r="AC227" s="148" t="s">
        <v>929</v>
      </c>
      <c r="AD227" s="157">
        <v>4.3999999999999997E-2</v>
      </c>
      <c r="AE227" s="103">
        <v>6.2E-2</v>
      </c>
      <c r="AF227" s="163">
        <v>4.3999999999999997E-2</v>
      </c>
      <c r="AG227" s="169">
        <v>6.7000000000000002E-3</v>
      </c>
      <c r="AH227" s="170">
        <f>AG246</f>
        <v>6.7000000000000002E-3</v>
      </c>
      <c r="AI227" s="305">
        <f t="shared" si="174"/>
        <v>0.11666666666666667</v>
      </c>
      <c r="AJ227" s="296" t="b">
        <f t="shared" si="175"/>
        <v>1</v>
      </c>
      <c r="AK227" s="636">
        <f t="shared" ref="AK227:AK247" si="185">35/1000</f>
        <v>3.5000000000000003E-2</v>
      </c>
      <c r="AL227" s="635" t="b">
        <f t="shared" ref="AL227:AL247" si="186">IF(AE227&lt;AK227,TRUE,FALSE)</f>
        <v>0</v>
      </c>
      <c r="AM227" s="308">
        <f t="shared" si="176"/>
        <v>6.6665679038682294E-3</v>
      </c>
      <c r="AN227" s="309" t="b">
        <f t="shared" ref="AN227:AN247" si="187">IF(AH227&lt;AM227,TRUE,FALSE)</f>
        <v>0</v>
      </c>
      <c r="AO227" s="309" t="b">
        <f t="shared" ref="AO227:AO247" si="188">IF(AG227&lt;AM227,TRUE,FALSE)</f>
        <v>0</v>
      </c>
    </row>
    <row r="228" spans="1:41" ht="16" x14ac:dyDescent="0.2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68"/>
        <v>0.11666666666666667</v>
      </c>
      <c r="H228" s="296" t="b">
        <f t="shared" si="169"/>
        <v>1</v>
      </c>
      <c r="I228" s="636">
        <f t="shared" si="177"/>
        <v>3.5000000000000003E-2</v>
      </c>
      <c r="J228" s="635" t="b">
        <f t="shared" si="178"/>
        <v>0</v>
      </c>
      <c r="K228" s="308">
        <f t="shared" si="170"/>
        <v>6.6665679038682294E-3</v>
      </c>
      <c r="L228" s="309" t="b">
        <f t="shared" si="179"/>
        <v>0</v>
      </c>
      <c r="M228" s="309" t="b">
        <f t="shared" si="180"/>
        <v>0</v>
      </c>
      <c r="O228" s="295" t="s">
        <v>930</v>
      </c>
      <c r="P228" s="293">
        <v>5.2999999999999999E-2</v>
      </c>
      <c r="Q228" s="103">
        <v>7.5999999999999998E-2</v>
      </c>
      <c r="R228" s="163">
        <v>5.5E-2</v>
      </c>
      <c r="S228" s="169">
        <v>8.0000000000000002E-3</v>
      </c>
      <c r="T228" s="170">
        <f>S245</f>
        <v>8.3000000000000001E-3</v>
      </c>
      <c r="U228" s="305">
        <f t="shared" si="171"/>
        <v>0.11666666666666667</v>
      </c>
      <c r="V228" s="296" t="b">
        <f t="shared" si="172"/>
        <v>1</v>
      </c>
      <c r="W228" s="636">
        <f t="shared" si="181"/>
        <v>3.5000000000000003E-2</v>
      </c>
      <c r="X228" s="635" t="b">
        <f t="shared" si="182"/>
        <v>0</v>
      </c>
      <c r="Y228" s="308">
        <f t="shared" si="173"/>
        <v>6.6665679038682294E-3</v>
      </c>
      <c r="Z228" s="309" t="b">
        <f t="shared" si="183"/>
        <v>0</v>
      </c>
      <c r="AA228" s="309" t="b">
        <f t="shared" si="184"/>
        <v>0</v>
      </c>
      <c r="AC228" s="148" t="s">
        <v>930</v>
      </c>
      <c r="AD228" s="157">
        <v>4.4999999999999998E-2</v>
      </c>
      <c r="AE228" s="103">
        <v>6.3E-2</v>
      </c>
      <c r="AF228" s="163">
        <v>4.4999999999999998E-2</v>
      </c>
      <c r="AG228" s="169">
        <v>6.7000000000000002E-3</v>
      </c>
      <c r="AH228" s="170">
        <f>AG245</f>
        <v>6.7000000000000002E-3</v>
      </c>
      <c r="AI228" s="305">
        <f t="shared" si="174"/>
        <v>0.11666666666666667</v>
      </c>
      <c r="AJ228" s="296" t="b">
        <f t="shared" si="175"/>
        <v>1</v>
      </c>
      <c r="AK228" s="636">
        <f t="shared" si="185"/>
        <v>3.5000000000000003E-2</v>
      </c>
      <c r="AL228" s="635" t="b">
        <f t="shared" si="186"/>
        <v>0</v>
      </c>
      <c r="AM228" s="308">
        <f t="shared" si="176"/>
        <v>6.6665679038682294E-3</v>
      </c>
      <c r="AN228" s="309" t="b">
        <f t="shared" si="187"/>
        <v>0</v>
      </c>
      <c r="AO228" s="309" t="b">
        <f t="shared" si="188"/>
        <v>0</v>
      </c>
    </row>
    <row r="229" spans="1:41" ht="16" x14ac:dyDescent="0.2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68"/>
        <v>0.11666666666666667</v>
      </c>
      <c r="H229" s="296" t="b">
        <f t="shared" si="169"/>
        <v>1</v>
      </c>
      <c r="I229" s="636">
        <f t="shared" si="177"/>
        <v>3.5000000000000003E-2</v>
      </c>
      <c r="J229" s="635" t="b">
        <f t="shared" si="178"/>
        <v>0</v>
      </c>
      <c r="K229" s="308">
        <f t="shared" si="170"/>
        <v>6.6665679038682294E-3</v>
      </c>
      <c r="L229" s="309" t="b">
        <f t="shared" si="179"/>
        <v>0</v>
      </c>
      <c r="M229" s="309" t="b">
        <f t="shared" si="180"/>
        <v>0</v>
      </c>
      <c r="O229" s="295" t="s">
        <v>931</v>
      </c>
      <c r="P229" s="293">
        <v>5.1999999999999998E-2</v>
      </c>
      <c r="Q229" s="103">
        <v>7.3999999999999996E-2</v>
      </c>
      <c r="R229" s="163">
        <v>5.3999999999999999E-2</v>
      </c>
      <c r="S229" s="169">
        <v>7.7999999999999996E-3</v>
      </c>
      <c r="T229" s="170">
        <f>S244</f>
        <v>8.0999999999999996E-3</v>
      </c>
      <c r="U229" s="305">
        <f t="shared" si="171"/>
        <v>0.11666666666666667</v>
      </c>
      <c r="V229" s="296" t="b">
        <f t="shared" si="172"/>
        <v>1</v>
      </c>
      <c r="W229" s="636">
        <f t="shared" si="181"/>
        <v>3.5000000000000003E-2</v>
      </c>
      <c r="X229" s="635" t="b">
        <f t="shared" si="182"/>
        <v>0</v>
      </c>
      <c r="Y229" s="308">
        <f t="shared" si="173"/>
        <v>6.6665679038682294E-3</v>
      </c>
      <c r="Z229" s="309" t="b">
        <f t="shared" si="183"/>
        <v>0</v>
      </c>
      <c r="AA229" s="309" t="b">
        <f t="shared" si="184"/>
        <v>0</v>
      </c>
      <c r="AC229" s="148" t="s">
        <v>931</v>
      </c>
      <c r="AD229" s="157">
        <v>4.4999999999999998E-2</v>
      </c>
      <c r="AE229" s="103">
        <v>6.3E-2</v>
      </c>
      <c r="AF229" s="163">
        <v>4.4999999999999998E-2</v>
      </c>
      <c r="AG229" s="169">
        <v>6.7999999999999996E-3</v>
      </c>
      <c r="AH229" s="170">
        <f>AG244</f>
        <v>6.7999999999999996E-3</v>
      </c>
      <c r="AI229" s="305">
        <f t="shared" si="174"/>
        <v>0.11666666666666667</v>
      </c>
      <c r="AJ229" s="296" t="b">
        <f t="shared" si="175"/>
        <v>1</v>
      </c>
      <c r="AK229" s="636">
        <f t="shared" si="185"/>
        <v>3.5000000000000003E-2</v>
      </c>
      <c r="AL229" s="635" t="b">
        <f t="shared" si="186"/>
        <v>0</v>
      </c>
      <c r="AM229" s="308">
        <f t="shared" si="176"/>
        <v>6.6665679038682294E-3</v>
      </c>
      <c r="AN229" s="309" t="b">
        <f t="shared" si="187"/>
        <v>0</v>
      </c>
      <c r="AO229" s="309" t="b">
        <f t="shared" si="188"/>
        <v>0</v>
      </c>
    </row>
    <row r="230" spans="1:41" ht="16" x14ac:dyDescent="0.2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68"/>
        <v>0.11666666666666667</v>
      </c>
      <c r="H230" s="296" t="b">
        <f t="shared" si="169"/>
        <v>1</v>
      </c>
      <c r="I230" s="636">
        <f t="shared" si="177"/>
        <v>3.5000000000000003E-2</v>
      </c>
      <c r="J230" s="635" t="b">
        <f t="shared" si="178"/>
        <v>0</v>
      </c>
      <c r="K230" s="308">
        <f t="shared" si="170"/>
        <v>6.6665679038682294E-3</v>
      </c>
      <c r="L230" s="309" t="b">
        <f t="shared" si="179"/>
        <v>0</v>
      </c>
      <c r="M230" s="309" t="b">
        <f t="shared" si="180"/>
        <v>0</v>
      </c>
      <c r="O230" s="295" t="s">
        <v>932</v>
      </c>
      <c r="P230" s="293">
        <v>5.0999999999999997E-2</v>
      </c>
      <c r="Q230" s="103">
        <v>7.1999999999999995E-2</v>
      </c>
      <c r="R230" s="163">
        <v>5.1999999999999998E-2</v>
      </c>
      <c r="S230" s="169">
        <v>7.6E-3</v>
      </c>
      <c r="T230" s="170">
        <f>S243</f>
        <v>7.7999999999999996E-3</v>
      </c>
      <c r="U230" s="305">
        <f t="shared" si="171"/>
        <v>0.11666666666666667</v>
      </c>
      <c r="V230" s="296" t="b">
        <f t="shared" si="172"/>
        <v>1</v>
      </c>
      <c r="W230" s="636">
        <f t="shared" si="181"/>
        <v>3.5000000000000003E-2</v>
      </c>
      <c r="X230" s="635" t="b">
        <f t="shared" si="182"/>
        <v>0</v>
      </c>
      <c r="Y230" s="308">
        <f t="shared" si="173"/>
        <v>6.6665679038682294E-3</v>
      </c>
      <c r="Z230" s="309" t="b">
        <f t="shared" si="183"/>
        <v>0</v>
      </c>
      <c r="AA230" s="309" t="b">
        <f t="shared" si="184"/>
        <v>0</v>
      </c>
      <c r="AC230" s="148" t="s">
        <v>932</v>
      </c>
      <c r="AD230" s="157">
        <v>4.4999999999999998E-2</v>
      </c>
      <c r="AE230" s="103">
        <v>6.3E-2</v>
      </c>
      <c r="AF230" s="163">
        <v>4.4999999999999998E-2</v>
      </c>
      <c r="AG230" s="169">
        <v>6.7000000000000002E-3</v>
      </c>
      <c r="AH230" s="170">
        <f>AG243</f>
        <v>6.7000000000000002E-3</v>
      </c>
      <c r="AI230" s="305">
        <f t="shared" si="174"/>
        <v>0.11666666666666667</v>
      </c>
      <c r="AJ230" s="296" t="b">
        <f t="shared" si="175"/>
        <v>1</v>
      </c>
      <c r="AK230" s="636">
        <f t="shared" si="185"/>
        <v>3.5000000000000003E-2</v>
      </c>
      <c r="AL230" s="635" t="b">
        <f t="shared" si="186"/>
        <v>0</v>
      </c>
      <c r="AM230" s="308">
        <f t="shared" si="176"/>
        <v>6.6665679038682294E-3</v>
      </c>
      <c r="AN230" s="309" t="b">
        <f t="shared" si="187"/>
        <v>0</v>
      </c>
      <c r="AO230" s="309" t="b">
        <f t="shared" si="188"/>
        <v>0</v>
      </c>
    </row>
    <row r="231" spans="1:41" ht="16" x14ac:dyDescent="0.2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68"/>
        <v>0.11666666666666667</v>
      </c>
      <c r="H231" s="296" t="b">
        <f t="shared" si="169"/>
        <v>1</v>
      </c>
      <c r="I231" s="636">
        <f t="shared" si="177"/>
        <v>3.5000000000000003E-2</v>
      </c>
      <c r="J231" s="635" t="b">
        <f t="shared" si="178"/>
        <v>0</v>
      </c>
      <c r="K231" s="308">
        <f t="shared" si="170"/>
        <v>6.6665679038682294E-3</v>
      </c>
      <c r="L231" s="309" t="b">
        <f t="shared" si="179"/>
        <v>0</v>
      </c>
      <c r="M231" s="309" t="b">
        <f t="shared" si="180"/>
        <v>0</v>
      </c>
      <c r="O231" s="295" t="s">
        <v>933</v>
      </c>
      <c r="P231" s="293">
        <v>4.9000000000000002E-2</v>
      </c>
      <c r="Q231" s="103">
        <v>7.0000000000000007E-2</v>
      </c>
      <c r="R231" s="163">
        <v>0.05</v>
      </c>
      <c r="S231" s="169">
        <v>7.4000000000000003E-3</v>
      </c>
      <c r="T231" s="170">
        <f>S242</f>
        <v>7.4999999999999997E-3</v>
      </c>
      <c r="U231" s="305">
        <f t="shared" si="171"/>
        <v>0.11666666666666667</v>
      </c>
      <c r="V231" s="296" t="b">
        <f t="shared" si="172"/>
        <v>1</v>
      </c>
      <c r="W231" s="636">
        <f t="shared" si="181"/>
        <v>3.5000000000000003E-2</v>
      </c>
      <c r="X231" s="635" t="b">
        <f t="shared" si="182"/>
        <v>0</v>
      </c>
      <c r="Y231" s="308">
        <f t="shared" si="173"/>
        <v>6.6665679038682294E-3</v>
      </c>
      <c r="Z231" s="309" t="b">
        <f t="shared" si="183"/>
        <v>0</v>
      </c>
      <c r="AA231" s="309" t="b">
        <f t="shared" si="184"/>
        <v>0</v>
      </c>
      <c r="AC231" s="148" t="s">
        <v>933</v>
      </c>
      <c r="AD231" s="157">
        <v>4.4999999999999998E-2</v>
      </c>
      <c r="AE231" s="103">
        <v>6.3E-2</v>
      </c>
      <c r="AF231" s="163">
        <v>4.4999999999999998E-2</v>
      </c>
      <c r="AG231" s="169">
        <v>6.7000000000000002E-3</v>
      </c>
      <c r="AH231" s="170">
        <f>AG242</f>
        <v>6.7000000000000002E-3</v>
      </c>
      <c r="AI231" s="305">
        <f t="shared" si="174"/>
        <v>0.11666666666666667</v>
      </c>
      <c r="AJ231" s="296" t="b">
        <f t="shared" si="175"/>
        <v>1</v>
      </c>
      <c r="AK231" s="636">
        <f t="shared" si="185"/>
        <v>3.5000000000000003E-2</v>
      </c>
      <c r="AL231" s="635" t="b">
        <f t="shared" si="186"/>
        <v>0</v>
      </c>
      <c r="AM231" s="308">
        <f t="shared" si="176"/>
        <v>6.6665679038682294E-3</v>
      </c>
      <c r="AN231" s="309" t="b">
        <f t="shared" si="187"/>
        <v>0</v>
      </c>
      <c r="AO231" s="309" t="b">
        <f t="shared" si="188"/>
        <v>0</v>
      </c>
    </row>
    <row r="232" spans="1:41" ht="16" x14ac:dyDescent="0.2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68"/>
        <v>0.11666666666666667</v>
      </c>
      <c r="H232" s="296" t="b">
        <f t="shared" si="169"/>
        <v>1</v>
      </c>
      <c r="I232" s="636">
        <f t="shared" si="177"/>
        <v>3.5000000000000003E-2</v>
      </c>
      <c r="J232" s="635" t="b">
        <f t="shared" si="178"/>
        <v>0</v>
      </c>
      <c r="K232" s="308">
        <f t="shared" si="170"/>
        <v>6.6665679038682294E-3</v>
      </c>
      <c r="L232" s="309" t="b">
        <f t="shared" si="179"/>
        <v>0</v>
      </c>
      <c r="M232" s="309" t="b">
        <f t="shared" si="180"/>
        <v>0</v>
      </c>
      <c r="O232" s="295" t="s">
        <v>934</v>
      </c>
      <c r="P232" s="293">
        <v>4.8000000000000001E-2</v>
      </c>
      <c r="Q232" s="103">
        <v>6.8000000000000005E-2</v>
      </c>
      <c r="R232" s="163">
        <v>4.9000000000000002E-2</v>
      </c>
      <c r="S232" s="169">
        <v>7.1999999999999998E-3</v>
      </c>
      <c r="T232" s="170">
        <f>S241</f>
        <v>7.3000000000000001E-3</v>
      </c>
      <c r="U232" s="305">
        <f t="shared" si="171"/>
        <v>0.11666666666666667</v>
      </c>
      <c r="V232" s="296" t="b">
        <f t="shared" si="172"/>
        <v>1</v>
      </c>
      <c r="W232" s="636">
        <f t="shared" si="181"/>
        <v>3.5000000000000003E-2</v>
      </c>
      <c r="X232" s="635" t="b">
        <f t="shared" si="182"/>
        <v>0</v>
      </c>
      <c r="Y232" s="308">
        <f t="shared" si="173"/>
        <v>6.6665679038682294E-3</v>
      </c>
      <c r="Z232" s="309" t="b">
        <f t="shared" si="183"/>
        <v>0</v>
      </c>
      <c r="AA232" s="309" t="b">
        <f t="shared" si="184"/>
        <v>0</v>
      </c>
      <c r="AC232" s="148" t="s">
        <v>934</v>
      </c>
      <c r="AD232" s="157">
        <v>4.3999999999999997E-2</v>
      </c>
      <c r="AE232" s="103">
        <v>6.2E-2</v>
      </c>
      <c r="AF232" s="163">
        <v>4.3999999999999997E-2</v>
      </c>
      <c r="AG232" s="169">
        <v>6.6E-3</v>
      </c>
      <c r="AH232" s="170">
        <f>AG241</f>
        <v>6.7000000000000002E-3</v>
      </c>
      <c r="AI232" s="305">
        <f t="shared" si="174"/>
        <v>0.11666666666666667</v>
      </c>
      <c r="AJ232" s="296" t="b">
        <f t="shared" si="175"/>
        <v>1</v>
      </c>
      <c r="AK232" s="636">
        <f t="shared" si="185"/>
        <v>3.5000000000000003E-2</v>
      </c>
      <c r="AL232" s="635" t="b">
        <f t="shared" si="186"/>
        <v>0</v>
      </c>
      <c r="AM232" s="308">
        <f t="shared" si="176"/>
        <v>6.6665679038682294E-3</v>
      </c>
      <c r="AN232" s="309" t="b">
        <f t="shared" si="187"/>
        <v>0</v>
      </c>
      <c r="AO232" s="310" t="b">
        <f t="shared" si="188"/>
        <v>1</v>
      </c>
    </row>
    <row r="233" spans="1:41" ht="16" x14ac:dyDescent="0.2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68"/>
        <v>0.11666666666666667</v>
      </c>
      <c r="H233" s="296" t="b">
        <f t="shared" si="169"/>
        <v>1</v>
      </c>
      <c r="I233" s="636">
        <f t="shared" si="177"/>
        <v>3.5000000000000003E-2</v>
      </c>
      <c r="J233" s="635" t="b">
        <f t="shared" si="178"/>
        <v>0</v>
      </c>
      <c r="K233" s="308">
        <f t="shared" si="170"/>
        <v>6.6665679038682294E-3</v>
      </c>
      <c r="L233" s="309" t="b">
        <f t="shared" si="179"/>
        <v>0</v>
      </c>
      <c r="M233" s="309" t="b">
        <f t="shared" si="180"/>
        <v>0</v>
      </c>
      <c r="O233" s="295" t="s">
        <v>935</v>
      </c>
      <c r="P233" s="293">
        <v>4.7E-2</v>
      </c>
      <c r="Q233" s="103">
        <v>6.6000000000000003E-2</v>
      </c>
      <c r="R233" s="163">
        <v>4.7E-2</v>
      </c>
      <c r="S233" s="169">
        <v>7.0000000000000001E-3</v>
      </c>
      <c r="T233" s="170">
        <f>S240</f>
        <v>7.1000000000000004E-3</v>
      </c>
      <c r="U233" s="305">
        <f t="shared" si="171"/>
        <v>0.11666666666666667</v>
      </c>
      <c r="V233" s="296" t="b">
        <f t="shared" si="172"/>
        <v>1</v>
      </c>
      <c r="W233" s="636">
        <f t="shared" si="181"/>
        <v>3.5000000000000003E-2</v>
      </c>
      <c r="X233" s="635" t="b">
        <f t="shared" si="182"/>
        <v>0</v>
      </c>
      <c r="Y233" s="308">
        <f t="shared" si="173"/>
        <v>6.6665679038682294E-3</v>
      </c>
      <c r="Z233" s="309" t="b">
        <f t="shared" si="183"/>
        <v>0</v>
      </c>
      <c r="AA233" s="309" t="b">
        <f t="shared" si="184"/>
        <v>0</v>
      </c>
      <c r="AC233" s="148" t="s">
        <v>935</v>
      </c>
      <c r="AD233" s="157">
        <v>4.3999999999999997E-2</v>
      </c>
      <c r="AE233" s="103">
        <v>6.2E-2</v>
      </c>
      <c r="AF233" s="163">
        <v>4.3999999999999997E-2</v>
      </c>
      <c r="AG233" s="169">
        <v>6.6E-3</v>
      </c>
      <c r="AH233" s="170">
        <f>AG240</f>
        <v>6.6E-3</v>
      </c>
      <c r="AI233" s="305">
        <f t="shared" si="174"/>
        <v>0.11666666666666667</v>
      </c>
      <c r="AJ233" s="296" t="b">
        <f t="shared" si="175"/>
        <v>1</v>
      </c>
      <c r="AK233" s="636">
        <f t="shared" si="185"/>
        <v>3.5000000000000003E-2</v>
      </c>
      <c r="AL233" s="635" t="b">
        <f t="shared" si="186"/>
        <v>0</v>
      </c>
      <c r="AM233" s="308">
        <f t="shared" si="176"/>
        <v>6.6665679038682294E-3</v>
      </c>
      <c r="AN233" s="310" t="b">
        <f t="shared" si="187"/>
        <v>1</v>
      </c>
      <c r="AO233" s="310" t="b">
        <f t="shared" si="188"/>
        <v>1</v>
      </c>
    </row>
    <row r="234" spans="1:41" ht="16" x14ac:dyDescent="0.2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68"/>
        <v>0.11666666666666667</v>
      </c>
      <c r="H234" s="296" t="b">
        <f t="shared" si="169"/>
        <v>1</v>
      </c>
      <c r="I234" s="636">
        <f t="shared" si="177"/>
        <v>3.5000000000000003E-2</v>
      </c>
      <c r="J234" s="635" t="b">
        <f t="shared" si="178"/>
        <v>0</v>
      </c>
      <c r="K234" s="308">
        <f t="shared" si="170"/>
        <v>6.6665679038682294E-3</v>
      </c>
      <c r="L234" s="309" t="b">
        <f t="shared" si="179"/>
        <v>0</v>
      </c>
      <c r="M234" s="309" t="b">
        <f t="shared" si="180"/>
        <v>0</v>
      </c>
      <c r="O234" s="295" t="s">
        <v>936</v>
      </c>
      <c r="P234" s="293">
        <v>4.5999999999999999E-2</v>
      </c>
      <c r="Q234" s="103">
        <v>6.4000000000000001E-2</v>
      </c>
      <c r="R234" s="163">
        <v>4.5999999999999999E-2</v>
      </c>
      <c r="S234" s="169">
        <v>6.7999999999999996E-3</v>
      </c>
      <c r="T234" s="170">
        <f>S239</f>
        <v>6.7999999999999996E-3</v>
      </c>
      <c r="U234" s="305">
        <f t="shared" si="171"/>
        <v>0.11666666666666667</v>
      </c>
      <c r="V234" s="296" t="b">
        <f t="shared" si="172"/>
        <v>1</v>
      </c>
      <c r="W234" s="636">
        <f t="shared" si="181"/>
        <v>3.5000000000000003E-2</v>
      </c>
      <c r="X234" s="635" t="b">
        <f t="shared" si="182"/>
        <v>0</v>
      </c>
      <c r="Y234" s="308">
        <f t="shared" si="173"/>
        <v>6.6665679038682294E-3</v>
      </c>
      <c r="Z234" s="309" t="b">
        <f t="shared" si="183"/>
        <v>0</v>
      </c>
      <c r="AA234" s="309" t="b">
        <f t="shared" si="184"/>
        <v>0</v>
      </c>
      <c r="AC234" s="148" t="s">
        <v>936</v>
      </c>
      <c r="AD234" s="157">
        <v>4.3999999999999997E-2</v>
      </c>
      <c r="AE234" s="103">
        <v>6.2E-2</v>
      </c>
      <c r="AF234" s="163">
        <v>4.3999999999999997E-2</v>
      </c>
      <c r="AG234" s="169">
        <v>6.4999999999999997E-3</v>
      </c>
      <c r="AH234" s="170">
        <f>AG239</f>
        <v>6.6E-3</v>
      </c>
      <c r="AI234" s="305">
        <f t="shared" si="174"/>
        <v>0.11666666666666667</v>
      </c>
      <c r="AJ234" s="296" t="b">
        <f t="shared" si="175"/>
        <v>1</v>
      </c>
      <c r="AK234" s="636">
        <f t="shared" si="185"/>
        <v>3.5000000000000003E-2</v>
      </c>
      <c r="AL234" s="635" t="b">
        <f t="shared" si="186"/>
        <v>0</v>
      </c>
      <c r="AM234" s="308">
        <f t="shared" si="176"/>
        <v>6.6665679038682294E-3</v>
      </c>
      <c r="AN234" s="310" t="b">
        <f t="shared" si="187"/>
        <v>1</v>
      </c>
      <c r="AO234" s="310" t="b">
        <f t="shared" si="188"/>
        <v>1</v>
      </c>
    </row>
    <row r="235" spans="1:41" ht="16" x14ac:dyDescent="0.2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68"/>
        <v>0.11666666666666667</v>
      </c>
      <c r="H235" s="296" t="b">
        <f t="shared" si="169"/>
        <v>1</v>
      </c>
      <c r="I235" s="636">
        <f t="shared" si="177"/>
        <v>3.5000000000000003E-2</v>
      </c>
      <c r="J235" s="635" t="b">
        <f t="shared" si="178"/>
        <v>0</v>
      </c>
      <c r="K235" s="308">
        <f t="shared" si="170"/>
        <v>6.6665679038682294E-3</v>
      </c>
      <c r="L235" s="309" t="b">
        <f t="shared" si="179"/>
        <v>0</v>
      </c>
      <c r="M235" s="309" t="b">
        <f t="shared" si="180"/>
        <v>0</v>
      </c>
      <c r="O235" s="295" t="s">
        <v>937</v>
      </c>
      <c r="P235" s="293">
        <v>4.4999999999999998E-2</v>
      </c>
      <c r="Q235" s="103">
        <v>6.3E-2</v>
      </c>
      <c r="R235" s="163">
        <v>4.4999999999999998E-2</v>
      </c>
      <c r="S235" s="169">
        <v>6.7999999999999996E-3</v>
      </c>
      <c r="T235" s="170">
        <f>S238</f>
        <v>6.7999999999999996E-3</v>
      </c>
      <c r="U235" s="305">
        <f t="shared" si="171"/>
        <v>0.11666666666666667</v>
      </c>
      <c r="V235" s="296" t="b">
        <f t="shared" si="172"/>
        <v>1</v>
      </c>
      <c r="W235" s="636">
        <f t="shared" si="181"/>
        <v>3.5000000000000003E-2</v>
      </c>
      <c r="X235" s="635" t="b">
        <f t="shared" si="182"/>
        <v>0</v>
      </c>
      <c r="Y235" s="308">
        <f t="shared" si="173"/>
        <v>6.6665679038682294E-3</v>
      </c>
      <c r="Z235" s="309" t="b">
        <f t="shared" si="183"/>
        <v>0</v>
      </c>
      <c r="AA235" s="309" t="b">
        <f t="shared" si="184"/>
        <v>0</v>
      </c>
      <c r="AC235" s="148" t="s">
        <v>937</v>
      </c>
      <c r="AD235" s="157">
        <v>4.2999999999999997E-2</v>
      </c>
      <c r="AE235" s="103">
        <v>6.0999999999999999E-2</v>
      </c>
      <c r="AF235" s="163">
        <v>4.2999999999999997E-2</v>
      </c>
      <c r="AG235" s="169">
        <v>6.4999999999999997E-3</v>
      </c>
      <c r="AH235" s="170">
        <f>AG238</f>
        <v>6.4999999999999997E-3</v>
      </c>
      <c r="AI235" s="305">
        <f t="shared" si="174"/>
        <v>0.11666666666666667</v>
      </c>
      <c r="AJ235" s="296" t="b">
        <f t="shared" si="175"/>
        <v>1</v>
      </c>
      <c r="AK235" s="636">
        <f t="shared" si="185"/>
        <v>3.5000000000000003E-2</v>
      </c>
      <c r="AL235" s="635" t="b">
        <f t="shared" si="186"/>
        <v>0</v>
      </c>
      <c r="AM235" s="308">
        <f t="shared" si="176"/>
        <v>6.6665679038682294E-3</v>
      </c>
      <c r="AN235" s="310" t="b">
        <f t="shared" si="187"/>
        <v>1</v>
      </c>
      <c r="AO235" s="310" t="b">
        <f t="shared" si="188"/>
        <v>1</v>
      </c>
    </row>
    <row r="236" spans="1:41" ht="16" x14ac:dyDescent="0.2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68"/>
        <v>0.11666666666666667</v>
      </c>
      <c r="H236" s="296" t="b">
        <f t="shared" si="169"/>
        <v>1</v>
      </c>
      <c r="I236" s="636">
        <f t="shared" si="177"/>
        <v>3.5000000000000003E-2</v>
      </c>
      <c r="J236" s="635" t="b">
        <f t="shared" si="178"/>
        <v>0</v>
      </c>
      <c r="K236" s="308">
        <f t="shared" si="170"/>
        <v>6.6665679038682294E-3</v>
      </c>
      <c r="L236" s="309" t="b">
        <f t="shared" si="179"/>
        <v>0</v>
      </c>
      <c r="M236" s="309" t="b">
        <f t="shared" si="180"/>
        <v>0</v>
      </c>
      <c r="O236" s="295" t="s">
        <v>938</v>
      </c>
      <c r="P236" s="293">
        <v>4.4999999999999998E-2</v>
      </c>
      <c r="Q236" s="103">
        <v>6.3E-2</v>
      </c>
      <c r="R236" s="163">
        <v>4.4999999999999998E-2</v>
      </c>
      <c r="S236" s="169">
        <v>6.7999999999999996E-3</v>
      </c>
      <c r="T236" s="170">
        <f>S237</f>
        <v>6.7999999999999996E-3</v>
      </c>
      <c r="U236" s="305">
        <f t="shared" si="171"/>
        <v>0.11666666666666667</v>
      </c>
      <c r="V236" s="296" t="b">
        <f t="shared" si="172"/>
        <v>1</v>
      </c>
      <c r="W236" s="636">
        <f t="shared" si="181"/>
        <v>3.5000000000000003E-2</v>
      </c>
      <c r="X236" s="635" t="b">
        <f t="shared" si="182"/>
        <v>0</v>
      </c>
      <c r="Y236" s="308">
        <f t="shared" si="173"/>
        <v>6.6665679038682294E-3</v>
      </c>
      <c r="Z236" s="309" t="b">
        <f t="shared" si="183"/>
        <v>0</v>
      </c>
      <c r="AA236" s="309" t="b">
        <f t="shared" si="184"/>
        <v>0</v>
      </c>
      <c r="AC236" s="148" t="s">
        <v>938</v>
      </c>
      <c r="AD236" s="157">
        <v>4.2999999999999997E-2</v>
      </c>
      <c r="AE236" s="103">
        <v>6.0999999999999999E-2</v>
      </c>
      <c r="AF236" s="163">
        <v>4.2999999999999997E-2</v>
      </c>
      <c r="AG236" s="169">
        <v>6.4999999999999997E-3</v>
      </c>
      <c r="AH236" s="170">
        <f>AG237</f>
        <v>6.4999999999999997E-3</v>
      </c>
      <c r="AI236" s="305">
        <f t="shared" si="174"/>
        <v>0.11666666666666667</v>
      </c>
      <c r="AJ236" s="296" t="b">
        <f t="shared" si="175"/>
        <v>1</v>
      </c>
      <c r="AK236" s="636">
        <f t="shared" si="185"/>
        <v>3.5000000000000003E-2</v>
      </c>
      <c r="AL236" s="635" t="b">
        <f t="shared" si="186"/>
        <v>0</v>
      </c>
      <c r="AM236" s="308">
        <f t="shared" si="176"/>
        <v>6.6665679038682294E-3</v>
      </c>
      <c r="AN236" s="310" t="b">
        <f t="shared" si="187"/>
        <v>1</v>
      </c>
      <c r="AO236" s="310" t="b">
        <f t="shared" si="188"/>
        <v>1</v>
      </c>
    </row>
    <row r="237" spans="1:41" ht="16" x14ac:dyDescent="0.2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68"/>
        <v>0.11666666666666667</v>
      </c>
      <c r="H237" s="296" t="b">
        <f t="shared" si="169"/>
        <v>1</v>
      </c>
      <c r="I237" s="636">
        <f t="shared" si="177"/>
        <v>3.5000000000000003E-2</v>
      </c>
      <c r="J237" s="635" t="b">
        <f t="shared" si="178"/>
        <v>0</v>
      </c>
      <c r="K237" s="308">
        <f t="shared" si="170"/>
        <v>6.6665679038682294E-3</v>
      </c>
      <c r="L237" s="309" t="b">
        <f t="shared" si="179"/>
        <v>0</v>
      </c>
      <c r="M237" s="309" t="b">
        <f t="shared" si="180"/>
        <v>0</v>
      </c>
      <c r="O237" s="295" t="s">
        <v>939</v>
      </c>
      <c r="P237" s="293">
        <v>4.4999999999999998E-2</v>
      </c>
      <c r="Q237" s="103">
        <v>6.3E-2</v>
      </c>
      <c r="R237" s="163">
        <v>4.4999999999999998E-2</v>
      </c>
      <c r="S237" s="169">
        <v>6.7999999999999996E-3</v>
      </c>
      <c r="T237" s="170">
        <f>S236</f>
        <v>6.7999999999999996E-3</v>
      </c>
      <c r="U237" s="305">
        <f t="shared" si="171"/>
        <v>0.11666666666666667</v>
      </c>
      <c r="V237" s="296" t="b">
        <f t="shared" si="172"/>
        <v>1</v>
      </c>
      <c r="W237" s="636">
        <f t="shared" si="181"/>
        <v>3.5000000000000003E-2</v>
      </c>
      <c r="X237" s="635" t="b">
        <f t="shared" si="182"/>
        <v>0</v>
      </c>
      <c r="Y237" s="308">
        <f t="shared" si="173"/>
        <v>6.6665679038682294E-3</v>
      </c>
      <c r="Z237" s="309" t="b">
        <f t="shared" si="183"/>
        <v>0</v>
      </c>
      <c r="AA237" s="309" t="b">
        <f t="shared" si="184"/>
        <v>0</v>
      </c>
      <c r="AC237" s="148" t="s">
        <v>939</v>
      </c>
      <c r="AD237" s="157">
        <v>4.2999999999999997E-2</v>
      </c>
      <c r="AE237" s="103">
        <v>6.0999999999999999E-2</v>
      </c>
      <c r="AF237" s="163">
        <v>4.2999999999999997E-2</v>
      </c>
      <c r="AG237" s="169">
        <v>6.4999999999999997E-3</v>
      </c>
      <c r="AH237" s="170">
        <f>AG236</f>
        <v>6.4999999999999997E-3</v>
      </c>
      <c r="AI237" s="305">
        <f t="shared" si="174"/>
        <v>0.11666666666666667</v>
      </c>
      <c r="AJ237" s="296" t="b">
        <f t="shared" si="175"/>
        <v>1</v>
      </c>
      <c r="AK237" s="636">
        <f t="shared" si="185"/>
        <v>3.5000000000000003E-2</v>
      </c>
      <c r="AL237" s="635" t="b">
        <f t="shared" si="186"/>
        <v>0</v>
      </c>
      <c r="AM237" s="308">
        <f t="shared" si="176"/>
        <v>6.6665679038682294E-3</v>
      </c>
      <c r="AN237" s="310" t="b">
        <f t="shared" si="187"/>
        <v>1</v>
      </c>
      <c r="AO237" s="310" t="b">
        <f t="shared" si="188"/>
        <v>1</v>
      </c>
    </row>
    <row r="238" spans="1:41" ht="16" x14ac:dyDescent="0.2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68"/>
        <v>0.11666666666666667</v>
      </c>
      <c r="H238" s="296" t="b">
        <f t="shared" si="169"/>
        <v>1</v>
      </c>
      <c r="I238" s="636">
        <f t="shared" si="177"/>
        <v>3.5000000000000003E-2</v>
      </c>
      <c r="J238" s="635" t="b">
        <f t="shared" si="178"/>
        <v>0</v>
      </c>
      <c r="K238" s="308">
        <f t="shared" si="170"/>
        <v>6.6665679038682294E-3</v>
      </c>
      <c r="L238" s="309" t="b">
        <f t="shared" si="179"/>
        <v>0</v>
      </c>
      <c r="M238" s="309" t="b">
        <f t="shared" si="180"/>
        <v>0</v>
      </c>
      <c r="O238" s="295" t="s">
        <v>940</v>
      </c>
      <c r="P238" s="293">
        <v>4.4999999999999998E-2</v>
      </c>
      <c r="Q238" s="103">
        <v>6.3E-2</v>
      </c>
      <c r="R238" s="163">
        <v>4.4999999999999998E-2</v>
      </c>
      <c r="S238" s="169">
        <v>6.7999999999999996E-3</v>
      </c>
      <c r="T238" s="170">
        <f>S235</f>
        <v>6.7999999999999996E-3</v>
      </c>
      <c r="U238" s="305">
        <f t="shared" si="171"/>
        <v>0.11666666666666667</v>
      </c>
      <c r="V238" s="296" t="b">
        <f t="shared" si="172"/>
        <v>1</v>
      </c>
      <c r="W238" s="636">
        <f t="shared" si="181"/>
        <v>3.5000000000000003E-2</v>
      </c>
      <c r="X238" s="635" t="b">
        <f t="shared" si="182"/>
        <v>0</v>
      </c>
      <c r="Y238" s="308">
        <f t="shared" si="173"/>
        <v>6.6665679038682294E-3</v>
      </c>
      <c r="Z238" s="309" t="b">
        <f t="shared" si="183"/>
        <v>0</v>
      </c>
      <c r="AA238" s="309" t="b">
        <f t="shared" si="184"/>
        <v>0</v>
      </c>
      <c r="AC238" s="148" t="s">
        <v>940</v>
      </c>
      <c r="AD238" s="157">
        <v>4.2999999999999997E-2</v>
      </c>
      <c r="AE238" s="103">
        <v>6.0999999999999999E-2</v>
      </c>
      <c r="AF238" s="163">
        <v>4.2999999999999997E-2</v>
      </c>
      <c r="AG238" s="169">
        <v>6.4999999999999997E-3</v>
      </c>
      <c r="AH238" s="170">
        <f>AG235</f>
        <v>6.4999999999999997E-3</v>
      </c>
      <c r="AI238" s="305">
        <f t="shared" si="174"/>
        <v>0.11666666666666667</v>
      </c>
      <c r="AJ238" s="296" t="b">
        <f t="shared" si="175"/>
        <v>1</v>
      </c>
      <c r="AK238" s="636">
        <f t="shared" si="185"/>
        <v>3.5000000000000003E-2</v>
      </c>
      <c r="AL238" s="635" t="b">
        <f t="shared" si="186"/>
        <v>0</v>
      </c>
      <c r="AM238" s="308">
        <f t="shared" si="176"/>
        <v>6.6665679038682294E-3</v>
      </c>
      <c r="AN238" s="310" t="b">
        <f t="shared" si="187"/>
        <v>1</v>
      </c>
      <c r="AO238" s="310" t="b">
        <f t="shared" si="188"/>
        <v>1</v>
      </c>
    </row>
    <row r="239" spans="1:41" ht="16" x14ac:dyDescent="0.2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68"/>
        <v>0.11666666666666667</v>
      </c>
      <c r="H239" s="296" t="b">
        <f t="shared" si="169"/>
        <v>1</v>
      </c>
      <c r="I239" s="636">
        <f t="shared" si="177"/>
        <v>3.5000000000000003E-2</v>
      </c>
      <c r="J239" s="635" t="b">
        <f t="shared" si="178"/>
        <v>0</v>
      </c>
      <c r="K239" s="308">
        <f t="shared" si="170"/>
        <v>6.6665679038682294E-3</v>
      </c>
      <c r="L239" s="309" t="b">
        <f t="shared" si="179"/>
        <v>0</v>
      </c>
      <c r="M239" s="309" t="b">
        <f t="shared" si="180"/>
        <v>0</v>
      </c>
      <c r="O239" s="295" t="s">
        <v>941</v>
      </c>
      <c r="P239" s="293">
        <v>4.5999999999999999E-2</v>
      </c>
      <c r="Q239" s="103">
        <v>6.4000000000000001E-2</v>
      </c>
      <c r="R239" s="163">
        <v>4.5999999999999999E-2</v>
      </c>
      <c r="S239" s="169">
        <v>6.7999999999999996E-3</v>
      </c>
      <c r="T239" s="170">
        <f>S234</f>
        <v>6.7999999999999996E-3</v>
      </c>
      <c r="U239" s="305">
        <f t="shared" si="171"/>
        <v>0.11666666666666667</v>
      </c>
      <c r="V239" s="296" t="b">
        <f t="shared" si="172"/>
        <v>1</v>
      </c>
      <c r="W239" s="636">
        <f t="shared" si="181"/>
        <v>3.5000000000000003E-2</v>
      </c>
      <c r="X239" s="635" t="b">
        <f t="shared" si="182"/>
        <v>0</v>
      </c>
      <c r="Y239" s="308">
        <f t="shared" si="173"/>
        <v>6.6665679038682294E-3</v>
      </c>
      <c r="Z239" s="309" t="b">
        <f t="shared" si="183"/>
        <v>0</v>
      </c>
      <c r="AA239" s="309" t="b">
        <f t="shared" si="184"/>
        <v>0</v>
      </c>
      <c r="AC239" s="148" t="s">
        <v>941</v>
      </c>
      <c r="AD239" s="157">
        <v>4.3999999999999997E-2</v>
      </c>
      <c r="AE239" s="103">
        <v>6.0999999999999999E-2</v>
      </c>
      <c r="AF239" s="163">
        <v>4.3999999999999997E-2</v>
      </c>
      <c r="AG239" s="169">
        <v>6.6E-3</v>
      </c>
      <c r="AH239" s="170">
        <f>AG234</f>
        <v>6.4999999999999997E-3</v>
      </c>
      <c r="AI239" s="305">
        <f t="shared" si="174"/>
        <v>0.11666666666666667</v>
      </c>
      <c r="AJ239" s="296" t="b">
        <f t="shared" si="175"/>
        <v>1</v>
      </c>
      <c r="AK239" s="636">
        <f t="shared" si="185"/>
        <v>3.5000000000000003E-2</v>
      </c>
      <c r="AL239" s="635" t="b">
        <f t="shared" si="186"/>
        <v>0</v>
      </c>
      <c r="AM239" s="308">
        <f t="shared" si="176"/>
        <v>6.6665679038682294E-3</v>
      </c>
      <c r="AN239" s="310" t="b">
        <f t="shared" si="187"/>
        <v>1</v>
      </c>
      <c r="AO239" s="310" t="b">
        <f t="shared" si="188"/>
        <v>1</v>
      </c>
    </row>
    <row r="240" spans="1:41" ht="16" x14ac:dyDescent="0.2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68"/>
        <v>0.11666666666666667</v>
      </c>
      <c r="H240" s="296" t="b">
        <f t="shared" si="169"/>
        <v>1</v>
      </c>
      <c r="I240" s="636">
        <f t="shared" si="177"/>
        <v>3.5000000000000003E-2</v>
      </c>
      <c r="J240" s="635" t="b">
        <f t="shared" si="178"/>
        <v>0</v>
      </c>
      <c r="K240" s="308">
        <f t="shared" si="170"/>
        <v>6.6665679038682294E-3</v>
      </c>
      <c r="L240" s="309" t="b">
        <f t="shared" si="179"/>
        <v>0</v>
      </c>
      <c r="M240" s="309" t="b">
        <f t="shared" si="180"/>
        <v>0</v>
      </c>
      <c r="O240" s="295" t="s">
        <v>942</v>
      </c>
      <c r="P240" s="293">
        <v>4.7E-2</v>
      </c>
      <c r="Q240" s="103">
        <v>6.6000000000000003E-2</v>
      </c>
      <c r="R240" s="163">
        <v>4.7E-2</v>
      </c>
      <c r="S240" s="169">
        <v>7.1000000000000004E-3</v>
      </c>
      <c r="T240" s="170">
        <f>S233</f>
        <v>7.0000000000000001E-3</v>
      </c>
      <c r="U240" s="305">
        <f t="shared" si="171"/>
        <v>0.11666666666666667</v>
      </c>
      <c r="V240" s="296" t="b">
        <f t="shared" si="172"/>
        <v>1</v>
      </c>
      <c r="W240" s="636">
        <f t="shared" si="181"/>
        <v>3.5000000000000003E-2</v>
      </c>
      <c r="X240" s="635" t="b">
        <f t="shared" si="182"/>
        <v>0</v>
      </c>
      <c r="Y240" s="308">
        <f t="shared" si="173"/>
        <v>6.6665679038682294E-3</v>
      </c>
      <c r="Z240" s="309" t="b">
        <f t="shared" si="183"/>
        <v>0</v>
      </c>
      <c r="AA240" s="309" t="b">
        <f t="shared" si="184"/>
        <v>0</v>
      </c>
      <c r="AC240" s="148" t="s">
        <v>942</v>
      </c>
      <c r="AD240" s="157">
        <v>4.3999999999999997E-2</v>
      </c>
      <c r="AE240" s="103">
        <v>6.2E-2</v>
      </c>
      <c r="AF240" s="163">
        <v>4.3999999999999997E-2</v>
      </c>
      <c r="AG240" s="169">
        <v>6.6E-3</v>
      </c>
      <c r="AH240" s="170">
        <f>AG233</f>
        <v>6.6E-3</v>
      </c>
      <c r="AI240" s="305">
        <f t="shared" si="174"/>
        <v>0.11666666666666667</v>
      </c>
      <c r="AJ240" s="296" t="b">
        <f t="shared" si="175"/>
        <v>1</v>
      </c>
      <c r="AK240" s="636">
        <f t="shared" si="185"/>
        <v>3.5000000000000003E-2</v>
      </c>
      <c r="AL240" s="635" t="b">
        <f t="shared" si="186"/>
        <v>0</v>
      </c>
      <c r="AM240" s="308">
        <f t="shared" si="176"/>
        <v>6.6665679038682294E-3</v>
      </c>
      <c r="AN240" s="310" t="b">
        <f t="shared" si="187"/>
        <v>1</v>
      </c>
      <c r="AO240" s="310" t="b">
        <f t="shared" si="188"/>
        <v>1</v>
      </c>
    </row>
    <row r="241" spans="1:41" ht="16" x14ac:dyDescent="0.2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68"/>
        <v>0.11666666666666667</v>
      </c>
      <c r="H241" s="296" t="b">
        <f t="shared" si="169"/>
        <v>1</v>
      </c>
      <c r="I241" s="636">
        <f t="shared" si="177"/>
        <v>3.5000000000000003E-2</v>
      </c>
      <c r="J241" s="635" t="b">
        <f t="shared" si="178"/>
        <v>0</v>
      </c>
      <c r="K241" s="308">
        <f t="shared" si="170"/>
        <v>6.6665679038682294E-3</v>
      </c>
      <c r="L241" s="309" t="b">
        <f t="shared" si="179"/>
        <v>0</v>
      </c>
      <c r="M241" s="309" t="b">
        <f t="shared" si="180"/>
        <v>0</v>
      </c>
      <c r="O241" s="295" t="s">
        <v>943</v>
      </c>
      <c r="P241" s="293">
        <v>4.8000000000000001E-2</v>
      </c>
      <c r="Q241" s="103">
        <v>6.8000000000000005E-2</v>
      </c>
      <c r="R241" s="163">
        <v>4.8000000000000001E-2</v>
      </c>
      <c r="S241" s="169">
        <v>7.3000000000000001E-3</v>
      </c>
      <c r="T241" s="170">
        <f>S232</f>
        <v>7.1999999999999998E-3</v>
      </c>
      <c r="U241" s="305">
        <f t="shared" si="171"/>
        <v>0.11666666666666667</v>
      </c>
      <c r="V241" s="296" t="b">
        <f t="shared" si="172"/>
        <v>1</v>
      </c>
      <c r="W241" s="636">
        <f t="shared" si="181"/>
        <v>3.5000000000000003E-2</v>
      </c>
      <c r="X241" s="635" t="b">
        <f t="shared" si="182"/>
        <v>0</v>
      </c>
      <c r="Y241" s="308">
        <f t="shared" si="173"/>
        <v>6.6665679038682294E-3</v>
      </c>
      <c r="Z241" s="309" t="b">
        <f t="shared" si="183"/>
        <v>0</v>
      </c>
      <c r="AA241" s="309" t="b">
        <f t="shared" si="184"/>
        <v>0</v>
      </c>
      <c r="AC241" s="148" t="s">
        <v>943</v>
      </c>
      <c r="AD241" s="157">
        <v>4.3999999999999997E-2</v>
      </c>
      <c r="AE241" s="103">
        <v>6.2E-2</v>
      </c>
      <c r="AF241" s="163">
        <v>4.3999999999999997E-2</v>
      </c>
      <c r="AG241" s="169">
        <v>6.7000000000000002E-3</v>
      </c>
      <c r="AH241" s="170">
        <f>AG232</f>
        <v>6.6E-3</v>
      </c>
      <c r="AI241" s="305">
        <f t="shared" si="174"/>
        <v>0.11666666666666667</v>
      </c>
      <c r="AJ241" s="296" t="b">
        <f t="shared" si="175"/>
        <v>1</v>
      </c>
      <c r="AK241" s="636">
        <f t="shared" si="185"/>
        <v>3.5000000000000003E-2</v>
      </c>
      <c r="AL241" s="635" t="b">
        <f t="shared" si="186"/>
        <v>0</v>
      </c>
      <c r="AM241" s="308">
        <f t="shared" si="176"/>
        <v>6.6665679038682294E-3</v>
      </c>
      <c r="AN241" s="310" t="b">
        <f t="shared" si="187"/>
        <v>1</v>
      </c>
      <c r="AO241" s="309" t="b">
        <f t="shared" si="188"/>
        <v>0</v>
      </c>
    </row>
    <row r="242" spans="1:41" ht="16" x14ac:dyDescent="0.2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68"/>
        <v>0.11666666666666667</v>
      </c>
      <c r="H242" s="296" t="b">
        <f t="shared" si="169"/>
        <v>1</v>
      </c>
      <c r="I242" s="636">
        <f t="shared" si="177"/>
        <v>3.5000000000000003E-2</v>
      </c>
      <c r="J242" s="635" t="b">
        <f t="shared" si="178"/>
        <v>0</v>
      </c>
      <c r="K242" s="308">
        <f t="shared" si="170"/>
        <v>6.6665679038682294E-3</v>
      </c>
      <c r="L242" s="309" t="b">
        <f t="shared" si="179"/>
        <v>0</v>
      </c>
      <c r="M242" s="309" t="b">
        <f t="shared" si="180"/>
        <v>0</v>
      </c>
      <c r="O242" s="295" t="s">
        <v>944</v>
      </c>
      <c r="P242" s="293">
        <v>0.05</v>
      </c>
      <c r="Q242" s="103">
        <v>7.0000000000000007E-2</v>
      </c>
      <c r="R242" s="163">
        <v>4.9000000000000002E-2</v>
      </c>
      <c r="S242" s="169">
        <v>7.4999999999999997E-3</v>
      </c>
      <c r="T242" s="170">
        <f>S231</f>
        <v>7.4000000000000003E-3</v>
      </c>
      <c r="U242" s="305">
        <f t="shared" si="171"/>
        <v>0.11666666666666667</v>
      </c>
      <c r="V242" s="296" t="b">
        <f t="shared" si="172"/>
        <v>1</v>
      </c>
      <c r="W242" s="636">
        <f t="shared" si="181"/>
        <v>3.5000000000000003E-2</v>
      </c>
      <c r="X242" s="635" t="b">
        <f t="shared" si="182"/>
        <v>0</v>
      </c>
      <c r="Y242" s="308">
        <f t="shared" si="173"/>
        <v>6.6665679038682294E-3</v>
      </c>
      <c r="Z242" s="309" t="b">
        <f t="shared" si="183"/>
        <v>0</v>
      </c>
      <c r="AA242" s="309" t="b">
        <f t="shared" si="184"/>
        <v>0</v>
      </c>
      <c r="AC242" s="148" t="s">
        <v>944</v>
      </c>
      <c r="AD242" s="157">
        <v>4.4999999999999998E-2</v>
      </c>
      <c r="AE242" s="103">
        <v>6.3E-2</v>
      </c>
      <c r="AF242" s="163">
        <v>4.4999999999999998E-2</v>
      </c>
      <c r="AG242" s="169">
        <v>6.7000000000000002E-3</v>
      </c>
      <c r="AH242" s="170">
        <f>AG231</f>
        <v>6.7000000000000002E-3</v>
      </c>
      <c r="AI242" s="305">
        <f t="shared" si="174"/>
        <v>0.11666666666666667</v>
      </c>
      <c r="AJ242" s="296" t="b">
        <f t="shared" si="175"/>
        <v>1</v>
      </c>
      <c r="AK242" s="636">
        <f t="shared" si="185"/>
        <v>3.5000000000000003E-2</v>
      </c>
      <c r="AL242" s="635" t="b">
        <f t="shared" si="186"/>
        <v>0</v>
      </c>
      <c r="AM242" s="308">
        <f t="shared" si="176"/>
        <v>6.6665679038682294E-3</v>
      </c>
      <c r="AN242" s="309" t="b">
        <f t="shared" si="187"/>
        <v>0</v>
      </c>
      <c r="AO242" s="309" t="b">
        <f t="shared" si="188"/>
        <v>0</v>
      </c>
    </row>
    <row r="243" spans="1:41" ht="16" x14ac:dyDescent="0.2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68"/>
        <v>0.11666666666666667</v>
      </c>
      <c r="H243" s="296" t="b">
        <f t="shared" si="169"/>
        <v>1</v>
      </c>
      <c r="I243" s="636">
        <f t="shared" si="177"/>
        <v>3.5000000000000003E-2</v>
      </c>
      <c r="J243" s="635" t="b">
        <f t="shared" si="178"/>
        <v>0</v>
      </c>
      <c r="K243" s="308">
        <f t="shared" si="170"/>
        <v>6.6665679038682294E-3</v>
      </c>
      <c r="L243" s="309" t="b">
        <f t="shared" si="179"/>
        <v>0</v>
      </c>
      <c r="M243" s="309" t="b">
        <f t="shared" si="180"/>
        <v>0</v>
      </c>
      <c r="O243" s="295" t="s">
        <v>945</v>
      </c>
      <c r="P243" s="293">
        <v>5.1999999999999998E-2</v>
      </c>
      <c r="Q243" s="103">
        <v>7.1999999999999995E-2</v>
      </c>
      <c r="R243" s="163">
        <v>5.0999999999999997E-2</v>
      </c>
      <c r="S243" s="169">
        <v>7.7999999999999996E-3</v>
      </c>
      <c r="T243" s="170">
        <f>S230</f>
        <v>7.6E-3</v>
      </c>
      <c r="U243" s="305">
        <f t="shared" si="171"/>
        <v>0.11666666666666667</v>
      </c>
      <c r="V243" s="296" t="b">
        <f t="shared" si="172"/>
        <v>1</v>
      </c>
      <c r="W243" s="636">
        <f t="shared" si="181"/>
        <v>3.5000000000000003E-2</v>
      </c>
      <c r="X243" s="635" t="b">
        <f t="shared" si="182"/>
        <v>0</v>
      </c>
      <c r="Y243" s="308">
        <f t="shared" si="173"/>
        <v>6.6665679038682294E-3</v>
      </c>
      <c r="Z243" s="309" t="b">
        <f t="shared" si="183"/>
        <v>0</v>
      </c>
      <c r="AA243" s="309" t="b">
        <f t="shared" si="184"/>
        <v>0</v>
      </c>
      <c r="AC243" s="148" t="s">
        <v>945</v>
      </c>
      <c r="AD243" s="157">
        <v>4.4999999999999998E-2</v>
      </c>
      <c r="AE243" s="103">
        <v>6.3E-2</v>
      </c>
      <c r="AF243" s="163">
        <v>4.4999999999999998E-2</v>
      </c>
      <c r="AG243" s="169">
        <v>6.7000000000000002E-3</v>
      </c>
      <c r="AH243" s="170">
        <f>AG230</f>
        <v>6.7000000000000002E-3</v>
      </c>
      <c r="AI243" s="305">
        <f t="shared" si="174"/>
        <v>0.11666666666666667</v>
      </c>
      <c r="AJ243" s="296" t="b">
        <f t="shared" si="175"/>
        <v>1</v>
      </c>
      <c r="AK243" s="636">
        <f t="shared" si="185"/>
        <v>3.5000000000000003E-2</v>
      </c>
      <c r="AL243" s="635" t="b">
        <f t="shared" si="186"/>
        <v>0</v>
      </c>
      <c r="AM243" s="308">
        <f t="shared" si="176"/>
        <v>6.6665679038682294E-3</v>
      </c>
      <c r="AN243" s="309" t="b">
        <f t="shared" si="187"/>
        <v>0</v>
      </c>
      <c r="AO243" s="309" t="b">
        <f t="shared" si="188"/>
        <v>0</v>
      </c>
    </row>
    <row r="244" spans="1:41" ht="16" x14ac:dyDescent="0.2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68"/>
        <v>0.11666666666666667</v>
      </c>
      <c r="H244" s="296" t="b">
        <f t="shared" si="169"/>
        <v>1</v>
      </c>
      <c r="I244" s="636">
        <f t="shared" si="177"/>
        <v>3.5000000000000003E-2</v>
      </c>
      <c r="J244" s="635" t="b">
        <f t="shared" si="178"/>
        <v>0</v>
      </c>
      <c r="K244" s="308">
        <f t="shared" si="170"/>
        <v>6.6665679038682294E-3</v>
      </c>
      <c r="L244" s="309" t="b">
        <f t="shared" si="179"/>
        <v>0</v>
      </c>
      <c r="M244" s="309" t="b">
        <f t="shared" si="180"/>
        <v>0</v>
      </c>
      <c r="O244" s="295" t="s">
        <v>946</v>
      </c>
      <c r="P244" s="293">
        <v>5.3999999999999999E-2</v>
      </c>
      <c r="Q244" s="103">
        <v>7.3999999999999996E-2</v>
      </c>
      <c r="R244" s="163">
        <v>5.1999999999999998E-2</v>
      </c>
      <c r="S244" s="169">
        <v>8.0999999999999996E-3</v>
      </c>
      <c r="T244" s="170">
        <f>S229</f>
        <v>7.7999999999999996E-3</v>
      </c>
      <c r="U244" s="305">
        <f t="shared" si="171"/>
        <v>0.11666666666666667</v>
      </c>
      <c r="V244" s="296" t="b">
        <f t="shared" si="172"/>
        <v>1</v>
      </c>
      <c r="W244" s="636">
        <f t="shared" si="181"/>
        <v>3.5000000000000003E-2</v>
      </c>
      <c r="X244" s="635" t="b">
        <f t="shared" si="182"/>
        <v>0</v>
      </c>
      <c r="Y244" s="308">
        <f t="shared" si="173"/>
        <v>6.6665679038682294E-3</v>
      </c>
      <c r="Z244" s="309" t="b">
        <f t="shared" si="183"/>
        <v>0</v>
      </c>
      <c r="AA244" s="309" t="b">
        <f t="shared" si="184"/>
        <v>0</v>
      </c>
      <c r="AC244" s="148" t="s">
        <v>946</v>
      </c>
      <c r="AD244" s="157">
        <v>4.4999999999999998E-2</v>
      </c>
      <c r="AE244" s="103">
        <v>6.3E-2</v>
      </c>
      <c r="AF244" s="163">
        <v>4.4999999999999998E-2</v>
      </c>
      <c r="AG244" s="169">
        <v>6.7999999999999996E-3</v>
      </c>
      <c r="AH244" s="170">
        <f>AG229</f>
        <v>6.7999999999999996E-3</v>
      </c>
      <c r="AI244" s="305">
        <f t="shared" si="174"/>
        <v>0.11666666666666667</v>
      </c>
      <c r="AJ244" s="296" t="b">
        <f t="shared" si="175"/>
        <v>1</v>
      </c>
      <c r="AK244" s="636">
        <f t="shared" si="185"/>
        <v>3.5000000000000003E-2</v>
      </c>
      <c r="AL244" s="635" t="b">
        <f t="shared" si="186"/>
        <v>0</v>
      </c>
      <c r="AM244" s="308">
        <f t="shared" si="176"/>
        <v>6.6665679038682294E-3</v>
      </c>
      <c r="AN244" s="309" t="b">
        <f t="shared" si="187"/>
        <v>0</v>
      </c>
      <c r="AO244" s="309" t="b">
        <f t="shared" si="188"/>
        <v>0</v>
      </c>
    </row>
    <row r="245" spans="1:41" ht="16" x14ac:dyDescent="0.2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68"/>
        <v>0.11666666666666667</v>
      </c>
      <c r="H245" s="296" t="b">
        <f t="shared" si="169"/>
        <v>1</v>
      </c>
      <c r="I245" s="636">
        <f t="shared" si="177"/>
        <v>3.5000000000000003E-2</v>
      </c>
      <c r="J245" s="635" t="b">
        <f t="shared" si="178"/>
        <v>0</v>
      </c>
      <c r="K245" s="308">
        <f t="shared" si="170"/>
        <v>6.6665679038682294E-3</v>
      </c>
      <c r="L245" s="309" t="b">
        <f t="shared" si="179"/>
        <v>0</v>
      </c>
      <c r="M245" s="309" t="b">
        <f t="shared" si="180"/>
        <v>0</v>
      </c>
      <c r="O245" s="295" t="s">
        <v>947</v>
      </c>
      <c r="P245" s="293">
        <v>5.5E-2</v>
      </c>
      <c r="Q245" s="103">
        <v>7.5999999999999998E-2</v>
      </c>
      <c r="R245" s="163">
        <v>5.2999999999999999E-2</v>
      </c>
      <c r="S245" s="169">
        <v>8.3000000000000001E-3</v>
      </c>
      <c r="T245" s="170">
        <f>S228</f>
        <v>8.0000000000000002E-3</v>
      </c>
      <c r="U245" s="305">
        <f t="shared" si="171"/>
        <v>0.11666666666666667</v>
      </c>
      <c r="V245" s="296" t="b">
        <f t="shared" si="172"/>
        <v>1</v>
      </c>
      <c r="W245" s="636">
        <f t="shared" si="181"/>
        <v>3.5000000000000003E-2</v>
      </c>
      <c r="X245" s="635" t="b">
        <f t="shared" si="182"/>
        <v>0</v>
      </c>
      <c r="Y245" s="308">
        <f t="shared" si="173"/>
        <v>6.6665679038682294E-3</v>
      </c>
      <c r="Z245" s="309" t="b">
        <f t="shared" si="183"/>
        <v>0</v>
      </c>
      <c r="AA245" s="309" t="b">
        <f t="shared" si="184"/>
        <v>0</v>
      </c>
      <c r="AC245" s="148" t="s">
        <v>947</v>
      </c>
      <c r="AD245" s="157">
        <v>4.4999999999999998E-2</v>
      </c>
      <c r="AE245" s="103">
        <v>6.3E-2</v>
      </c>
      <c r="AF245" s="163">
        <v>4.4999999999999998E-2</v>
      </c>
      <c r="AG245" s="169">
        <v>6.7000000000000002E-3</v>
      </c>
      <c r="AH245" s="170">
        <f>AG228</f>
        <v>6.7000000000000002E-3</v>
      </c>
      <c r="AI245" s="305">
        <f t="shared" si="174"/>
        <v>0.11666666666666667</v>
      </c>
      <c r="AJ245" s="296" t="b">
        <f t="shared" si="175"/>
        <v>1</v>
      </c>
      <c r="AK245" s="636">
        <f t="shared" si="185"/>
        <v>3.5000000000000003E-2</v>
      </c>
      <c r="AL245" s="635" t="b">
        <f t="shared" si="186"/>
        <v>0</v>
      </c>
      <c r="AM245" s="308">
        <f t="shared" si="176"/>
        <v>6.6665679038682294E-3</v>
      </c>
      <c r="AN245" s="309" t="b">
        <f t="shared" si="187"/>
        <v>0</v>
      </c>
      <c r="AO245" s="309" t="b">
        <f t="shared" si="188"/>
        <v>0</v>
      </c>
    </row>
    <row r="246" spans="1:41" ht="16" x14ac:dyDescent="0.2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68"/>
        <v>0.11666666666666667</v>
      </c>
      <c r="H246" s="296" t="b">
        <f t="shared" si="169"/>
        <v>1</v>
      </c>
      <c r="I246" s="636">
        <f t="shared" si="177"/>
        <v>3.5000000000000003E-2</v>
      </c>
      <c r="J246" s="635" t="b">
        <f t="shared" si="178"/>
        <v>0</v>
      </c>
      <c r="K246" s="308">
        <f t="shared" si="170"/>
        <v>6.6665679038682294E-3</v>
      </c>
      <c r="L246" s="309" t="b">
        <f t="shared" si="179"/>
        <v>0</v>
      </c>
      <c r="M246" s="309" t="b">
        <f t="shared" si="180"/>
        <v>0</v>
      </c>
      <c r="O246" s="295" t="s">
        <v>948</v>
      </c>
      <c r="P246" s="293">
        <v>5.6000000000000001E-2</v>
      </c>
      <c r="Q246" s="103">
        <v>7.8E-2</v>
      </c>
      <c r="R246" s="163">
        <v>5.5E-2</v>
      </c>
      <c r="S246" s="169">
        <v>8.5000000000000006E-3</v>
      </c>
      <c r="T246" s="170">
        <f>S227</f>
        <v>8.0999999999999996E-3</v>
      </c>
      <c r="U246" s="305">
        <f t="shared" si="171"/>
        <v>0.11666666666666667</v>
      </c>
      <c r="V246" s="296" t="b">
        <f t="shared" si="172"/>
        <v>1</v>
      </c>
      <c r="W246" s="636">
        <f t="shared" si="181"/>
        <v>3.5000000000000003E-2</v>
      </c>
      <c r="X246" s="635" t="b">
        <f t="shared" si="182"/>
        <v>0</v>
      </c>
      <c r="Y246" s="308">
        <f t="shared" si="173"/>
        <v>6.6665679038682294E-3</v>
      </c>
      <c r="Z246" s="309" t="b">
        <f t="shared" si="183"/>
        <v>0</v>
      </c>
      <c r="AA246" s="309" t="b">
        <f t="shared" si="184"/>
        <v>0</v>
      </c>
      <c r="AC246" s="148" t="s">
        <v>948</v>
      </c>
      <c r="AD246" s="157">
        <v>4.3999999999999997E-2</v>
      </c>
      <c r="AE246" s="103">
        <v>6.2E-2</v>
      </c>
      <c r="AF246" s="163">
        <v>4.3999999999999997E-2</v>
      </c>
      <c r="AG246" s="169">
        <v>6.7000000000000002E-3</v>
      </c>
      <c r="AH246" s="170">
        <f>AG227</f>
        <v>6.7000000000000002E-3</v>
      </c>
      <c r="AI246" s="305">
        <f t="shared" si="174"/>
        <v>0.11666666666666667</v>
      </c>
      <c r="AJ246" s="296" t="b">
        <f t="shared" si="175"/>
        <v>1</v>
      </c>
      <c r="AK246" s="636">
        <f t="shared" si="185"/>
        <v>3.5000000000000003E-2</v>
      </c>
      <c r="AL246" s="635" t="b">
        <f t="shared" si="186"/>
        <v>0</v>
      </c>
      <c r="AM246" s="308">
        <f t="shared" si="176"/>
        <v>6.6665679038682294E-3</v>
      </c>
      <c r="AN246" s="309" t="b">
        <f t="shared" si="187"/>
        <v>0</v>
      </c>
      <c r="AO246" s="309" t="b">
        <f t="shared" si="188"/>
        <v>0</v>
      </c>
    </row>
    <row r="247" spans="1:41" ht="17" thickBot="1" x14ac:dyDescent="0.25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68"/>
        <v>0.11666666666666667</v>
      </c>
      <c r="H247" s="291" t="b">
        <f t="shared" si="169"/>
        <v>1</v>
      </c>
      <c r="I247" s="636">
        <f t="shared" si="177"/>
        <v>3.5000000000000003E-2</v>
      </c>
      <c r="J247" s="635" t="b">
        <f t="shared" si="178"/>
        <v>0</v>
      </c>
      <c r="K247" s="308">
        <f t="shared" si="170"/>
        <v>6.6665679038682294E-3</v>
      </c>
      <c r="L247" s="309" t="b">
        <f t="shared" si="179"/>
        <v>0</v>
      </c>
      <c r="M247" s="309" t="b">
        <f t="shared" si="180"/>
        <v>0</v>
      </c>
      <c r="O247" s="147" t="s">
        <v>949</v>
      </c>
      <c r="P247" s="158">
        <v>5.8000000000000003E-2</v>
      </c>
      <c r="Q247" s="159">
        <v>0.08</v>
      </c>
      <c r="R247" s="165">
        <v>5.6000000000000001E-2</v>
      </c>
      <c r="S247" s="171">
        <v>8.6999999999999994E-3</v>
      </c>
      <c r="T247" s="172">
        <f>S226</f>
        <v>8.3000000000000001E-3</v>
      </c>
      <c r="U247" s="307">
        <f t="shared" si="171"/>
        <v>0.11666666666666667</v>
      </c>
      <c r="V247" s="291" t="b">
        <f t="shared" si="172"/>
        <v>1</v>
      </c>
      <c r="W247" s="636">
        <f t="shared" si="181"/>
        <v>3.5000000000000003E-2</v>
      </c>
      <c r="X247" s="635" t="b">
        <f t="shared" si="182"/>
        <v>0</v>
      </c>
      <c r="Y247" s="308">
        <f t="shared" si="173"/>
        <v>6.6665679038682294E-3</v>
      </c>
      <c r="Z247" s="309" t="b">
        <f t="shared" si="183"/>
        <v>0</v>
      </c>
      <c r="AA247" s="309" t="b">
        <f t="shared" si="184"/>
        <v>0</v>
      </c>
      <c r="AC247" s="147" t="s">
        <v>949</v>
      </c>
      <c r="AD247" s="158">
        <v>4.3999999999999997E-2</v>
      </c>
      <c r="AE247" s="159">
        <v>6.2E-2</v>
      </c>
      <c r="AF247" s="165">
        <v>4.3999999999999997E-2</v>
      </c>
      <c r="AG247" s="171">
        <v>6.7000000000000002E-3</v>
      </c>
      <c r="AH247" s="172">
        <f>AG226</f>
        <v>6.6E-3</v>
      </c>
      <c r="AI247" s="307">
        <f t="shared" si="174"/>
        <v>0.11666666666666667</v>
      </c>
      <c r="AJ247" s="291" t="b">
        <f t="shared" si="175"/>
        <v>1</v>
      </c>
      <c r="AK247" s="636">
        <f t="shared" si="185"/>
        <v>3.5000000000000003E-2</v>
      </c>
      <c r="AL247" s="635" t="b">
        <f t="shared" si="186"/>
        <v>0</v>
      </c>
      <c r="AM247" s="308">
        <f t="shared" si="176"/>
        <v>6.6665679038682294E-3</v>
      </c>
      <c r="AN247" s="309" t="b">
        <f t="shared" si="187"/>
        <v>1</v>
      </c>
      <c r="AO247" s="309" t="b">
        <f t="shared" si="188"/>
        <v>0</v>
      </c>
    </row>
    <row r="249" spans="1:41" ht="16" thickBot="1" x14ac:dyDescent="0.25"/>
    <row r="250" spans="1:41" ht="14.75" customHeight="1" thickBot="1" x14ac:dyDescent="0.25">
      <c r="A250" s="528" t="s">
        <v>983</v>
      </c>
      <c r="B250" s="529"/>
      <c r="C250" s="529"/>
      <c r="D250" s="529"/>
      <c r="E250" s="529"/>
      <c r="F250" s="530"/>
      <c r="G250" s="517" t="s">
        <v>1215</v>
      </c>
      <c r="H250" s="626" t="s">
        <v>1214</v>
      </c>
      <c r="I250" s="632" t="s">
        <v>1216</v>
      </c>
      <c r="J250" s="626" t="s">
        <v>1213</v>
      </c>
      <c r="K250" s="517" t="s">
        <v>1130</v>
      </c>
      <c r="L250" s="514" t="s">
        <v>1131</v>
      </c>
      <c r="M250" s="514" t="s">
        <v>1132</v>
      </c>
      <c r="O250" s="531" t="s">
        <v>984</v>
      </c>
      <c r="P250" s="532"/>
      <c r="Q250" s="532"/>
      <c r="R250" s="532"/>
      <c r="S250" s="532"/>
      <c r="T250" s="533"/>
      <c r="U250" s="517" t="s">
        <v>1215</v>
      </c>
      <c r="V250" s="626" t="s">
        <v>1214</v>
      </c>
      <c r="W250" s="632" t="s">
        <v>1216</v>
      </c>
      <c r="X250" s="626" t="s">
        <v>1213</v>
      </c>
      <c r="Y250" s="517" t="s">
        <v>1130</v>
      </c>
      <c r="Z250" s="514" t="s">
        <v>1131</v>
      </c>
      <c r="AA250" s="514" t="s">
        <v>1132</v>
      </c>
      <c r="AC250" s="534" t="s">
        <v>985</v>
      </c>
      <c r="AD250" s="535"/>
      <c r="AE250" s="535"/>
      <c r="AF250" s="535"/>
      <c r="AG250" s="535"/>
      <c r="AH250" s="536"/>
      <c r="AI250" s="517" t="s">
        <v>1215</v>
      </c>
      <c r="AJ250" s="626" t="s">
        <v>1214</v>
      </c>
      <c r="AK250" s="632" t="s">
        <v>1216</v>
      </c>
      <c r="AL250" s="626" t="s">
        <v>1213</v>
      </c>
      <c r="AM250" s="517" t="s">
        <v>1130</v>
      </c>
      <c r="AN250" s="514" t="s">
        <v>1131</v>
      </c>
      <c r="AO250" s="514" t="s">
        <v>1132</v>
      </c>
    </row>
    <row r="251" spans="1:41" ht="14.75" customHeight="1" thickBot="1" x14ac:dyDescent="0.25">
      <c r="A251" s="151"/>
      <c r="B251" s="522" t="s">
        <v>1092</v>
      </c>
      <c r="C251" s="522"/>
      <c r="D251" s="523"/>
      <c r="E251" s="524" t="s">
        <v>958</v>
      </c>
      <c r="F251" s="525"/>
      <c r="G251" s="518"/>
      <c r="H251" s="627"/>
      <c r="I251" s="633"/>
      <c r="J251" s="627"/>
      <c r="K251" s="518"/>
      <c r="L251" s="515"/>
      <c r="M251" s="515"/>
      <c r="O251" s="281"/>
      <c r="P251" s="526" t="s">
        <v>1092</v>
      </c>
      <c r="Q251" s="522"/>
      <c r="R251" s="523"/>
      <c r="S251" s="524" t="s">
        <v>958</v>
      </c>
      <c r="T251" s="525"/>
      <c r="U251" s="518"/>
      <c r="V251" s="627"/>
      <c r="W251" s="633"/>
      <c r="X251" s="627"/>
      <c r="Y251" s="518"/>
      <c r="Z251" s="515"/>
      <c r="AA251" s="515"/>
      <c r="AC251" s="151"/>
      <c r="AD251" s="522" t="s">
        <v>1092</v>
      </c>
      <c r="AE251" s="522"/>
      <c r="AF251" s="523"/>
      <c r="AG251" s="524" t="s">
        <v>958</v>
      </c>
      <c r="AH251" s="525"/>
      <c r="AI251" s="518"/>
      <c r="AJ251" s="627"/>
      <c r="AK251" s="633"/>
      <c r="AL251" s="627"/>
      <c r="AM251" s="518"/>
      <c r="AN251" s="515"/>
      <c r="AO251" s="515"/>
    </row>
    <row r="252" spans="1:41" ht="16" thickBot="1" x14ac:dyDescent="0.25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521"/>
      <c r="H252" s="631"/>
      <c r="I252" s="634"/>
      <c r="J252" s="631"/>
      <c r="K252" s="519"/>
      <c r="L252" s="516"/>
      <c r="M252" s="516"/>
      <c r="O252" s="294" t="s">
        <v>790</v>
      </c>
      <c r="P252" s="292" t="s">
        <v>950</v>
      </c>
      <c r="Q252" s="153" t="s">
        <v>951</v>
      </c>
      <c r="R252" s="154" t="s">
        <v>952</v>
      </c>
      <c r="S252" s="166" t="s">
        <v>956</v>
      </c>
      <c r="T252" s="167" t="s">
        <v>957</v>
      </c>
      <c r="U252" s="521"/>
      <c r="V252" s="631"/>
      <c r="W252" s="634"/>
      <c r="X252" s="631"/>
      <c r="Y252" s="519"/>
      <c r="Z252" s="516"/>
      <c r="AA252" s="516"/>
      <c r="AC252" s="152" t="s">
        <v>790</v>
      </c>
      <c r="AD252" s="153" t="s">
        <v>950</v>
      </c>
      <c r="AE252" s="153" t="s">
        <v>951</v>
      </c>
      <c r="AF252" s="154" t="s">
        <v>952</v>
      </c>
      <c r="AG252" s="166" t="s">
        <v>956</v>
      </c>
      <c r="AH252" s="167" t="s">
        <v>957</v>
      </c>
      <c r="AI252" s="521"/>
      <c r="AJ252" s="631"/>
      <c r="AK252" s="634"/>
      <c r="AL252" s="631"/>
      <c r="AM252" s="519"/>
      <c r="AN252" s="516"/>
      <c r="AO252" s="516"/>
    </row>
    <row r="253" spans="1:41" ht="16" x14ac:dyDescent="0.2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89">35/300</f>
        <v>0.11666666666666667</v>
      </c>
      <c r="H253" s="296" t="b">
        <f t="shared" ref="H253:H274" si="190">IF(C254&lt;G253,TRUE,FALSE)</f>
        <v>1</v>
      </c>
      <c r="I253" s="636">
        <f>35/1000</f>
        <v>3.5000000000000003E-2</v>
      </c>
      <c r="J253" s="635" t="b">
        <f>IF(C253&lt;I253,TRUE,FALSE)</f>
        <v>0</v>
      </c>
      <c r="K253" s="308">
        <f t="shared" ref="K253:K274" si="191">ATAN(G253/(35/2))</f>
        <v>6.6665679038682294E-3</v>
      </c>
      <c r="L253" s="309" t="b">
        <f>IF(F253&lt;K253,TRUE,FALSE)</f>
        <v>0</v>
      </c>
      <c r="M253" s="309" t="b">
        <f>IF(E253&lt;K253,TRUE,FALSE)</f>
        <v>0</v>
      </c>
      <c r="O253" s="219" t="s">
        <v>928</v>
      </c>
      <c r="P253" s="155">
        <v>6.7000000000000002E-3</v>
      </c>
      <c r="Q253" s="156">
        <v>9.4E-2</v>
      </c>
      <c r="R253" s="164">
        <v>6.7000000000000004E-2</v>
      </c>
      <c r="S253" s="151">
        <v>0.01</v>
      </c>
      <c r="T253" s="168">
        <f>S274</f>
        <v>0.01</v>
      </c>
      <c r="U253" s="305">
        <f t="shared" ref="U253:U274" si="192">35/300</f>
        <v>0.11666666666666667</v>
      </c>
      <c r="V253" s="296" t="b">
        <f t="shared" ref="V253:V274" si="193">IF(Q254&lt;U253,TRUE,FALSE)</f>
        <v>1</v>
      </c>
      <c r="W253" s="636">
        <f>35/1000</f>
        <v>3.5000000000000003E-2</v>
      </c>
      <c r="X253" s="635" t="b">
        <f>IF(Q253&lt;W253,TRUE,FALSE)</f>
        <v>0</v>
      </c>
      <c r="Y253" s="308">
        <f t="shared" ref="Y253:Y274" si="194">ATAN(U253/(35/2))</f>
        <v>6.6665679038682294E-3</v>
      </c>
      <c r="Z253" s="309" t="b">
        <f>IF(T253&lt;Y253,TRUE,FALSE)</f>
        <v>0</v>
      </c>
      <c r="AA253" s="309" t="b">
        <f>IF(S253&lt;Y253,TRUE,FALSE)</f>
        <v>0</v>
      </c>
      <c r="AC253" s="149" t="s">
        <v>928</v>
      </c>
      <c r="AD253" s="155">
        <v>6.3E-2</v>
      </c>
      <c r="AE253" s="156">
        <v>8.7999999999999995E-2</v>
      </c>
      <c r="AF253" s="164">
        <v>6.2E-2</v>
      </c>
      <c r="AG253" s="151">
        <v>9.4999999999999998E-3</v>
      </c>
      <c r="AH253" s="168">
        <f>AG274</f>
        <v>9.1000000000000004E-3</v>
      </c>
      <c r="AI253" s="305">
        <f t="shared" ref="AI253:AI274" si="195">35/300</f>
        <v>0.11666666666666667</v>
      </c>
      <c r="AJ253" s="296" t="b">
        <f t="shared" ref="AJ253:AJ274" si="196">IF(AE254&lt;AI253,TRUE,FALSE)</f>
        <v>1</v>
      </c>
      <c r="AK253" s="636">
        <f>35/1000</f>
        <v>3.5000000000000003E-2</v>
      </c>
      <c r="AL253" s="635" t="b">
        <f>IF(AE253&lt;AK253,TRUE,FALSE)</f>
        <v>0</v>
      </c>
      <c r="AM253" s="308">
        <f t="shared" ref="AM253:AM274" si="197">ATAN(AI253/(35/2))</f>
        <v>6.6665679038682294E-3</v>
      </c>
      <c r="AN253" s="309" t="b">
        <f>IF(AH253&lt;AM253,TRUE,FALSE)</f>
        <v>0</v>
      </c>
      <c r="AO253" s="309" t="b">
        <f>IF(AG253&lt;AM253,TRUE,FALSE)</f>
        <v>0</v>
      </c>
    </row>
    <row r="254" spans="1:41" ht="16" x14ac:dyDescent="0.2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89"/>
        <v>0.11666666666666667</v>
      </c>
      <c r="H254" s="296" t="b">
        <f t="shared" si="190"/>
        <v>1</v>
      </c>
      <c r="I254" s="636">
        <f t="shared" ref="I254:I274" si="198">35/1000</f>
        <v>3.5000000000000003E-2</v>
      </c>
      <c r="J254" s="635" t="b">
        <f t="shared" ref="J254:J274" si="199">IF(C254&lt;I254,TRUE,FALSE)</f>
        <v>0</v>
      </c>
      <c r="K254" s="308">
        <f t="shared" si="191"/>
        <v>6.6665679038682294E-3</v>
      </c>
      <c r="L254" s="309" t="b">
        <f t="shared" ref="L254:L274" si="200">IF(F254&lt;K254,TRUE,FALSE)</f>
        <v>0</v>
      </c>
      <c r="M254" s="309" t="b">
        <f t="shared" ref="M254:M274" si="201">IF(E254&lt;K254,TRUE,FALSE)</f>
        <v>0</v>
      </c>
      <c r="O254" s="295" t="s">
        <v>929</v>
      </c>
      <c r="P254" s="293">
        <v>6.5000000000000002E-2</v>
      </c>
      <c r="Q254" s="103">
        <v>9.0999999999999998E-2</v>
      </c>
      <c r="R254" s="163">
        <v>6.5000000000000002E-2</v>
      </c>
      <c r="S254" s="169">
        <v>9.7000000000000003E-3</v>
      </c>
      <c r="T254" s="170">
        <f>S273</f>
        <v>9.7000000000000003E-3</v>
      </c>
      <c r="U254" s="305">
        <f t="shared" si="192"/>
        <v>0.11666666666666667</v>
      </c>
      <c r="V254" s="296" t="b">
        <f t="shared" si="193"/>
        <v>1</v>
      </c>
      <c r="W254" s="636">
        <f t="shared" ref="W254:W274" si="202">35/1000</f>
        <v>3.5000000000000003E-2</v>
      </c>
      <c r="X254" s="635" t="b">
        <f t="shared" ref="X254:X274" si="203">IF(Q254&lt;W254,TRUE,FALSE)</f>
        <v>0</v>
      </c>
      <c r="Y254" s="308">
        <f t="shared" si="194"/>
        <v>6.6665679038682294E-3</v>
      </c>
      <c r="Z254" s="309" t="b">
        <f t="shared" ref="Z254:Z274" si="204">IF(T254&lt;Y254,TRUE,FALSE)</f>
        <v>0</v>
      </c>
      <c r="AA254" s="309" t="b">
        <f t="shared" ref="AA254:AA274" si="205">IF(S254&lt;Y254,TRUE,FALSE)</f>
        <v>0</v>
      </c>
      <c r="AC254" s="148" t="s">
        <v>929</v>
      </c>
      <c r="AD254" s="157">
        <v>6.0999999999999999E-2</v>
      </c>
      <c r="AE254" s="103">
        <v>8.5000000000000006E-2</v>
      </c>
      <c r="AF254" s="163">
        <v>0.06</v>
      </c>
      <c r="AG254" s="169">
        <v>9.1999999999999998E-3</v>
      </c>
      <c r="AH254" s="170">
        <f>AG273</f>
        <v>8.8999999999999999E-3</v>
      </c>
      <c r="AI254" s="305">
        <f t="shared" si="195"/>
        <v>0.11666666666666667</v>
      </c>
      <c r="AJ254" s="296" t="b">
        <f t="shared" si="196"/>
        <v>1</v>
      </c>
      <c r="AK254" s="636">
        <f t="shared" ref="AK254:AK274" si="206">35/1000</f>
        <v>3.5000000000000003E-2</v>
      </c>
      <c r="AL254" s="635" t="b">
        <f t="shared" ref="AL254:AL274" si="207">IF(AE254&lt;AK254,TRUE,FALSE)</f>
        <v>0</v>
      </c>
      <c r="AM254" s="308">
        <f t="shared" si="197"/>
        <v>6.6665679038682294E-3</v>
      </c>
      <c r="AN254" s="309" t="b">
        <f t="shared" ref="AN254:AN274" si="208">IF(AH254&lt;AM254,TRUE,FALSE)</f>
        <v>0</v>
      </c>
      <c r="AO254" s="309" t="b">
        <f t="shared" ref="AO254:AO274" si="209">IF(AG254&lt;AM254,TRUE,FALSE)</f>
        <v>0</v>
      </c>
    </row>
    <row r="255" spans="1:41" ht="16" x14ac:dyDescent="0.2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89"/>
        <v>0.11666666666666667</v>
      </c>
      <c r="H255" s="296" t="b">
        <f t="shared" si="190"/>
        <v>1</v>
      </c>
      <c r="I255" s="636">
        <f t="shared" si="198"/>
        <v>3.5000000000000003E-2</v>
      </c>
      <c r="J255" s="635" t="b">
        <f t="shared" si="199"/>
        <v>0</v>
      </c>
      <c r="K255" s="308">
        <f t="shared" si="191"/>
        <v>6.6665679038682294E-3</v>
      </c>
      <c r="L255" s="309" t="b">
        <f t="shared" si="200"/>
        <v>0</v>
      </c>
      <c r="M255" s="309" t="b">
        <f t="shared" si="201"/>
        <v>0</v>
      </c>
      <c r="O255" s="295" t="s">
        <v>930</v>
      </c>
      <c r="P255" s="293">
        <v>6.2E-2</v>
      </c>
      <c r="Q255" s="103">
        <v>8.6999999999999994E-2</v>
      </c>
      <c r="R255" s="163">
        <v>6.2E-2</v>
      </c>
      <c r="S255" s="169">
        <v>9.4000000000000004E-3</v>
      </c>
      <c r="T255" s="170">
        <f>S272</f>
        <v>9.2999999999999992E-3</v>
      </c>
      <c r="U255" s="305">
        <f t="shared" si="192"/>
        <v>0.11666666666666667</v>
      </c>
      <c r="V255" s="296" t="b">
        <f t="shared" si="193"/>
        <v>1</v>
      </c>
      <c r="W255" s="636">
        <f t="shared" si="202"/>
        <v>3.5000000000000003E-2</v>
      </c>
      <c r="X255" s="635" t="b">
        <f t="shared" si="203"/>
        <v>0</v>
      </c>
      <c r="Y255" s="308">
        <f t="shared" si="194"/>
        <v>6.6665679038682294E-3</v>
      </c>
      <c r="Z255" s="309" t="b">
        <f t="shared" si="204"/>
        <v>0</v>
      </c>
      <c r="AA255" s="309" t="b">
        <f t="shared" si="205"/>
        <v>0</v>
      </c>
      <c r="AC255" s="148" t="s">
        <v>930</v>
      </c>
      <c r="AD255" s="157">
        <v>5.8999999999999997E-2</v>
      </c>
      <c r="AE255" s="103">
        <v>8.2000000000000003E-2</v>
      </c>
      <c r="AF255" s="163">
        <v>5.8000000000000003E-2</v>
      </c>
      <c r="AG255" s="169">
        <v>8.8999999999999999E-3</v>
      </c>
      <c r="AH255" s="170">
        <f>AG272</f>
        <v>8.6E-3</v>
      </c>
      <c r="AI255" s="305">
        <f t="shared" si="195"/>
        <v>0.11666666666666667</v>
      </c>
      <c r="AJ255" s="296" t="b">
        <f t="shared" si="196"/>
        <v>1</v>
      </c>
      <c r="AK255" s="636">
        <f t="shared" si="206"/>
        <v>3.5000000000000003E-2</v>
      </c>
      <c r="AL255" s="635" t="b">
        <f t="shared" si="207"/>
        <v>0</v>
      </c>
      <c r="AM255" s="308">
        <f t="shared" si="197"/>
        <v>6.6665679038682294E-3</v>
      </c>
      <c r="AN255" s="309" t="b">
        <f t="shared" si="208"/>
        <v>0</v>
      </c>
      <c r="AO255" s="309" t="b">
        <f t="shared" si="209"/>
        <v>0</v>
      </c>
    </row>
    <row r="256" spans="1:41" ht="16" x14ac:dyDescent="0.2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89"/>
        <v>0.11666666666666667</v>
      </c>
      <c r="H256" s="296" t="b">
        <f t="shared" si="190"/>
        <v>1</v>
      </c>
      <c r="I256" s="636">
        <f t="shared" si="198"/>
        <v>3.5000000000000003E-2</v>
      </c>
      <c r="J256" s="635" t="b">
        <f t="shared" si="199"/>
        <v>0</v>
      </c>
      <c r="K256" s="308">
        <f t="shared" si="191"/>
        <v>6.6665679038682294E-3</v>
      </c>
      <c r="L256" s="309" t="b">
        <f t="shared" si="200"/>
        <v>0</v>
      </c>
      <c r="M256" s="309" t="b">
        <f t="shared" si="201"/>
        <v>0</v>
      </c>
      <c r="O256" s="295" t="s">
        <v>931</v>
      </c>
      <c r="P256" s="293">
        <v>0.06</v>
      </c>
      <c r="Q256" s="103">
        <v>8.3000000000000004E-2</v>
      </c>
      <c r="R256" s="163">
        <v>0.06</v>
      </c>
      <c r="S256" s="169">
        <v>8.9999999999999993E-3</v>
      </c>
      <c r="T256" s="170">
        <f>S271</f>
        <v>8.8999999999999999E-3</v>
      </c>
      <c r="U256" s="305">
        <f t="shared" si="192"/>
        <v>0.11666666666666667</v>
      </c>
      <c r="V256" s="296" t="b">
        <f t="shared" si="193"/>
        <v>1</v>
      </c>
      <c r="W256" s="636">
        <f t="shared" si="202"/>
        <v>3.5000000000000003E-2</v>
      </c>
      <c r="X256" s="635" t="b">
        <f t="shared" si="203"/>
        <v>0</v>
      </c>
      <c r="Y256" s="308">
        <f t="shared" si="194"/>
        <v>6.6665679038682294E-3</v>
      </c>
      <c r="Z256" s="309" t="b">
        <f t="shared" si="204"/>
        <v>0</v>
      </c>
      <c r="AA256" s="309" t="b">
        <f t="shared" si="205"/>
        <v>0</v>
      </c>
      <c r="AC256" s="148" t="s">
        <v>931</v>
      </c>
      <c r="AD256" s="157">
        <v>5.7000000000000002E-2</v>
      </c>
      <c r="AE256" s="103">
        <v>7.9000000000000001E-2</v>
      </c>
      <c r="AF256" s="163">
        <v>5.6000000000000001E-2</v>
      </c>
      <c r="AG256" s="169">
        <v>8.6E-3</v>
      </c>
      <c r="AH256" s="170">
        <f>AG271</f>
        <v>8.3000000000000001E-3</v>
      </c>
      <c r="AI256" s="305">
        <f t="shared" si="195"/>
        <v>0.11666666666666667</v>
      </c>
      <c r="AJ256" s="296" t="b">
        <f t="shared" si="196"/>
        <v>1</v>
      </c>
      <c r="AK256" s="636">
        <f t="shared" si="206"/>
        <v>3.5000000000000003E-2</v>
      </c>
      <c r="AL256" s="635" t="b">
        <f t="shared" si="207"/>
        <v>0</v>
      </c>
      <c r="AM256" s="308">
        <f t="shared" si="197"/>
        <v>6.6665679038682294E-3</v>
      </c>
      <c r="AN256" s="309" t="b">
        <f t="shared" si="208"/>
        <v>0</v>
      </c>
      <c r="AO256" s="309" t="b">
        <f t="shared" si="209"/>
        <v>0</v>
      </c>
    </row>
    <row r="257" spans="1:41" ht="16" x14ac:dyDescent="0.2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89"/>
        <v>0.11666666666666667</v>
      </c>
      <c r="H257" s="296" t="b">
        <f t="shared" si="190"/>
        <v>1</v>
      </c>
      <c r="I257" s="636">
        <f t="shared" si="198"/>
        <v>3.5000000000000003E-2</v>
      </c>
      <c r="J257" s="635" t="b">
        <f t="shared" si="199"/>
        <v>0</v>
      </c>
      <c r="K257" s="308">
        <f t="shared" si="191"/>
        <v>6.6665679038682294E-3</v>
      </c>
      <c r="L257" s="309" t="b">
        <f t="shared" si="200"/>
        <v>0</v>
      </c>
      <c r="M257" s="309" t="b">
        <f t="shared" si="201"/>
        <v>0</v>
      </c>
      <c r="O257" s="295" t="s">
        <v>932</v>
      </c>
      <c r="P257" s="293">
        <v>5.7000000000000002E-2</v>
      </c>
      <c r="Q257" s="103">
        <v>7.9000000000000001E-2</v>
      </c>
      <c r="R257" s="163">
        <v>5.7000000000000002E-2</v>
      </c>
      <c r="S257" s="169">
        <v>8.5000000000000006E-3</v>
      </c>
      <c r="T257" s="170">
        <f>S270</f>
        <v>8.5000000000000006E-3</v>
      </c>
      <c r="U257" s="305">
        <f t="shared" si="192"/>
        <v>0.11666666666666667</v>
      </c>
      <c r="V257" s="296" t="b">
        <f t="shared" si="193"/>
        <v>1</v>
      </c>
      <c r="W257" s="636">
        <f t="shared" si="202"/>
        <v>3.5000000000000003E-2</v>
      </c>
      <c r="X257" s="635" t="b">
        <f t="shared" si="203"/>
        <v>0</v>
      </c>
      <c r="Y257" s="308">
        <f t="shared" si="194"/>
        <v>6.6665679038682294E-3</v>
      </c>
      <c r="Z257" s="309" t="b">
        <f t="shared" si="204"/>
        <v>0</v>
      </c>
      <c r="AA257" s="309" t="b">
        <f t="shared" si="205"/>
        <v>0</v>
      </c>
      <c r="AC257" s="148" t="s">
        <v>932</v>
      </c>
      <c r="AD257" s="157">
        <v>5.3999999999999999E-2</v>
      </c>
      <c r="AE257" s="103">
        <v>7.5999999999999998E-2</v>
      </c>
      <c r="AF257" s="163">
        <v>5.2999999999999999E-2</v>
      </c>
      <c r="AG257" s="169">
        <v>8.2000000000000007E-3</v>
      </c>
      <c r="AH257" s="170">
        <f>AG270</f>
        <v>8.0000000000000002E-3</v>
      </c>
      <c r="AI257" s="305">
        <f t="shared" si="195"/>
        <v>0.11666666666666667</v>
      </c>
      <c r="AJ257" s="296" t="b">
        <f t="shared" si="196"/>
        <v>1</v>
      </c>
      <c r="AK257" s="636">
        <f t="shared" si="206"/>
        <v>3.5000000000000003E-2</v>
      </c>
      <c r="AL257" s="635" t="b">
        <f t="shared" si="207"/>
        <v>0</v>
      </c>
      <c r="AM257" s="308">
        <f t="shared" si="197"/>
        <v>6.6665679038682294E-3</v>
      </c>
      <c r="AN257" s="309" t="b">
        <f t="shared" si="208"/>
        <v>0</v>
      </c>
      <c r="AO257" s="309" t="b">
        <f t="shared" si="209"/>
        <v>0</v>
      </c>
    </row>
    <row r="258" spans="1:41" ht="16" x14ac:dyDescent="0.2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89"/>
        <v>0.11666666666666667</v>
      </c>
      <c r="H258" s="296" t="b">
        <f t="shared" si="190"/>
        <v>1</v>
      </c>
      <c r="I258" s="636">
        <f t="shared" si="198"/>
        <v>3.5000000000000003E-2</v>
      </c>
      <c r="J258" s="635" t="b">
        <f t="shared" si="199"/>
        <v>0</v>
      </c>
      <c r="K258" s="308">
        <f t="shared" si="191"/>
        <v>6.6665679038682294E-3</v>
      </c>
      <c r="L258" s="309" t="b">
        <f t="shared" si="200"/>
        <v>0</v>
      </c>
      <c r="M258" s="309" t="b">
        <f t="shared" si="201"/>
        <v>0</v>
      </c>
      <c r="O258" s="295" t="s">
        <v>933</v>
      </c>
      <c r="P258" s="293">
        <v>5.3999999999999999E-2</v>
      </c>
      <c r="Q258" s="103">
        <v>7.4999999999999997E-2</v>
      </c>
      <c r="R258" s="163">
        <v>5.3999999999999999E-2</v>
      </c>
      <c r="S258" s="169">
        <v>8.0999999999999996E-3</v>
      </c>
      <c r="T258" s="170">
        <f>S269</f>
        <v>8.0000000000000002E-3</v>
      </c>
      <c r="U258" s="305">
        <f t="shared" si="192"/>
        <v>0.11666666666666667</v>
      </c>
      <c r="V258" s="296" t="b">
        <f t="shared" si="193"/>
        <v>1</v>
      </c>
      <c r="W258" s="636">
        <f t="shared" si="202"/>
        <v>3.5000000000000003E-2</v>
      </c>
      <c r="X258" s="635" t="b">
        <f t="shared" si="203"/>
        <v>0</v>
      </c>
      <c r="Y258" s="308">
        <f t="shared" si="194"/>
        <v>6.6665679038682294E-3</v>
      </c>
      <c r="Z258" s="309" t="b">
        <f t="shared" si="204"/>
        <v>0</v>
      </c>
      <c r="AA258" s="309" t="b">
        <f t="shared" si="205"/>
        <v>0</v>
      </c>
      <c r="AC258" s="148" t="s">
        <v>933</v>
      </c>
      <c r="AD258" s="157">
        <v>5.1999999999999998E-2</v>
      </c>
      <c r="AE258" s="103">
        <v>7.1999999999999995E-2</v>
      </c>
      <c r="AF258" s="163">
        <v>5.0999999999999997E-2</v>
      </c>
      <c r="AG258" s="169">
        <v>7.7999999999999996E-3</v>
      </c>
      <c r="AH258" s="170">
        <f>AG269</f>
        <v>7.7000000000000002E-3</v>
      </c>
      <c r="AI258" s="305">
        <f t="shared" si="195"/>
        <v>0.11666666666666667</v>
      </c>
      <c r="AJ258" s="296" t="b">
        <f t="shared" si="196"/>
        <v>1</v>
      </c>
      <c r="AK258" s="636">
        <f t="shared" si="206"/>
        <v>3.5000000000000003E-2</v>
      </c>
      <c r="AL258" s="635" t="b">
        <f t="shared" si="207"/>
        <v>0</v>
      </c>
      <c r="AM258" s="308">
        <f t="shared" si="197"/>
        <v>6.6665679038682294E-3</v>
      </c>
      <c r="AN258" s="309" t="b">
        <f t="shared" si="208"/>
        <v>0</v>
      </c>
      <c r="AO258" s="309" t="b">
        <f t="shared" si="209"/>
        <v>0</v>
      </c>
    </row>
    <row r="259" spans="1:41" ht="16" x14ac:dyDescent="0.2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89"/>
        <v>0.11666666666666667</v>
      </c>
      <c r="H259" s="296" t="b">
        <f t="shared" si="190"/>
        <v>1</v>
      </c>
      <c r="I259" s="636">
        <f t="shared" si="198"/>
        <v>3.5000000000000003E-2</v>
      </c>
      <c r="J259" s="635" t="b">
        <f t="shared" si="199"/>
        <v>0</v>
      </c>
      <c r="K259" s="308">
        <f t="shared" si="191"/>
        <v>6.6665679038682294E-3</v>
      </c>
      <c r="L259" s="309" t="b">
        <f t="shared" si="200"/>
        <v>0</v>
      </c>
      <c r="M259" s="309" t="b">
        <f t="shared" si="201"/>
        <v>0</v>
      </c>
      <c r="O259" s="295" t="s">
        <v>934</v>
      </c>
      <c r="P259" s="293">
        <v>5.0999999999999997E-2</v>
      </c>
      <c r="Q259" s="103">
        <v>7.1999999999999995E-2</v>
      </c>
      <c r="R259" s="163">
        <v>5.0999999999999997E-2</v>
      </c>
      <c r="S259" s="169">
        <v>7.7000000000000002E-3</v>
      </c>
      <c r="T259" s="170">
        <f>S268</f>
        <v>7.7000000000000002E-3</v>
      </c>
      <c r="U259" s="305">
        <f t="shared" si="192"/>
        <v>0.11666666666666667</v>
      </c>
      <c r="V259" s="296" t="b">
        <f t="shared" si="193"/>
        <v>1</v>
      </c>
      <c r="W259" s="636">
        <f t="shared" si="202"/>
        <v>3.5000000000000003E-2</v>
      </c>
      <c r="X259" s="635" t="b">
        <f t="shared" si="203"/>
        <v>0</v>
      </c>
      <c r="Y259" s="308">
        <f t="shared" si="194"/>
        <v>6.6665679038682294E-3</v>
      </c>
      <c r="Z259" s="309" t="b">
        <f t="shared" si="204"/>
        <v>0</v>
      </c>
      <c r="AA259" s="309" t="b">
        <f t="shared" si="205"/>
        <v>0</v>
      </c>
      <c r="AC259" s="148" t="s">
        <v>934</v>
      </c>
      <c r="AD259" s="157">
        <v>4.9000000000000002E-2</v>
      </c>
      <c r="AE259" s="103">
        <v>6.9000000000000006E-2</v>
      </c>
      <c r="AF259" s="163">
        <v>4.9000000000000002E-2</v>
      </c>
      <c r="AG259" s="169">
        <v>7.4999999999999997E-3</v>
      </c>
      <c r="AH259" s="170">
        <f>AG268</f>
        <v>7.4000000000000003E-3</v>
      </c>
      <c r="AI259" s="305">
        <f t="shared" si="195"/>
        <v>0.11666666666666667</v>
      </c>
      <c r="AJ259" s="296" t="b">
        <f t="shared" si="196"/>
        <v>1</v>
      </c>
      <c r="AK259" s="636">
        <f t="shared" si="206"/>
        <v>3.5000000000000003E-2</v>
      </c>
      <c r="AL259" s="635" t="b">
        <f t="shared" si="207"/>
        <v>0</v>
      </c>
      <c r="AM259" s="308">
        <f t="shared" si="197"/>
        <v>6.6665679038682294E-3</v>
      </c>
      <c r="AN259" s="309" t="b">
        <f t="shared" si="208"/>
        <v>0</v>
      </c>
      <c r="AO259" s="309" t="b">
        <f t="shared" si="209"/>
        <v>0</v>
      </c>
    </row>
    <row r="260" spans="1:41" ht="16" x14ac:dyDescent="0.2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89"/>
        <v>0.11666666666666667</v>
      </c>
      <c r="H260" s="296" t="b">
        <f t="shared" si="190"/>
        <v>1</v>
      </c>
      <c r="I260" s="636">
        <f t="shared" si="198"/>
        <v>3.5000000000000003E-2</v>
      </c>
      <c r="J260" s="635" t="b">
        <f t="shared" si="199"/>
        <v>0</v>
      </c>
      <c r="K260" s="308">
        <f t="shared" si="191"/>
        <v>6.6665679038682294E-3</v>
      </c>
      <c r="L260" s="309" t="b">
        <f t="shared" si="200"/>
        <v>0</v>
      </c>
      <c r="M260" s="309" t="b">
        <f t="shared" si="201"/>
        <v>0</v>
      </c>
      <c r="O260" s="295" t="s">
        <v>935</v>
      </c>
      <c r="P260" s="293">
        <v>4.9000000000000002E-2</v>
      </c>
      <c r="Q260" s="103">
        <v>6.8000000000000005E-2</v>
      </c>
      <c r="R260" s="163">
        <v>4.9000000000000002E-2</v>
      </c>
      <c r="S260" s="169">
        <v>7.4000000000000003E-3</v>
      </c>
      <c r="T260" s="170">
        <f>S267</f>
        <v>7.3000000000000001E-3</v>
      </c>
      <c r="U260" s="305">
        <f t="shared" si="192"/>
        <v>0.11666666666666667</v>
      </c>
      <c r="V260" s="296" t="b">
        <f t="shared" si="193"/>
        <v>1</v>
      </c>
      <c r="W260" s="636">
        <f t="shared" si="202"/>
        <v>3.5000000000000003E-2</v>
      </c>
      <c r="X260" s="635" t="b">
        <f t="shared" si="203"/>
        <v>0</v>
      </c>
      <c r="Y260" s="308">
        <f t="shared" si="194"/>
        <v>6.6665679038682294E-3</v>
      </c>
      <c r="Z260" s="309" t="b">
        <f t="shared" si="204"/>
        <v>0</v>
      </c>
      <c r="AA260" s="309" t="b">
        <f t="shared" si="205"/>
        <v>0</v>
      </c>
      <c r="AC260" s="148" t="s">
        <v>935</v>
      </c>
      <c r="AD260" s="157">
        <v>5.7000000000000002E-2</v>
      </c>
      <c r="AE260" s="103">
        <v>6.7000000000000004E-2</v>
      </c>
      <c r="AF260" s="163">
        <v>4.7E-2</v>
      </c>
      <c r="AG260" s="169">
        <v>7.1999999999999998E-3</v>
      </c>
      <c r="AH260" s="170">
        <f>AG267</f>
        <v>7.1000000000000004E-3</v>
      </c>
      <c r="AI260" s="305">
        <f t="shared" si="195"/>
        <v>0.11666666666666667</v>
      </c>
      <c r="AJ260" s="296" t="b">
        <f t="shared" si="196"/>
        <v>1</v>
      </c>
      <c r="AK260" s="636">
        <f t="shared" si="206"/>
        <v>3.5000000000000003E-2</v>
      </c>
      <c r="AL260" s="635" t="b">
        <f t="shared" si="207"/>
        <v>0</v>
      </c>
      <c r="AM260" s="308">
        <f t="shared" si="197"/>
        <v>6.6665679038682294E-3</v>
      </c>
      <c r="AN260" s="309" t="b">
        <f t="shared" si="208"/>
        <v>0</v>
      </c>
      <c r="AO260" s="309" t="b">
        <f t="shared" si="209"/>
        <v>0</v>
      </c>
    </row>
    <row r="261" spans="1:41" ht="16" x14ac:dyDescent="0.2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89"/>
        <v>0.11666666666666667</v>
      </c>
      <c r="H261" s="296" t="b">
        <f t="shared" si="190"/>
        <v>1</v>
      </c>
      <c r="I261" s="636">
        <f t="shared" si="198"/>
        <v>3.5000000000000003E-2</v>
      </c>
      <c r="J261" s="635" t="b">
        <f t="shared" si="199"/>
        <v>0</v>
      </c>
      <c r="K261" s="308">
        <f t="shared" si="191"/>
        <v>6.6665679038682294E-3</v>
      </c>
      <c r="L261" s="309" t="b">
        <f t="shared" si="200"/>
        <v>0</v>
      </c>
      <c r="M261" s="309" t="b">
        <f t="shared" si="201"/>
        <v>0</v>
      </c>
      <c r="O261" s="295" t="s">
        <v>936</v>
      </c>
      <c r="P261" s="293">
        <v>4.7E-2</v>
      </c>
      <c r="Q261" s="103">
        <v>6.6000000000000003E-2</v>
      </c>
      <c r="R261" s="163">
        <v>4.7E-2</v>
      </c>
      <c r="S261" s="169">
        <v>7.1000000000000004E-3</v>
      </c>
      <c r="T261" s="170">
        <f>S266</f>
        <v>7.1000000000000004E-3</v>
      </c>
      <c r="U261" s="305">
        <f t="shared" si="192"/>
        <v>0.11666666666666667</v>
      </c>
      <c r="V261" s="296" t="b">
        <f t="shared" si="193"/>
        <v>1</v>
      </c>
      <c r="W261" s="636">
        <f t="shared" si="202"/>
        <v>3.5000000000000003E-2</v>
      </c>
      <c r="X261" s="635" t="b">
        <f t="shared" si="203"/>
        <v>0</v>
      </c>
      <c r="Y261" s="308">
        <f t="shared" si="194"/>
        <v>6.6665679038682294E-3</v>
      </c>
      <c r="Z261" s="309" t="b">
        <f t="shared" si="204"/>
        <v>0</v>
      </c>
      <c r="AA261" s="309" t="b">
        <f t="shared" si="205"/>
        <v>0</v>
      </c>
      <c r="AC261" s="148" t="s">
        <v>936</v>
      </c>
      <c r="AD261" s="157">
        <v>4.5999999999999999E-2</v>
      </c>
      <c r="AE261" s="103">
        <v>6.5000000000000002E-2</v>
      </c>
      <c r="AF261" s="163">
        <v>4.5999999999999999E-2</v>
      </c>
      <c r="AG261" s="169">
        <v>6.8999999999999999E-3</v>
      </c>
      <c r="AH261" s="170">
        <f>AG266</f>
        <v>6.8999999999999999E-3</v>
      </c>
      <c r="AI261" s="305">
        <f t="shared" si="195"/>
        <v>0.11666666666666667</v>
      </c>
      <c r="AJ261" s="296" t="b">
        <f t="shared" si="196"/>
        <v>1</v>
      </c>
      <c r="AK261" s="636">
        <f t="shared" si="206"/>
        <v>3.5000000000000003E-2</v>
      </c>
      <c r="AL261" s="635" t="b">
        <f t="shared" si="207"/>
        <v>0</v>
      </c>
      <c r="AM261" s="308">
        <f t="shared" si="197"/>
        <v>6.6665679038682294E-3</v>
      </c>
      <c r="AN261" s="309" t="b">
        <f t="shared" si="208"/>
        <v>0</v>
      </c>
      <c r="AO261" s="309" t="b">
        <f t="shared" si="209"/>
        <v>0</v>
      </c>
    </row>
    <row r="262" spans="1:41" ht="16" x14ac:dyDescent="0.2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89"/>
        <v>0.11666666666666667</v>
      </c>
      <c r="H262" s="296" t="b">
        <f t="shared" si="190"/>
        <v>1</v>
      </c>
      <c r="I262" s="636">
        <f t="shared" si="198"/>
        <v>3.5000000000000003E-2</v>
      </c>
      <c r="J262" s="635" t="b">
        <f t="shared" si="199"/>
        <v>0</v>
      </c>
      <c r="K262" s="308">
        <f t="shared" si="191"/>
        <v>6.6665679038682294E-3</v>
      </c>
      <c r="L262" s="309" t="b">
        <f t="shared" si="200"/>
        <v>0</v>
      </c>
      <c r="M262" s="309" t="b">
        <f t="shared" si="201"/>
        <v>0</v>
      </c>
      <c r="O262" s="295" t="s">
        <v>937</v>
      </c>
      <c r="P262" s="293">
        <v>4.5999999999999999E-2</v>
      </c>
      <c r="Q262" s="103">
        <v>6.5000000000000002E-2</v>
      </c>
      <c r="R262" s="163">
        <v>4.5999999999999999E-2</v>
      </c>
      <c r="S262" s="169">
        <v>7.0000000000000001E-3</v>
      </c>
      <c r="T262" s="170">
        <f>S265</f>
        <v>7.0000000000000001E-3</v>
      </c>
      <c r="U262" s="305">
        <f t="shared" si="192"/>
        <v>0.11666666666666667</v>
      </c>
      <c r="V262" s="296" t="b">
        <f t="shared" si="193"/>
        <v>1</v>
      </c>
      <c r="W262" s="636">
        <f t="shared" si="202"/>
        <v>3.5000000000000003E-2</v>
      </c>
      <c r="X262" s="635" t="b">
        <f t="shared" si="203"/>
        <v>0</v>
      </c>
      <c r="Y262" s="308">
        <f t="shared" si="194"/>
        <v>6.6665679038682294E-3</v>
      </c>
      <c r="Z262" s="309" t="b">
        <f t="shared" si="204"/>
        <v>0</v>
      </c>
      <c r="AA262" s="309" t="b">
        <f t="shared" si="205"/>
        <v>0</v>
      </c>
      <c r="AC262" s="148" t="s">
        <v>937</v>
      </c>
      <c r="AD262" s="157">
        <v>4.4999999999999998E-2</v>
      </c>
      <c r="AE262" s="103">
        <v>6.4000000000000001E-2</v>
      </c>
      <c r="AF262" s="163">
        <v>4.4999999999999998E-2</v>
      </c>
      <c r="AG262" s="169">
        <v>6.7999999999999996E-3</v>
      </c>
      <c r="AH262" s="170">
        <f>AG265</f>
        <v>6.7999999999999996E-3</v>
      </c>
      <c r="AI262" s="305">
        <f t="shared" si="195"/>
        <v>0.11666666666666667</v>
      </c>
      <c r="AJ262" s="296" t="b">
        <f t="shared" si="196"/>
        <v>1</v>
      </c>
      <c r="AK262" s="636">
        <f t="shared" si="206"/>
        <v>3.5000000000000003E-2</v>
      </c>
      <c r="AL262" s="635" t="b">
        <f t="shared" si="207"/>
        <v>0</v>
      </c>
      <c r="AM262" s="308">
        <f t="shared" si="197"/>
        <v>6.6665679038682294E-3</v>
      </c>
      <c r="AN262" s="309" t="b">
        <f t="shared" si="208"/>
        <v>0</v>
      </c>
      <c r="AO262" s="309" t="b">
        <f t="shared" si="209"/>
        <v>0</v>
      </c>
    </row>
    <row r="263" spans="1:41" ht="16" x14ac:dyDescent="0.2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89"/>
        <v>0.11666666666666667</v>
      </c>
      <c r="H263" s="296" t="b">
        <f t="shared" si="190"/>
        <v>1</v>
      </c>
      <c r="I263" s="636">
        <f t="shared" si="198"/>
        <v>3.5000000000000003E-2</v>
      </c>
      <c r="J263" s="635" t="b">
        <f t="shared" si="199"/>
        <v>0</v>
      </c>
      <c r="K263" s="308">
        <f t="shared" si="191"/>
        <v>6.6665679038682294E-3</v>
      </c>
      <c r="L263" s="309" t="b">
        <f t="shared" si="200"/>
        <v>0</v>
      </c>
      <c r="M263" s="309" t="b">
        <f t="shared" si="201"/>
        <v>0</v>
      </c>
      <c r="O263" s="295" t="s">
        <v>938</v>
      </c>
      <c r="P263" s="293">
        <v>4.5999999999999999E-2</v>
      </c>
      <c r="Q263" s="103">
        <v>6.5000000000000002E-2</v>
      </c>
      <c r="R263" s="163">
        <v>4.5999999999999999E-2</v>
      </c>
      <c r="S263" s="169">
        <v>7.0000000000000001E-3</v>
      </c>
      <c r="T263" s="170">
        <f>S264</f>
        <v>7.0000000000000001E-3</v>
      </c>
      <c r="U263" s="305">
        <f t="shared" si="192"/>
        <v>0.11666666666666667</v>
      </c>
      <c r="V263" s="296" t="b">
        <f t="shared" si="193"/>
        <v>1</v>
      </c>
      <c r="W263" s="636">
        <f t="shared" si="202"/>
        <v>3.5000000000000003E-2</v>
      </c>
      <c r="X263" s="635" t="b">
        <f t="shared" si="203"/>
        <v>0</v>
      </c>
      <c r="Y263" s="308">
        <f t="shared" si="194"/>
        <v>6.6665679038682294E-3</v>
      </c>
      <c r="Z263" s="309" t="b">
        <f t="shared" si="204"/>
        <v>0</v>
      </c>
      <c r="AA263" s="309" t="b">
        <f t="shared" si="205"/>
        <v>0</v>
      </c>
      <c r="AC263" s="148" t="s">
        <v>938</v>
      </c>
      <c r="AD263" s="157">
        <v>4.4999999999999998E-2</v>
      </c>
      <c r="AE263" s="103">
        <v>6.4000000000000001E-2</v>
      </c>
      <c r="AF263" s="163">
        <v>4.4999999999999998E-2</v>
      </c>
      <c r="AG263" s="169">
        <v>6.7999999999999996E-3</v>
      </c>
      <c r="AH263" s="170">
        <f>AG264</f>
        <v>6.7999999999999996E-3</v>
      </c>
      <c r="AI263" s="305">
        <f t="shared" si="195"/>
        <v>0.11666666666666667</v>
      </c>
      <c r="AJ263" s="296" t="b">
        <f t="shared" si="196"/>
        <v>1</v>
      </c>
      <c r="AK263" s="636">
        <f t="shared" si="206"/>
        <v>3.5000000000000003E-2</v>
      </c>
      <c r="AL263" s="635" t="b">
        <f t="shared" si="207"/>
        <v>0</v>
      </c>
      <c r="AM263" s="308">
        <f t="shared" si="197"/>
        <v>6.6665679038682294E-3</v>
      </c>
      <c r="AN263" s="309" t="b">
        <f t="shared" si="208"/>
        <v>0</v>
      </c>
      <c r="AO263" s="309" t="b">
        <f t="shared" si="209"/>
        <v>0</v>
      </c>
    </row>
    <row r="264" spans="1:41" ht="16" x14ac:dyDescent="0.2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89"/>
        <v>0.11666666666666667</v>
      </c>
      <c r="H264" s="296" t="b">
        <f t="shared" si="190"/>
        <v>1</v>
      </c>
      <c r="I264" s="636">
        <f t="shared" si="198"/>
        <v>3.5000000000000003E-2</v>
      </c>
      <c r="J264" s="635" t="b">
        <f t="shared" si="199"/>
        <v>0</v>
      </c>
      <c r="K264" s="308">
        <f t="shared" si="191"/>
        <v>6.6665679038682294E-3</v>
      </c>
      <c r="L264" s="309" t="b">
        <f t="shared" si="200"/>
        <v>0</v>
      </c>
      <c r="M264" s="309" t="b">
        <f t="shared" si="201"/>
        <v>0</v>
      </c>
      <c r="O264" s="295" t="s">
        <v>939</v>
      </c>
      <c r="P264" s="293">
        <v>4.5999999999999999E-2</v>
      </c>
      <c r="Q264" s="103">
        <v>6.5000000000000002E-2</v>
      </c>
      <c r="R264" s="163">
        <v>4.5999999999999999E-2</v>
      </c>
      <c r="S264" s="169">
        <v>7.0000000000000001E-3</v>
      </c>
      <c r="T264" s="170">
        <f>S263</f>
        <v>7.0000000000000001E-3</v>
      </c>
      <c r="U264" s="305">
        <f t="shared" si="192"/>
        <v>0.11666666666666667</v>
      </c>
      <c r="V264" s="296" t="b">
        <f t="shared" si="193"/>
        <v>1</v>
      </c>
      <c r="W264" s="636">
        <f t="shared" si="202"/>
        <v>3.5000000000000003E-2</v>
      </c>
      <c r="X264" s="635" t="b">
        <f t="shared" si="203"/>
        <v>0</v>
      </c>
      <c r="Y264" s="308">
        <f t="shared" si="194"/>
        <v>6.6665679038682294E-3</v>
      </c>
      <c r="Z264" s="309" t="b">
        <f t="shared" si="204"/>
        <v>0</v>
      </c>
      <c r="AA264" s="309" t="b">
        <f t="shared" si="205"/>
        <v>0</v>
      </c>
      <c r="AC264" s="148" t="s">
        <v>939</v>
      </c>
      <c r="AD264" s="157">
        <v>4.4999999999999998E-2</v>
      </c>
      <c r="AE264" s="103">
        <v>6.4000000000000001E-2</v>
      </c>
      <c r="AF264" s="163">
        <v>4.4999999999999998E-2</v>
      </c>
      <c r="AG264" s="169">
        <v>6.7999999999999996E-3</v>
      </c>
      <c r="AH264" s="170">
        <f>AG263</f>
        <v>6.7999999999999996E-3</v>
      </c>
      <c r="AI264" s="305">
        <f t="shared" si="195"/>
        <v>0.11666666666666667</v>
      </c>
      <c r="AJ264" s="296" t="b">
        <f t="shared" si="196"/>
        <v>1</v>
      </c>
      <c r="AK264" s="636">
        <f t="shared" si="206"/>
        <v>3.5000000000000003E-2</v>
      </c>
      <c r="AL264" s="635" t="b">
        <f t="shared" si="207"/>
        <v>0</v>
      </c>
      <c r="AM264" s="308">
        <f t="shared" si="197"/>
        <v>6.6665679038682294E-3</v>
      </c>
      <c r="AN264" s="309" t="b">
        <f t="shared" si="208"/>
        <v>0</v>
      </c>
      <c r="AO264" s="309" t="b">
        <f t="shared" si="209"/>
        <v>0</v>
      </c>
    </row>
    <row r="265" spans="1:41" ht="16" x14ac:dyDescent="0.2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89"/>
        <v>0.11666666666666667</v>
      </c>
      <c r="H265" s="296" t="b">
        <f t="shared" si="190"/>
        <v>1</v>
      </c>
      <c r="I265" s="636">
        <f t="shared" si="198"/>
        <v>3.5000000000000003E-2</v>
      </c>
      <c r="J265" s="635" t="b">
        <f t="shared" si="199"/>
        <v>0</v>
      </c>
      <c r="K265" s="308">
        <f t="shared" si="191"/>
        <v>6.6665679038682294E-3</v>
      </c>
      <c r="L265" s="309" t="b">
        <f t="shared" si="200"/>
        <v>0</v>
      </c>
      <c r="M265" s="309" t="b">
        <f t="shared" si="201"/>
        <v>0</v>
      </c>
      <c r="O265" s="295" t="s">
        <v>940</v>
      </c>
      <c r="P265" s="293">
        <v>4.5999999999999999E-2</v>
      </c>
      <c r="Q265" s="103">
        <v>6.5000000000000002E-2</v>
      </c>
      <c r="R265" s="163">
        <v>4.5999999999999999E-2</v>
      </c>
      <c r="S265" s="169">
        <v>7.0000000000000001E-3</v>
      </c>
      <c r="T265" s="170">
        <f>S262</f>
        <v>7.0000000000000001E-3</v>
      </c>
      <c r="U265" s="305">
        <f t="shared" si="192"/>
        <v>0.11666666666666667</v>
      </c>
      <c r="V265" s="296" t="b">
        <f t="shared" si="193"/>
        <v>1</v>
      </c>
      <c r="W265" s="636">
        <f t="shared" si="202"/>
        <v>3.5000000000000003E-2</v>
      </c>
      <c r="X265" s="635" t="b">
        <f t="shared" si="203"/>
        <v>0</v>
      </c>
      <c r="Y265" s="308">
        <f t="shared" si="194"/>
        <v>6.6665679038682294E-3</v>
      </c>
      <c r="Z265" s="309" t="b">
        <f t="shared" si="204"/>
        <v>0</v>
      </c>
      <c r="AA265" s="309" t="b">
        <f t="shared" si="205"/>
        <v>0</v>
      </c>
      <c r="AC265" s="148" t="s">
        <v>940</v>
      </c>
      <c r="AD265" s="157">
        <v>4.4999999999999998E-2</v>
      </c>
      <c r="AE265" s="103">
        <v>6.4000000000000001E-2</v>
      </c>
      <c r="AF265" s="163">
        <v>4.4999999999999998E-2</v>
      </c>
      <c r="AG265" s="169">
        <v>6.7999999999999996E-3</v>
      </c>
      <c r="AH265" s="170">
        <f>AG262</f>
        <v>6.7999999999999996E-3</v>
      </c>
      <c r="AI265" s="305">
        <f t="shared" si="195"/>
        <v>0.11666666666666667</v>
      </c>
      <c r="AJ265" s="296" t="b">
        <f t="shared" si="196"/>
        <v>1</v>
      </c>
      <c r="AK265" s="636">
        <f t="shared" si="206"/>
        <v>3.5000000000000003E-2</v>
      </c>
      <c r="AL265" s="635" t="b">
        <f t="shared" si="207"/>
        <v>0</v>
      </c>
      <c r="AM265" s="308">
        <f t="shared" si="197"/>
        <v>6.6665679038682294E-3</v>
      </c>
      <c r="AN265" s="309" t="b">
        <f t="shared" si="208"/>
        <v>0</v>
      </c>
      <c r="AO265" s="309" t="b">
        <f t="shared" si="209"/>
        <v>0</v>
      </c>
    </row>
    <row r="266" spans="1:41" ht="16" x14ac:dyDescent="0.2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89"/>
        <v>0.11666666666666667</v>
      </c>
      <c r="H266" s="296" t="b">
        <f t="shared" si="190"/>
        <v>1</v>
      </c>
      <c r="I266" s="636">
        <f t="shared" si="198"/>
        <v>3.5000000000000003E-2</v>
      </c>
      <c r="J266" s="635" t="b">
        <f t="shared" si="199"/>
        <v>0</v>
      </c>
      <c r="K266" s="308">
        <f t="shared" si="191"/>
        <v>6.6665679038682294E-3</v>
      </c>
      <c r="L266" s="309" t="b">
        <f t="shared" si="200"/>
        <v>0</v>
      </c>
      <c r="M266" s="309" t="b">
        <f t="shared" si="201"/>
        <v>0</v>
      </c>
      <c r="O266" s="295" t="s">
        <v>941</v>
      </c>
      <c r="P266" s="293">
        <v>4.7E-2</v>
      </c>
      <c r="Q266" s="103">
        <v>6.6000000000000003E-2</v>
      </c>
      <c r="R266" s="163">
        <v>4.7E-2</v>
      </c>
      <c r="S266" s="169">
        <v>7.1000000000000004E-3</v>
      </c>
      <c r="T266" s="170">
        <f>S261</f>
        <v>7.1000000000000004E-3</v>
      </c>
      <c r="U266" s="305">
        <f t="shared" si="192"/>
        <v>0.11666666666666667</v>
      </c>
      <c r="V266" s="296" t="b">
        <f t="shared" si="193"/>
        <v>1</v>
      </c>
      <c r="W266" s="636">
        <f t="shared" si="202"/>
        <v>3.5000000000000003E-2</v>
      </c>
      <c r="X266" s="635" t="b">
        <f t="shared" si="203"/>
        <v>0</v>
      </c>
      <c r="Y266" s="308">
        <f t="shared" si="194"/>
        <v>6.6665679038682294E-3</v>
      </c>
      <c r="Z266" s="309" t="b">
        <f t="shared" si="204"/>
        <v>0</v>
      </c>
      <c r="AA266" s="309" t="b">
        <f t="shared" si="205"/>
        <v>0</v>
      </c>
      <c r="AC266" s="148" t="s">
        <v>941</v>
      </c>
      <c r="AD266" s="157">
        <v>4.5999999999999999E-2</v>
      </c>
      <c r="AE266" s="103">
        <v>6.5000000000000002E-2</v>
      </c>
      <c r="AF266" s="163">
        <v>4.5999999999999999E-2</v>
      </c>
      <c r="AG266" s="169">
        <v>6.8999999999999999E-3</v>
      </c>
      <c r="AH266" s="170">
        <f>AG261</f>
        <v>6.8999999999999999E-3</v>
      </c>
      <c r="AI266" s="305">
        <f t="shared" si="195"/>
        <v>0.11666666666666667</v>
      </c>
      <c r="AJ266" s="296" t="b">
        <f t="shared" si="196"/>
        <v>1</v>
      </c>
      <c r="AK266" s="636">
        <f t="shared" si="206"/>
        <v>3.5000000000000003E-2</v>
      </c>
      <c r="AL266" s="635" t="b">
        <f t="shared" si="207"/>
        <v>0</v>
      </c>
      <c r="AM266" s="308">
        <f t="shared" si="197"/>
        <v>6.6665679038682294E-3</v>
      </c>
      <c r="AN266" s="309" t="b">
        <f t="shared" si="208"/>
        <v>0</v>
      </c>
      <c r="AO266" s="309" t="b">
        <f t="shared" si="209"/>
        <v>0</v>
      </c>
    </row>
    <row r="267" spans="1:41" ht="16" x14ac:dyDescent="0.2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89"/>
        <v>0.11666666666666667</v>
      </c>
      <c r="H267" s="296" t="b">
        <f t="shared" si="190"/>
        <v>1</v>
      </c>
      <c r="I267" s="636">
        <f t="shared" si="198"/>
        <v>3.5000000000000003E-2</v>
      </c>
      <c r="J267" s="635" t="b">
        <f t="shared" si="199"/>
        <v>0</v>
      </c>
      <c r="K267" s="308">
        <f t="shared" si="191"/>
        <v>6.6665679038682294E-3</v>
      </c>
      <c r="L267" s="309" t="b">
        <f t="shared" si="200"/>
        <v>0</v>
      </c>
      <c r="M267" s="309" t="b">
        <f t="shared" si="201"/>
        <v>0</v>
      </c>
      <c r="O267" s="295" t="s">
        <v>942</v>
      </c>
      <c r="P267" s="293">
        <v>4.9000000000000002E-2</v>
      </c>
      <c r="Q267" s="103">
        <v>6.9000000000000006E-2</v>
      </c>
      <c r="R267" s="163">
        <v>4.9000000000000002E-2</v>
      </c>
      <c r="S267" s="169">
        <v>7.3000000000000001E-3</v>
      </c>
      <c r="T267" s="170">
        <f>S260</f>
        <v>7.4000000000000003E-3</v>
      </c>
      <c r="U267" s="305">
        <f t="shared" si="192"/>
        <v>0.11666666666666667</v>
      </c>
      <c r="V267" s="296" t="b">
        <f t="shared" si="193"/>
        <v>1</v>
      </c>
      <c r="W267" s="636">
        <f t="shared" si="202"/>
        <v>3.5000000000000003E-2</v>
      </c>
      <c r="X267" s="635" t="b">
        <f t="shared" si="203"/>
        <v>0</v>
      </c>
      <c r="Y267" s="308">
        <f t="shared" si="194"/>
        <v>6.6665679038682294E-3</v>
      </c>
      <c r="Z267" s="309" t="b">
        <f t="shared" si="204"/>
        <v>0</v>
      </c>
      <c r="AA267" s="309" t="b">
        <f t="shared" si="205"/>
        <v>0</v>
      </c>
      <c r="AC267" s="148" t="s">
        <v>942</v>
      </c>
      <c r="AD267" s="157">
        <v>4.7E-2</v>
      </c>
      <c r="AE267" s="103">
        <v>6.7000000000000004E-2</v>
      </c>
      <c r="AF267" s="163">
        <v>4.7E-2</v>
      </c>
      <c r="AG267" s="169">
        <v>7.1000000000000004E-3</v>
      </c>
      <c r="AH267" s="170">
        <f>AG260</f>
        <v>7.1999999999999998E-3</v>
      </c>
      <c r="AI267" s="305">
        <f t="shared" si="195"/>
        <v>0.11666666666666667</v>
      </c>
      <c r="AJ267" s="296" t="b">
        <f t="shared" si="196"/>
        <v>1</v>
      </c>
      <c r="AK267" s="636">
        <f t="shared" si="206"/>
        <v>3.5000000000000003E-2</v>
      </c>
      <c r="AL267" s="635" t="b">
        <f t="shared" si="207"/>
        <v>0</v>
      </c>
      <c r="AM267" s="308">
        <f t="shared" si="197"/>
        <v>6.6665679038682294E-3</v>
      </c>
      <c r="AN267" s="309" t="b">
        <f t="shared" si="208"/>
        <v>0</v>
      </c>
      <c r="AO267" s="309" t="b">
        <f t="shared" si="209"/>
        <v>0</v>
      </c>
    </row>
    <row r="268" spans="1:41" ht="16" x14ac:dyDescent="0.2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89"/>
        <v>0.11666666666666667</v>
      </c>
      <c r="H268" s="296" t="b">
        <f t="shared" si="190"/>
        <v>1</v>
      </c>
      <c r="I268" s="636">
        <f t="shared" si="198"/>
        <v>3.5000000000000003E-2</v>
      </c>
      <c r="J268" s="635" t="b">
        <f t="shared" si="199"/>
        <v>0</v>
      </c>
      <c r="K268" s="308">
        <f t="shared" si="191"/>
        <v>6.6665679038682294E-3</v>
      </c>
      <c r="L268" s="309" t="b">
        <f t="shared" si="200"/>
        <v>0</v>
      </c>
      <c r="M268" s="309" t="b">
        <f t="shared" si="201"/>
        <v>0</v>
      </c>
      <c r="O268" s="295" t="s">
        <v>943</v>
      </c>
      <c r="P268" s="293">
        <v>5.0999999999999997E-2</v>
      </c>
      <c r="Q268" s="103">
        <v>7.1999999999999995E-2</v>
      </c>
      <c r="R268" s="163">
        <v>5.0999999999999997E-2</v>
      </c>
      <c r="S268" s="169">
        <v>7.7000000000000002E-3</v>
      </c>
      <c r="T268" s="170">
        <f>S259</f>
        <v>7.7000000000000002E-3</v>
      </c>
      <c r="U268" s="305">
        <f t="shared" si="192"/>
        <v>0.11666666666666667</v>
      </c>
      <c r="V268" s="296" t="b">
        <f t="shared" si="193"/>
        <v>1</v>
      </c>
      <c r="W268" s="636">
        <f t="shared" si="202"/>
        <v>3.5000000000000003E-2</v>
      </c>
      <c r="X268" s="635" t="b">
        <f t="shared" si="203"/>
        <v>0</v>
      </c>
      <c r="Y268" s="308">
        <f t="shared" si="194"/>
        <v>6.6665679038682294E-3</v>
      </c>
      <c r="Z268" s="309" t="b">
        <f t="shared" si="204"/>
        <v>0</v>
      </c>
      <c r="AA268" s="309" t="b">
        <f t="shared" si="205"/>
        <v>0</v>
      </c>
      <c r="AC268" s="148" t="s">
        <v>943</v>
      </c>
      <c r="AD268" s="157">
        <v>4.9000000000000002E-2</v>
      </c>
      <c r="AE268" s="103">
        <v>6.9000000000000006E-2</v>
      </c>
      <c r="AF268" s="163">
        <v>4.9000000000000002E-2</v>
      </c>
      <c r="AG268" s="169">
        <v>7.4000000000000003E-3</v>
      </c>
      <c r="AH268" s="170">
        <f>AG259</f>
        <v>7.4999999999999997E-3</v>
      </c>
      <c r="AI268" s="305">
        <f t="shared" si="195"/>
        <v>0.11666666666666667</v>
      </c>
      <c r="AJ268" s="296" t="b">
        <f t="shared" si="196"/>
        <v>1</v>
      </c>
      <c r="AK268" s="636">
        <f t="shared" si="206"/>
        <v>3.5000000000000003E-2</v>
      </c>
      <c r="AL268" s="635" t="b">
        <f t="shared" si="207"/>
        <v>0</v>
      </c>
      <c r="AM268" s="308">
        <f t="shared" si="197"/>
        <v>6.6665679038682294E-3</v>
      </c>
      <c r="AN268" s="309" t="b">
        <f t="shared" si="208"/>
        <v>0</v>
      </c>
      <c r="AO268" s="309" t="b">
        <f t="shared" si="209"/>
        <v>0</v>
      </c>
    </row>
    <row r="269" spans="1:41" ht="16" x14ac:dyDescent="0.2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89"/>
        <v>0.11666666666666667</v>
      </c>
      <c r="H269" s="296" t="b">
        <f t="shared" si="190"/>
        <v>1</v>
      </c>
      <c r="I269" s="636">
        <f t="shared" si="198"/>
        <v>3.5000000000000003E-2</v>
      </c>
      <c r="J269" s="635" t="b">
        <f t="shared" si="199"/>
        <v>0</v>
      </c>
      <c r="K269" s="308">
        <f t="shared" si="191"/>
        <v>6.6665679038682294E-3</v>
      </c>
      <c r="L269" s="309" t="b">
        <f t="shared" si="200"/>
        <v>0</v>
      </c>
      <c r="M269" s="309" t="b">
        <f t="shared" si="201"/>
        <v>0</v>
      </c>
      <c r="O269" s="295" t="s">
        <v>944</v>
      </c>
      <c r="P269" s="293">
        <v>5.2999999999999999E-2</v>
      </c>
      <c r="Q269" s="103">
        <v>7.4999999999999997E-2</v>
      </c>
      <c r="R269" s="163">
        <v>5.2999999999999999E-2</v>
      </c>
      <c r="S269" s="169">
        <v>8.0000000000000002E-3</v>
      </c>
      <c r="T269" s="170">
        <f>S258</f>
        <v>8.0999999999999996E-3</v>
      </c>
      <c r="U269" s="305">
        <f t="shared" si="192"/>
        <v>0.11666666666666667</v>
      </c>
      <c r="V269" s="296" t="b">
        <f t="shared" si="193"/>
        <v>1</v>
      </c>
      <c r="W269" s="636">
        <f t="shared" si="202"/>
        <v>3.5000000000000003E-2</v>
      </c>
      <c r="X269" s="635" t="b">
        <f t="shared" si="203"/>
        <v>0</v>
      </c>
      <c r="Y269" s="308">
        <f t="shared" si="194"/>
        <v>6.6665679038682294E-3</v>
      </c>
      <c r="Z269" s="309" t="b">
        <f t="shared" si="204"/>
        <v>0</v>
      </c>
      <c r="AA269" s="309" t="b">
        <f t="shared" si="205"/>
        <v>0</v>
      </c>
      <c r="AC269" s="148" t="s">
        <v>944</v>
      </c>
      <c r="AD269" s="157">
        <v>5.0999999999999997E-2</v>
      </c>
      <c r="AE269" s="103">
        <v>7.1999999999999995E-2</v>
      </c>
      <c r="AF269" s="163">
        <v>5.1999999999999998E-2</v>
      </c>
      <c r="AG269" s="169">
        <v>7.7000000000000002E-3</v>
      </c>
      <c r="AH269" s="170">
        <f>AG258</f>
        <v>7.7999999999999996E-3</v>
      </c>
      <c r="AI269" s="305">
        <f t="shared" si="195"/>
        <v>0.11666666666666667</v>
      </c>
      <c r="AJ269" s="296" t="b">
        <f t="shared" si="196"/>
        <v>1</v>
      </c>
      <c r="AK269" s="636">
        <f t="shared" si="206"/>
        <v>3.5000000000000003E-2</v>
      </c>
      <c r="AL269" s="635" t="b">
        <f t="shared" si="207"/>
        <v>0</v>
      </c>
      <c r="AM269" s="308">
        <f t="shared" si="197"/>
        <v>6.6665679038682294E-3</v>
      </c>
      <c r="AN269" s="309" t="b">
        <f t="shared" si="208"/>
        <v>0</v>
      </c>
      <c r="AO269" s="309" t="b">
        <f t="shared" si="209"/>
        <v>0</v>
      </c>
    </row>
    <row r="270" spans="1:41" ht="16" x14ac:dyDescent="0.2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89"/>
        <v>0.11666666666666667</v>
      </c>
      <c r="H270" s="296" t="b">
        <f t="shared" si="190"/>
        <v>1</v>
      </c>
      <c r="I270" s="636">
        <f t="shared" si="198"/>
        <v>3.5000000000000003E-2</v>
      </c>
      <c r="J270" s="635" t="b">
        <f t="shared" si="199"/>
        <v>0</v>
      </c>
      <c r="K270" s="308">
        <f t="shared" si="191"/>
        <v>6.6665679038682294E-3</v>
      </c>
      <c r="L270" s="309" t="b">
        <f t="shared" si="200"/>
        <v>0</v>
      </c>
      <c r="M270" s="309" t="b">
        <f t="shared" si="201"/>
        <v>0</v>
      </c>
      <c r="O270" s="295" t="s">
        <v>945</v>
      </c>
      <c r="P270" s="293">
        <v>5.6000000000000001E-2</v>
      </c>
      <c r="Q270" s="103">
        <v>0.08</v>
      </c>
      <c r="R270" s="163">
        <v>5.7000000000000002E-2</v>
      </c>
      <c r="S270" s="169">
        <v>8.5000000000000006E-3</v>
      </c>
      <c r="T270" s="170">
        <f>S257</f>
        <v>8.5000000000000006E-3</v>
      </c>
      <c r="U270" s="305">
        <f t="shared" si="192"/>
        <v>0.11666666666666667</v>
      </c>
      <c r="V270" s="296" t="b">
        <f t="shared" si="193"/>
        <v>1</v>
      </c>
      <c r="W270" s="636">
        <f t="shared" si="202"/>
        <v>3.5000000000000003E-2</v>
      </c>
      <c r="X270" s="635" t="b">
        <f t="shared" si="203"/>
        <v>0</v>
      </c>
      <c r="Y270" s="308">
        <f t="shared" si="194"/>
        <v>6.6665679038682294E-3</v>
      </c>
      <c r="Z270" s="309" t="b">
        <f t="shared" si="204"/>
        <v>0</v>
      </c>
      <c r="AA270" s="309" t="b">
        <f t="shared" si="205"/>
        <v>0</v>
      </c>
      <c r="AC270" s="148" t="s">
        <v>945</v>
      </c>
      <c r="AD270" s="157">
        <v>5.2999999999999999E-2</v>
      </c>
      <c r="AE270" s="103">
        <v>7.5999999999999998E-2</v>
      </c>
      <c r="AF270" s="163">
        <v>5.3999999999999999E-2</v>
      </c>
      <c r="AG270" s="169">
        <v>8.0000000000000002E-3</v>
      </c>
      <c r="AH270" s="170">
        <f>AG257</f>
        <v>8.2000000000000007E-3</v>
      </c>
      <c r="AI270" s="305">
        <f t="shared" si="195"/>
        <v>0.11666666666666667</v>
      </c>
      <c r="AJ270" s="296" t="b">
        <f t="shared" si="196"/>
        <v>1</v>
      </c>
      <c r="AK270" s="636">
        <f t="shared" si="206"/>
        <v>3.5000000000000003E-2</v>
      </c>
      <c r="AL270" s="635" t="b">
        <f t="shared" si="207"/>
        <v>0</v>
      </c>
      <c r="AM270" s="308">
        <f t="shared" si="197"/>
        <v>6.6665679038682294E-3</v>
      </c>
      <c r="AN270" s="309" t="b">
        <f t="shared" si="208"/>
        <v>0</v>
      </c>
      <c r="AO270" s="309" t="b">
        <f t="shared" si="209"/>
        <v>0</v>
      </c>
    </row>
    <row r="271" spans="1:41" ht="16" x14ac:dyDescent="0.2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89"/>
        <v>0.11666666666666667</v>
      </c>
      <c r="H271" s="296" t="b">
        <f t="shared" si="190"/>
        <v>1</v>
      </c>
      <c r="I271" s="636">
        <f t="shared" si="198"/>
        <v>3.5000000000000003E-2</v>
      </c>
      <c r="J271" s="635" t="b">
        <f t="shared" si="199"/>
        <v>0</v>
      </c>
      <c r="K271" s="308">
        <f t="shared" si="191"/>
        <v>6.6665679038682294E-3</v>
      </c>
      <c r="L271" s="309" t="b">
        <f t="shared" si="200"/>
        <v>0</v>
      </c>
      <c r="M271" s="309" t="b">
        <f t="shared" si="201"/>
        <v>0</v>
      </c>
      <c r="O271" s="295" t="s">
        <v>946</v>
      </c>
      <c r="P271" s="293">
        <v>5.8999999999999997E-2</v>
      </c>
      <c r="Q271" s="103">
        <v>8.4000000000000005E-2</v>
      </c>
      <c r="R271" s="163">
        <v>5.8999999999999997E-2</v>
      </c>
      <c r="S271" s="169">
        <v>8.8999999999999999E-3</v>
      </c>
      <c r="T271" s="170">
        <f>S256</f>
        <v>8.9999999999999993E-3</v>
      </c>
      <c r="U271" s="305">
        <f t="shared" si="192"/>
        <v>0.11666666666666667</v>
      </c>
      <c r="V271" s="296" t="b">
        <f t="shared" si="193"/>
        <v>1</v>
      </c>
      <c r="W271" s="636">
        <f t="shared" si="202"/>
        <v>3.5000000000000003E-2</v>
      </c>
      <c r="X271" s="635" t="b">
        <f t="shared" si="203"/>
        <v>0</v>
      </c>
      <c r="Y271" s="308">
        <f t="shared" si="194"/>
        <v>6.6665679038682294E-3</v>
      </c>
      <c r="Z271" s="309" t="b">
        <f t="shared" si="204"/>
        <v>0</v>
      </c>
      <c r="AA271" s="309" t="b">
        <f t="shared" si="205"/>
        <v>0</v>
      </c>
      <c r="AC271" s="148" t="s">
        <v>946</v>
      </c>
      <c r="AD271" s="157">
        <v>5.6000000000000001E-2</v>
      </c>
      <c r="AE271" s="103">
        <v>7.9000000000000001E-2</v>
      </c>
      <c r="AF271" s="163">
        <v>5.7000000000000002E-2</v>
      </c>
      <c r="AG271" s="169">
        <v>8.3000000000000001E-3</v>
      </c>
      <c r="AH271" s="170">
        <f>AG256</f>
        <v>8.6E-3</v>
      </c>
      <c r="AI271" s="305">
        <f t="shared" si="195"/>
        <v>0.11666666666666667</v>
      </c>
      <c r="AJ271" s="296" t="b">
        <f t="shared" si="196"/>
        <v>1</v>
      </c>
      <c r="AK271" s="636">
        <f t="shared" si="206"/>
        <v>3.5000000000000003E-2</v>
      </c>
      <c r="AL271" s="635" t="b">
        <f t="shared" si="207"/>
        <v>0</v>
      </c>
      <c r="AM271" s="308">
        <f t="shared" si="197"/>
        <v>6.6665679038682294E-3</v>
      </c>
      <c r="AN271" s="309" t="b">
        <f t="shared" si="208"/>
        <v>0</v>
      </c>
      <c r="AO271" s="309" t="b">
        <f t="shared" si="209"/>
        <v>0</v>
      </c>
    </row>
    <row r="272" spans="1:41" ht="16" x14ac:dyDescent="0.2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89"/>
        <v>0.11666666666666667</v>
      </c>
      <c r="H272" s="296" t="b">
        <f t="shared" si="190"/>
        <v>1</v>
      </c>
      <c r="I272" s="636">
        <f t="shared" si="198"/>
        <v>3.5000000000000003E-2</v>
      </c>
      <c r="J272" s="635" t="b">
        <f t="shared" si="199"/>
        <v>0</v>
      </c>
      <c r="K272" s="308">
        <f t="shared" si="191"/>
        <v>6.6665679038682294E-3</v>
      </c>
      <c r="L272" s="309" t="b">
        <f t="shared" si="200"/>
        <v>0</v>
      </c>
      <c r="M272" s="309" t="b">
        <f t="shared" si="201"/>
        <v>0</v>
      </c>
      <c r="O272" s="295" t="s">
        <v>947</v>
      </c>
      <c r="P272" s="293">
        <v>6.2E-2</v>
      </c>
      <c r="Q272" s="103">
        <v>8.6999999999999994E-2</v>
      </c>
      <c r="R272" s="163">
        <v>6.2E-2</v>
      </c>
      <c r="S272" s="169">
        <v>9.2999999999999992E-3</v>
      </c>
      <c r="T272" s="170">
        <f>S255</f>
        <v>9.4000000000000004E-3</v>
      </c>
      <c r="U272" s="305">
        <f t="shared" si="192"/>
        <v>0.11666666666666667</v>
      </c>
      <c r="V272" s="296" t="b">
        <f t="shared" si="193"/>
        <v>1</v>
      </c>
      <c r="W272" s="636">
        <f t="shared" si="202"/>
        <v>3.5000000000000003E-2</v>
      </c>
      <c r="X272" s="635" t="b">
        <f t="shared" si="203"/>
        <v>0</v>
      </c>
      <c r="Y272" s="308">
        <f t="shared" si="194"/>
        <v>6.6665679038682294E-3</v>
      </c>
      <c r="Z272" s="309" t="b">
        <f t="shared" si="204"/>
        <v>0</v>
      </c>
      <c r="AA272" s="309" t="b">
        <f t="shared" si="205"/>
        <v>0</v>
      </c>
      <c r="AC272" s="148" t="s">
        <v>947</v>
      </c>
      <c r="AD272" s="157">
        <v>5.8000000000000003E-2</v>
      </c>
      <c r="AE272" s="103">
        <v>8.2000000000000003E-2</v>
      </c>
      <c r="AF272" s="163">
        <v>5.8999999999999997E-2</v>
      </c>
      <c r="AG272" s="169">
        <v>8.6E-3</v>
      </c>
      <c r="AH272" s="170">
        <f>AG255</f>
        <v>8.8999999999999999E-3</v>
      </c>
      <c r="AI272" s="305">
        <f t="shared" si="195"/>
        <v>0.11666666666666667</v>
      </c>
      <c r="AJ272" s="296" t="b">
        <f t="shared" si="196"/>
        <v>1</v>
      </c>
      <c r="AK272" s="636">
        <f t="shared" si="206"/>
        <v>3.5000000000000003E-2</v>
      </c>
      <c r="AL272" s="635" t="b">
        <f t="shared" si="207"/>
        <v>0</v>
      </c>
      <c r="AM272" s="308">
        <f t="shared" si="197"/>
        <v>6.6665679038682294E-3</v>
      </c>
      <c r="AN272" s="309" t="b">
        <f t="shared" si="208"/>
        <v>0</v>
      </c>
      <c r="AO272" s="309" t="b">
        <f t="shared" si="209"/>
        <v>0</v>
      </c>
    </row>
    <row r="273" spans="1:41" ht="16" x14ac:dyDescent="0.2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89"/>
        <v>0.11666666666666667</v>
      </c>
      <c r="H273" s="296" t="b">
        <f t="shared" si="190"/>
        <v>1</v>
      </c>
      <c r="I273" s="636">
        <f t="shared" si="198"/>
        <v>3.5000000000000003E-2</v>
      </c>
      <c r="J273" s="635" t="b">
        <f t="shared" si="199"/>
        <v>0</v>
      </c>
      <c r="K273" s="308">
        <f t="shared" si="191"/>
        <v>6.6665679038682294E-3</v>
      </c>
      <c r="L273" s="309" t="b">
        <f t="shared" si="200"/>
        <v>0</v>
      </c>
      <c r="M273" s="309" t="b">
        <f t="shared" si="201"/>
        <v>0</v>
      </c>
      <c r="O273" s="295" t="s">
        <v>948</v>
      </c>
      <c r="P273" s="293">
        <v>6.4000000000000001E-2</v>
      </c>
      <c r="Q273" s="103">
        <v>9.0999999999999998E-2</v>
      </c>
      <c r="R273" s="163">
        <v>6.5000000000000002E-2</v>
      </c>
      <c r="S273" s="169">
        <v>9.7000000000000003E-3</v>
      </c>
      <c r="T273" s="170">
        <f>S254</f>
        <v>9.7000000000000003E-3</v>
      </c>
      <c r="U273" s="305">
        <f t="shared" si="192"/>
        <v>0.11666666666666667</v>
      </c>
      <c r="V273" s="296" t="b">
        <f t="shared" si="193"/>
        <v>1</v>
      </c>
      <c r="W273" s="636">
        <f t="shared" si="202"/>
        <v>3.5000000000000003E-2</v>
      </c>
      <c r="X273" s="635" t="b">
        <f t="shared" si="203"/>
        <v>0</v>
      </c>
      <c r="Y273" s="308">
        <f t="shared" si="194"/>
        <v>6.6665679038682294E-3</v>
      </c>
      <c r="Z273" s="309" t="b">
        <f t="shared" si="204"/>
        <v>0</v>
      </c>
      <c r="AA273" s="309" t="b">
        <f t="shared" si="205"/>
        <v>0</v>
      </c>
      <c r="AC273" s="148" t="s">
        <v>948</v>
      </c>
      <c r="AD273" s="157">
        <v>0.06</v>
      </c>
      <c r="AE273" s="103">
        <v>8.5000000000000006E-2</v>
      </c>
      <c r="AF273" s="163">
        <v>6.0999999999999999E-2</v>
      </c>
      <c r="AG273" s="169">
        <v>8.8999999999999999E-3</v>
      </c>
      <c r="AH273" s="170">
        <f>AG254</f>
        <v>9.1999999999999998E-3</v>
      </c>
      <c r="AI273" s="305">
        <f t="shared" si="195"/>
        <v>0.11666666666666667</v>
      </c>
      <c r="AJ273" s="296" t="b">
        <f t="shared" si="196"/>
        <v>1</v>
      </c>
      <c r="AK273" s="636">
        <f t="shared" si="206"/>
        <v>3.5000000000000003E-2</v>
      </c>
      <c r="AL273" s="635" t="b">
        <f t="shared" si="207"/>
        <v>0</v>
      </c>
      <c r="AM273" s="308">
        <f t="shared" si="197"/>
        <v>6.6665679038682294E-3</v>
      </c>
      <c r="AN273" s="309" t="b">
        <f t="shared" si="208"/>
        <v>0</v>
      </c>
      <c r="AO273" s="309" t="b">
        <f t="shared" si="209"/>
        <v>0</v>
      </c>
    </row>
    <row r="274" spans="1:41" ht="17" thickBot="1" x14ac:dyDescent="0.25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89"/>
        <v>0.11666666666666667</v>
      </c>
      <c r="H274" s="291" t="b">
        <f t="shared" si="190"/>
        <v>1</v>
      </c>
      <c r="I274" s="636">
        <f t="shared" si="198"/>
        <v>3.5000000000000003E-2</v>
      </c>
      <c r="J274" s="635" t="b">
        <f t="shared" si="199"/>
        <v>0</v>
      </c>
      <c r="K274" s="308">
        <f t="shared" si="191"/>
        <v>6.6665679038682294E-3</v>
      </c>
      <c r="L274" s="309" t="b">
        <f t="shared" si="200"/>
        <v>0</v>
      </c>
      <c r="M274" s="309" t="b">
        <f t="shared" si="201"/>
        <v>0</v>
      </c>
      <c r="O274" s="147" t="s">
        <v>949</v>
      </c>
      <c r="P274" s="158">
        <v>6.7000000000000004E-2</v>
      </c>
      <c r="Q274" s="159">
        <v>9.5000000000000001E-2</v>
      </c>
      <c r="R274" s="165">
        <v>6.7000000000000004E-2</v>
      </c>
      <c r="S274" s="171">
        <v>0.01</v>
      </c>
      <c r="T274" s="172">
        <f>S253</f>
        <v>0.01</v>
      </c>
      <c r="U274" s="307">
        <f t="shared" si="192"/>
        <v>0.11666666666666667</v>
      </c>
      <c r="V274" s="291" t="b">
        <f t="shared" si="193"/>
        <v>1</v>
      </c>
      <c r="W274" s="636">
        <f t="shared" si="202"/>
        <v>3.5000000000000003E-2</v>
      </c>
      <c r="X274" s="635" t="b">
        <f t="shared" si="203"/>
        <v>0</v>
      </c>
      <c r="Y274" s="308">
        <f t="shared" si="194"/>
        <v>6.6665679038682294E-3</v>
      </c>
      <c r="Z274" s="309" t="b">
        <f t="shared" si="204"/>
        <v>0</v>
      </c>
      <c r="AA274" s="309" t="b">
        <f t="shared" si="205"/>
        <v>0</v>
      </c>
      <c r="AC274" s="147" t="s">
        <v>949</v>
      </c>
      <c r="AD274" s="158">
        <v>6.0999999999999999E-2</v>
      </c>
      <c r="AE274" s="159">
        <v>8.7999999999999995E-2</v>
      </c>
      <c r="AF274" s="165">
        <v>6.3E-2</v>
      </c>
      <c r="AG274" s="171">
        <v>9.1000000000000004E-3</v>
      </c>
      <c r="AH274" s="172">
        <f>AG253</f>
        <v>9.4999999999999998E-3</v>
      </c>
      <c r="AI274" s="307">
        <f t="shared" si="195"/>
        <v>0.11666666666666667</v>
      </c>
      <c r="AJ274" s="291" t="b">
        <f t="shared" si="196"/>
        <v>1</v>
      </c>
      <c r="AK274" s="636">
        <f t="shared" si="206"/>
        <v>3.5000000000000003E-2</v>
      </c>
      <c r="AL274" s="635" t="b">
        <f t="shared" si="207"/>
        <v>0</v>
      </c>
      <c r="AM274" s="308">
        <f t="shared" si="197"/>
        <v>6.6665679038682294E-3</v>
      </c>
      <c r="AN274" s="309" t="b">
        <f t="shared" si="208"/>
        <v>0</v>
      </c>
      <c r="AO274" s="309" t="b">
        <f t="shared" si="209"/>
        <v>0</v>
      </c>
    </row>
    <row r="276" spans="1:41" ht="16" thickBot="1" x14ac:dyDescent="0.25"/>
    <row r="277" spans="1:41" ht="14.75" customHeight="1" thickBot="1" x14ac:dyDescent="0.25">
      <c r="A277" s="528" t="s">
        <v>986</v>
      </c>
      <c r="B277" s="529"/>
      <c r="C277" s="529"/>
      <c r="D277" s="529"/>
      <c r="E277" s="529"/>
      <c r="F277" s="530"/>
      <c r="G277" s="517" t="s">
        <v>1215</v>
      </c>
      <c r="H277" s="626" t="s">
        <v>1214</v>
      </c>
      <c r="I277" s="632" t="s">
        <v>1216</v>
      </c>
      <c r="J277" s="626" t="s">
        <v>1213</v>
      </c>
      <c r="K277" s="517" t="s">
        <v>1130</v>
      </c>
      <c r="L277" s="514" t="s">
        <v>1131</v>
      </c>
      <c r="M277" s="514" t="s">
        <v>1132</v>
      </c>
      <c r="O277" s="531" t="s">
        <v>987</v>
      </c>
      <c r="P277" s="532"/>
      <c r="Q277" s="532"/>
      <c r="R277" s="532"/>
      <c r="S277" s="532"/>
      <c r="T277" s="533"/>
      <c r="U277" s="517" t="s">
        <v>1215</v>
      </c>
      <c r="V277" s="626" t="s">
        <v>1214</v>
      </c>
      <c r="W277" s="632" t="s">
        <v>1216</v>
      </c>
      <c r="X277" s="626" t="s">
        <v>1213</v>
      </c>
      <c r="Y277" s="517" t="s">
        <v>1130</v>
      </c>
      <c r="Z277" s="514" t="s">
        <v>1131</v>
      </c>
      <c r="AA277" s="514" t="s">
        <v>1132</v>
      </c>
      <c r="AC277" s="531" t="s">
        <v>988</v>
      </c>
      <c r="AD277" s="532"/>
      <c r="AE277" s="532"/>
      <c r="AF277" s="532"/>
      <c r="AG277" s="532"/>
      <c r="AH277" s="533"/>
      <c r="AI277" s="517" t="s">
        <v>1215</v>
      </c>
      <c r="AJ277" s="626" t="s">
        <v>1214</v>
      </c>
      <c r="AK277" s="632" t="s">
        <v>1216</v>
      </c>
      <c r="AL277" s="626" t="s">
        <v>1213</v>
      </c>
      <c r="AM277" s="517" t="s">
        <v>1130</v>
      </c>
      <c r="AN277" s="514" t="s">
        <v>1131</v>
      </c>
      <c r="AO277" s="514" t="s">
        <v>1132</v>
      </c>
    </row>
    <row r="278" spans="1:41" ht="14.75" customHeight="1" thickBot="1" x14ac:dyDescent="0.25">
      <c r="A278" s="151"/>
      <c r="B278" s="522" t="s">
        <v>1092</v>
      </c>
      <c r="C278" s="522"/>
      <c r="D278" s="523"/>
      <c r="E278" s="524" t="s">
        <v>958</v>
      </c>
      <c r="F278" s="525"/>
      <c r="G278" s="518"/>
      <c r="H278" s="627"/>
      <c r="I278" s="633"/>
      <c r="J278" s="627"/>
      <c r="K278" s="518"/>
      <c r="L278" s="515"/>
      <c r="M278" s="515"/>
      <c r="O278" s="281"/>
      <c r="P278" s="526" t="s">
        <v>1092</v>
      </c>
      <c r="Q278" s="522"/>
      <c r="R278" s="523"/>
      <c r="S278" s="524" t="s">
        <v>958</v>
      </c>
      <c r="T278" s="525"/>
      <c r="U278" s="518"/>
      <c r="V278" s="627"/>
      <c r="W278" s="633"/>
      <c r="X278" s="627"/>
      <c r="Y278" s="518"/>
      <c r="Z278" s="515"/>
      <c r="AA278" s="515"/>
      <c r="AC278" s="151"/>
      <c r="AD278" s="522" t="s">
        <v>1092</v>
      </c>
      <c r="AE278" s="522"/>
      <c r="AF278" s="523"/>
      <c r="AG278" s="524" t="s">
        <v>958</v>
      </c>
      <c r="AH278" s="525"/>
      <c r="AI278" s="518"/>
      <c r="AJ278" s="627"/>
      <c r="AK278" s="633"/>
      <c r="AL278" s="627"/>
      <c r="AM278" s="518"/>
      <c r="AN278" s="515"/>
      <c r="AO278" s="515"/>
    </row>
    <row r="279" spans="1:41" ht="16" thickBot="1" x14ac:dyDescent="0.25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521"/>
      <c r="H279" s="631"/>
      <c r="I279" s="634"/>
      <c r="J279" s="631"/>
      <c r="K279" s="519"/>
      <c r="L279" s="516"/>
      <c r="M279" s="516"/>
      <c r="O279" s="294" t="s">
        <v>790</v>
      </c>
      <c r="P279" s="292" t="s">
        <v>950</v>
      </c>
      <c r="Q279" s="153" t="s">
        <v>951</v>
      </c>
      <c r="R279" s="154" t="s">
        <v>952</v>
      </c>
      <c r="S279" s="166" t="s">
        <v>956</v>
      </c>
      <c r="T279" s="167" t="s">
        <v>957</v>
      </c>
      <c r="U279" s="521"/>
      <c r="V279" s="631"/>
      <c r="W279" s="634"/>
      <c r="X279" s="631"/>
      <c r="Y279" s="519"/>
      <c r="Z279" s="516"/>
      <c r="AA279" s="516"/>
      <c r="AC279" s="152" t="s">
        <v>790</v>
      </c>
      <c r="AD279" s="153" t="s">
        <v>950</v>
      </c>
      <c r="AE279" s="153" t="s">
        <v>951</v>
      </c>
      <c r="AF279" s="154" t="s">
        <v>952</v>
      </c>
      <c r="AG279" s="166" t="s">
        <v>956</v>
      </c>
      <c r="AH279" s="167" t="s">
        <v>957</v>
      </c>
      <c r="AI279" s="521"/>
      <c r="AJ279" s="631"/>
      <c r="AK279" s="634"/>
      <c r="AL279" s="631"/>
      <c r="AM279" s="519"/>
      <c r="AN279" s="516"/>
      <c r="AO279" s="516"/>
    </row>
    <row r="280" spans="1:41" ht="16" x14ac:dyDescent="0.2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210">35/300</f>
        <v>0.11666666666666667</v>
      </c>
      <c r="H280" s="296" t="b">
        <f t="shared" ref="H280:H301" si="211">IF(C281&lt;G280,TRUE,FALSE)</f>
        <v>1</v>
      </c>
      <c r="I280" s="636">
        <f>35/1000</f>
        <v>3.5000000000000003E-2</v>
      </c>
      <c r="J280" s="635" t="b">
        <f>IF(C280&lt;I280,TRUE,FALSE)</f>
        <v>0</v>
      </c>
      <c r="K280" s="308">
        <f t="shared" ref="K280:K301" si="212">ATAN(G280/(35/2))</f>
        <v>6.6665679038682294E-3</v>
      </c>
      <c r="L280" s="309" t="b">
        <f>IF(F280&lt;K280,TRUE,FALSE)</f>
        <v>0</v>
      </c>
      <c r="M280" s="309" t="b">
        <f>IF(E280&lt;K280,TRUE,FALSE)</f>
        <v>0</v>
      </c>
      <c r="O280" s="219" t="s">
        <v>928</v>
      </c>
      <c r="P280" s="155">
        <v>5.2999999999999999E-2</v>
      </c>
      <c r="Q280" s="156">
        <v>7.4999999999999997E-2</v>
      </c>
      <c r="R280" s="164">
        <v>5.2999999999999999E-2</v>
      </c>
      <c r="S280" s="151">
        <v>8.0000000000000002E-3</v>
      </c>
      <c r="T280" s="168">
        <f>S301</f>
        <v>8.0000000000000002E-3</v>
      </c>
      <c r="U280" s="305">
        <f t="shared" ref="U280:U301" si="213">35/300</f>
        <v>0.11666666666666667</v>
      </c>
      <c r="V280" s="296" t="b">
        <f t="shared" ref="V280:V301" si="214">IF(Q281&lt;U280,TRUE,FALSE)</f>
        <v>1</v>
      </c>
      <c r="W280" s="636">
        <f>35/1000</f>
        <v>3.5000000000000003E-2</v>
      </c>
      <c r="X280" s="635" t="b">
        <f>IF(Q280&lt;W280,TRUE,FALSE)</f>
        <v>0</v>
      </c>
      <c r="Y280" s="308">
        <f t="shared" ref="Y280:Y301" si="215">ATAN(U280/(35/2))</f>
        <v>6.6665679038682294E-3</v>
      </c>
      <c r="Z280" s="309" t="b">
        <f>IF(T280&lt;Y280,TRUE,FALSE)</f>
        <v>0</v>
      </c>
      <c r="AA280" s="309" t="b">
        <f>IF(S280&lt;Y280,TRUE,FALSE)</f>
        <v>0</v>
      </c>
      <c r="AC280" s="149" t="s">
        <v>928</v>
      </c>
      <c r="AD280" s="155">
        <v>5.1999999999999998E-2</v>
      </c>
      <c r="AE280" s="156">
        <v>7.2999999999999995E-2</v>
      </c>
      <c r="AF280" s="164">
        <v>5.1999999999999998E-2</v>
      </c>
      <c r="AG280" s="151">
        <v>7.9000000000000008E-3</v>
      </c>
      <c r="AH280" s="168">
        <f>AG301</f>
        <v>7.7999999999999996E-3</v>
      </c>
      <c r="AI280" s="305">
        <f t="shared" ref="AI280:AI301" si="216">35/300</f>
        <v>0.11666666666666667</v>
      </c>
      <c r="AJ280" s="296" t="b">
        <f t="shared" ref="AJ280:AJ301" si="217">IF(AE281&lt;AI280,TRUE,FALSE)</f>
        <v>1</v>
      </c>
      <c r="AK280" s="636">
        <f>35/1000</f>
        <v>3.5000000000000003E-2</v>
      </c>
      <c r="AL280" s="635" t="b">
        <f>IF(AE280&lt;AK280,TRUE,FALSE)</f>
        <v>0</v>
      </c>
      <c r="AM280" s="308">
        <f t="shared" ref="AM280:AM301" si="218">ATAN(AI280/(35/2))</f>
        <v>6.6665679038682294E-3</v>
      </c>
      <c r="AN280" s="309" t="b">
        <f>IF(AH280&lt;AM280,TRUE,FALSE)</f>
        <v>0</v>
      </c>
      <c r="AO280" s="309" t="b">
        <f>IF(AG280&lt;AM280,TRUE,FALSE)</f>
        <v>0</v>
      </c>
    </row>
    <row r="281" spans="1:41" ht="16" x14ac:dyDescent="0.2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210"/>
        <v>0.11666666666666667</v>
      </c>
      <c r="H281" s="296" t="b">
        <f t="shared" si="211"/>
        <v>1</v>
      </c>
      <c r="I281" s="636">
        <f t="shared" ref="I281:I301" si="219">35/1000</f>
        <v>3.5000000000000003E-2</v>
      </c>
      <c r="J281" s="635" t="b">
        <f t="shared" ref="J281:J301" si="220">IF(C281&lt;I281,TRUE,FALSE)</f>
        <v>0</v>
      </c>
      <c r="K281" s="308">
        <f t="shared" si="212"/>
        <v>6.6665679038682294E-3</v>
      </c>
      <c r="L281" s="309" t="b">
        <f t="shared" ref="L281:L301" si="221">IF(F281&lt;K281,TRUE,FALSE)</f>
        <v>0</v>
      </c>
      <c r="M281" s="309" t="b">
        <f t="shared" ref="M281:M301" si="222">IF(E281&lt;K281,TRUE,FALSE)</f>
        <v>0</v>
      </c>
      <c r="O281" s="295" t="s">
        <v>929</v>
      </c>
      <c r="P281" s="293">
        <v>5.1999999999999998E-2</v>
      </c>
      <c r="Q281" s="103">
        <v>7.3999999999999996E-2</v>
      </c>
      <c r="R281" s="163">
        <v>5.2999999999999999E-2</v>
      </c>
      <c r="S281" s="169">
        <v>7.9000000000000008E-3</v>
      </c>
      <c r="T281" s="170">
        <f>S300</f>
        <v>7.9000000000000008E-3</v>
      </c>
      <c r="U281" s="305">
        <f t="shared" si="213"/>
        <v>0.11666666666666667</v>
      </c>
      <c r="V281" s="296" t="b">
        <f t="shared" si="214"/>
        <v>1</v>
      </c>
      <c r="W281" s="636">
        <f t="shared" ref="W281:W301" si="223">35/1000</f>
        <v>3.5000000000000003E-2</v>
      </c>
      <c r="X281" s="635" t="b">
        <f t="shared" ref="X281:X301" si="224">IF(Q281&lt;W281,TRUE,FALSE)</f>
        <v>0</v>
      </c>
      <c r="Y281" s="308">
        <f t="shared" si="215"/>
        <v>6.6665679038682294E-3</v>
      </c>
      <c r="Z281" s="309" t="b">
        <f t="shared" ref="Z281:Z301" si="225">IF(T281&lt;Y281,TRUE,FALSE)</f>
        <v>0</v>
      </c>
      <c r="AA281" s="309" t="b">
        <f t="shared" ref="AA281:AA301" si="226">IF(S281&lt;Y281,TRUE,FALSE)</f>
        <v>0</v>
      </c>
      <c r="AC281" s="148" t="s">
        <v>929</v>
      </c>
      <c r="AD281" s="157">
        <v>5.1999999999999998E-2</v>
      </c>
      <c r="AE281" s="103">
        <v>7.1999999999999995E-2</v>
      </c>
      <c r="AF281" s="163">
        <v>5.0999999999999997E-2</v>
      </c>
      <c r="AG281" s="169">
        <v>7.7999999999999996E-3</v>
      </c>
      <c r="AH281" s="170">
        <f>AG300</f>
        <v>7.7000000000000002E-3</v>
      </c>
      <c r="AI281" s="305">
        <f t="shared" si="216"/>
        <v>0.11666666666666667</v>
      </c>
      <c r="AJ281" s="296" t="b">
        <f t="shared" si="217"/>
        <v>1</v>
      </c>
      <c r="AK281" s="636">
        <f t="shared" ref="AK281:AK301" si="227">35/1000</f>
        <v>3.5000000000000003E-2</v>
      </c>
      <c r="AL281" s="635" t="b">
        <f t="shared" ref="AL281:AL301" si="228">IF(AE281&lt;AK281,TRUE,FALSE)</f>
        <v>0</v>
      </c>
      <c r="AM281" s="308">
        <f t="shared" si="218"/>
        <v>6.6665679038682294E-3</v>
      </c>
      <c r="AN281" s="309" t="b">
        <f t="shared" ref="AN281:AN301" si="229">IF(AH281&lt;AM281,TRUE,FALSE)</f>
        <v>0</v>
      </c>
      <c r="AO281" s="309" t="b">
        <f t="shared" ref="AO281:AO301" si="230">IF(AG281&lt;AM281,TRUE,FALSE)</f>
        <v>0</v>
      </c>
    </row>
    <row r="282" spans="1:41" ht="16" x14ac:dyDescent="0.2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210"/>
        <v>0.11666666666666667</v>
      </c>
      <c r="H282" s="296" t="b">
        <f t="shared" si="211"/>
        <v>1</v>
      </c>
      <c r="I282" s="636">
        <f t="shared" si="219"/>
        <v>3.5000000000000003E-2</v>
      </c>
      <c r="J282" s="635" t="b">
        <f t="shared" si="220"/>
        <v>0</v>
      </c>
      <c r="K282" s="308">
        <f t="shared" si="212"/>
        <v>6.6665679038682294E-3</v>
      </c>
      <c r="L282" s="309" t="b">
        <f t="shared" si="221"/>
        <v>0</v>
      </c>
      <c r="M282" s="309" t="b">
        <f t="shared" si="222"/>
        <v>0</v>
      </c>
      <c r="O282" s="295" t="s">
        <v>930</v>
      </c>
      <c r="P282" s="293">
        <v>5.1999999999999998E-2</v>
      </c>
      <c r="Q282" s="103">
        <v>7.2999999999999995E-2</v>
      </c>
      <c r="R282" s="163">
        <v>5.1999999999999998E-2</v>
      </c>
      <c r="S282" s="169">
        <v>7.7999999999999996E-3</v>
      </c>
      <c r="T282" s="170">
        <f>S299</f>
        <v>7.7999999999999996E-3</v>
      </c>
      <c r="U282" s="305">
        <f t="shared" si="213"/>
        <v>0.11666666666666667</v>
      </c>
      <c r="V282" s="296" t="b">
        <f t="shared" si="214"/>
        <v>1</v>
      </c>
      <c r="W282" s="636">
        <f t="shared" si="223"/>
        <v>3.5000000000000003E-2</v>
      </c>
      <c r="X282" s="635" t="b">
        <f t="shared" si="224"/>
        <v>0</v>
      </c>
      <c r="Y282" s="308">
        <f t="shared" si="215"/>
        <v>6.6665679038682294E-3</v>
      </c>
      <c r="Z282" s="309" t="b">
        <f t="shared" si="225"/>
        <v>0</v>
      </c>
      <c r="AA282" s="309" t="b">
        <f t="shared" si="226"/>
        <v>0</v>
      </c>
      <c r="AC282" s="148" t="s">
        <v>930</v>
      </c>
      <c r="AD282" s="157">
        <v>5.0999999999999997E-2</v>
      </c>
      <c r="AE282" s="103">
        <v>7.0999999999999994E-2</v>
      </c>
      <c r="AF282" s="163">
        <v>0.05</v>
      </c>
      <c r="AG282" s="169">
        <v>7.7000000000000002E-3</v>
      </c>
      <c r="AH282" s="170">
        <f>AG299</f>
        <v>7.6E-3</v>
      </c>
      <c r="AI282" s="305">
        <f t="shared" si="216"/>
        <v>0.11666666666666667</v>
      </c>
      <c r="AJ282" s="296" t="b">
        <f t="shared" si="217"/>
        <v>1</v>
      </c>
      <c r="AK282" s="636">
        <f t="shared" si="227"/>
        <v>3.5000000000000003E-2</v>
      </c>
      <c r="AL282" s="635" t="b">
        <f t="shared" si="228"/>
        <v>0</v>
      </c>
      <c r="AM282" s="308">
        <f t="shared" si="218"/>
        <v>6.6665679038682294E-3</v>
      </c>
      <c r="AN282" s="309" t="b">
        <f t="shared" si="229"/>
        <v>0</v>
      </c>
      <c r="AO282" s="309" t="b">
        <f t="shared" si="230"/>
        <v>0</v>
      </c>
    </row>
    <row r="283" spans="1:41" ht="16" x14ac:dyDescent="0.2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210"/>
        <v>0.11666666666666667</v>
      </c>
      <c r="H283" s="296" t="b">
        <f t="shared" si="211"/>
        <v>1</v>
      </c>
      <c r="I283" s="636">
        <f t="shared" si="219"/>
        <v>3.5000000000000003E-2</v>
      </c>
      <c r="J283" s="635" t="b">
        <f t="shared" si="220"/>
        <v>0</v>
      </c>
      <c r="K283" s="308">
        <f t="shared" si="212"/>
        <v>6.6665679038682294E-3</v>
      </c>
      <c r="L283" s="309" t="b">
        <f t="shared" si="221"/>
        <v>0</v>
      </c>
      <c r="M283" s="309" t="b">
        <f t="shared" si="222"/>
        <v>0</v>
      </c>
      <c r="O283" s="295" t="s">
        <v>931</v>
      </c>
      <c r="P283" s="293">
        <v>5.0999999999999997E-2</v>
      </c>
      <c r="Q283" s="103">
        <v>7.0999999999999994E-2</v>
      </c>
      <c r="R283" s="163">
        <v>5.0999999999999997E-2</v>
      </c>
      <c r="S283" s="169">
        <v>7.6E-3</v>
      </c>
      <c r="T283" s="170">
        <f>S298</f>
        <v>7.7000000000000002E-3</v>
      </c>
      <c r="U283" s="305">
        <f t="shared" si="213"/>
        <v>0.11666666666666667</v>
      </c>
      <c r="V283" s="296" t="b">
        <f t="shared" si="214"/>
        <v>1</v>
      </c>
      <c r="W283" s="636">
        <f t="shared" si="223"/>
        <v>3.5000000000000003E-2</v>
      </c>
      <c r="X283" s="635" t="b">
        <f t="shared" si="224"/>
        <v>0</v>
      </c>
      <c r="Y283" s="308">
        <f t="shared" si="215"/>
        <v>6.6665679038682294E-3</v>
      </c>
      <c r="Z283" s="309" t="b">
        <f t="shared" si="225"/>
        <v>0</v>
      </c>
      <c r="AA283" s="309" t="b">
        <f t="shared" si="226"/>
        <v>0</v>
      </c>
      <c r="AC283" s="148" t="s">
        <v>931</v>
      </c>
      <c r="AD283" s="157">
        <v>0.05</v>
      </c>
      <c r="AE283" s="103">
        <v>7.0000000000000007E-2</v>
      </c>
      <c r="AF283" s="163">
        <v>0.05</v>
      </c>
      <c r="AG283" s="169">
        <v>7.4999999999999997E-3</v>
      </c>
      <c r="AH283" s="170">
        <f>AG298</f>
        <v>7.4999999999999997E-3</v>
      </c>
      <c r="AI283" s="305">
        <f t="shared" si="216"/>
        <v>0.11666666666666667</v>
      </c>
      <c r="AJ283" s="296" t="b">
        <f t="shared" si="217"/>
        <v>1</v>
      </c>
      <c r="AK283" s="636">
        <f t="shared" si="227"/>
        <v>3.5000000000000003E-2</v>
      </c>
      <c r="AL283" s="635" t="b">
        <f t="shared" si="228"/>
        <v>0</v>
      </c>
      <c r="AM283" s="308">
        <f t="shared" si="218"/>
        <v>6.6665679038682294E-3</v>
      </c>
      <c r="AN283" s="309" t="b">
        <f t="shared" si="229"/>
        <v>0</v>
      </c>
      <c r="AO283" s="309" t="b">
        <f t="shared" si="230"/>
        <v>0</v>
      </c>
    </row>
    <row r="284" spans="1:41" ht="16" x14ac:dyDescent="0.2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210"/>
        <v>0.11666666666666667</v>
      </c>
      <c r="H284" s="296" t="b">
        <f t="shared" si="211"/>
        <v>1</v>
      </c>
      <c r="I284" s="636">
        <f t="shared" si="219"/>
        <v>3.5000000000000003E-2</v>
      </c>
      <c r="J284" s="635" t="b">
        <f t="shared" si="220"/>
        <v>0</v>
      </c>
      <c r="K284" s="308">
        <f t="shared" si="212"/>
        <v>6.6665679038682294E-3</v>
      </c>
      <c r="L284" s="309" t="b">
        <f t="shared" si="221"/>
        <v>0</v>
      </c>
      <c r="M284" s="309" t="b">
        <f t="shared" si="222"/>
        <v>0</v>
      </c>
      <c r="O284" s="295" t="s">
        <v>932</v>
      </c>
      <c r="P284" s="293">
        <v>0.05</v>
      </c>
      <c r="Q284" s="103">
        <v>7.0000000000000007E-2</v>
      </c>
      <c r="R284" s="163">
        <v>0.05</v>
      </c>
      <c r="S284" s="169">
        <v>7.4999999999999997E-3</v>
      </c>
      <c r="T284" s="170">
        <f>S297</f>
        <v>7.4999999999999997E-3</v>
      </c>
      <c r="U284" s="305">
        <f t="shared" si="213"/>
        <v>0.11666666666666667</v>
      </c>
      <c r="V284" s="296" t="b">
        <f t="shared" si="214"/>
        <v>1</v>
      </c>
      <c r="W284" s="636">
        <f t="shared" si="223"/>
        <v>3.5000000000000003E-2</v>
      </c>
      <c r="X284" s="635" t="b">
        <f t="shared" si="224"/>
        <v>0</v>
      </c>
      <c r="Y284" s="308">
        <f t="shared" si="215"/>
        <v>6.6665679038682294E-3</v>
      </c>
      <c r="Z284" s="309" t="b">
        <f t="shared" si="225"/>
        <v>0</v>
      </c>
      <c r="AA284" s="309" t="b">
        <f t="shared" si="226"/>
        <v>0</v>
      </c>
      <c r="AC284" s="148" t="s">
        <v>932</v>
      </c>
      <c r="AD284" s="157">
        <v>4.9000000000000002E-2</v>
      </c>
      <c r="AE284" s="103">
        <v>6.9000000000000006E-2</v>
      </c>
      <c r="AF284" s="163">
        <v>4.9000000000000002E-2</v>
      </c>
      <c r="AG284" s="169">
        <v>7.4000000000000003E-3</v>
      </c>
      <c r="AH284" s="170">
        <f>AG297</f>
        <v>7.3000000000000001E-3</v>
      </c>
      <c r="AI284" s="305">
        <f t="shared" si="216"/>
        <v>0.11666666666666667</v>
      </c>
      <c r="AJ284" s="296" t="b">
        <f t="shared" si="217"/>
        <v>1</v>
      </c>
      <c r="AK284" s="636">
        <f t="shared" si="227"/>
        <v>3.5000000000000003E-2</v>
      </c>
      <c r="AL284" s="635" t="b">
        <f t="shared" si="228"/>
        <v>0</v>
      </c>
      <c r="AM284" s="308">
        <f t="shared" si="218"/>
        <v>6.6665679038682294E-3</v>
      </c>
      <c r="AN284" s="309" t="b">
        <f t="shared" si="229"/>
        <v>0</v>
      </c>
      <c r="AO284" s="309" t="b">
        <f t="shared" si="230"/>
        <v>0</v>
      </c>
    </row>
    <row r="285" spans="1:41" ht="16" x14ac:dyDescent="0.2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210"/>
        <v>0.11666666666666667</v>
      </c>
      <c r="H285" s="296" t="b">
        <f t="shared" si="211"/>
        <v>1</v>
      </c>
      <c r="I285" s="636">
        <f t="shared" si="219"/>
        <v>3.5000000000000003E-2</v>
      </c>
      <c r="J285" s="635" t="b">
        <f t="shared" si="220"/>
        <v>0</v>
      </c>
      <c r="K285" s="308">
        <f t="shared" si="212"/>
        <v>6.6665679038682294E-3</v>
      </c>
      <c r="L285" s="309" t="b">
        <f t="shared" si="221"/>
        <v>0</v>
      </c>
      <c r="M285" s="309" t="b">
        <f t="shared" si="222"/>
        <v>0</v>
      </c>
      <c r="O285" s="295" t="s">
        <v>933</v>
      </c>
      <c r="P285" s="293">
        <v>4.9000000000000002E-2</v>
      </c>
      <c r="Q285" s="103">
        <v>6.8000000000000005E-2</v>
      </c>
      <c r="R285" s="163">
        <v>4.9000000000000002E-2</v>
      </c>
      <c r="S285" s="169">
        <v>7.3000000000000001E-3</v>
      </c>
      <c r="T285" s="170">
        <f>S296</f>
        <v>7.3000000000000001E-3</v>
      </c>
      <c r="U285" s="305">
        <f t="shared" si="213"/>
        <v>0.11666666666666667</v>
      </c>
      <c r="V285" s="296" t="b">
        <f t="shared" si="214"/>
        <v>1</v>
      </c>
      <c r="W285" s="636">
        <f t="shared" si="223"/>
        <v>3.5000000000000003E-2</v>
      </c>
      <c r="X285" s="635" t="b">
        <f t="shared" si="224"/>
        <v>0</v>
      </c>
      <c r="Y285" s="308">
        <f t="shared" si="215"/>
        <v>6.6665679038682294E-3</v>
      </c>
      <c r="Z285" s="309" t="b">
        <f t="shared" si="225"/>
        <v>0</v>
      </c>
      <c r="AA285" s="309" t="b">
        <f t="shared" si="226"/>
        <v>0</v>
      </c>
      <c r="AC285" s="148" t="s">
        <v>933</v>
      </c>
      <c r="AD285" s="157">
        <v>4.8000000000000001E-2</v>
      </c>
      <c r="AE285" s="103">
        <v>6.7000000000000004E-2</v>
      </c>
      <c r="AF285" s="163">
        <v>4.8000000000000001E-2</v>
      </c>
      <c r="AG285" s="169">
        <v>7.1999999999999998E-3</v>
      </c>
      <c r="AH285" s="170">
        <f>AG296</f>
        <v>7.1999999999999998E-3</v>
      </c>
      <c r="AI285" s="305">
        <f t="shared" si="216"/>
        <v>0.11666666666666667</v>
      </c>
      <c r="AJ285" s="296" t="b">
        <f t="shared" si="217"/>
        <v>1</v>
      </c>
      <c r="AK285" s="636">
        <f t="shared" si="227"/>
        <v>3.5000000000000003E-2</v>
      </c>
      <c r="AL285" s="635" t="b">
        <f t="shared" si="228"/>
        <v>0</v>
      </c>
      <c r="AM285" s="308">
        <f t="shared" si="218"/>
        <v>6.6665679038682294E-3</v>
      </c>
      <c r="AN285" s="309" t="b">
        <f t="shared" si="229"/>
        <v>0</v>
      </c>
      <c r="AO285" s="309" t="b">
        <f t="shared" si="230"/>
        <v>0</v>
      </c>
    </row>
    <row r="286" spans="1:41" ht="16" x14ac:dyDescent="0.2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210"/>
        <v>0.11666666666666667</v>
      </c>
      <c r="H286" s="296" t="b">
        <f t="shared" si="211"/>
        <v>1</v>
      </c>
      <c r="I286" s="636">
        <f t="shared" si="219"/>
        <v>3.5000000000000003E-2</v>
      </c>
      <c r="J286" s="635" t="b">
        <f t="shared" si="220"/>
        <v>0</v>
      </c>
      <c r="K286" s="308">
        <f t="shared" si="212"/>
        <v>6.6665679038682294E-3</v>
      </c>
      <c r="L286" s="309" t="b">
        <f t="shared" si="221"/>
        <v>0</v>
      </c>
      <c r="M286" s="309" t="b">
        <f t="shared" si="222"/>
        <v>0</v>
      </c>
      <c r="O286" s="295" t="s">
        <v>934</v>
      </c>
      <c r="P286" s="293">
        <v>4.7E-2</v>
      </c>
      <c r="Q286" s="103">
        <v>6.7000000000000004E-2</v>
      </c>
      <c r="R286" s="163">
        <v>4.7E-2</v>
      </c>
      <c r="S286" s="169">
        <v>7.1000000000000004E-3</v>
      </c>
      <c r="T286" s="170">
        <f>S295</f>
        <v>7.1000000000000004E-3</v>
      </c>
      <c r="U286" s="305">
        <f t="shared" si="213"/>
        <v>0.11666666666666667</v>
      </c>
      <c r="V286" s="296" t="b">
        <f t="shared" si="214"/>
        <v>1</v>
      </c>
      <c r="W286" s="636">
        <f t="shared" si="223"/>
        <v>3.5000000000000003E-2</v>
      </c>
      <c r="X286" s="635" t="b">
        <f t="shared" si="224"/>
        <v>0</v>
      </c>
      <c r="Y286" s="308">
        <f t="shared" si="215"/>
        <v>6.6665679038682294E-3</v>
      </c>
      <c r="Z286" s="309" t="b">
        <f t="shared" si="225"/>
        <v>0</v>
      </c>
      <c r="AA286" s="309" t="b">
        <f t="shared" si="226"/>
        <v>0</v>
      </c>
      <c r="AC286" s="148" t="s">
        <v>934</v>
      </c>
      <c r="AD286" s="157">
        <v>4.7E-2</v>
      </c>
      <c r="AE286" s="103">
        <v>6.5000000000000002E-2</v>
      </c>
      <c r="AF286" s="163">
        <v>4.7E-2</v>
      </c>
      <c r="AG286" s="169">
        <v>7.0000000000000001E-3</v>
      </c>
      <c r="AH286" s="170">
        <f>AG295</f>
        <v>7.0000000000000001E-3</v>
      </c>
      <c r="AI286" s="305">
        <f t="shared" si="216"/>
        <v>0.11666666666666667</v>
      </c>
      <c r="AJ286" s="296" t="b">
        <f t="shared" si="217"/>
        <v>1</v>
      </c>
      <c r="AK286" s="636">
        <f t="shared" si="227"/>
        <v>3.5000000000000003E-2</v>
      </c>
      <c r="AL286" s="635" t="b">
        <f t="shared" si="228"/>
        <v>0</v>
      </c>
      <c r="AM286" s="308">
        <f t="shared" si="218"/>
        <v>6.6665679038682294E-3</v>
      </c>
      <c r="AN286" s="309" t="b">
        <f t="shared" si="229"/>
        <v>0</v>
      </c>
      <c r="AO286" s="309" t="b">
        <f t="shared" si="230"/>
        <v>0</v>
      </c>
    </row>
    <row r="287" spans="1:41" ht="16" x14ac:dyDescent="0.2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210"/>
        <v>0.11666666666666667</v>
      </c>
      <c r="H287" s="296" t="b">
        <f t="shared" si="211"/>
        <v>1</v>
      </c>
      <c r="I287" s="636">
        <f t="shared" si="219"/>
        <v>3.5000000000000003E-2</v>
      </c>
      <c r="J287" s="635" t="b">
        <f t="shared" si="220"/>
        <v>0</v>
      </c>
      <c r="K287" s="308">
        <f t="shared" si="212"/>
        <v>6.6665679038682294E-3</v>
      </c>
      <c r="L287" s="309" t="b">
        <f t="shared" si="221"/>
        <v>0</v>
      </c>
      <c r="M287" s="309" t="b">
        <f t="shared" si="222"/>
        <v>0</v>
      </c>
      <c r="O287" s="295" t="s">
        <v>935</v>
      </c>
      <c r="P287" s="293">
        <v>4.5999999999999999E-2</v>
      </c>
      <c r="Q287" s="103">
        <v>6.5000000000000002E-2</v>
      </c>
      <c r="R287" s="163">
        <v>4.5999999999999999E-2</v>
      </c>
      <c r="S287" s="169">
        <v>7.0000000000000001E-3</v>
      </c>
      <c r="T287" s="170">
        <f>S294</f>
        <v>7.0000000000000001E-3</v>
      </c>
      <c r="U287" s="305">
        <f t="shared" si="213"/>
        <v>0.11666666666666667</v>
      </c>
      <c r="V287" s="296" t="b">
        <f t="shared" si="214"/>
        <v>1</v>
      </c>
      <c r="W287" s="636">
        <f t="shared" si="223"/>
        <v>3.5000000000000003E-2</v>
      </c>
      <c r="X287" s="635" t="b">
        <f t="shared" si="224"/>
        <v>0</v>
      </c>
      <c r="Y287" s="308">
        <f t="shared" si="215"/>
        <v>6.6665679038682294E-3</v>
      </c>
      <c r="Z287" s="309" t="b">
        <f t="shared" si="225"/>
        <v>0</v>
      </c>
      <c r="AA287" s="309" t="b">
        <f t="shared" si="226"/>
        <v>0</v>
      </c>
      <c r="AC287" s="148" t="s">
        <v>935</v>
      </c>
      <c r="AD287" s="157">
        <v>4.5999999999999999E-2</v>
      </c>
      <c r="AE287" s="103">
        <v>6.4000000000000001E-2</v>
      </c>
      <c r="AF287" s="163">
        <v>4.5999999999999999E-2</v>
      </c>
      <c r="AG287" s="169">
        <v>6.8999999999999999E-3</v>
      </c>
      <c r="AH287" s="170">
        <f>AG294</f>
        <v>6.8999999999999999E-3</v>
      </c>
      <c r="AI287" s="305">
        <f t="shared" si="216"/>
        <v>0.11666666666666667</v>
      </c>
      <c r="AJ287" s="296" t="b">
        <f t="shared" si="217"/>
        <v>1</v>
      </c>
      <c r="AK287" s="636">
        <f t="shared" si="227"/>
        <v>3.5000000000000003E-2</v>
      </c>
      <c r="AL287" s="635" t="b">
        <f t="shared" si="228"/>
        <v>0</v>
      </c>
      <c r="AM287" s="308">
        <f t="shared" si="218"/>
        <v>6.6665679038682294E-3</v>
      </c>
      <c r="AN287" s="309" t="b">
        <f t="shared" si="229"/>
        <v>0</v>
      </c>
      <c r="AO287" s="309" t="b">
        <f t="shared" si="230"/>
        <v>0</v>
      </c>
    </row>
    <row r="288" spans="1:41" ht="16" x14ac:dyDescent="0.2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210"/>
        <v>0.11666666666666667</v>
      </c>
      <c r="H288" s="296" t="b">
        <f t="shared" si="211"/>
        <v>1</v>
      </c>
      <c r="I288" s="636">
        <f t="shared" si="219"/>
        <v>3.5000000000000003E-2</v>
      </c>
      <c r="J288" s="635" t="b">
        <f t="shared" si="220"/>
        <v>0</v>
      </c>
      <c r="K288" s="308">
        <f t="shared" si="212"/>
        <v>6.6665679038682294E-3</v>
      </c>
      <c r="L288" s="309" t="b">
        <f t="shared" si="221"/>
        <v>0</v>
      </c>
      <c r="M288" s="309" t="b">
        <f t="shared" si="222"/>
        <v>0</v>
      </c>
      <c r="O288" s="295" t="s">
        <v>936</v>
      </c>
      <c r="P288" s="293">
        <v>4.4999999999999998E-2</v>
      </c>
      <c r="Q288" s="103">
        <v>6.4000000000000001E-2</v>
      </c>
      <c r="R288" s="163">
        <v>4.4999999999999998E-2</v>
      </c>
      <c r="S288" s="169">
        <v>6.7999999999999996E-3</v>
      </c>
      <c r="T288" s="170">
        <f>S293</f>
        <v>6.8999999999999999E-3</v>
      </c>
      <c r="U288" s="305">
        <f t="shared" si="213"/>
        <v>0.11666666666666667</v>
      </c>
      <c r="V288" s="296" t="b">
        <f t="shared" si="214"/>
        <v>1</v>
      </c>
      <c r="W288" s="636">
        <f t="shared" si="223"/>
        <v>3.5000000000000003E-2</v>
      </c>
      <c r="X288" s="635" t="b">
        <f t="shared" si="224"/>
        <v>0</v>
      </c>
      <c r="Y288" s="308">
        <f t="shared" si="215"/>
        <v>6.6665679038682294E-3</v>
      </c>
      <c r="Z288" s="309" t="b">
        <f t="shared" si="225"/>
        <v>0</v>
      </c>
      <c r="AA288" s="309" t="b">
        <f t="shared" si="226"/>
        <v>0</v>
      </c>
      <c r="AC288" s="148" t="s">
        <v>936</v>
      </c>
      <c r="AD288" s="157">
        <v>4.4999999999999998E-2</v>
      </c>
      <c r="AE288" s="103">
        <v>6.3E-2</v>
      </c>
      <c r="AF288" s="163">
        <v>4.4999999999999998E-2</v>
      </c>
      <c r="AG288" s="169">
        <v>6.7000000000000002E-3</v>
      </c>
      <c r="AH288" s="170">
        <f>AG293</f>
        <v>6.7000000000000002E-3</v>
      </c>
      <c r="AI288" s="305">
        <f t="shared" si="216"/>
        <v>0.11666666666666667</v>
      </c>
      <c r="AJ288" s="296" t="b">
        <f t="shared" si="217"/>
        <v>1</v>
      </c>
      <c r="AK288" s="636">
        <f t="shared" si="227"/>
        <v>3.5000000000000003E-2</v>
      </c>
      <c r="AL288" s="635" t="b">
        <f t="shared" si="228"/>
        <v>0</v>
      </c>
      <c r="AM288" s="308">
        <f t="shared" si="218"/>
        <v>6.6665679038682294E-3</v>
      </c>
      <c r="AN288" s="309" t="b">
        <f t="shared" si="229"/>
        <v>0</v>
      </c>
      <c r="AO288" s="309" t="b">
        <f t="shared" si="230"/>
        <v>0</v>
      </c>
    </row>
    <row r="289" spans="1:41" ht="16" x14ac:dyDescent="0.2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210"/>
        <v>0.11666666666666667</v>
      </c>
      <c r="H289" s="296" t="b">
        <f t="shared" si="211"/>
        <v>1</v>
      </c>
      <c r="I289" s="636">
        <f t="shared" si="219"/>
        <v>3.5000000000000003E-2</v>
      </c>
      <c r="J289" s="635" t="b">
        <f t="shared" si="220"/>
        <v>0</v>
      </c>
      <c r="K289" s="308">
        <f t="shared" si="212"/>
        <v>6.6665679038682294E-3</v>
      </c>
      <c r="L289" s="309" t="b">
        <f t="shared" si="221"/>
        <v>0</v>
      </c>
      <c r="M289" s="309" t="b">
        <f t="shared" si="222"/>
        <v>0</v>
      </c>
      <c r="O289" s="295" t="s">
        <v>937</v>
      </c>
      <c r="P289" s="293">
        <v>4.4999999999999998E-2</v>
      </c>
      <c r="Q289" s="103">
        <v>6.3E-2</v>
      </c>
      <c r="R289" s="163">
        <v>4.4999999999999998E-2</v>
      </c>
      <c r="S289" s="169">
        <v>6.7999999999999996E-3</v>
      </c>
      <c r="T289" s="170">
        <f>S292</f>
        <v>6.7999999999999996E-3</v>
      </c>
      <c r="U289" s="305">
        <f t="shared" si="213"/>
        <v>0.11666666666666667</v>
      </c>
      <c r="V289" s="296" t="b">
        <f t="shared" si="214"/>
        <v>1</v>
      </c>
      <c r="W289" s="636">
        <f t="shared" si="223"/>
        <v>3.5000000000000003E-2</v>
      </c>
      <c r="X289" s="635" t="b">
        <f t="shared" si="224"/>
        <v>0</v>
      </c>
      <c r="Y289" s="308">
        <f t="shared" si="215"/>
        <v>6.6665679038682294E-3</v>
      </c>
      <c r="Z289" s="309" t="b">
        <f t="shared" si="225"/>
        <v>0</v>
      </c>
      <c r="AA289" s="309" t="b">
        <f t="shared" si="226"/>
        <v>0</v>
      </c>
      <c r="AC289" s="148" t="s">
        <v>937</v>
      </c>
      <c r="AD289" s="157">
        <v>4.3999999999999997E-2</v>
      </c>
      <c r="AE289" s="103">
        <v>6.2E-2</v>
      </c>
      <c r="AF289" s="163">
        <v>4.3999999999999997E-2</v>
      </c>
      <c r="AG289" s="169">
        <v>6.7000000000000002E-3</v>
      </c>
      <c r="AH289" s="170">
        <f>AG292</f>
        <v>6.7000000000000002E-3</v>
      </c>
      <c r="AI289" s="305">
        <f t="shared" si="216"/>
        <v>0.11666666666666667</v>
      </c>
      <c r="AJ289" s="296" t="b">
        <f t="shared" si="217"/>
        <v>1</v>
      </c>
      <c r="AK289" s="636">
        <f t="shared" si="227"/>
        <v>3.5000000000000003E-2</v>
      </c>
      <c r="AL289" s="635" t="b">
        <f t="shared" si="228"/>
        <v>0</v>
      </c>
      <c r="AM289" s="308">
        <f t="shared" si="218"/>
        <v>6.6665679038682294E-3</v>
      </c>
      <c r="AN289" s="309" t="b">
        <f t="shared" si="229"/>
        <v>0</v>
      </c>
      <c r="AO289" s="309" t="b">
        <f t="shared" si="230"/>
        <v>0</v>
      </c>
    </row>
    <row r="290" spans="1:41" ht="16" x14ac:dyDescent="0.2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210"/>
        <v>0.11666666666666667</v>
      </c>
      <c r="H290" s="296" t="b">
        <f t="shared" si="211"/>
        <v>1</v>
      </c>
      <c r="I290" s="636">
        <f t="shared" si="219"/>
        <v>3.5000000000000003E-2</v>
      </c>
      <c r="J290" s="635" t="b">
        <f t="shared" si="220"/>
        <v>0</v>
      </c>
      <c r="K290" s="308">
        <f t="shared" si="212"/>
        <v>6.6665679038682294E-3</v>
      </c>
      <c r="L290" s="309" t="b">
        <f t="shared" si="221"/>
        <v>0</v>
      </c>
      <c r="M290" s="309" t="b">
        <f t="shared" si="222"/>
        <v>0</v>
      </c>
      <c r="O290" s="295" t="s">
        <v>938</v>
      </c>
      <c r="P290" s="293">
        <v>4.4999999999999998E-2</v>
      </c>
      <c r="Q290" s="103">
        <v>6.3E-2</v>
      </c>
      <c r="R290" s="163">
        <v>4.4999999999999998E-2</v>
      </c>
      <c r="S290" s="169">
        <v>6.7999999999999996E-3</v>
      </c>
      <c r="T290" s="170">
        <f>S291</f>
        <v>6.7999999999999996E-3</v>
      </c>
      <c r="U290" s="305">
        <f t="shared" si="213"/>
        <v>0.11666666666666667</v>
      </c>
      <c r="V290" s="296" t="b">
        <f t="shared" si="214"/>
        <v>1</v>
      </c>
      <c r="W290" s="636">
        <f t="shared" si="223"/>
        <v>3.5000000000000003E-2</v>
      </c>
      <c r="X290" s="635" t="b">
        <f t="shared" si="224"/>
        <v>0</v>
      </c>
      <c r="Y290" s="308">
        <f t="shared" si="215"/>
        <v>6.6665679038682294E-3</v>
      </c>
      <c r="Z290" s="309" t="b">
        <f t="shared" si="225"/>
        <v>0</v>
      </c>
      <c r="AA290" s="309" t="b">
        <f t="shared" si="226"/>
        <v>0</v>
      </c>
      <c r="AC290" s="148" t="s">
        <v>938</v>
      </c>
      <c r="AD290" s="157">
        <v>4.3999999999999997E-2</v>
      </c>
      <c r="AE290" s="103">
        <v>6.2E-2</v>
      </c>
      <c r="AF290" s="163">
        <v>4.3999999999999997E-2</v>
      </c>
      <c r="AG290" s="169">
        <v>6.7000000000000002E-3</v>
      </c>
      <c r="AH290" s="170">
        <f>AG291</f>
        <v>6.7000000000000002E-3</v>
      </c>
      <c r="AI290" s="305">
        <f t="shared" si="216"/>
        <v>0.11666666666666667</v>
      </c>
      <c r="AJ290" s="296" t="b">
        <f t="shared" si="217"/>
        <v>1</v>
      </c>
      <c r="AK290" s="636">
        <f t="shared" si="227"/>
        <v>3.5000000000000003E-2</v>
      </c>
      <c r="AL290" s="635" t="b">
        <f t="shared" si="228"/>
        <v>0</v>
      </c>
      <c r="AM290" s="308">
        <f t="shared" si="218"/>
        <v>6.6665679038682294E-3</v>
      </c>
      <c r="AN290" s="309" t="b">
        <f t="shared" si="229"/>
        <v>0</v>
      </c>
      <c r="AO290" s="309" t="b">
        <f t="shared" si="230"/>
        <v>0</v>
      </c>
    </row>
    <row r="291" spans="1:41" ht="16" x14ac:dyDescent="0.2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210"/>
        <v>0.11666666666666667</v>
      </c>
      <c r="H291" s="296" t="b">
        <f t="shared" si="211"/>
        <v>1</v>
      </c>
      <c r="I291" s="636">
        <f t="shared" si="219"/>
        <v>3.5000000000000003E-2</v>
      </c>
      <c r="J291" s="635" t="b">
        <f t="shared" si="220"/>
        <v>0</v>
      </c>
      <c r="K291" s="308">
        <f t="shared" si="212"/>
        <v>6.6665679038682294E-3</v>
      </c>
      <c r="L291" s="309" t="b">
        <f t="shared" si="221"/>
        <v>0</v>
      </c>
      <c r="M291" s="309" t="b">
        <f t="shared" si="222"/>
        <v>0</v>
      </c>
      <c r="O291" s="295" t="s">
        <v>939</v>
      </c>
      <c r="P291" s="293">
        <v>4.4999999999999998E-2</v>
      </c>
      <c r="Q291" s="103">
        <v>6.3E-2</v>
      </c>
      <c r="R291" s="163">
        <v>4.4999999999999998E-2</v>
      </c>
      <c r="S291" s="169">
        <v>6.7999999999999996E-3</v>
      </c>
      <c r="T291" s="170">
        <f>S290</f>
        <v>6.7999999999999996E-3</v>
      </c>
      <c r="U291" s="305">
        <f t="shared" si="213"/>
        <v>0.11666666666666667</v>
      </c>
      <c r="V291" s="296" t="b">
        <f t="shared" si="214"/>
        <v>1</v>
      </c>
      <c r="W291" s="636">
        <f t="shared" si="223"/>
        <v>3.5000000000000003E-2</v>
      </c>
      <c r="X291" s="635" t="b">
        <f t="shared" si="224"/>
        <v>0</v>
      </c>
      <c r="Y291" s="308">
        <f t="shared" si="215"/>
        <v>6.6665679038682294E-3</v>
      </c>
      <c r="Z291" s="309" t="b">
        <f t="shared" si="225"/>
        <v>0</v>
      </c>
      <c r="AA291" s="309" t="b">
        <f t="shared" si="226"/>
        <v>0</v>
      </c>
      <c r="AC291" s="148" t="s">
        <v>939</v>
      </c>
      <c r="AD291" s="157">
        <v>4.3999999999999997E-2</v>
      </c>
      <c r="AE291" s="103">
        <v>6.2E-2</v>
      </c>
      <c r="AF291" s="163">
        <v>4.3999999999999997E-2</v>
      </c>
      <c r="AG291" s="169">
        <v>6.7000000000000002E-3</v>
      </c>
      <c r="AH291" s="170">
        <f>AG290</f>
        <v>6.7000000000000002E-3</v>
      </c>
      <c r="AI291" s="305">
        <f t="shared" si="216"/>
        <v>0.11666666666666667</v>
      </c>
      <c r="AJ291" s="296" t="b">
        <f t="shared" si="217"/>
        <v>1</v>
      </c>
      <c r="AK291" s="636">
        <f t="shared" si="227"/>
        <v>3.5000000000000003E-2</v>
      </c>
      <c r="AL291" s="635" t="b">
        <f t="shared" si="228"/>
        <v>0</v>
      </c>
      <c r="AM291" s="308">
        <f t="shared" si="218"/>
        <v>6.6665679038682294E-3</v>
      </c>
      <c r="AN291" s="309" t="b">
        <f t="shared" si="229"/>
        <v>0</v>
      </c>
      <c r="AO291" s="309" t="b">
        <f t="shared" si="230"/>
        <v>0</v>
      </c>
    </row>
    <row r="292" spans="1:41" ht="16" x14ac:dyDescent="0.2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210"/>
        <v>0.11666666666666667</v>
      </c>
      <c r="H292" s="296" t="b">
        <f t="shared" si="211"/>
        <v>1</v>
      </c>
      <c r="I292" s="636">
        <f t="shared" si="219"/>
        <v>3.5000000000000003E-2</v>
      </c>
      <c r="J292" s="635" t="b">
        <f t="shared" si="220"/>
        <v>0</v>
      </c>
      <c r="K292" s="308">
        <f t="shared" si="212"/>
        <v>6.6665679038682294E-3</v>
      </c>
      <c r="L292" s="309" t="b">
        <f t="shared" si="221"/>
        <v>0</v>
      </c>
      <c r="M292" s="309" t="b">
        <f t="shared" si="222"/>
        <v>0</v>
      </c>
      <c r="O292" s="295" t="s">
        <v>940</v>
      </c>
      <c r="P292" s="293">
        <v>4.4999999999999998E-2</v>
      </c>
      <c r="Q292" s="103">
        <v>6.3E-2</v>
      </c>
      <c r="R292" s="163">
        <v>4.4999999999999998E-2</v>
      </c>
      <c r="S292" s="169">
        <v>6.7999999999999996E-3</v>
      </c>
      <c r="T292" s="170">
        <f>S289</f>
        <v>6.7999999999999996E-3</v>
      </c>
      <c r="U292" s="305">
        <f t="shared" si="213"/>
        <v>0.11666666666666667</v>
      </c>
      <c r="V292" s="296" t="b">
        <f t="shared" si="214"/>
        <v>1</v>
      </c>
      <c r="W292" s="636">
        <f t="shared" si="223"/>
        <v>3.5000000000000003E-2</v>
      </c>
      <c r="X292" s="635" t="b">
        <f t="shared" si="224"/>
        <v>0</v>
      </c>
      <c r="Y292" s="308">
        <f t="shared" si="215"/>
        <v>6.6665679038682294E-3</v>
      </c>
      <c r="Z292" s="309" t="b">
        <f t="shared" si="225"/>
        <v>0</v>
      </c>
      <c r="AA292" s="309" t="b">
        <f t="shared" si="226"/>
        <v>0</v>
      </c>
      <c r="AC292" s="148" t="s">
        <v>940</v>
      </c>
      <c r="AD292" s="157">
        <v>4.3999999999999997E-2</v>
      </c>
      <c r="AE292" s="103">
        <v>6.2E-2</v>
      </c>
      <c r="AF292" s="163">
        <v>4.3999999999999997E-2</v>
      </c>
      <c r="AG292" s="169">
        <v>6.7000000000000002E-3</v>
      </c>
      <c r="AH292" s="170">
        <f>AG289</f>
        <v>6.7000000000000002E-3</v>
      </c>
      <c r="AI292" s="305">
        <f t="shared" si="216"/>
        <v>0.11666666666666667</v>
      </c>
      <c r="AJ292" s="296" t="b">
        <f t="shared" si="217"/>
        <v>1</v>
      </c>
      <c r="AK292" s="636">
        <f t="shared" si="227"/>
        <v>3.5000000000000003E-2</v>
      </c>
      <c r="AL292" s="635" t="b">
        <f t="shared" si="228"/>
        <v>0</v>
      </c>
      <c r="AM292" s="308">
        <f t="shared" si="218"/>
        <v>6.6665679038682294E-3</v>
      </c>
      <c r="AN292" s="309" t="b">
        <f t="shared" si="229"/>
        <v>0</v>
      </c>
      <c r="AO292" s="309" t="b">
        <f t="shared" si="230"/>
        <v>0</v>
      </c>
    </row>
    <row r="293" spans="1:41" ht="16" x14ac:dyDescent="0.2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210"/>
        <v>0.11666666666666667</v>
      </c>
      <c r="H293" s="296" t="b">
        <f t="shared" si="211"/>
        <v>1</v>
      </c>
      <c r="I293" s="636">
        <f t="shared" si="219"/>
        <v>3.5000000000000003E-2</v>
      </c>
      <c r="J293" s="635" t="b">
        <f t="shared" si="220"/>
        <v>0</v>
      </c>
      <c r="K293" s="308">
        <f t="shared" si="212"/>
        <v>6.6665679038682294E-3</v>
      </c>
      <c r="L293" s="309" t="b">
        <f t="shared" si="221"/>
        <v>0</v>
      </c>
      <c r="M293" s="309" t="b">
        <f t="shared" si="222"/>
        <v>0</v>
      </c>
      <c r="O293" s="295" t="s">
        <v>941</v>
      </c>
      <c r="P293" s="293">
        <v>4.4999999999999998E-2</v>
      </c>
      <c r="Q293" s="103">
        <v>6.4000000000000001E-2</v>
      </c>
      <c r="R293" s="163">
        <v>4.4999999999999998E-2</v>
      </c>
      <c r="S293" s="169">
        <v>6.8999999999999999E-3</v>
      </c>
      <c r="T293" s="170">
        <f>S288</f>
        <v>6.7999999999999996E-3</v>
      </c>
      <c r="U293" s="305">
        <f t="shared" si="213"/>
        <v>0.11666666666666667</v>
      </c>
      <c r="V293" s="296" t="b">
        <f t="shared" si="214"/>
        <v>1</v>
      </c>
      <c r="W293" s="636">
        <f t="shared" si="223"/>
        <v>3.5000000000000003E-2</v>
      </c>
      <c r="X293" s="635" t="b">
        <f t="shared" si="224"/>
        <v>0</v>
      </c>
      <c r="Y293" s="308">
        <f t="shared" si="215"/>
        <v>6.6665679038682294E-3</v>
      </c>
      <c r="Z293" s="309" t="b">
        <f t="shared" si="225"/>
        <v>0</v>
      </c>
      <c r="AA293" s="309" t="b">
        <f t="shared" si="226"/>
        <v>0</v>
      </c>
      <c r="AC293" s="148" t="s">
        <v>941</v>
      </c>
      <c r="AD293" s="157">
        <v>4.4999999999999998E-2</v>
      </c>
      <c r="AE293" s="103">
        <v>6.3E-2</v>
      </c>
      <c r="AF293" s="163">
        <v>4.4999999999999998E-2</v>
      </c>
      <c r="AG293" s="169">
        <v>6.7000000000000002E-3</v>
      </c>
      <c r="AH293" s="170">
        <f>AG288</f>
        <v>6.7000000000000002E-3</v>
      </c>
      <c r="AI293" s="305">
        <f t="shared" si="216"/>
        <v>0.11666666666666667</v>
      </c>
      <c r="AJ293" s="296" t="b">
        <f t="shared" si="217"/>
        <v>1</v>
      </c>
      <c r="AK293" s="636">
        <f t="shared" si="227"/>
        <v>3.5000000000000003E-2</v>
      </c>
      <c r="AL293" s="635" t="b">
        <f t="shared" si="228"/>
        <v>0</v>
      </c>
      <c r="AM293" s="308">
        <f t="shared" si="218"/>
        <v>6.6665679038682294E-3</v>
      </c>
      <c r="AN293" s="309" t="b">
        <f t="shared" si="229"/>
        <v>0</v>
      </c>
      <c r="AO293" s="309" t="b">
        <f t="shared" si="230"/>
        <v>0</v>
      </c>
    </row>
    <row r="294" spans="1:41" ht="16" x14ac:dyDescent="0.2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210"/>
        <v>0.11666666666666667</v>
      </c>
      <c r="H294" s="296" t="b">
        <f t="shared" si="211"/>
        <v>1</v>
      </c>
      <c r="I294" s="636">
        <f t="shared" si="219"/>
        <v>3.5000000000000003E-2</v>
      </c>
      <c r="J294" s="635" t="b">
        <f t="shared" si="220"/>
        <v>0</v>
      </c>
      <c r="K294" s="308">
        <f t="shared" si="212"/>
        <v>6.6665679038682294E-3</v>
      </c>
      <c r="L294" s="309" t="b">
        <f t="shared" si="221"/>
        <v>0</v>
      </c>
      <c r="M294" s="309" t="b">
        <f t="shared" si="222"/>
        <v>0</v>
      </c>
      <c r="O294" s="295" t="s">
        <v>942</v>
      </c>
      <c r="P294" s="293">
        <v>4.5999999999999999E-2</v>
      </c>
      <c r="Q294" s="103">
        <v>6.5000000000000002E-2</v>
      </c>
      <c r="R294" s="163">
        <v>4.5999999999999999E-2</v>
      </c>
      <c r="S294" s="169">
        <v>7.0000000000000001E-3</v>
      </c>
      <c r="T294" s="170">
        <f>S287</f>
        <v>7.0000000000000001E-3</v>
      </c>
      <c r="U294" s="305">
        <f t="shared" si="213"/>
        <v>0.11666666666666667</v>
      </c>
      <c r="V294" s="296" t="b">
        <f t="shared" si="214"/>
        <v>1</v>
      </c>
      <c r="W294" s="636">
        <f t="shared" si="223"/>
        <v>3.5000000000000003E-2</v>
      </c>
      <c r="X294" s="635" t="b">
        <f t="shared" si="224"/>
        <v>0</v>
      </c>
      <c r="Y294" s="308">
        <f t="shared" si="215"/>
        <v>6.6665679038682294E-3</v>
      </c>
      <c r="Z294" s="309" t="b">
        <f t="shared" si="225"/>
        <v>0</v>
      </c>
      <c r="AA294" s="309" t="b">
        <f t="shared" si="226"/>
        <v>0</v>
      </c>
      <c r="AC294" s="148" t="s">
        <v>942</v>
      </c>
      <c r="AD294" s="157">
        <v>4.4999999999999998E-2</v>
      </c>
      <c r="AE294" s="103">
        <v>6.4000000000000001E-2</v>
      </c>
      <c r="AF294" s="163">
        <v>4.5999999999999999E-2</v>
      </c>
      <c r="AG294" s="169">
        <v>6.8999999999999999E-3</v>
      </c>
      <c r="AH294" s="170">
        <f>AG287</f>
        <v>6.8999999999999999E-3</v>
      </c>
      <c r="AI294" s="305">
        <f t="shared" si="216"/>
        <v>0.11666666666666667</v>
      </c>
      <c r="AJ294" s="296" t="b">
        <f t="shared" si="217"/>
        <v>1</v>
      </c>
      <c r="AK294" s="636">
        <f t="shared" si="227"/>
        <v>3.5000000000000003E-2</v>
      </c>
      <c r="AL294" s="635" t="b">
        <f t="shared" si="228"/>
        <v>0</v>
      </c>
      <c r="AM294" s="308">
        <f t="shared" si="218"/>
        <v>6.6665679038682294E-3</v>
      </c>
      <c r="AN294" s="309" t="b">
        <f t="shared" si="229"/>
        <v>0</v>
      </c>
      <c r="AO294" s="309" t="b">
        <f t="shared" si="230"/>
        <v>0</v>
      </c>
    </row>
    <row r="295" spans="1:41" ht="16" x14ac:dyDescent="0.2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210"/>
        <v>0.11666666666666667</v>
      </c>
      <c r="H295" s="296" t="b">
        <f t="shared" si="211"/>
        <v>1</v>
      </c>
      <c r="I295" s="636">
        <f t="shared" si="219"/>
        <v>3.5000000000000003E-2</v>
      </c>
      <c r="J295" s="635" t="b">
        <f t="shared" si="220"/>
        <v>0</v>
      </c>
      <c r="K295" s="308">
        <f t="shared" si="212"/>
        <v>6.6665679038682294E-3</v>
      </c>
      <c r="L295" s="309" t="b">
        <f t="shared" si="221"/>
        <v>0</v>
      </c>
      <c r="M295" s="309" t="b">
        <f t="shared" si="222"/>
        <v>0</v>
      </c>
      <c r="O295" s="295" t="s">
        <v>943</v>
      </c>
      <c r="P295" s="293">
        <v>4.7E-2</v>
      </c>
      <c r="Q295" s="103">
        <v>6.7000000000000004E-2</v>
      </c>
      <c r="R295" s="163">
        <v>4.7E-2</v>
      </c>
      <c r="S295" s="169">
        <v>7.1000000000000004E-3</v>
      </c>
      <c r="T295" s="170">
        <f>S286</f>
        <v>7.1000000000000004E-3</v>
      </c>
      <c r="U295" s="305">
        <f t="shared" si="213"/>
        <v>0.11666666666666667</v>
      </c>
      <c r="V295" s="296" t="b">
        <f t="shared" si="214"/>
        <v>1</v>
      </c>
      <c r="W295" s="636">
        <f t="shared" si="223"/>
        <v>3.5000000000000003E-2</v>
      </c>
      <c r="X295" s="635" t="b">
        <f t="shared" si="224"/>
        <v>0</v>
      </c>
      <c r="Y295" s="308">
        <f t="shared" si="215"/>
        <v>6.6665679038682294E-3</v>
      </c>
      <c r="Z295" s="309" t="b">
        <f t="shared" si="225"/>
        <v>0</v>
      </c>
      <c r="AA295" s="309" t="b">
        <f t="shared" si="226"/>
        <v>0</v>
      </c>
      <c r="AC295" s="148" t="s">
        <v>943</v>
      </c>
      <c r="AD295" s="157">
        <v>4.5999999999999999E-2</v>
      </c>
      <c r="AE295" s="103">
        <v>6.5000000000000002E-2</v>
      </c>
      <c r="AF295" s="163">
        <v>4.7E-2</v>
      </c>
      <c r="AG295" s="169">
        <v>7.0000000000000001E-3</v>
      </c>
      <c r="AH295" s="170">
        <f>AG286</f>
        <v>7.0000000000000001E-3</v>
      </c>
      <c r="AI295" s="305">
        <f t="shared" si="216"/>
        <v>0.11666666666666667</v>
      </c>
      <c r="AJ295" s="296" t="b">
        <f t="shared" si="217"/>
        <v>1</v>
      </c>
      <c r="AK295" s="636">
        <f t="shared" si="227"/>
        <v>3.5000000000000003E-2</v>
      </c>
      <c r="AL295" s="635" t="b">
        <f t="shared" si="228"/>
        <v>0</v>
      </c>
      <c r="AM295" s="308">
        <f t="shared" si="218"/>
        <v>6.6665679038682294E-3</v>
      </c>
      <c r="AN295" s="309" t="b">
        <f t="shared" si="229"/>
        <v>0</v>
      </c>
      <c r="AO295" s="309" t="b">
        <f t="shared" si="230"/>
        <v>0</v>
      </c>
    </row>
    <row r="296" spans="1:41" ht="16" x14ac:dyDescent="0.2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210"/>
        <v>0.11666666666666667</v>
      </c>
      <c r="H296" s="296" t="b">
        <f t="shared" si="211"/>
        <v>1</v>
      </c>
      <c r="I296" s="636">
        <f t="shared" si="219"/>
        <v>3.5000000000000003E-2</v>
      </c>
      <c r="J296" s="635" t="b">
        <f t="shared" si="220"/>
        <v>0</v>
      </c>
      <c r="K296" s="308">
        <f t="shared" si="212"/>
        <v>6.6665679038682294E-3</v>
      </c>
      <c r="L296" s="309" t="b">
        <f t="shared" si="221"/>
        <v>0</v>
      </c>
      <c r="M296" s="309" t="b">
        <f t="shared" si="222"/>
        <v>0</v>
      </c>
      <c r="O296" s="295" t="s">
        <v>944</v>
      </c>
      <c r="P296" s="293">
        <v>4.8000000000000001E-2</v>
      </c>
      <c r="Q296" s="103">
        <v>6.8000000000000005E-2</v>
      </c>
      <c r="R296" s="163">
        <v>4.8000000000000001E-2</v>
      </c>
      <c r="S296" s="169">
        <v>7.3000000000000001E-3</v>
      </c>
      <c r="T296" s="170">
        <f>S285</f>
        <v>7.3000000000000001E-3</v>
      </c>
      <c r="U296" s="305">
        <f t="shared" si="213"/>
        <v>0.11666666666666667</v>
      </c>
      <c r="V296" s="296" t="b">
        <f t="shared" si="214"/>
        <v>1</v>
      </c>
      <c r="W296" s="636">
        <f t="shared" si="223"/>
        <v>3.5000000000000003E-2</v>
      </c>
      <c r="X296" s="635" t="b">
        <f t="shared" si="224"/>
        <v>0</v>
      </c>
      <c r="Y296" s="308">
        <f t="shared" si="215"/>
        <v>6.6665679038682294E-3</v>
      </c>
      <c r="Z296" s="309" t="b">
        <f t="shared" si="225"/>
        <v>0</v>
      </c>
      <c r="AA296" s="309" t="b">
        <f t="shared" si="226"/>
        <v>0</v>
      </c>
      <c r="AC296" s="148" t="s">
        <v>944</v>
      </c>
      <c r="AD296" s="157">
        <v>4.7E-2</v>
      </c>
      <c r="AE296" s="103">
        <v>6.7000000000000004E-2</v>
      </c>
      <c r="AF296" s="163">
        <v>4.8000000000000001E-2</v>
      </c>
      <c r="AG296" s="169">
        <v>7.1999999999999998E-3</v>
      </c>
      <c r="AH296" s="170">
        <f>AG285</f>
        <v>7.1999999999999998E-3</v>
      </c>
      <c r="AI296" s="305">
        <f t="shared" si="216"/>
        <v>0.11666666666666667</v>
      </c>
      <c r="AJ296" s="296" t="b">
        <f t="shared" si="217"/>
        <v>1</v>
      </c>
      <c r="AK296" s="636">
        <f t="shared" si="227"/>
        <v>3.5000000000000003E-2</v>
      </c>
      <c r="AL296" s="635" t="b">
        <f t="shared" si="228"/>
        <v>0</v>
      </c>
      <c r="AM296" s="308">
        <f t="shared" si="218"/>
        <v>6.6665679038682294E-3</v>
      </c>
      <c r="AN296" s="309" t="b">
        <f t="shared" si="229"/>
        <v>0</v>
      </c>
      <c r="AO296" s="309" t="b">
        <f t="shared" si="230"/>
        <v>0</v>
      </c>
    </row>
    <row r="297" spans="1:41" ht="16" x14ac:dyDescent="0.2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210"/>
        <v>0.11666666666666667</v>
      </c>
      <c r="H297" s="296" t="b">
        <f t="shared" si="211"/>
        <v>1</v>
      </c>
      <c r="I297" s="636">
        <f t="shared" si="219"/>
        <v>3.5000000000000003E-2</v>
      </c>
      <c r="J297" s="635" t="b">
        <f t="shared" si="220"/>
        <v>0</v>
      </c>
      <c r="K297" s="308">
        <f t="shared" si="212"/>
        <v>6.6665679038682294E-3</v>
      </c>
      <c r="L297" s="309" t="b">
        <f t="shared" si="221"/>
        <v>0</v>
      </c>
      <c r="M297" s="309" t="b">
        <f t="shared" si="222"/>
        <v>0</v>
      </c>
      <c r="O297" s="295" t="s">
        <v>945</v>
      </c>
      <c r="P297" s="293">
        <v>0.05</v>
      </c>
      <c r="Q297" s="103">
        <v>7.0000000000000007E-2</v>
      </c>
      <c r="R297" s="163">
        <v>0.05</v>
      </c>
      <c r="S297" s="169">
        <v>7.4999999999999997E-3</v>
      </c>
      <c r="T297" s="170">
        <f>S284</f>
        <v>7.4999999999999997E-3</v>
      </c>
      <c r="U297" s="305">
        <f t="shared" si="213"/>
        <v>0.11666666666666667</v>
      </c>
      <c r="V297" s="296" t="b">
        <f t="shared" si="214"/>
        <v>1</v>
      </c>
      <c r="W297" s="636">
        <f t="shared" si="223"/>
        <v>3.5000000000000003E-2</v>
      </c>
      <c r="X297" s="635" t="b">
        <f t="shared" si="224"/>
        <v>0</v>
      </c>
      <c r="Y297" s="308">
        <f t="shared" si="215"/>
        <v>6.6665679038682294E-3</v>
      </c>
      <c r="Z297" s="309" t="b">
        <f t="shared" si="225"/>
        <v>0</v>
      </c>
      <c r="AA297" s="309" t="b">
        <f t="shared" si="226"/>
        <v>0</v>
      </c>
      <c r="AC297" s="148" t="s">
        <v>945</v>
      </c>
      <c r="AD297" s="157">
        <v>4.9000000000000002E-2</v>
      </c>
      <c r="AE297" s="103">
        <v>6.9000000000000006E-2</v>
      </c>
      <c r="AF297" s="163">
        <v>4.9000000000000002E-2</v>
      </c>
      <c r="AG297" s="169">
        <v>7.3000000000000001E-3</v>
      </c>
      <c r="AH297" s="170">
        <f>AG284</f>
        <v>7.4000000000000003E-3</v>
      </c>
      <c r="AI297" s="305">
        <f t="shared" si="216"/>
        <v>0.11666666666666667</v>
      </c>
      <c r="AJ297" s="296" t="b">
        <f t="shared" si="217"/>
        <v>1</v>
      </c>
      <c r="AK297" s="636">
        <f t="shared" si="227"/>
        <v>3.5000000000000003E-2</v>
      </c>
      <c r="AL297" s="635" t="b">
        <f t="shared" si="228"/>
        <v>0</v>
      </c>
      <c r="AM297" s="308">
        <f t="shared" si="218"/>
        <v>6.6665679038682294E-3</v>
      </c>
      <c r="AN297" s="309" t="b">
        <f t="shared" si="229"/>
        <v>0</v>
      </c>
      <c r="AO297" s="309" t="b">
        <f t="shared" si="230"/>
        <v>0</v>
      </c>
    </row>
    <row r="298" spans="1:41" ht="16" x14ac:dyDescent="0.2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210"/>
        <v>0.11666666666666667</v>
      </c>
      <c r="H298" s="296" t="b">
        <f t="shared" si="211"/>
        <v>1</v>
      </c>
      <c r="I298" s="636">
        <f t="shared" si="219"/>
        <v>3.5000000000000003E-2</v>
      </c>
      <c r="J298" s="635" t="b">
        <f t="shared" si="220"/>
        <v>0</v>
      </c>
      <c r="K298" s="308">
        <f t="shared" si="212"/>
        <v>6.6665679038682294E-3</v>
      </c>
      <c r="L298" s="309" t="b">
        <f t="shared" si="221"/>
        <v>0</v>
      </c>
      <c r="M298" s="309" t="b">
        <f t="shared" si="222"/>
        <v>0</v>
      </c>
      <c r="O298" s="295" t="s">
        <v>946</v>
      </c>
      <c r="P298" s="293">
        <v>5.0999999999999997E-2</v>
      </c>
      <c r="Q298" s="103">
        <v>7.0999999999999994E-2</v>
      </c>
      <c r="R298" s="163">
        <v>5.0999999999999997E-2</v>
      </c>
      <c r="S298" s="169">
        <v>7.7000000000000002E-3</v>
      </c>
      <c r="T298" s="170">
        <f>S283</f>
        <v>7.6E-3</v>
      </c>
      <c r="U298" s="305">
        <f t="shared" si="213"/>
        <v>0.11666666666666667</v>
      </c>
      <c r="V298" s="296" t="b">
        <f t="shared" si="214"/>
        <v>1</v>
      </c>
      <c r="W298" s="636">
        <f t="shared" si="223"/>
        <v>3.5000000000000003E-2</v>
      </c>
      <c r="X298" s="635" t="b">
        <f t="shared" si="224"/>
        <v>0</v>
      </c>
      <c r="Y298" s="308">
        <f t="shared" si="215"/>
        <v>6.6665679038682294E-3</v>
      </c>
      <c r="Z298" s="309" t="b">
        <f t="shared" si="225"/>
        <v>0</v>
      </c>
      <c r="AA298" s="309" t="b">
        <f t="shared" si="226"/>
        <v>0</v>
      </c>
      <c r="AC298" s="148" t="s">
        <v>946</v>
      </c>
      <c r="AD298" s="157">
        <v>4.9000000000000002E-2</v>
      </c>
      <c r="AE298" s="103">
        <v>7.0000000000000007E-2</v>
      </c>
      <c r="AF298" s="163">
        <v>0.05</v>
      </c>
      <c r="AG298" s="169">
        <v>7.4999999999999997E-3</v>
      </c>
      <c r="AH298" s="170">
        <f>AG283</f>
        <v>7.4999999999999997E-3</v>
      </c>
      <c r="AI298" s="305">
        <f t="shared" si="216"/>
        <v>0.11666666666666667</v>
      </c>
      <c r="AJ298" s="296" t="b">
        <f t="shared" si="217"/>
        <v>1</v>
      </c>
      <c r="AK298" s="636">
        <f t="shared" si="227"/>
        <v>3.5000000000000003E-2</v>
      </c>
      <c r="AL298" s="635" t="b">
        <f t="shared" si="228"/>
        <v>0</v>
      </c>
      <c r="AM298" s="308">
        <f t="shared" si="218"/>
        <v>6.6665679038682294E-3</v>
      </c>
      <c r="AN298" s="309" t="b">
        <f t="shared" si="229"/>
        <v>0</v>
      </c>
      <c r="AO298" s="309" t="b">
        <f t="shared" si="230"/>
        <v>0</v>
      </c>
    </row>
    <row r="299" spans="1:41" ht="16" x14ac:dyDescent="0.2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210"/>
        <v>0.11666666666666667</v>
      </c>
      <c r="H299" s="296" t="b">
        <f t="shared" si="211"/>
        <v>1</v>
      </c>
      <c r="I299" s="636">
        <f t="shared" si="219"/>
        <v>3.5000000000000003E-2</v>
      </c>
      <c r="J299" s="635" t="b">
        <f t="shared" si="220"/>
        <v>0</v>
      </c>
      <c r="K299" s="308">
        <f t="shared" si="212"/>
        <v>6.6665679038682294E-3</v>
      </c>
      <c r="L299" s="309" t="b">
        <f t="shared" si="221"/>
        <v>0</v>
      </c>
      <c r="M299" s="309" t="b">
        <f t="shared" si="222"/>
        <v>0</v>
      </c>
      <c r="O299" s="295" t="s">
        <v>947</v>
      </c>
      <c r="P299" s="293">
        <v>5.1999999999999998E-2</v>
      </c>
      <c r="Q299" s="103">
        <v>7.2999999999999995E-2</v>
      </c>
      <c r="R299" s="163">
        <v>5.1999999999999998E-2</v>
      </c>
      <c r="S299" s="169">
        <v>7.7999999999999996E-3</v>
      </c>
      <c r="T299" s="170">
        <f>S282</f>
        <v>7.7999999999999996E-3</v>
      </c>
      <c r="U299" s="305">
        <f t="shared" si="213"/>
        <v>0.11666666666666667</v>
      </c>
      <c r="V299" s="296" t="b">
        <f t="shared" si="214"/>
        <v>1</v>
      </c>
      <c r="W299" s="636">
        <f t="shared" si="223"/>
        <v>3.5000000000000003E-2</v>
      </c>
      <c r="X299" s="635" t="b">
        <f t="shared" si="224"/>
        <v>0</v>
      </c>
      <c r="Y299" s="308">
        <f t="shared" si="215"/>
        <v>6.6665679038682294E-3</v>
      </c>
      <c r="Z299" s="309" t="b">
        <f t="shared" si="225"/>
        <v>0</v>
      </c>
      <c r="AA299" s="309" t="b">
        <f t="shared" si="226"/>
        <v>0</v>
      </c>
      <c r="AC299" s="148" t="s">
        <v>947</v>
      </c>
      <c r="AD299" s="157">
        <v>0.05</v>
      </c>
      <c r="AE299" s="103">
        <v>7.0999999999999994E-2</v>
      </c>
      <c r="AF299" s="163">
        <v>5.0999999999999997E-2</v>
      </c>
      <c r="AG299" s="169">
        <v>7.6E-3</v>
      </c>
      <c r="AH299" s="170">
        <f>AG282</f>
        <v>7.7000000000000002E-3</v>
      </c>
      <c r="AI299" s="305">
        <f t="shared" si="216"/>
        <v>0.11666666666666667</v>
      </c>
      <c r="AJ299" s="296" t="b">
        <f t="shared" si="217"/>
        <v>1</v>
      </c>
      <c r="AK299" s="636">
        <f t="shared" si="227"/>
        <v>3.5000000000000003E-2</v>
      </c>
      <c r="AL299" s="635" t="b">
        <f t="shared" si="228"/>
        <v>0</v>
      </c>
      <c r="AM299" s="308">
        <f t="shared" si="218"/>
        <v>6.6665679038682294E-3</v>
      </c>
      <c r="AN299" s="309" t="b">
        <f t="shared" si="229"/>
        <v>0</v>
      </c>
      <c r="AO299" s="309" t="b">
        <f t="shared" si="230"/>
        <v>0</v>
      </c>
    </row>
    <row r="300" spans="1:41" ht="16" x14ac:dyDescent="0.2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210"/>
        <v>0.11666666666666667</v>
      </c>
      <c r="H300" s="296" t="b">
        <f t="shared" si="211"/>
        <v>1</v>
      </c>
      <c r="I300" s="636">
        <f t="shared" si="219"/>
        <v>3.5000000000000003E-2</v>
      </c>
      <c r="J300" s="635" t="b">
        <f t="shared" si="220"/>
        <v>0</v>
      </c>
      <c r="K300" s="308">
        <f t="shared" si="212"/>
        <v>6.6665679038682294E-3</v>
      </c>
      <c r="L300" s="309" t="b">
        <f t="shared" si="221"/>
        <v>0</v>
      </c>
      <c r="M300" s="309" t="b">
        <f t="shared" si="222"/>
        <v>0</v>
      </c>
      <c r="O300" s="295" t="s">
        <v>948</v>
      </c>
      <c r="P300" s="293">
        <v>5.2999999999999999E-2</v>
      </c>
      <c r="Q300" s="103">
        <v>7.3999999999999996E-2</v>
      </c>
      <c r="R300" s="163">
        <v>5.1999999999999998E-2</v>
      </c>
      <c r="S300" s="169">
        <v>7.9000000000000008E-3</v>
      </c>
      <c r="T300" s="170">
        <f>S281</f>
        <v>7.9000000000000008E-3</v>
      </c>
      <c r="U300" s="305">
        <f t="shared" si="213"/>
        <v>0.11666666666666667</v>
      </c>
      <c r="V300" s="296" t="b">
        <f t="shared" si="214"/>
        <v>1</v>
      </c>
      <c r="W300" s="636">
        <f t="shared" si="223"/>
        <v>3.5000000000000003E-2</v>
      </c>
      <c r="X300" s="635" t="b">
        <f t="shared" si="224"/>
        <v>0</v>
      </c>
      <c r="Y300" s="308">
        <f t="shared" si="215"/>
        <v>6.6665679038682294E-3</v>
      </c>
      <c r="Z300" s="309" t="b">
        <f t="shared" si="225"/>
        <v>0</v>
      </c>
      <c r="AA300" s="309" t="b">
        <f t="shared" si="226"/>
        <v>0</v>
      </c>
      <c r="AC300" s="148" t="s">
        <v>948</v>
      </c>
      <c r="AD300" s="157">
        <v>5.0999999999999997E-2</v>
      </c>
      <c r="AE300" s="103">
        <v>7.1999999999999995E-2</v>
      </c>
      <c r="AF300" s="163">
        <v>5.1999999999999998E-2</v>
      </c>
      <c r="AG300" s="169">
        <v>7.7000000000000002E-3</v>
      </c>
      <c r="AH300" s="170">
        <f>AG281</f>
        <v>7.7999999999999996E-3</v>
      </c>
      <c r="AI300" s="305">
        <f t="shared" si="216"/>
        <v>0.11666666666666667</v>
      </c>
      <c r="AJ300" s="296" t="b">
        <f t="shared" si="217"/>
        <v>1</v>
      </c>
      <c r="AK300" s="636">
        <f t="shared" si="227"/>
        <v>3.5000000000000003E-2</v>
      </c>
      <c r="AL300" s="635" t="b">
        <f t="shared" si="228"/>
        <v>0</v>
      </c>
      <c r="AM300" s="308">
        <f t="shared" si="218"/>
        <v>6.6665679038682294E-3</v>
      </c>
      <c r="AN300" s="309" t="b">
        <f t="shared" si="229"/>
        <v>0</v>
      </c>
      <c r="AO300" s="309" t="b">
        <f t="shared" si="230"/>
        <v>0</v>
      </c>
    </row>
    <row r="301" spans="1:41" ht="17" thickBot="1" x14ac:dyDescent="0.25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210"/>
        <v>0.11666666666666667</v>
      </c>
      <c r="H301" s="291" t="b">
        <f t="shared" si="211"/>
        <v>1</v>
      </c>
      <c r="I301" s="636">
        <f t="shared" si="219"/>
        <v>3.5000000000000003E-2</v>
      </c>
      <c r="J301" s="635" t="b">
        <f t="shared" si="220"/>
        <v>0</v>
      </c>
      <c r="K301" s="308">
        <f t="shared" si="212"/>
        <v>6.6665679038682294E-3</v>
      </c>
      <c r="L301" s="309" t="b">
        <f t="shared" si="221"/>
        <v>0</v>
      </c>
      <c r="M301" s="309" t="b">
        <f t="shared" si="222"/>
        <v>0</v>
      </c>
      <c r="O301" s="147" t="s">
        <v>949</v>
      </c>
      <c r="P301" s="158">
        <v>5.2999999999999999E-2</v>
      </c>
      <c r="Q301" s="159">
        <v>7.4999999999999997E-2</v>
      </c>
      <c r="R301" s="165">
        <v>5.2999999999999999E-2</v>
      </c>
      <c r="S301" s="171">
        <v>8.0000000000000002E-3</v>
      </c>
      <c r="T301" s="172">
        <f>S280</f>
        <v>8.0000000000000002E-3</v>
      </c>
      <c r="U301" s="307">
        <f t="shared" si="213"/>
        <v>0.11666666666666667</v>
      </c>
      <c r="V301" s="291" t="b">
        <f t="shared" si="214"/>
        <v>1</v>
      </c>
      <c r="W301" s="636">
        <f t="shared" si="223"/>
        <v>3.5000000000000003E-2</v>
      </c>
      <c r="X301" s="635" t="b">
        <f t="shared" si="224"/>
        <v>0</v>
      </c>
      <c r="Y301" s="308">
        <f t="shared" si="215"/>
        <v>6.6665679038682294E-3</v>
      </c>
      <c r="Z301" s="309" t="b">
        <f t="shared" si="225"/>
        <v>0</v>
      </c>
      <c r="AA301" s="309" t="b">
        <f t="shared" si="226"/>
        <v>0</v>
      </c>
      <c r="AC301" s="147" t="s">
        <v>949</v>
      </c>
      <c r="AD301" s="158">
        <v>5.1999999999999998E-2</v>
      </c>
      <c r="AE301" s="159">
        <v>7.2999999999999995E-2</v>
      </c>
      <c r="AF301" s="165">
        <v>5.1999999999999998E-2</v>
      </c>
      <c r="AG301" s="171">
        <v>7.7999999999999996E-3</v>
      </c>
      <c r="AH301" s="172">
        <f>AG280</f>
        <v>7.9000000000000008E-3</v>
      </c>
      <c r="AI301" s="307">
        <f t="shared" si="216"/>
        <v>0.11666666666666667</v>
      </c>
      <c r="AJ301" s="291" t="b">
        <f t="shared" si="217"/>
        <v>1</v>
      </c>
      <c r="AK301" s="636">
        <f t="shared" si="227"/>
        <v>3.5000000000000003E-2</v>
      </c>
      <c r="AL301" s="635" t="b">
        <f t="shared" si="228"/>
        <v>0</v>
      </c>
      <c r="AM301" s="308">
        <f t="shared" si="218"/>
        <v>6.6665679038682294E-3</v>
      </c>
      <c r="AN301" s="309" t="b">
        <f t="shared" si="229"/>
        <v>0</v>
      </c>
      <c r="AO301" s="309" t="b">
        <f t="shared" si="230"/>
        <v>0</v>
      </c>
    </row>
    <row r="303" spans="1:41" ht="16" thickBot="1" x14ac:dyDescent="0.25"/>
    <row r="304" spans="1:41" ht="14.75" customHeight="1" thickBot="1" x14ac:dyDescent="0.25">
      <c r="A304" s="528" t="s">
        <v>989</v>
      </c>
      <c r="B304" s="529"/>
      <c r="C304" s="529"/>
      <c r="D304" s="529"/>
      <c r="E304" s="529"/>
      <c r="F304" s="530"/>
      <c r="G304" s="517" t="s">
        <v>1215</v>
      </c>
      <c r="H304" s="626" t="s">
        <v>1214</v>
      </c>
      <c r="I304" s="632" t="s">
        <v>1216</v>
      </c>
      <c r="J304" s="626" t="s">
        <v>1213</v>
      </c>
      <c r="K304" s="517" t="s">
        <v>1130</v>
      </c>
      <c r="L304" s="514" t="s">
        <v>1131</v>
      </c>
      <c r="M304" s="514" t="s">
        <v>1132</v>
      </c>
      <c r="O304" s="531" t="s">
        <v>990</v>
      </c>
      <c r="P304" s="532"/>
      <c r="Q304" s="532"/>
      <c r="R304" s="532"/>
      <c r="S304" s="532"/>
      <c r="T304" s="533"/>
      <c r="U304" s="517" t="s">
        <v>1215</v>
      </c>
      <c r="V304" s="626" t="s">
        <v>1214</v>
      </c>
      <c r="W304" s="632" t="s">
        <v>1216</v>
      </c>
      <c r="X304" s="626" t="s">
        <v>1213</v>
      </c>
      <c r="Y304" s="517" t="s">
        <v>1130</v>
      </c>
      <c r="Z304" s="514" t="s">
        <v>1131</v>
      </c>
      <c r="AA304" s="514" t="s">
        <v>1132</v>
      </c>
      <c r="AC304" s="531" t="s">
        <v>991</v>
      </c>
      <c r="AD304" s="532"/>
      <c r="AE304" s="532"/>
      <c r="AF304" s="532"/>
      <c r="AG304" s="532"/>
      <c r="AH304" s="533"/>
      <c r="AI304" s="517" t="s">
        <v>1215</v>
      </c>
      <c r="AJ304" s="626" t="s">
        <v>1214</v>
      </c>
      <c r="AK304" s="632" t="s">
        <v>1216</v>
      </c>
      <c r="AL304" s="626" t="s">
        <v>1213</v>
      </c>
      <c r="AM304" s="517" t="s">
        <v>1130</v>
      </c>
      <c r="AN304" s="514" t="s">
        <v>1131</v>
      </c>
      <c r="AO304" s="514" t="s">
        <v>1132</v>
      </c>
    </row>
    <row r="305" spans="1:41" ht="14.75" customHeight="1" thickBot="1" x14ac:dyDescent="0.25">
      <c r="A305" s="151"/>
      <c r="B305" s="522" t="s">
        <v>1092</v>
      </c>
      <c r="C305" s="522"/>
      <c r="D305" s="523"/>
      <c r="E305" s="524" t="s">
        <v>958</v>
      </c>
      <c r="F305" s="525"/>
      <c r="G305" s="518"/>
      <c r="H305" s="627"/>
      <c r="I305" s="633"/>
      <c r="J305" s="627"/>
      <c r="K305" s="518"/>
      <c r="L305" s="515"/>
      <c r="M305" s="515"/>
      <c r="O305" s="281"/>
      <c r="P305" s="526" t="s">
        <v>1092</v>
      </c>
      <c r="Q305" s="522"/>
      <c r="R305" s="523"/>
      <c r="S305" s="524" t="s">
        <v>958</v>
      </c>
      <c r="T305" s="525"/>
      <c r="U305" s="518"/>
      <c r="V305" s="627"/>
      <c r="W305" s="633"/>
      <c r="X305" s="627"/>
      <c r="Y305" s="518"/>
      <c r="Z305" s="515"/>
      <c r="AA305" s="515"/>
      <c r="AC305" s="151"/>
      <c r="AD305" s="522" t="s">
        <v>1092</v>
      </c>
      <c r="AE305" s="522"/>
      <c r="AF305" s="523"/>
      <c r="AG305" s="524" t="s">
        <v>958</v>
      </c>
      <c r="AH305" s="525"/>
      <c r="AI305" s="518"/>
      <c r="AJ305" s="627"/>
      <c r="AK305" s="633"/>
      <c r="AL305" s="627"/>
      <c r="AM305" s="518"/>
      <c r="AN305" s="515"/>
      <c r="AO305" s="515"/>
    </row>
    <row r="306" spans="1:41" ht="16" thickBot="1" x14ac:dyDescent="0.25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521"/>
      <c r="H306" s="631"/>
      <c r="I306" s="634"/>
      <c r="J306" s="631"/>
      <c r="K306" s="519"/>
      <c r="L306" s="516"/>
      <c r="M306" s="516"/>
      <c r="O306" s="294" t="s">
        <v>790</v>
      </c>
      <c r="P306" s="292" t="s">
        <v>950</v>
      </c>
      <c r="Q306" s="153" t="s">
        <v>951</v>
      </c>
      <c r="R306" s="154" t="s">
        <v>952</v>
      </c>
      <c r="S306" s="166" t="s">
        <v>956</v>
      </c>
      <c r="T306" s="167" t="s">
        <v>957</v>
      </c>
      <c r="U306" s="521"/>
      <c r="V306" s="631"/>
      <c r="W306" s="634"/>
      <c r="X306" s="631"/>
      <c r="Y306" s="519"/>
      <c r="Z306" s="516"/>
      <c r="AA306" s="516"/>
      <c r="AC306" s="152" t="s">
        <v>790</v>
      </c>
      <c r="AD306" s="153" t="s">
        <v>950</v>
      </c>
      <c r="AE306" s="153" t="s">
        <v>951</v>
      </c>
      <c r="AF306" s="154" t="s">
        <v>952</v>
      </c>
      <c r="AG306" s="166" t="s">
        <v>956</v>
      </c>
      <c r="AH306" s="167" t="s">
        <v>957</v>
      </c>
      <c r="AI306" s="521"/>
      <c r="AJ306" s="631"/>
      <c r="AK306" s="634"/>
      <c r="AL306" s="631"/>
      <c r="AM306" s="519"/>
      <c r="AN306" s="516"/>
      <c r="AO306" s="516"/>
    </row>
    <row r="307" spans="1:41" ht="16" x14ac:dyDescent="0.2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231">35/300</f>
        <v>0.11666666666666667</v>
      </c>
      <c r="H307" s="296" t="b">
        <f t="shared" ref="H307:H328" si="232">IF(C308&lt;G307,TRUE,FALSE)</f>
        <v>1</v>
      </c>
      <c r="I307" s="636">
        <f>35/1000</f>
        <v>3.5000000000000003E-2</v>
      </c>
      <c r="J307" s="635" t="b">
        <f>IF(C307&lt;I307,TRUE,FALSE)</f>
        <v>0</v>
      </c>
      <c r="K307" s="308">
        <f t="shared" ref="K307:K328" si="233">ATAN(G307/(35/2))</f>
        <v>6.6665679038682294E-3</v>
      </c>
      <c r="L307" s="309" t="b">
        <f>IF(F307&lt;K307,TRUE,FALSE)</f>
        <v>0</v>
      </c>
      <c r="M307" s="309" t="b">
        <f>IF(E307&lt;K307,TRUE,FALSE)</f>
        <v>0</v>
      </c>
      <c r="O307" s="219" t="s">
        <v>928</v>
      </c>
      <c r="P307" s="155">
        <v>4.5999999999999999E-2</v>
      </c>
      <c r="Q307" s="156">
        <v>6.4000000000000001E-2</v>
      </c>
      <c r="R307" s="164">
        <v>4.5999999999999999E-2</v>
      </c>
      <c r="S307" s="151">
        <v>6.7999999999999996E-3</v>
      </c>
      <c r="T307" s="168">
        <f>S328</f>
        <v>8.0000000000000002E-3</v>
      </c>
      <c r="U307" s="305">
        <f t="shared" ref="U307:U328" si="234">35/300</f>
        <v>0.11666666666666667</v>
      </c>
      <c r="V307" s="296" t="b">
        <f t="shared" ref="V307:V328" si="235">IF(Q308&lt;U307,TRUE,FALSE)</f>
        <v>1</v>
      </c>
      <c r="W307" s="636">
        <f>35/1000</f>
        <v>3.5000000000000003E-2</v>
      </c>
      <c r="X307" s="635" t="b">
        <f>IF(Q307&lt;W307,TRUE,FALSE)</f>
        <v>0</v>
      </c>
      <c r="Y307" s="308">
        <f t="shared" ref="Y307:Y328" si="236">ATAN(U307/(35/2))</f>
        <v>6.6665679038682294E-3</v>
      </c>
      <c r="Z307" s="309" t="b">
        <f>IF(T307&lt;Y307,TRUE,FALSE)</f>
        <v>0</v>
      </c>
      <c r="AA307" s="309" t="b">
        <f>IF(S307&lt;Y307,TRUE,FALSE)</f>
        <v>0</v>
      </c>
      <c r="AC307" s="149" t="s">
        <v>928</v>
      </c>
      <c r="AD307" s="155">
        <v>4.3999999999999997E-2</v>
      </c>
      <c r="AE307" s="156">
        <v>6.2E-2</v>
      </c>
      <c r="AF307" s="164">
        <v>4.3999999999999997E-2</v>
      </c>
      <c r="AG307" s="151">
        <v>6.7000000000000002E-3</v>
      </c>
      <c r="AH307" s="168">
        <f>AG328</f>
        <v>6.7000000000000002E-3</v>
      </c>
      <c r="AI307" s="305">
        <f t="shared" ref="AI307:AI328" si="237">35/300</f>
        <v>0.11666666666666667</v>
      </c>
      <c r="AJ307" s="296" t="b">
        <f t="shared" ref="AJ307:AJ328" si="238">IF(AE308&lt;AI307,TRUE,FALSE)</f>
        <v>1</v>
      </c>
      <c r="AK307" s="636">
        <f>35/1000</f>
        <v>3.5000000000000003E-2</v>
      </c>
      <c r="AL307" s="635" t="b">
        <f>IF(AE307&lt;AK307,TRUE,FALSE)</f>
        <v>0</v>
      </c>
      <c r="AM307" s="308">
        <f t="shared" ref="AM307:AM328" si="239">ATAN(AI307/(35/2))</f>
        <v>6.6665679038682294E-3</v>
      </c>
      <c r="AN307" s="309" t="b">
        <f>IF(AH307&lt;AM307,TRUE,FALSE)</f>
        <v>0</v>
      </c>
      <c r="AO307" s="309" t="b">
        <f>IF(AG307&lt;AM307,TRUE,FALSE)</f>
        <v>0</v>
      </c>
    </row>
    <row r="308" spans="1:41" ht="16" x14ac:dyDescent="0.2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231"/>
        <v>0.11666666666666667</v>
      </c>
      <c r="H308" s="296" t="b">
        <f t="shared" si="232"/>
        <v>1</v>
      </c>
      <c r="I308" s="636">
        <f t="shared" ref="I308:I328" si="240">35/1000</f>
        <v>3.5000000000000003E-2</v>
      </c>
      <c r="J308" s="635" t="b">
        <f t="shared" ref="J308:J328" si="241">IF(C308&lt;I308,TRUE,FALSE)</f>
        <v>0</v>
      </c>
      <c r="K308" s="308">
        <f t="shared" si="233"/>
        <v>6.6665679038682294E-3</v>
      </c>
      <c r="L308" s="309" t="b">
        <f t="shared" ref="L308:L328" si="242">IF(F308&lt;K308,TRUE,FALSE)</f>
        <v>0</v>
      </c>
      <c r="M308" s="309" t="b">
        <f t="shared" ref="M308:M328" si="243">IF(E308&lt;K308,TRUE,FALSE)</f>
        <v>0</v>
      </c>
      <c r="O308" s="295" t="s">
        <v>929</v>
      </c>
      <c r="P308" s="293">
        <v>4.5999999999999999E-2</v>
      </c>
      <c r="Q308" s="103">
        <v>6.4000000000000001E-2</v>
      </c>
      <c r="R308" s="163">
        <v>4.5999999999999999E-2</v>
      </c>
      <c r="S308" s="169">
        <v>6.8999999999999999E-3</v>
      </c>
      <c r="T308" s="170">
        <f>S327</f>
        <v>7.0000000000000001E-3</v>
      </c>
      <c r="U308" s="305">
        <f t="shared" si="234"/>
        <v>0.11666666666666667</v>
      </c>
      <c r="V308" s="296" t="b">
        <f t="shared" si="235"/>
        <v>1</v>
      </c>
      <c r="W308" s="636">
        <f t="shared" ref="W308:W328" si="244">35/1000</f>
        <v>3.5000000000000003E-2</v>
      </c>
      <c r="X308" s="635" t="b">
        <f t="shared" ref="X308:X328" si="245">IF(Q308&lt;W308,TRUE,FALSE)</f>
        <v>0</v>
      </c>
      <c r="Y308" s="308">
        <f t="shared" si="236"/>
        <v>6.6665679038682294E-3</v>
      </c>
      <c r="Z308" s="309" t="b">
        <f t="shared" ref="Z308:Z328" si="246">IF(T308&lt;Y308,TRUE,FALSE)</f>
        <v>0</v>
      </c>
      <c r="AA308" s="309" t="b">
        <f t="shared" ref="AA308:AA328" si="247">IF(S308&lt;Y308,TRUE,FALSE)</f>
        <v>0</v>
      </c>
      <c r="AC308" s="148" t="s">
        <v>929</v>
      </c>
      <c r="AD308" s="157">
        <v>4.4999999999999998E-2</v>
      </c>
      <c r="AE308" s="103">
        <v>6.3E-2</v>
      </c>
      <c r="AF308" s="163">
        <v>4.4999999999999998E-2</v>
      </c>
      <c r="AG308" s="169">
        <v>6.7000000000000002E-3</v>
      </c>
      <c r="AH308" s="170">
        <f>AG327</f>
        <v>6.7000000000000002E-3</v>
      </c>
      <c r="AI308" s="305">
        <f t="shared" si="237"/>
        <v>0.11666666666666667</v>
      </c>
      <c r="AJ308" s="296" t="b">
        <f t="shared" si="238"/>
        <v>1</v>
      </c>
      <c r="AK308" s="636">
        <f t="shared" ref="AK308:AK328" si="248">35/1000</f>
        <v>3.5000000000000003E-2</v>
      </c>
      <c r="AL308" s="635" t="b">
        <f t="shared" ref="AL308:AL328" si="249">IF(AE308&lt;AK308,TRUE,FALSE)</f>
        <v>0</v>
      </c>
      <c r="AM308" s="308">
        <f t="shared" si="239"/>
        <v>6.6665679038682294E-3</v>
      </c>
      <c r="AN308" s="309" t="b">
        <f t="shared" ref="AN308:AN328" si="250">IF(AH308&lt;AM308,TRUE,FALSE)</f>
        <v>0</v>
      </c>
      <c r="AO308" s="309" t="b">
        <f t="shared" ref="AO308:AO328" si="251">IF(AG308&lt;AM308,TRUE,FALSE)</f>
        <v>0</v>
      </c>
    </row>
    <row r="309" spans="1:41" ht="16" x14ac:dyDescent="0.2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231"/>
        <v>0.11666666666666667</v>
      </c>
      <c r="H309" s="296" t="b">
        <f t="shared" si="232"/>
        <v>1</v>
      </c>
      <c r="I309" s="636">
        <f t="shared" si="240"/>
        <v>3.5000000000000003E-2</v>
      </c>
      <c r="J309" s="635" t="b">
        <f t="shared" si="241"/>
        <v>0</v>
      </c>
      <c r="K309" s="308">
        <f t="shared" si="233"/>
        <v>6.6665679038682294E-3</v>
      </c>
      <c r="L309" s="309" t="b">
        <f t="shared" si="242"/>
        <v>0</v>
      </c>
      <c r="M309" s="309" t="b">
        <f t="shared" si="243"/>
        <v>0</v>
      </c>
      <c r="O309" s="295" t="s">
        <v>930</v>
      </c>
      <c r="P309" s="293">
        <v>4.5999999999999999E-2</v>
      </c>
      <c r="Q309" s="103">
        <v>6.4000000000000001E-2</v>
      </c>
      <c r="R309" s="163">
        <v>4.5999999999999999E-2</v>
      </c>
      <c r="S309" s="169">
        <v>6.8999999999999999E-3</v>
      </c>
      <c r="T309" s="170">
        <f>S326</f>
        <v>6.8999999999999999E-3</v>
      </c>
      <c r="U309" s="305">
        <f t="shared" si="234"/>
        <v>0.11666666666666667</v>
      </c>
      <c r="V309" s="296" t="b">
        <f t="shared" si="235"/>
        <v>1</v>
      </c>
      <c r="W309" s="636">
        <f t="shared" si="244"/>
        <v>3.5000000000000003E-2</v>
      </c>
      <c r="X309" s="635" t="b">
        <f t="shared" si="245"/>
        <v>0</v>
      </c>
      <c r="Y309" s="308">
        <f t="shared" si="236"/>
        <v>6.6665679038682294E-3</v>
      </c>
      <c r="Z309" s="309" t="b">
        <f t="shared" si="246"/>
        <v>0</v>
      </c>
      <c r="AA309" s="309" t="b">
        <f t="shared" si="247"/>
        <v>0</v>
      </c>
      <c r="AC309" s="148" t="s">
        <v>930</v>
      </c>
      <c r="AD309" s="157">
        <v>4.4999999999999998E-2</v>
      </c>
      <c r="AE309" s="103">
        <v>6.3E-2</v>
      </c>
      <c r="AF309" s="163">
        <v>4.4999999999999998E-2</v>
      </c>
      <c r="AG309" s="169">
        <v>6.7999999999999996E-3</v>
      </c>
      <c r="AH309" s="170">
        <f>AG326</f>
        <v>6.7999999999999996E-3</v>
      </c>
      <c r="AI309" s="305">
        <f t="shared" si="237"/>
        <v>0.11666666666666667</v>
      </c>
      <c r="AJ309" s="296" t="b">
        <f t="shared" si="238"/>
        <v>1</v>
      </c>
      <c r="AK309" s="636">
        <f t="shared" si="248"/>
        <v>3.5000000000000003E-2</v>
      </c>
      <c r="AL309" s="635" t="b">
        <f t="shared" si="249"/>
        <v>0</v>
      </c>
      <c r="AM309" s="308">
        <f t="shared" si="239"/>
        <v>6.6665679038682294E-3</v>
      </c>
      <c r="AN309" s="309" t="b">
        <f t="shared" si="250"/>
        <v>0</v>
      </c>
      <c r="AO309" s="309" t="b">
        <f t="shared" si="251"/>
        <v>0</v>
      </c>
    </row>
    <row r="310" spans="1:41" ht="16" x14ac:dyDescent="0.2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231"/>
        <v>0.11666666666666667</v>
      </c>
      <c r="H310" s="296" t="b">
        <f t="shared" si="232"/>
        <v>1</v>
      </c>
      <c r="I310" s="636">
        <f t="shared" si="240"/>
        <v>3.5000000000000003E-2</v>
      </c>
      <c r="J310" s="635" t="b">
        <f t="shared" si="241"/>
        <v>0</v>
      </c>
      <c r="K310" s="308">
        <f t="shared" si="233"/>
        <v>6.6665679038682294E-3</v>
      </c>
      <c r="L310" s="309" t="b">
        <f t="shared" si="242"/>
        <v>0</v>
      </c>
      <c r="M310" s="309" t="b">
        <f t="shared" si="243"/>
        <v>0</v>
      </c>
      <c r="O310" s="295" t="s">
        <v>931</v>
      </c>
      <c r="P310" s="293">
        <v>4.5999999999999999E-2</v>
      </c>
      <c r="Q310" s="103">
        <v>6.5000000000000002E-2</v>
      </c>
      <c r="R310" s="163">
        <v>4.5999999999999999E-2</v>
      </c>
      <c r="S310" s="169">
        <v>6.8999999999999999E-3</v>
      </c>
      <c r="T310" s="170">
        <f>S325</f>
        <v>6.8999999999999999E-3</v>
      </c>
      <c r="U310" s="305">
        <f t="shared" si="234"/>
        <v>0.11666666666666667</v>
      </c>
      <c r="V310" s="296" t="b">
        <f t="shared" si="235"/>
        <v>1</v>
      </c>
      <c r="W310" s="636">
        <f t="shared" si="244"/>
        <v>3.5000000000000003E-2</v>
      </c>
      <c r="X310" s="635" t="b">
        <f t="shared" si="245"/>
        <v>0</v>
      </c>
      <c r="Y310" s="308">
        <f t="shared" si="236"/>
        <v>6.6665679038682294E-3</v>
      </c>
      <c r="Z310" s="309" t="b">
        <f t="shared" si="246"/>
        <v>0</v>
      </c>
      <c r="AA310" s="309" t="b">
        <f t="shared" si="247"/>
        <v>0</v>
      </c>
      <c r="AC310" s="148" t="s">
        <v>931</v>
      </c>
      <c r="AD310" s="157">
        <v>4.4999999999999998E-2</v>
      </c>
      <c r="AE310" s="103">
        <v>6.3E-2</v>
      </c>
      <c r="AF310" s="163">
        <v>4.4999999999999998E-2</v>
      </c>
      <c r="AG310" s="169">
        <v>6.7999999999999996E-3</v>
      </c>
      <c r="AH310" s="170">
        <f>AG325</f>
        <v>6.7999999999999996E-3</v>
      </c>
      <c r="AI310" s="305">
        <f t="shared" si="237"/>
        <v>0.11666666666666667</v>
      </c>
      <c r="AJ310" s="296" t="b">
        <f t="shared" si="238"/>
        <v>1</v>
      </c>
      <c r="AK310" s="636">
        <f t="shared" si="248"/>
        <v>3.5000000000000003E-2</v>
      </c>
      <c r="AL310" s="635" t="b">
        <f t="shared" si="249"/>
        <v>0</v>
      </c>
      <c r="AM310" s="308">
        <f t="shared" si="239"/>
        <v>6.6665679038682294E-3</v>
      </c>
      <c r="AN310" s="309" t="b">
        <f t="shared" si="250"/>
        <v>0</v>
      </c>
      <c r="AO310" s="309" t="b">
        <f t="shared" si="251"/>
        <v>0</v>
      </c>
    </row>
    <row r="311" spans="1:41" ht="16" x14ac:dyDescent="0.2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231"/>
        <v>0.11666666666666667</v>
      </c>
      <c r="H311" s="296" t="b">
        <f t="shared" si="232"/>
        <v>1</v>
      </c>
      <c r="I311" s="636">
        <f t="shared" si="240"/>
        <v>3.5000000000000003E-2</v>
      </c>
      <c r="J311" s="635" t="b">
        <f t="shared" si="241"/>
        <v>0</v>
      </c>
      <c r="K311" s="308">
        <f t="shared" si="233"/>
        <v>6.6665679038682294E-3</v>
      </c>
      <c r="L311" s="309" t="b">
        <f t="shared" si="242"/>
        <v>0</v>
      </c>
      <c r="M311" s="309" t="b">
        <f t="shared" si="243"/>
        <v>0</v>
      </c>
      <c r="O311" s="295" t="s">
        <v>932</v>
      </c>
      <c r="P311" s="293">
        <v>4.5999999999999999E-2</v>
      </c>
      <c r="Q311" s="103">
        <v>6.5000000000000002E-2</v>
      </c>
      <c r="R311" s="163">
        <v>4.5999999999999999E-2</v>
      </c>
      <c r="S311" s="169">
        <v>6.8999999999999999E-3</v>
      </c>
      <c r="T311" s="170">
        <f>S324</f>
        <v>6.8999999999999999E-3</v>
      </c>
      <c r="U311" s="305">
        <f t="shared" si="234"/>
        <v>0.11666666666666667</v>
      </c>
      <c r="V311" s="296" t="b">
        <f t="shared" si="235"/>
        <v>1</v>
      </c>
      <c r="W311" s="636">
        <f t="shared" si="244"/>
        <v>3.5000000000000003E-2</v>
      </c>
      <c r="X311" s="635" t="b">
        <f t="shared" si="245"/>
        <v>0</v>
      </c>
      <c r="Y311" s="308">
        <f t="shared" si="236"/>
        <v>6.6665679038682294E-3</v>
      </c>
      <c r="Z311" s="309" t="b">
        <f t="shared" si="246"/>
        <v>0</v>
      </c>
      <c r="AA311" s="309" t="b">
        <f t="shared" si="247"/>
        <v>0</v>
      </c>
      <c r="AC311" s="148" t="s">
        <v>932</v>
      </c>
      <c r="AD311" s="157">
        <v>4.4999999999999998E-2</v>
      </c>
      <c r="AE311" s="103">
        <v>6.3E-2</v>
      </c>
      <c r="AF311" s="163">
        <v>4.4999999999999998E-2</v>
      </c>
      <c r="AG311" s="169">
        <v>6.7999999999999996E-3</v>
      </c>
      <c r="AH311" s="170">
        <f>AG324</f>
        <v>6.7999999999999996E-3</v>
      </c>
      <c r="AI311" s="305">
        <f t="shared" si="237"/>
        <v>0.11666666666666667</v>
      </c>
      <c r="AJ311" s="296" t="b">
        <f t="shared" si="238"/>
        <v>1</v>
      </c>
      <c r="AK311" s="636">
        <f t="shared" si="248"/>
        <v>3.5000000000000003E-2</v>
      </c>
      <c r="AL311" s="635" t="b">
        <f t="shared" si="249"/>
        <v>0</v>
      </c>
      <c r="AM311" s="308">
        <f t="shared" si="239"/>
        <v>6.6665679038682294E-3</v>
      </c>
      <c r="AN311" s="309" t="b">
        <f t="shared" si="250"/>
        <v>0</v>
      </c>
      <c r="AO311" s="309" t="b">
        <f t="shared" si="251"/>
        <v>0</v>
      </c>
    </row>
    <row r="312" spans="1:41" ht="16" x14ac:dyDescent="0.2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231"/>
        <v>0.11666666666666667</v>
      </c>
      <c r="H312" s="296" t="b">
        <f t="shared" si="232"/>
        <v>1</v>
      </c>
      <c r="I312" s="636">
        <f t="shared" si="240"/>
        <v>3.5000000000000003E-2</v>
      </c>
      <c r="J312" s="635" t="b">
        <f t="shared" si="241"/>
        <v>0</v>
      </c>
      <c r="K312" s="308">
        <f t="shared" si="233"/>
        <v>6.6665679038682294E-3</v>
      </c>
      <c r="L312" s="309" t="b">
        <f t="shared" si="242"/>
        <v>0</v>
      </c>
      <c r="M312" s="309" t="b">
        <f t="shared" si="243"/>
        <v>0</v>
      </c>
      <c r="O312" s="295" t="s">
        <v>933</v>
      </c>
      <c r="P312" s="293">
        <v>4.5999999999999999E-2</v>
      </c>
      <c r="Q312" s="103">
        <v>6.4000000000000001E-2</v>
      </c>
      <c r="R312" s="163">
        <v>4.5999999999999999E-2</v>
      </c>
      <c r="S312" s="169">
        <v>6.8999999999999999E-3</v>
      </c>
      <c r="T312" s="170">
        <f>S323</f>
        <v>6.8999999999999999E-3</v>
      </c>
      <c r="U312" s="305">
        <f t="shared" si="234"/>
        <v>0.11666666666666667</v>
      </c>
      <c r="V312" s="296" t="b">
        <f t="shared" si="235"/>
        <v>1</v>
      </c>
      <c r="W312" s="636">
        <f t="shared" si="244"/>
        <v>3.5000000000000003E-2</v>
      </c>
      <c r="X312" s="635" t="b">
        <f t="shared" si="245"/>
        <v>0</v>
      </c>
      <c r="Y312" s="308">
        <f t="shared" si="236"/>
        <v>6.6665679038682294E-3</v>
      </c>
      <c r="Z312" s="309" t="b">
        <f t="shared" si="246"/>
        <v>0</v>
      </c>
      <c r="AA312" s="309" t="b">
        <f t="shared" si="247"/>
        <v>0</v>
      </c>
      <c r="AC312" s="148" t="s">
        <v>933</v>
      </c>
      <c r="AD312" s="157">
        <v>4.4999999999999998E-2</v>
      </c>
      <c r="AE312" s="103">
        <v>6.3E-2</v>
      </c>
      <c r="AF312" s="163">
        <v>4.4999999999999998E-2</v>
      </c>
      <c r="AG312" s="169">
        <v>6.7999999999999996E-3</v>
      </c>
      <c r="AH312" s="170">
        <f>AG323</f>
        <v>6.7000000000000002E-3</v>
      </c>
      <c r="AI312" s="305">
        <f t="shared" si="237"/>
        <v>0.11666666666666667</v>
      </c>
      <c r="AJ312" s="296" t="b">
        <f t="shared" si="238"/>
        <v>1</v>
      </c>
      <c r="AK312" s="636">
        <f t="shared" si="248"/>
        <v>3.5000000000000003E-2</v>
      </c>
      <c r="AL312" s="635" t="b">
        <f t="shared" si="249"/>
        <v>0</v>
      </c>
      <c r="AM312" s="308">
        <f t="shared" si="239"/>
        <v>6.6665679038682294E-3</v>
      </c>
      <c r="AN312" s="309" t="b">
        <f t="shared" si="250"/>
        <v>0</v>
      </c>
      <c r="AO312" s="309" t="b">
        <f t="shared" si="251"/>
        <v>0</v>
      </c>
    </row>
    <row r="313" spans="1:41" ht="16" x14ac:dyDescent="0.2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231"/>
        <v>0.11666666666666667</v>
      </c>
      <c r="H313" s="296" t="b">
        <f t="shared" si="232"/>
        <v>1</v>
      </c>
      <c r="I313" s="636">
        <f t="shared" si="240"/>
        <v>3.5000000000000003E-2</v>
      </c>
      <c r="J313" s="635" t="b">
        <f t="shared" si="241"/>
        <v>0</v>
      </c>
      <c r="K313" s="308">
        <f t="shared" si="233"/>
        <v>6.6665679038682294E-3</v>
      </c>
      <c r="L313" s="309" t="b">
        <f t="shared" si="242"/>
        <v>0</v>
      </c>
      <c r="M313" s="309" t="b">
        <f t="shared" si="243"/>
        <v>0</v>
      </c>
      <c r="O313" s="295" t="s">
        <v>934</v>
      </c>
      <c r="P313" s="293">
        <v>4.4999999999999998E-2</v>
      </c>
      <c r="Q313" s="103">
        <v>6.4000000000000001E-2</v>
      </c>
      <c r="R313" s="163">
        <v>4.4999999999999998E-2</v>
      </c>
      <c r="S313" s="169">
        <v>6.7999999999999996E-3</v>
      </c>
      <c r="T313" s="170">
        <f>S322</f>
        <v>6.7999999999999996E-3</v>
      </c>
      <c r="U313" s="305">
        <f t="shared" si="234"/>
        <v>0.11666666666666667</v>
      </c>
      <c r="V313" s="296" t="b">
        <f t="shared" si="235"/>
        <v>1</v>
      </c>
      <c r="W313" s="636">
        <f t="shared" si="244"/>
        <v>3.5000000000000003E-2</v>
      </c>
      <c r="X313" s="635" t="b">
        <f t="shared" si="245"/>
        <v>0</v>
      </c>
      <c r="Y313" s="308">
        <f t="shared" si="236"/>
        <v>6.6665679038682294E-3</v>
      </c>
      <c r="Z313" s="309" t="b">
        <f t="shared" si="246"/>
        <v>0</v>
      </c>
      <c r="AA313" s="309" t="b">
        <f t="shared" si="247"/>
        <v>0</v>
      </c>
      <c r="AC313" s="148" t="s">
        <v>934</v>
      </c>
      <c r="AD313" s="157">
        <v>4.4999999999999998E-2</v>
      </c>
      <c r="AE313" s="103">
        <v>6.3E-2</v>
      </c>
      <c r="AF313" s="163">
        <v>4.4999999999999998E-2</v>
      </c>
      <c r="AG313" s="169">
        <v>6.7000000000000002E-3</v>
      </c>
      <c r="AH313" s="170">
        <f>AG322</f>
        <v>6.7000000000000002E-3</v>
      </c>
      <c r="AI313" s="305">
        <f t="shared" si="237"/>
        <v>0.11666666666666667</v>
      </c>
      <c r="AJ313" s="296" t="b">
        <f t="shared" si="238"/>
        <v>1</v>
      </c>
      <c r="AK313" s="636">
        <f t="shared" si="248"/>
        <v>3.5000000000000003E-2</v>
      </c>
      <c r="AL313" s="635" t="b">
        <f t="shared" si="249"/>
        <v>0</v>
      </c>
      <c r="AM313" s="308">
        <f t="shared" si="239"/>
        <v>6.6665679038682294E-3</v>
      </c>
      <c r="AN313" s="309" t="b">
        <f t="shared" si="250"/>
        <v>0</v>
      </c>
      <c r="AO313" s="309" t="b">
        <f t="shared" si="251"/>
        <v>0</v>
      </c>
    </row>
    <row r="314" spans="1:41" ht="16" x14ac:dyDescent="0.2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231"/>
        <v>0.11666666666666667</v>
      </c>
      <c r="H314" s="296" t="b">
        <f t="shared" si="232"/>
        <v>1</v>
      </c>
      <c r="I314" s="636">
        <f t="shared" si="240"/>
        <v>3.5000000000000003E-2</v>
      </c>
      <c r="J314" s="635" t="b">
        <f t="shared" si="241"/>
        <v>0</v>
      </c>
      <c r="K314" s="308">
        <f t="shared" si="233"/>
        <v>6.6665679038682294E-3</v>
      </c>
      <c r="L314" s="309" t="b">
        <f t="shared" si="242"/>
        <v>0</v>
      </c>
      <c r="M314" s="309" t="b">
        <f t="shared" si="243"/>
        <v>0</v>
      </c>
      <c r="O314" s="295" t="s">
        <v>935</v>
      </c>
      <c r="P314" s="293">
        <v>4.4999999999999998E-2</v>
      </c>
      <c r="Q314" s="103">
        <v>6.3E-2</v>
      </c>
      <c r="R314" s="163">
        <v>4.4999999999999998E-2</v>
      </c>
      <c r="S314" s="169">
        <v>6.7000000000000002E-3</v>
      </c>
      <c r="T314" s="170">
        <f>S321</f>
        <v>6.7999999999999996E-3</v>
      </c>
      <c r="U314" s="305">
        <f t="shared" si="234"/>
        <v>0.11666666666666667</v>
      </c>
      <c r="V314" s="296" t="b">
        <f t="shared" si="235"/>
        <v>1</v>
      </c>
      <c r="W314" s="636">
        <f t="shared" si="244"/>
        <v>3.5000000000000003E-2</v>
      </c>
      <c r="X314" s="635" t="b">
        <f t="shared" si="245"/>
        <v>0</v>
      </c>
      <c r="Y314" s="308">
        <f t="shared" si="236"/>
        <v>6.6665679038682294E-3</v>
      </c>
      <c r="Z314" s="309" t="b">
        <f t="shared" si="246"/>
        <v>0</v>
      </c>
      <c r="AA314" s="309" t="b">
        <f t="shared" si="247"/>
        <v>0</v>
      </c>
      <c r="AC314" s="148" t="s">
        <v>935</v>
      </c>
      <c r="AD314" s="157">
        <v>4.4999999999999998E-2</v>
      </c>
      <c r="AE314" s="103">
        <v>6.3E-2</v>
      </c>
      <c r="AF314" s="163">
        <v>4.4999999999999998E-2</v>
      </c>
      <c r="AG314" s="169">
        <v>6.7000000000000002E-3</v>
      </c>
      <c r="AH314" s="170">
        <f>AG321</f>
        <v>6.7000000000000002E-3</v>
      </c>
      <c r="AI314" s="305">
        <f t="shared" si="237"/>
        <v>0.11666666666666667</v>
      </c>
      <c r="AJ314" s="296" t="b">
        <f t="shared" si="238"/>
        <v>1</v>
      </c>
      <c r="AK314" s="636">
        <f t="shared" si="248"/>
        <v>3.5000000000000003E-2</v>
      </c>
      <c r="AL314" s="635" t="b">
        <f t="shared" si="249"/>
        <v>0</v>
      </c>
      <c r="AM314" s="308">
        <f t="shared" si="239"/>
        <v>6.6665679038682294E-3</v>
      </c>
      <c r="AN314" s="309" t="b">
        <f t="shared" si="250"/>
        <v>0</v>
      </c>
      <c r="AO314" s="309" t="b">
        <f t="shared" si="251"/>
        <v>0</v>
      </c>
    </row>
    <row r="315" spans="1:41" ht="16" x14ac:dyDescent="0.2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231"/>
        <v>0.11666666666666667</v>
      </c>
      <c r="H315" s="296" t="b">
        <f t="shared" si="232"/>
        <v>1</v>
      </c>
      <c r="I315" s="636">
        <f t="shared" si="240"/>
        <v>3.5000000000000003E-2</v>
      </c>
      <c r="J315" s="635" t="b">
        <f t="shared" si="241"/>
        <v>0</v>
      </c>
      <c r="K315" s="308">
        <f t="shared" si="233"/>
        <v>6.6665679038682294E-3</v>
      </c>
      <c r="L315" s="309" t="b">
        <f t="shared" si="242"/>
        <v>0</v>
      </c>
      <c r="M315" s="309" t="b">
        <f t="shared" si="243"/>
        <v>0</v>
      </c>
      <c r="O315" s="295" t="s">
        <v>936</v>
      </c>
      <c r="P315" s="293">
        <v>4.3999999999999997E-2</v>
      </c>
      <c r="Q315" s="103">
        <v>6.2E-2</v>
      </c>
      <c r="R315" s="163">
        <v>4.3999999999999997E-2</v>
      </c>
      <c r="S315" s="169">
        <v>6.7000000000000002E-3</v>
      </c>
      <c r="T315" s="170">
        <f>S320</f>
        <v>6.7000000000000002E-3</v>
      </c>
      <c r="U315" s="305">
        <f t="shared" si="234"/>
        <v>0.11666666666666667</v>
      </c>
      <c r="V315" s="296" t="b">
        <f t="shared" si="235"/>
        <v>1</v>
      </c>
      <c r="W315" s="636">
        <f t="shared" si="244"/>
        <v>3.5000000000000003E-2</v>
      </c>
      <c r="X315" s="635" t="b">
        <f t="shared" si="245"/>
        <v>0</v>
      </c>
      <c r="Y315" s="308">
        <f t="shared" si="236"/>
        <v>6.6665679038682294E-3</v>
      </c>
      <c r="Z315" s="309" t="b">
        <f t="shared" si="246"/>
        <v>0</v>
      </c>
      <c r="AA315" s="309" t="b">
        <f t="shared" si="247"/>
        <v>0</v>
      </c>
      <c r="AC315" s="148" t="s">
        <v>936</v>
      </c>
      <c r="AD315" s="157">
        <v>4.4999999999999998E-2</v>
      </c>
      <c r="AE315" s="103">
        <v>6.3E-2</v>
      </c>
      <c r="AF315" s="163">
        <v>4.4999999999999998E-2</v>
      </c>
      <c r="AG315" s="169">
        <v>6.7000000000000002E-3</v>
      </c>
      <c r="AH315" s="170">
        <f>AG320</f>
        <v>6.6E-3</v>
      </c>
      <c r="AI315" s="305">
        <f t="shared" si="237"/>
        <v>0.11666666666666667</v>
      </c>
      <c r="AJ315" s="296" t="b">
        <f t="shared" si="238"/>
        <v>1</v>
      </c>
      <c r="AK315" s="636">
        <f t="shared" si="248"/>
        <v>3.5000000000000003E-2</v>
      </c>
      <c r="AL315" s="635" t="b">
        <f t="shared" si="249"/>
        <v>0</v>
      </c>
      <c r="AM315" s="308">
        <f t="shared" si="239"/>
        <v>6.6665679038682294E-3</v>
      </c>
      <c r="AN315" s="310" t="b">
        <f t="shared" si="250"/>
        <v>1</v>
      </c>
      <c r="AO315" s="309" t="b">
        <f t="shared" si="251"/>
        <v>0</v>
      </c>
    </row>
    <row r="316" spans="1:41" ht="16" x14ac:dyDescent="0.2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231"/>
        <v>0.11666666666666667</v>
      </c>
      <c r="H316" s="296" t="b">
        <f t="shared" si="232"/>
        <v>1</v>
      </c>
      <c r="I316" s="636">
        <f t="shared" si="240"/>
        <v>3.5000000000000003E-2</v>
      </c>
      <c r="J316" s="635" t="b">
        <f t="shared" si="241"/>
        <v>0</v>
      </c>
      <c r="K316" s="308">
        <f t="shared" si="233"/>
        <v>6.6665679038682294E-3</v>
      </c>
      <c r="L316" s="310" t="b">
        <f t="shared" si="242"/>
        <v>1</v>
      </c>
      <c r="M316" s="310" t="b">
        <f t="shared" si="243"/>
        <v>1</v>
      </c>
      <c r="O316" s="295" t="s">
        <v>937</v>
      </c>
      <c r="P316" s="293">
        <v>4.3999999999999997E-2</v>
      </c>
      <c r="Q316" s="103">
        <v>6.2E-2</v>
      </c>
      <c r="R316" s="163">
        <v>4.3999999999999997E-2</v>
      </c>
      <c r="S316" s="169">
        <v>6.6E-3</v>
      </c>
      <c r="T316" s="170">
        <f>S319</f>
        <v>6.6E-3</v>
      </c>
      <c r="U316" s="305">
        <f t="shared" si="234"/>
        <v>0.11666666666666667</v>
      </c>
      <c r="V316" s="296" t="b">
        <f t="shared" si="235"/>
        <v>1</v>
      </c>
      <c r="W316" s="636">
        <f t="shared" si="244"/>
        <v>3.5000000000000003E-2</v>
      </c>
      <c r="X316" s="635" t="b">
        <f t="shared" si="245"/>
        <v>0</v>
      </c>
      <c r="Y316" s="308">
        <f t="shared" si="236"/>
        <v>6.6665679038682294E-3</v>
      </c>
      <c r="Z316" s="310" t="b">
        <f t="shared" si="246"/>
        <v>1</v>
      </c>
      <c r="AA316" s="310" t="b">
        <f t="shared" si="247"/>
        <v>1</v>
      </c>
      <c r="AC316" s="148" t="s">
        <v>937</v>
      </c>
      <c r="AD316" s="157">
        <v>4.3999999999999997E-2</v>
      </c>
      <c r="AE316" s="103">
        <v>6.0999999999999999E-2</v>
      </c>
      <c r="AF316" s="163">
        <v>4.3999999999999997E-2</v>
      </c>
      <c r="AG316" s="169">
        <v>6.6E-3</v>
      </c>
      <c r="AH316" s="170">
        <f>AG319</f>
        <v>6.6E-3</v>
      </c>
      <c r="AI316" s="305">
        <f t="shared" si="237"/>
        <v>0.11666666666666667</v>
      </c>
      <c r="AJ316" s="296" t="b">
        <f t="shared" si="238"/>
        <v>1</v>
      </c>
      <c r="AK316" s="636">
        <f t="shared" si="248"/>
        <v>3.5000000000000003E-2</v>
      </c>
      <c r="AL316" s="635" t="b">
        <f t="shared" si="249"/>
        <v>0</v>
      </c>
      <c r="AM316" s="308">
        <f t="shared" si="239"/>
        <v>6.6665679038682294E-3</v>
      </c>
      <c r="AN316" s="310" t="b">
        <f t="shared" si="250"/>
        <v>1</v>
      </c>
      <c r="AO316" s="310" t="b">
        <f t="shared" si="251"/>
        <v>1</v>
      </c>
    </row>
    <row r="317" spans="1:41" ht="16" x14ac:dyDescent="0.2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231"/>
        <v>0.11666666666666667</v>
      </c>
      <c r="H317" s="296" t="b">
        <f t="shared" si="232"/>
        <v>1</v>
      </c>
      <c r="I317" s="636">
        <f t="shared" si="240"/>
        <v>3.5000000000000003E-2</v>
      </c>
      <c r="J317" s="635" t="b">
        <f t="shared" si="241"/>
        <v>0</v>
      </c>
      <c r="K317" s="308">
        <f t="shared" si="233"/>
        <v>6.6665679038682294E-3</v>
      </c>
      <c r="L317" s="310" t="b">
        <f t="shared" si="242"/>
        <v>1</v>
      </c>
      <c r="M317" s="310" t="b">
        <f t="shared" si="243"/>
        <v>1</v>
      </c>
      <c r="O317" s="295" t="s">
        <v>938</v>
      </c>
      <c r="P317" s="293">
        <v>4.3999999999999997E-2</v>
      </c>
      <c r="Q317" s="103">
        <v>6.2E-2</v>
      </c>
      <c r="R317" s="163">
        <v>4.3999999999999997E-2</v>
      </c>
      <c r="S317" s="169">
        <v>6.6E-3</v>
      </c>
      <c r="T317" s="170">
        <f>S318</f>
        <v>6.6E-3</v>
      </c>
      <c r="U317" s="305">
        <f t="shared" si="234"/>
        <v>0.11666666666666667</v>
      </c>
      <c r="V317" s="296" t="b">
        <f t="shared" si="235"/>
        <v>1</v>
      </c>
      <c r="W317" s="636">
        <f t="shared" si="244"/>
        <v>3.5000000000000003E-2</v>
      </c>
      <c r="X317" s="635" t="b">
        <f t="shared" si="245"/>
        <v>0</v>
      </c>
      <c r="Y317" s="308">
        <f t="shared" si="236"/>
        <v>6.6665679038682294E-3</v>
      </c>
      <c r="Z317" s="310" t="b">
        <f t="shared" si="246"/>
        <v>1</v>
      </c>
      <c r="AA317" s="310" t="b">
        <f t="shared" si="247"/>
        <v>1</v>
      </c>
      <c r="AC317" s="148" t="s">
        <v>938</v>
      </c>
      <c r="AD317" s="157">
        <v>4.3999999999999997E-2</v>
      </c>
      <c r="AE317" s="103">
        <v>6.0999999999999999E-2</v>
      </c>
      <c r="AF317" s="163">
        <v>4.3999999999999997E-2</v>
      </c>
      <c r="AG317" s="169">
        <v>6.6E-3</v>
      </c>
      <c r="AH317" s="170">
        <f>AG318</f>
        <v>6.6E-3</v>
      </c>
      <c r="AI317" s="305">
        <f t="shared" si="237"/>
        <v>0.11666666666666667</v>
      </c>
      <c r="AJ317" s="296" t="b">
        <f t="shared" si="238"/>
        <v>1</v>
      </c>
      <c r="AK317" s="636">
        <f t="shared" si="248"/>
        <v>3.5000000000000003E-2</v>
      </c>
      <c r="AL317" s="635" t="b">
        <f t="shared" si="249"/>
        <v>0</v>
      </c>
      <c r="AM317" s="308">
        <f t="shared" si="239"/>
        <v>6.6665679038682294E-3</v>
      </c>
      <c r="AN317" s="310" t="b">
        <f t="shared" si="250"/>
        <v>1</v>
      </c>
      <c r="AO317" s="310" t="b">
        <f t="shared" si="251"/>
        <v>1</v>
      </c>
    </row>
    <row r="318" spans="1:41" ht="16" x14ac:dyDescent="0.2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231"/>
        <v>0.11666666666666667</v>
      </c>
      <c r="H318" s="296" t="b">
        <f t="shared" si="232"/>
        <v>1</v>
      </c>
      <c r="I318" s="636">
        <f t="shared" si="240"/>
        <v>3.5000000000000003E-2</v>
      </c>
      <c r="J318" s="635" t="b">
        <f t="shared" si="241"/>
        <v>0</v>
      </c>
      <c r="K318" s="308">
        <f t="shared" si="233"/>
        <v>6.6665679038682294E-3</v>
      </c>
      <c r="L318" s="310" t="b">
        <f t="shared" si="242"/>
        <v>1</v>
      </c>
      <c r="M318" s="310" t="b">
        <f t="shared" si="243"/>
        <v>1</v>
      </c>
      <c r="O318" s="295" t="s">
        <v>939</v>
      </c>
      <c r="P318" s="293">
        <v>4.3999999999999997E-2</v>
      </c>
      <c r="Q318" s="103">
        <v>6.2E-2</v>
      </c>
      <c r="R318" s="163">
        <v>4.3999999999999997E-2</v>
      </c>
      <c r="S318" s="169">
        <v>6.6E-3</v>
      </c>
      <c r="T318" s="170">
        <f>S317</f>
        <v>6.6E-3</v>
      </c>
      <c r="U318" s="305">
        <f t="shared" si="234"/>
        <v>0.11666666666666667</v>
      </c>
      <c r="V318" s="296" t="b">
        <f t="shared" si="235"/>
        <v>1</v>
      </c>
      <c r="W318" s="636">
        <f t="shared" si="244"/>
        <v>3.5000000000000003E-2</v>
      </c>
      <c r="X318" s="635" t="b">
        <f t="shared" si="245"/>
        <v>0</v>
      </c>
      <c r="Y318" s="308">
        <f t="shared" si="236"/>
        <v>6.6665679038682294E-3</v>
      </c>
      <c r="Z318" s="310" t="b">
        <f t="shared" si="246"/>
        <v>1</v>
      </c>
      <c r="AA318" s="310" t="b">
        <f t="shared" si="247"/>
        <v>1</v>
      </c>
      <c r="AC318" s="148" t="s">
        <v>939</v>
      </c>
      <c r="AD318" s="157">
        <v>4.3999999999999997E-2</v>
      </c>
      <c r="AE318" s="103">
        <v>6.0999999999999999E-2</v>
      </c>
      <c r="AF318" s="163">
        <v>4.3999999999999997E-2</v>
      </c>
      <c r="AG318" s="169">
        <v>6.6E-3</v>
      </c>
      <c r="AH318" s="170">
        <f>AG317</f>
        <v>6.6E-3</v>
      </c>
      <c r="AI318" s="305">
        <f t="shared" si="237"/>
        <v>0.11666666666666667</v>
      </c>
      <c r="AJ318" s="296" t="b">
        <f t="shared" si="238"/>
        <v>1</v>
      </c>
      <c r="AK318" s="636">
        <f t="shared" si="248"/>
        <v>3.5000000000000003E-2</v>
      </c>
      <c r="AL318" s="635" t="b">
        <f t="shared" si="249"/>
        <v>0</v>
      </c>
      <c r="AM318" s="308">
        <f t="shared" si="239"/>
        <v>6.6665679038682294E-3</v>
      </c>
      <c r="AN318" s="310" t="b">
        <f t="shared" si="250"/>
        <v>1</v>
      </c>
      <c r="AO318" s="310" t="b">
        <f t="shared" si="251"/>
        <v>1</v>
      </c>
    </row>
    <row r="319" spans="1:41" ht="16" x14ac:dyDescent="0.2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231"/>
        <v>0.11666666666666667</v>
      </c>
      <c r="H319" s="296" t="b">
        <f t="shared" si="232"/>
        <v>1</v>
      </c>
      <c r="I319" s="636">
        <f t="shared" si="240"/>
        <v>3.5000000000000003E-2</v>
      </c>
      <c r="J319" s="635" t="b">
        <f t="shared" si="241"/>
        <v>0</v>
      </c>
      <c r="K319" s="308">
        <f t="shared" si="233"/>
        <v>6.6665679038682294E-3</v>
      </c>
      <c r="L319" s="310" t="b">
        <f t="shared" si="242"/>
        <v>1</v>
      </c>
      <c r="M319" s="310" t="b">
        <f t="shared" si="243"/>
        <v>1</v>
      </c>
      <c r="O319" s="295" t="s">
        <v>940</v>
      </c>
      <c r="P319" s="293">
        <v>4.3999999999999997E-2</v>
      </c>
      <c r="Q319" s="103">
        <v>6.2E-2</v>
      </c>
      <c r="R319" s="163">
        <v>4.3999999999999997E-2</v>
      </c>
      <c r="S319" s="169">
        <v>6.6E-3</v>
      </c>
      <c r="T319" s="170">
        <f>S316</f>
        <v>6.6E-3</v>
      </c>
      <c r="U319" s="305">
        <f t="shared" si="234"/>
        <v>0.11666666666666667</v>
      </c>
      <c r="V319" s="296" t="b">
        <f t="shared" si="235"/>
        <v>1</v>
      </c>
      <c r="W319" s="636">
        <f t="shared" si="244"/>
        <v>3.5000000000000003E-2</v>
      </c>
      <c r="X319" s="635" t="b">
        <f t="shared" si="245"/>
        <v>0</v>
      </c>
      <c r="Y319" s="308">
        <f t="shared" si="236"/>
        <v>6.6665679038682294E-3</v>
      </c>
      <c r="Z319" s="310" t="b">
        <f t="shared" si="246"/>
        <v>1</v>
      </c>
      <c r="AA319" s="310" t="b">
        <f t="shared" si="247"/>
        <v>1</v>
      </c>
      <c r="AC319" s="148" t="s">
        <v>940</v>
      </c>
      <c r="AD319" s="157">
        <v>4.3999999999999997E-2</v>
      </c>
      <c r="AE319" s="103">
        <v>6.0999999999999999E-2</v>
      </c>
      <c r="AF319" s="163">
        <v>4.3999999999999997E-2</v>
      </c>
      <c r="AG319" s="169">
        <v>6.6E-3</v>
      </c>
      <c r="AH319" s="170">
        <f>AG316</f>
        <v>6.6E-3</v>
      </c>
      <c r="AI319" s="305">
        <f t="shared" si="237"/>
        <v>0.11666666666666667</v>
      </c>
      <c r="AJ319" s="296" t="b">
        <f t="shared" si="238"/>
        <v>1</v>
      </c>
      <c r="AK319" s="636">
        <f t="shared" si="248"/>
        <v>3.5000000000000003E-2</v>
      </c>
      <c r="AL319" s="635" t="b">
        <f t="shared" si="249"/>
        <v>0</v>
      </c>
      <c r="AM319" s="308">
        <f t="shared" si="239"/>
        <v>6.6665679038682294E-3</v>
      </c>
      <c r="AN319" s="310" t="b">
        <f t="shared" si="250"/>
        <v>1</v>
      </c>
      <c r="AO319" s="310" t="b">
        <f t="shared" si="251"/>
        <v>1</v>
      </c>
    </row>
    <row r="320" spans="1:41" ht="16" x14ac:dyDescent="0.2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231"/>
        <v>0.11666666666666667</v>
      </c>
      <c r="H320" s="296" t="b">
        <f t="shared" si="232"/>
        <v>1</v>
      </c>
      <c r="I320" s="636">
        <f t="shared" si="240"/>
        <v>3.5000000000000003E-2</v>
      </c>
      <c r="J320" s="635" t="b">
        <f t="shared" si="241"/>
        <v>0</v>
      </c>
      <c r="K320" s="308">
        <f t="shared" si="233"/>
        <v>6.6665679038682294E-3</v>
      </c>
      <c r="L320" s="309" t="b">
        <f t="shared" si="242"/>
        <v>0</v>
      </c>
      <c r="M320" s="309" t="b">
        <f t="shared" si="243"/>
        <v>0</v>
      </c>
      <c r="O320" s="295" t="s">
        <v>941</v>
      </c>
      <c r="P320" s="293">
        <v>4.3999999999999997E-2</v>
      </c>
      <c r="Q320" s="103">
        <v>6.2E-2</v>
      </c>
      <c r="R320" s="163">
        <v>4.3999999999999997E-2</v>
      </c>
      <c r="S320" s="169">
        <v>6.7000000000000002E-3</v>
      </c>
      <c r="T320" s="170">
        <f>S315</f>
        <v>6.7000000000000002E-3</v>
      </c>
      <c r="U320" s="305">
        <f t="shared" si="234"/>
        <v>0.11666666666666667</v>
      </c>
      <c r="V320" s="296" t="b">
        <f t="shared" si="235"/>
        <v>1</v>
      </c>
      <c r="W320" s="636">
        <f t="shared" si="244"/>
        <v>3.5000000000000003E-2</v>
      </c>
      <c r="X320" s="635" t="b">
        <f t="shared" si="245"/>
        <v>0</v>
      </c>
      <c r="Y320" s="308">
        <f t="shared" si="236"/>
        <v>6.6665679038682294E-3</v>
      </c>
      <c r="Z320" s="309" t="b">
        <f t="shared" si="246"/>
        <v>0</v>
      </c>
      <c r="AA320" s="309" t="b">
        <f t="shared" si="247"/>
        <v>0</v>
      </c>
      <c r="AC320" s="148" t="s">
        <v>941</v>
      </c>
      <c r="AD320" s="157">
        <v>4.3999999999999997E-2</v>
      </c>
      <c r="AE320" s="103">
        <v>6.0999999999999999E-2</v>
      </c>
      <c r="AF320" s="163">
        <v>4.3999999999999997E-2</v>
      </c>
      <c r="AG320" s="169">
        <v>6.6E-3</v>
      </c>
      <c r="AH320" s="170">
        <f>AG315</f>
        <v>6.7000000000000002E-3</v>
      </c>
      <c r="AI320" s="305">
        <f t="shared" si="237"/>
        <v>0.11666666666666667</v>
      </c>
      <c r="AJ320" s="296" t="b">
        <f t="shared" si="238"/>
        <v>1</v>
      </c>
      <c r="AK320" s="636">
        <f t="shared" si="248"/>
        <v>3.5000000000000003E-2</v>
      </c>
      <c r="AL320" s="635" t="b">
        <f t="shared" si="249"/>
        <v>0</v>
      </c>
      <c r="AM320" s="308">
        <f t="shared" si="239"/>
        <v>6.6665679038682294E-3</v>
      </c>
      <c r="AN320" s="309" t="b">
        <f t="shared" si="250"/>
        <v>0</v>
      </c>
      <c r="AO320" s="310" t="b">
        <f t="shared" si="251"/>
        <v>1</v>
      </c>
    </row>
    <row r="321" spans="1:41" ht="16" x14ac:dyDescent="0.2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231"/>
        <v>0.11666666666666667</v>
      </c>
      <c r="H321" s="296" t="b">
        <f t="shared" si="232"/>
        <v>1</v>
      </c>
      <c r="I321" s="636">
        <f t="shared" si="240"/>
        <v>3.5000000000000003E-2</v>
      </c>
      <c r="J321" s="635" t="b">
        <f t="shared" si="241"/>
        <v>0</v>
      </c>
      <c r="K321" s="308">
        <f t="shared" si="233"/>
        <v>6.6665679038682294E-3</v>
      </c>
      <c r="L321" s="309" t="b">
        <f t="shared" si="242"/>
        <v>0</v>
      </c>
      <c r="M321" s="309" t="b">
        <f t="shared" si="243"/>
        <v>0</v>
      </c>
      <c r="O321" s="295" t="s">
        <v>942</v>
      </c>
      <c r="P321" s="293">
        <v>4.4999999999999998E-2</v>
      </c>
      <c r="Q321" s="103">
        <v>6.4000000000000001E-2</v>
      </c>
      <c r="R321" s="163">
        <v>4.4999999999999998E-2</v>
      </c>
      <c r="S321" s="169">
        <v>6.7999999999999996E-3</v>
      </c>
      <c r="T321" s="170">
        <f>S314</f>
        <v>6.7000000000000002E-3</v>
      </c>
      <c r="U321" s="305">
        <f t="shared" si="234"/>
        <v>0.11666666666666667</v>
      </c>
      <c r="V321" s="296" t="b">
        <f t="shared" si="235"/>
        <v>1</v>
      </c>
      <c r="W321" s="636">
        <f t="shared" si="244"/>
        <v>3.5000000000000003E-2</v>
      </c>
      <c r="X321" s="635" t="b">
        <f t="shared" si="245"/>
        <v>0</v>
      </c>
      <c r="Y321" s="308">
        <f t="shared" si="236"/>
        <v>6.6665679038682294E-3</v>
      </c>
      <c r="Z321" s="309" t="b">
        <f t="shared" si="246"/>
        <v>0</v>
      </c>
      <c r="AA321" s="309" t="b">
        <f t="shared" si="247"/>
        <v>0</v>
      </c>
      <c r="AC321" s="148" t="s">
        <v>942</v>
      </c>
      <c r="AD321" s="157">
        <v>4.3999999999999997E-2</v>
      </c>
      <c r="AE321" s="103">
        <v>6.2E-2</v>
      </c>
      <c r="AF321" s="163">
        <v>4.3999999999999997E-2</v>
      </c>
      <c r="AG321" s="169">
        <v>6.7000000000000002E-3</v>
      </c>
      <c r="AH321" s="170">
        <f>AG314</f>
        <v>6.7000000000000002E-3</v>
      </c>
      <c r="AI321" s="305">
        <f t="shared" si="237"/>
        <v>0.11666666666666667</v>
      </c>
      <c r="AJ321" s="296" t="b">
        <f t="shared" si="238"/>
        <v>1</v>
      </c>
      <c r="AK321" s="636">
        <f t="shared" si="248"/>
        <v>3.5000000000000003E-2</v>
      </c>
      <c r="AL321" s="635" t="b">
        <f t="shared" si="249"/>
        <v>0</v>
      </c>
      <c r="AM321" s="308">
        <f t="shared" si="239"/>
        <v>6.6665679038682294E-3</v>
      </c>
      <c r="AN321" s="309" t="b">
        <f t="shared" si="250"/>
        <v>0</v>
      </c>
      <c r="AO321" s="309" t="b">
        <f t="shared" si="251"/>
        <v>0</v>
      </c>
    </row>
    <row r="322" spans="1:41" ht="16" x14ac:dyDescent="0.2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231"/>
        <v>0.11666666666666667</v>
      </c>
      <c r="H322" s="296" t="b">
        <f t="shared" si="232"/>
        <v>1</v>
      </c>
      <c r="I322" s="636">
        <f t="shared" si="240"/>
        <v>3.5000000000000003E-2</v>
      </c>
      <c r="J322" s="635" t="b">
        <f t="shared" si="241"/>
        <v>0</v>
      </c>
      <c r="K322" s="308">
        <f t="shared" si="233"/>
        <v>6.6665679038682294E-3</v>
      </c>
      <c r="L322" s="309" t="b">
        <f t="shared" si="242"/>
        <v>0</v>
      </c>
      <c r="M322" s="309" t="b">
        <f t="shared" si="243"/>
        <v>0</v>
      </c>
      <c r="O322" s="295" t="s">
        <v>943</v>
      </c>
      <c r="P322" s="293">
        <v>4.4999999999999998E-2</v>
      </c>
      <c r="Q322" s="103">
        <v>6.4000000000000001E-2</v>
      </c>
      <c r="R322" s="163">
        <v>4.4999999999999998E-2</v>
      </c>
      <c r="S322" s="169">
        <v>6.7999999999999996E-3</v>
      </c>
      <c r="T322" s="170">
        <f>S313</f>
        <v>6.7999999999999996E-3</v>
      </c>
      <c r="U322" s="305">
        <f t="shared" si="234"/>
        <v>0.11666666666666667</v>
      </c>
      <c r="V322" s="296" t="b">
        <f t="shared" si="235"/>
        <v>1</v>
      </c>
      <c r="W322" s="636">
        <f t="shared" si="244"/>
        <v>3.5000000000000003E-2</v>
      </c>
      <c r="X322" s="635" t="b">
        <f t="shared" si="245"/>
        <v>0</v>
      </c>
      <c r="Y322" s="308">
        <f t="shared" si="236"/>
        <v>6.6665679038682294E-3</v>
      </c>
      <c r="Z322" s="309" t="b">
        <f t="shared" si="246"/>
        <v>0</v>
      </c>
      <c r="AA322" s="309" t="b">
        <f t="shared" si="247"/>
        <v>0</v>
      </c>
      <c r="AC322" s="148" t="s">
        <v>943</v>
      </c>
      <c r="AD322" s="157">
        <v>4.3999999999999997E-2</v>
      </c>
      <c r="AE322" s="103">
        <v>6.3E-2</v>
      </c>
      <c r="AF322" s="163">
        <v>4.3999999999999997E-2</v>
      </c>
      <c r="AG322" s="169">
        <v>6.7000000000000002E-3</v>
      </c>
      <c r="AH322" s="170">
        <f>AG313</f>
        <v>6.7000000000000002E-3</v>
      </c>
      <c r="AI322" s="305">
        <f t="shared" si="237"/>
        <v>0.11666666666666667</v>
      </c>
      <c r="AJ322" s="296" t="b">
        <f t="shared" si="238"/>
        <v>1</v>
      </c>
      <c r="AK322" s="636">
        <f t="shared" si="248"/>
        <v>3.5000000000000003E-2</v>
      </c>
      <c r="AL322" s="635" t="b">
        <f t="shared" si="249"/>
        <v>0</v>
      </c>
      <c r="AM322" s="308">
        <f t="shared" si="239"/>
        <v>6.6665679038682294E-3</v>
      </c>
      <c r="AN322" s="309" t="b">
        <f t="shared" si="250"/>
        <v>0</v>
      </c>
      <c r="AO322" s="309" t="b">
        <f t="shared" si="251"/>
        <v>0</v>
      </c>
    </row>
    <row r="323" spans="1:41" ht="16" x14ac:dyDescent="0.2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231"/>
        <v>0.11666666666666667</v>
      </c>
      <c r="H323" s="296" t="b">
        <f t="shared" si="232"/>
        <v>1</v>
      </c>
      <c r="I323" s="636">
        <f t="shared" si="240"/>
        <v>3.5000000000000003E-2</v>
      </c>
      <c r="J323" s="635" t="b">
        <f t="shared" si="241"/>
        <v>0</v>
      </c>
      <c r="K323" s="308">
        <f t="shared" si="233"/>
        <v>6.6665679038682294E-3</v>
      </c>
      <c r="L323" s="309" t="b">
        <f t="shared" si="242"/>
        <v>0</v>
      </c>
      <c r="M323" s="309" t="b">
        <f t="shared" si="243"/>
        <v>0</v>
      </c>
      <c r="O323" s="295" t="s">
        <v>944</v>
      </c>
      <c r="P323" s="293">
        <v>4.5999999999999999E-2</v>
      </c>
      <c r="Q323" s="103">
        <v>6.5000000000000002E-2</v>
      </c>
      <c r="R323" s="163">
        <v>4.5999999999999999E-2</v>
      </c>
      <c r="S323" s="169">
        <v>6.8999999999999999E-3</v>
      </c>
      <c r="T323" s="170">
        <f>S312</f>
        <v>6.8999999999999999E-3</v>
      </c>
      <c r="U323" s="305">
        <f t="shared" si="234"/>
        <v>0.11666666666666667</v>
      </c>
      <c r="V323" s="296" t="b">
        <f t="shared" si="235"/>
        <v>1</v>
      </c>
      <c r="W323" s="636">
        <f t="shared" si="244"/>
        <v>3.5000000000000003E-2</v>
      </c>
      <c r="X323" s="635" t="b">
        <f t="shared" si="245"/>
        <v>0</v>
      </c>
      <c r="Y323" s="308">
        <f t="shared" si="236"/>
        <v>6.6665679038682294E-3</v>
      </c>
      <c r="Z323" s="309" t="b">
        <f t="shared" si="246"/>
        <v>0</v>
      </c>
      <c r="AA323" s="309" t="b">
        <f t="shared" si="247"/>
        <v>0</v>
      </c>
      <c r="AC323" s="148" t="s">
        <v>944</v>
      </c>
      <c r="AD323" s="157">
        <v>4.4999999999999998E-2</v>
      </c>
      <c r="AE323" s="103">
        <v>6.3E-2</v>
      </c>
      <c r="AF323" s="163">
        <v>4.4999999999999998E-2</v>
      </c>
      <c r="AG323" s="169">
        <v>6.7000000000000002E-3</v>
      </c>
      <c r="AH323" s="170">
        <f>AG312</f>
        <v>6.7999999999999996E-3</v>
      </c>
      <c r="AI323" s="305">
        <f t="shared" si="237"/>
        <v>0.11666666666666667</v>
      </c>
      <c r="AJ323" s="296" t="b">
        <f t="shared" si="238"/>
        <v>1</v>
      </c>
      <c r="AK323" s="636">
        <f t="shared" si="248"/>
        <v>3.5000000000000003E-2</v>
      </c>
      <c r="AL323" s="635" t="b">
        <f t="shared" si="249"/>
        <v>0</v>
      </c>
      <c r="AM323" s="308">
        <f t="shared" si="239"/>
        <v>6.6665679038682294E-3</v>
      </c>
      <c r="AN323" s="309" t="b">
        <f t="shared" si="250"/>
        <v>0</v>
      </c>
      <c r="AO323" s="309" t="b">
        <f t="shared" si="251"/>
        <v>0</v>
      </c>
    </row>
    <row r="324" spans="1:41" ht="16" x14ac:dyDescent="0.2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231"/>
        <v>0.11666666666666667</v>
      </c>
      <c r="H324" s="296" t="b">
        <f t="shared" si="232"/>
        <v>1</v>
      </c>
      <c r="I324" s="636">
        <f t="shared" si="240"/>
        <v>3.5000000000000003E-2</v>
      </c>
      <c r="J324" s="635" t="b">
        <f t="shared" si="241"/>
        <v>0</v>
      </c>
      <c r="K324" s="308">
        <f t="shared" si="233"/>
        <v>6.6665679038682294E-3</v>
      </c>
      <c r="L324" s="309" t="b">
        <f t="shared" si="242"/>
        <v>0</v>
      </c>
      <c r="M324" s="309" t="b">
        <f t="shared" si="243"/>
        <v>0</v>
      </c>
      <c r="O324" s="295" t="s">
        <v>945</v>
      </c>
      <c r="P324" s="293">
        <v>4.5999999999999999E-2</v>
      </c>
      <c r="Q324" s="103">
        <v>6.5000000000000002E-2</v>
      </c>
      <c r="R324" s="163">
        <v>4.5999999999999999E-2</v>
      </c>
      <c r="S324" s="169">
        <v>6.8999999999999999E-3</v>
      </c>
      <c r="T324" s="170">
        <f>S311</f>
        <v>6.8999999999999999E-3</v>
      </c>
      <c r="U324" s="305">
        <f t="shared" si="234"/>
        <v>0.11666666666666667</v>
      </c>
      <c r="V324" s="296" t="b">
        <f t="shared" si="235"/>
        <v>1</v>
      </c>
      <c r="W324" s="636">
        <f t="shared" si="244"/>
        <v>3.5000000000000003E-2</v>
      </c>
      <c r="X324" s="635" t="b">
        <f t="shared" si="245"/>
        <v>0</v>
      </c>
      <c r="Y324" s="308">
        <f t="shared" si="236"/>
        <v>6.6665679038682294E-3</v>
      </c>
      <c r="Z324" s="309" t="b">
        <f t="shared" si="246"/>
        <v>0</v>
      </c>
      <c r="AA324" s="309" t="b">
        <f t="shared" si="247"/>
        <v>0</v>
      </c>
      <c r="AC324" s="148" t="s">
        <v>945</v>
      </c>
      <c r="AD324" s="157">
        <v>4.4999999999999998E-2</v>
      </c>
      <c r="AE324" s="103">
        <v>6.3E-2</v>
      </c>
      <c r="AF324" s="163">
        <v>4.4999999999999998E-2</v>
      </c>
      <c r="AG324" s="169">
        <v>6.7999999999999996E-3</v>
      </c>
      <c r="AH324" s="170">
        <f>AG311</f>
        <v>6.7999999999999996E-3</v>
      </c>
      <c r="AI324" s="305">
        <f t="shared" si="237"/>
        <v>0.11666666666666667</v>
      </c>
      <c r="AJ324" s="296" t="b">
        <f t="shared" si="238"/>
        <v>1</v>
      </c>
      <c r="AK324" s="636">
        <f t="shared" si="248"/>
        <v>3.5000000000000003E-2</v>
      </c>
      <c r="AL324" s="635" t="b">
        <f t="shared" si="249"/>
        <v>0</v>
      </c>
      <c r="AM324" s="308">
        <f t="shared" si="239"/>
        <v>6.6665679038682294E-3</v>
      </c>
      <c r="AN324" s="309" t="b">
        <f t="shared" si="250"/>
        <v>0</v>
      </c>
      <c r="AO324" s="309" t="b">
        <f t="shared" si="251"/>
        <v>0</v>
      </c>
    </row>
    <row r="325" spans="1:41" ht="16" x14ac:dyDescent="0.2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231"/>
        <v>0.11666666666666667</v>
      </c>
      <c r="H325" s="296" t="b">
        <f t="shared" si="232"/>
        <v>1</v>
      </c>
      <c r="I325" s="636">
        <f t="shared" si="240"/>
        <v>3.5000000000000003E-2</v>
      </c>
      <c r="J325" s="635" t="b">
        <f t="shared" si="241"/>
        <v>0</v>
      </c>
      <c r="K325" s="308">
        <f t="shared" si="233"/>
        <v>6.6665679038682294E-3</v>
      </c>
      <c r="L325" s="309" t="b">
        <f t="shared" si="242"/>
        <v>0</v>
      </c>
      <c r="M325" s="309" t="b">
        <f t="shared" si="243"/>
        <v>0</v>
      </c>
      <c r="O325" s="295" t="s">
        <v>946</v>
      </c>
      <c r="P325" s="293">
        <v>4.5999999999999999E-2</v>
      </c>
      <c r="Q325" s="103">
        <v>6.5000000000000002E-2</v>
      </c>
      <c r="R325" s="163">
        <v>4.5999999999999999E-2</v>
      </c>
      <c r="S325" s="169">
        <v>6.8999999999999999E-3</v>
      </c>
      <c r="T325" s="170">
        <f>S310</f>
        <v>6.8999999999999999E-3</v>
      </c>
      <c r="U325" s="305">
        <f t="shared" si="234"/>
        <v>0.11666666666666667</v>
      </c>
      <c r="V325" s="296" t="b">
        <f t="shared" si="235"/>
        <v>1</v>
      </c>
      <c r="W325" s="636">
        <f t="shared" si="244"/>
        <v>3.5000000000000003E-2</v>
      </c>
      <c r="X325" s="635" t="b">
        <f t="shared" si="245"/>
        <v>0</v>
      </c>
      <c r="Y325" s="308">
        <f t="shared" si="236"/>
        <v>6.6665679038682294E-3</v>
      </c>
      <c r="Z325" s="309" t="b">
        <f t="shared" si="246"/>
        <v>0</v>
      </c>
      <c r="AA325" s="309" t="b">
        <f t="shared" si="247"/>
        <v>0</v>
      </c>
      <c r="AC325" s="148" t="s">
        <v>946</v>
      </c>
      <c r="AD325" s="157">
        <v>4.4999999999999998E-2</v>
      </c>
      <c r="AE325" s="103">
        <v>6.3E-2</v>
      </c>
      <c r="AF325" s="163">
        <v>4.4999999999999998E-2</v>
      </c>
      <c r="AG325" s="169">
        <v>6.7999999999999996E-3</v>
      </c>
      <c r="AH325" s="170">
        <f>AG310</f>
        <v>6.7999999999999996E-3</v>
      </c>
      <c r="AI325" s="305">
        <f t="shared" si="237"/>
        <v>0.11666666666666667</v>
      </c>
      <c r="AJ325" s="296" t="b">
        <f t="shared" si="238"/>
        <v>1</v>
      </c>
      <c r="AK325" s="636">
        <f t="shared" si="248"/>
        <v>3.5000000000000003E-2</v>
      </c>
      <c r="AL325" s="635" t="b">
        <f t="shared" si="249"/>
        <v>0</v>
      </c>
      <c r="AM325" s="308">
        <f t="shared" si="239"/>
        <v>6.6665679038682294E-3</v>
      </c>
      <c r="AN325" s="309" t="b">
        <f t="shared" si="250"/>
        <v>0</v>
      </c>
      <c r="AO325" s="309" t="b">
        <f t="shared" si="251"/>
        <v>0</v>
      </c>
    </row>
    <row r="326" spans="1:41" ht="16" x14ac:dyDescent="0.2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231"/>
        <v>0.11666666666666667</v>
      </c>
      <c r="H326" s="296" t="b">
        <f t="shared" si="232"/>
        <v>1</v>
      </c>
      <c r="I326" s="636">
        <f t="shared" si="240"/>
        <v>3.5000000000000003E-2</v>
      </c>
      <c r="J326" s="635" t="b">
        <f t="shared" si="241"/>
        <v>0</v>
      </c>
      <c r="K326" s="308">
        <f t="shared" si="233"/>
        <v>6.6665679038682294E-3</v>
      </c>
      <c r="L326" s="309" t="b">
        <f t="shared" si="242"/>
        <v>0</v>
      </c>
      <c r="M326" s="309" t="b">
        <f t="shared" si="243"/>
        <v>0</v>
      </c>
      <c r="O326" s="295" t="s">
        <v>947</v>
      </c>
      <c r="P326" s="293">
        <v>4.5999999999999999E-2</v>
      </c>
      <c r="Q326" s="103">
        <v>6.5000000000000002E-2</v>
      </c>
      <c r="R326" s="163">
        <v>4.5999999999999999E-2</v>
      </c>
      <c r="S326" s="169">
        <v>6.8999999999999999E-3</v>
      </c>
      <c r="T326" s="170">
        <f>S309</f>
        <v>6.8999999999999999E-3</v>
      </c>
      <c r="U326" s="305">
        <f t="shared" si="234"/>
        <v>0.11666666666666667</v>
      </c>
      <c r="V326" s="296" t="b">
        <f t="shared" si="235"/>
        <v>1</v>
      </c>
      <c r="W326" s="636">
        <f t="shared" si="244"/>
        <v>3.5000000000000003E-2</v>
      </c>
      <c r="X326" s="635" t="b">
        <f t="shared" si="245"/>
        <v>0</v>
      </c>
      <c r="Y326" s="308">
        <f t="shared" si="236"/>
        <v>6.6665679038682294E-3</v>
      </c>
      <c r="Z326" s="309" t="b">
        <f t="shared" si="246"/>
        <v>0</v>
      </c>
      <c r="AA326" s="309" t="b">
        <f t="shared" si="247"/>
        <v>0</v>
      </c>
      <c r="AC326" s="148" t="s">
        <v>947</v>
      </c>
      <c r="AD326" s="157">
        <v>4.4999999999999998E-2</v>
      </c>
      <c r="AE326" s="103">
        <v>6.3E-2</v>
      </c>
      <c r="AF326" s="163">
        <v>4.4999999999999998E-2</v>
      </c>
      <c r="AG326" s="169">
        <v>6.7999999999999996E-3</v>
      </c>
      <c r="AH326" s="170">
        <f>AG309</f>
        <v>6.7999999999999996E-3</v>
      </c>
      <c r="AI326" s="305">
        <f t="shared" si="237"/>
        <v>0.11666666666666667</v>
      </c>
      <c r="AJ326" s="296" t="b">
        <f t="shared" si="238"/>
        <v>1</v>
      </c>
      <c r="AK326" s="636">
        <f t="shared" si="248"/>
        <v>3.5000000000000003E-2</v>
      </c>
      <c r="AL326" s="635" t="b">
        <f t="shared" si="249"/>
        <v>0</v>
      </c>
      <c r="AM326" s="308">
        <f t="shared" si="239"/>
        <v>6.6665679038682294E-3</v>
      </c>
      <c r="AN326" s="309" t="b">
        <f t="shared" si="250"/>
        <v>0</v>
      </c>
      <c r="AO326" s="309" t="b">
        <f t="shared" si="251"/>
        <v>0</v>
      </c>
    </row>
    <row r="327" spans="1:41" ht="16" x14ac:dyDescent="0.2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231"/>
        <v>0.11666666666666667</v>
      </c>
      <c r="H327" s="296" t="b">
        <f t="shared" si="232"/>
        <v>1</v>
      </c>
      <c r="I327" s="636">
        <f t="shared" si="240"/>
        <v>3.5000000000000003E-2</v>
      </c>
      <c r="J327" s="635" t="b">
        <f t="shared" si="241"/>
        <v>0</v>
      </c>
      <c r="K327" s="308">
        <f t="shared" si="233"/>
        <v>6.6665679038682294E-3</v>
      </c>
      <c r="L327" s="309" t="b">
        <f t="shared" si="242"/>
        <v>0</v>
      </c>
      <c r="M327" s="309" t="b">
        <f t="shared" si="243"/>
        <v>0</v>
      </c>
      <c r="O327" s="295" t="s">
        <v>948</v>
      </c>
      <c r="P327" s="293">
        <v>4.5999999999999999E-2</v>
      </c>
      <c r="Q327" s="103">
        <v>6.5000000000000002E-2</v>
      </c>
      <c r="R327" s="163">
        <v>4.5999999999999999E-2</v>
      </c>
      <c r="S327" s="169">
        <v>7.0000000000000001E-3</v>
      </c>
      <c r="T327" s="170">
        <f>S308</f>
        <v>6.8999999999999999E-3</v>
      </c>
      <c r="U327" s="305">
        <f t="shared" si="234"/>
        <v>0.11666666666666667</v>
      </c>
      <c r="V327" s="296" t="b">
        <f t="shared" si="235"/>
        <v>1</v>
      </c>
      <c r="W327" s="636">
        <f t="shared" si="244"/>
        <v>3.5000000000000003E-2</v>
      </c>
      <c r="X327" s="635" t="b">
        <f t="shared" si="245"/>
        <v>0</v>
      </c>
      <c r="Y327" s="308">
        <f t="shared" si="236"/>
        <v>6.6665679038682294E-3</v>
      </c>
      <c r="Z327" s="309" t="b">
        <f t="shared" si="246"/>
        <v>0</v>
      </c>
      <c r="AA327" s="309" t="b">
        <f t="shared" si="247"/>
        <v>0</v>
      </c>
      <c r="AC327" s="148" t="s">
        <v>948</v>
      </c>
      <c r="AD327" s="157">
        <v>4.4999999999999998E-2</v>
      </c>
      <c r="AE327" s="103">
        <v>6.3E-2</v>
      </c>
      <c r="AF327" s="163">
        <v>4.4999999999999998E-2</v>
      </c>
      <c r="AG327" s="169">
        <v>6.7000000000000002E-3</v>
      </c>
      <c r="AH327" s="170">
        <f>AG308</f>
        <v>6.7000000000000002E-3</v>
      </c>
      <c r="AI327" s="305">
        <f t="shared" si="237"/>
        <v>0.11666666666666667</v>
      </c>
      <c r="AJ327" s="296" t="b">
        <f t="shared" si="238"/>
        <v>1</v>
      </c>
      <c r="AK327" s="636">
        <f t="shared" si="248"/>
        <v>3.5000000000000003E-2</v>
      </c>
      <c r="AL327" s="635" t="b">
        <f t="shared" si="249"/>
        <v>0</v>
      </c>
      <c r="AM327" s="308">
        <f t="shared" si="239"/>
        <v>6.6665679038682294E-3</v>
      </c>
      <c r="AN327" s="309" t="b">
        <f t="shared" si="250"/>
        <v>0</v>
      </c>
      <c r="AO327" s="309" t="b">
        <f t="shared" si="251"/>
        <v>0</v>
      </c>
    </row>
    <row r="328" spans="1:41" ht="17" thickBot="1" x14ac:dyDescent="0.25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231"/>
        <v>0.11666666666666667</v>
      </c>
      <c r="H328" s="291" t="b">
        <f t="shared" si="232"/>
        <v>1</v>
      </c>
      <c r="I328" s="636">
        <f t="shared" si="240"/>
        <v>3.5000000000000003E-2</v>
      </c>
      <c r="J328" s="635" t="b">
        <f t="shared" si="241"/>
        <v>0</v>
      </c>
      <c r="K328" s="308">
        <f t="shared" si="233"/>
        <v>6.6665679038682294E-3</v>
      </c>
      <c r="L328" s="309" t="b">
        <f t="shared" si="242"/>
        <v>0</v>
      </c>
      <c r="M328" s="309" t="b">
        <f t="shared" si="243"/>
        <v>0</v>
      </c>
      <c r="O328" s="147" t="s">
        <v>949</v>
      </c>
      <c r="P328" s="158">
        <v>4.5999999999999999E-2</v>
      </c>
      <c r="Q328" s="159">
        <v>6.5000000000000002E-2</v>
      </c>
      <c r="R328" s="165">
        <v>4.5999999999999999E-2</v>
      </c>
      <c r="S328" s="171">
        <v>8.0000000000000002E-3</v>
      </c>
      <c r="T328" s="172">
        <f>S307</f>
        <v>6.7999999999999996E-3</v>
      </c>
      <c r="U328" s="307">
        <f t="shared" si="234"/>
        <v>0.11666666666666667</v>
      </c>
      <c r="V328" s="291" t="b">
        <f t="shared" si="235"/>
        <v>1</v>
      </c>
      <c r="W328" s="636">
        <f t="shared" si="244"/>
        <v>3.5000000000000003E-2</v>
      </c>
      <c r="X328" s="635" t="b">
        <f t="shared" si="245"/>
        <v>0</v>
      </c>
      <c r="Y328" s="308">
        <f t="shared" si="236"/>
        <v>6.6665679038682294E-3</v>
      </c>
      <c r="Z328" s="309" t="b">
        <f t="shared" si="246"/>
        <v>0</v>
      </c>
      <c r="AA328" s="309" t="b">
        <f t="shared" si="247"/>
        <v>0</v>
      </c>
      <c r="AC328" s="147" t="s">
        <v>949</v>
      </c>
      <c r="AD328" s="158">
        <v>4.4999999999999998E-2</v>
      </c>
      <c r="AE328" s="159">
        <v>6.2E-2</v>
      </c>
      <c r="AF328" s="165">
        <v>4.4999999999999998E-2</v>
      </c>
      <c r="AG328" s="171">
        <v>6.7000000000000002E-3</v>
      </c>
      <c r="AH328" s="172">
        <f>AG307</f>
        <v>6.7000000000000002E-3</v>
      </c>
      <c r="AI328" s="307">
        <f t="shared" si="237"/>
        <v>0.11666666666666667</v>
      </c>
      <c r="AJ328" s="291" t="b">
        <f t="shared" si="238"/>
        <v>1</v>
      </c>
      <c r="AK328" s="636">
        <f t="shared" si="248"/>
        <v>3.5000000000000003E-2</v>
      </c>
      <c r="AL328" s="635" t="b">
        <f t="shared" si="249"/>
        <v>0</v>
      </c>
      <c r="AM328" s="308">
        <f t="shared" si="239"/>
        <v>6.6665679038682294E-3</v>
      </c>
      <c r="AN328" s="309" t="b">
        <f t="shared" si="250"/>
        <v>0</v>
      </c>
      <c r="AO328" s="309" t="b">
        <f t="shared" si="251"/>
        <v>0</v>
      </c>
    </row>
    <row r="330" spans="1:41" ht="16" thickBot="1" x14ac:dyDescent="0.25"/>
    <row r="331" spans="1:41" ht="14.75" customHeight="1" thickBot="1" x14ac:dyDescent="0.25">
      <c r="A331" s="528" t="s">
        <v>992</v>
      </c>
      <c r="B331" s="529"/>
      <c r="C331" s="529"/>
      <c r="D331" s="529"/>
      <c r="E331" s="529"/>
      <c r="F331" s="530"/>
      <c r="G331" s="517" t="s">
        <v>1215</v>
      </c>
      <c r="H331" s="626" t="s">
        <v>1214</v>
      </c>
      <c r="I331" s="632" t="s">
        <v>1216</v>
      </c>
      <c r="J331" s="626" t="s">
        <v>1213</v>
      </c>
      <c r="K331" s="517" t="s">
        <v>1130</v>
      </c>
      <c r="L331" s="514" t="s">
        <v>1131</v>
      </c>
      <c r="M331" s="514" t="s">
        <v>1132</v>
      </c>
      <c r="O331" s="531" t="s">
        <v>993</v>
      </c>
      <c r="P331" s="532"/>
      <c r="Q331" s="532"/>
      <c r="R331" s="532"/>
      <c r="S331" s="532"/>
      <c r="T331" s="533"/>
      <c r="U331" s="517" t="s">
        <v>1215</v>
      </c>
      <c r="V331" s="626" t="s">
        <v>1214</v>
      </c>
      <c r="W331" s="632" t="s">
        <v>1216</v>
      </c>
      <c r="X331" s="626" t="s">
        <v>1213</v>
      </c>
      <c r="Y331" s="517" t="s">
        <v>1130</v>
      </c>
      <c r="Z331" s="514" t="s">
        <v>1131</v>
      </c>
      <c r="AA331" s="514" t="s">
        <v>1132</v>
      </c>
      <c r="AC331" s="531" t="s">
        <v>994</v>
      </c>
      <c r="AD331" s="532"/>
      <c r="AE331" s="532"/>
      <c r="AF331" s="532"/>
      <c r="AG331" s="532"/>
      <c r="AH331" s="533"/>
      <c r="AI331" s="517" t="s">
        <v>1215</v>
      </c>
      <c r="AJ331" s="626" t="s">
        <v>1214</v>
      </c>
      <c r="AK331" s="632" t="s">
        <v>1216</v>
      </c>
      <c r="AL331" s="626" t="s">
        <v>1213</v>
      </c>
      <c r="AM331" s="517" t="s">
        <v>1130</v>
      </c>
      <c r="AN331" s="514" t="s">
        <v>1131</v>
      </c>
      <c r="AO331" s="514" t="s">
        <v>1132</v>
      </c>
    </row>
    <row r="332" spans="1:41" ht="14.75" customHeight="1" thickBot="1" x14ac:dyDescent="0.25">
      <c r="A332" s="151"/>
      <c r="B332" s="522" t="s">
        <v>1092</v>
      </c>
      <c r="C332" s="522"/>
      <c r="D332" s="523"/>
      <c r="E332" s="524" t="s">
        <v>958</v>
      </c>
      <c r="F332" s="525"/>
      <c r="G332" s="518"/>
      <c r="H332" s="627"/>
      <c r="I332" s="633"/>
      <c r="J332" s="627"/>
      <c r="K332" s="518"/>
      <c r="L332" s="515"/>
      <c r="M332" s="515"/>
      <c r="O332" s="281"/>
      <c r="P332" s="526" t="s">
        <v>1092</v>
      </c>
      <c r="Q332" s="522"/>
      <c r="R332" s="523"/>
      <c r="S332" s="524" t="s">
        <v>958</v>
      </c>
      <c r="T332" s="525"/>
      <c r="U332" s="518"/>
      <c r="V332" s="627"/>
      <c r="W332" s="633"/>
      <c r="X332" s="627"/>
      <c r="Y332" s="518"/>
      <c r="Z332" s="515"/>
      <c r="AA332" s="515"/>
      <c r="AC332" s="151"/>
      <c r="AD332" s="522" t="s">
        <v>1092</v>
      </c>
      <c r="AE332" s="522"/>
      <c r="AF332" s="523"/>
      <c r="AG332" s="524" t="s">
        <v>958</v>
      </c>
      <c r="AH332" s="525"/>
      <c r="AI332" s="518"/>
      <c r="AJ332" s="627"/>
      <c r="AK332" s="633"/>
      <c r="AL332" s="627"/>
      <c r="AM332" s="518"/>
      <c r="AN332" s="515"/>
      <c r="AO332" s="515"/>
    </row>
    <row r="333" spans="1:41" ht="16" thickBot="1" x14ac:dyDescent="0.25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521"/>
      <c r="H333" s="631"/>
      <c r="I333" s="634"/>
      <c r="J333" s="631"/>
      <c r="K333" s="519"/>
      <c r="L333" s="516"/>
      <c r="M333" s="516"/>
      <c r="O333" s="294" t="s">
        <v>790</v>
      </c>
      <c r="P333" s="292" t="s">
        <v>950</v>
      </c>
      <c r="Q333" s="153" t="s">
        <v>951</v>
      </c>
      <c r="R333" s="154" t="s">
        <v>952</v>
      </c>
      <c r="S333" s="166" t="s">
        <v>956</v>
      </c>
      <c r="T333" s="167" t="s">
        <v>957</v>
      </c>
      <c r="U333" s="521"/>
      <c r="V333" s="631"/>
      <c r="W333" s="634"/>
      <c r="X333" s="631"/>
      <c r="Y333" s="519"/>
      <c r="Z333" s="516"/>
      <c r="AA333" s="516"/>
      <c r="AC333" s="152" t="s">
        <v>790</v>
      </c>
      <c r="AD333" s="153" t="s">
        <v>950</v>
      </c>
      <c r="AE333" s="153" t="s">
        <v>951</v>
      </c>
      <c r="AF333" s="154" t="s">
        <v>952</v>
      </c>
      <c r="AG333" s="166" t="s">
        <v>956</v>
      </c>
      <c r="AH333" s="167" t="s">
        <v>957</v>
      </c>
      <c r="AI333" s="521"/>
      <c r="AJ333" s="631"/>
      <c r="AK333" s="634"/>
      <c r="AL333" s="631"/>
      <c r="AM333" s="519"/>
      <c r="AN333" s="516"/>
      <c r="AO333" s="516"/>
    </row>
    <row r="334" spans="1:41" ht="16" x14ac:dyDescent="0.2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252">35/300</f>
        <v>0.11666666666666667</v>
      </c>
      <c r="H334" s="296" t="b">
        <f t="shared" ref="H334:H355" si="253">IF(C335&lt;G334,TRUE,FALSE)</f>
        <v>1</v>
      </c>
      <c r="I334" s="636">
        <f>35/1000</f>
        <v>3.5000000000000003E-2</v>
      </c>
      <c r="J334" s="635" t="b">
        <f>IF(C334&lt;I334,TRUE,FALSE)</f>
        <v>0</v>
      </c>
      <c r="K334" s="308">
        <f t="shared" ref="K334:K355" si="254">ATAN(G334/(35/2))</f>
        <v>6.6665679038682294E-3</v>
      </c>
      <c r="L334" s="309" t="b">
        <f>IF(F334&lt;K334,TRUE,FALSE)</f>
        <v>0</v>
      </c>
      <c r="M334" s="309" t="b">
        <f>IF(E334&lt;K334,TRUE,FALSE)</f>
        <v>0</v>
      </c>
      <c r="O334" s="219" t="s">
        <v>928</v>
      </c>
      <c r="P334" s="155">
        <v>6.7000000000000004E-2</v>
      </c>
      <c r="Q334" s="156">
        <v>9.4E-2</v>
      </c>
      <c r="R334" s="164">
        <v>6.7000000000000004E-2</v>
      </c>
      <c r="S334" s="151">
        <v>0.01</v>
      </c>
      <c r="T334" s="168">
        <f>S355</f>
        <v>0.01</v>
      </c>
      <c r="U334" s="305">
        <f t="shared" ref="U334:U355" si="255">35/300</f>
        <v>0.11666666666666667</v>
      </c>
      <c r="V334" s="296" t="b">
        <f t="shared" ref="V334:V355" si="256">IF(Q335&lt;U334,TRUE,FALSE)</f>
        <v>1</v>
      </c>
      <c r="W334" s="636">
        <f>35/1000</f>
        <v>3.5000000000000003E-2</v>
      </c>
      <c r="X334" s="635" t="b">
        <f>IF(Q334&lt;W334,TRUE,FALSE)</f>
        <v>0</v>
      </c>
      <c r="Y334" s="308">
        <f t="shared" ref="Y334:Y355" si="257">ATAN(U334/(35/2))</f>
        <v>6.6665679038682294E-3</v>
      </c>
      <c r="Z334" s="309" t="b">
        <f>IF(T334&lt;Y334,TRUE,FALSE)</f>
        <v>0</v>
      </c>
      <c r="AA334" s="309" t="b">
        <f>IF(S334&lt;Y334,TRUE,FALSE)</f>
        <v>0</v>
      </c>
      <c r="AC334" s="149" t="s">
        <v>928</v>
      </c>
      <c r="AD334" s="155">
        <v>6.3E-2</v>
      </c>
      <c r="AE334" s="156">
        <v>8.7999999999999995E-2</v>
      </c>
      <c r="AF334" s="164">
        <v>6.2E-2</v>
      </c>
      <c r="AG334" s="151">
        <v>9.5999999999999992E-3</v>
      </c>
      <c r="AH334" s="168">
        <f>AG355</f>
        <v>9.1999999999999998E-3</v>
      </c>
      <c r="AI334" s="305">
        <f t="shared" ref="AI334:AI355" si="258">35/300</f>
        <v>0.11666666666666667</v>
      </c>
      <c r="AJ334" s="296" t="b">
        <f t="shared" ref="AJ334:AJ355" si="259">IF(AE335&lt;AI334,TRUE,FALSE)</f>
        <v>1</v>
      </c>
      <c r="AK334" s="636">
        <f>35/1000</f>
        <v>3.5000000000000003E-2</v>
      </c>
      <c r="AL334" s="635" t="b">
        <f>IF(AE334&lt;AK334,TRUE,FALSE)</f>
        <v>0</v>
      </c>
      <c r="AM334" s="308">
        <f t="shared" ref="AM334:AM355" si="260">ATAN(AI334/(35/2))</f>
        <v>6.6665679038682294E-3</v>
      </c>
      <c r="AN334" s="309" t="b">
        <f>IF(AH334&lt;AM334,TRUE,FALSE)</f>
        <v>0</v>
      </c>
      <c r="AO334" s="309" t="b">
        <f>IF(AG334&lt;AM334,TRUE,FALSE)</f>
        <v>0</v>
      </c>
    </row>
    <row r="335" spans="1:41" ht="16" x14ac:dyDescent="0.2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252"/>
        <v>0.11666666666666667</v>
      </c>
      <c r="H335" s="296" t="b">
        <f t="shared" si="253"/>
        <v>1</v>
      </c>
      <c r="I335" s="636">
        <f t="shared" ref="I335:I355" si="261">35/1000</f>
        <v>3.5000000000000003E-2</v>
      </c>
      <c r="J335" s="635" t="b">
        <f t="shared" ref="J335:J355" si="262">IF(C335&lt;I335,TRUE,FALSE)</f>
        <v>0</v>
      </c>
      <c r="K335" s="308">
        <f t="shared" si="254"/>
        <v>6.6665679038682294E-3</v>
      </c>
      <c r="L335" s="309" t="b">
        <f t="shared" ref="L335:L355" si="263">IF(F335&lt;K335,TRUE,FALSE)</f>
        <v>0</v>
      </c>
      <c r="M335" s="309" t="b">
        <f t="shared" ref="M335:M355" si="264">IF(E335&lt;K335,TRUE,FALSE)</f>
        <v>0</v>
      </c>
      <c r="O335" s="295" t="s">
        <v>929</v>
      </c>
      <c r="P335" s="293">
        <v>6.5000000000000002E-2</v>
      </c>
      <c r="Q335" s="103">
        <v>9.0999999999999998E-2</v>
      </c>
      <c r="R335" s="163">
        <v>6.5000000000000002E-2</v>
      </c>
      <c r="S335" s="169">
        <v>9.7000000000000003E-3</v>
      </c>
      <c r="T335" s="170">
        <f>S354</f>
        <v>9.7000000000000003E-3</v>
      </c>
      <c r="U335" s="305">
        <f t="shared" si="255"/>
        <v>0.11666666666666667</v>
      </c>
      <c r="V335" s="296" t="b">
        <f t="shared" si="256"/>
        <v>1</v>
      </c>
      <c r="W335" s="636">
        <f t="shared" ref="W335:W355" si="265">35/1000</f>
        <v>3.5000000000000003E-2</v>
      </c>
      <c r="X335" s="635" t="b">
        <f t="shared" ref="X335:X355" si="266">IF(Q335&lt;W335,TRUE,FALSE)</f>
        <v>0</v>
      </c>
      <c r="Y335" s="308">
        <f t="shared" si="257"/>
        <v>6.6665679038682294E-3</v>
      </c>
      <c r="Z335" s="309" t="b">
        <f t="shared" ref="Z335:Z355" si="267">IF(T335&lt;Y335,TRUE,FALSE)</f>
        <v>0</v>
      </c>
      <c r="AA335" s="309" t="b">
        <f t="shared" ref="AA335:AA355" si="268">IF(S335&lt;Y335,TRUE,FALSE)</f>
        <v>0</v>
      </c>
      <c r="AC335" s="148" t="s">
        <v>929</v>
      </c>
      <c r="AD335" s="157">
        <v>6.0999999999999999E-2</v>
      </c>
      <c r="AE335" s="103">
        <v>8.5000000000000006E-2</v>
      </c>
      <c r="AF335" s="163">
        <v>0.06</v>
      </c>
      <c r="AG335" s="169">
        <v>9.2999999999999992E-3</v>
      </c>
      <c r="AH335" s="170">
        <f>AG354</f>
        <v>8.8999999999999999E-3</v>
      </c>
      <c r="AI335" s="305">
        <f t="shared" si="258"/>
        <v>0.11666666666666667</v>
      </c>
      <c r="AJ335" s="296" t="b">
        <f t="shared" si="259"/>
        <v>1</v>
      </c>
      <c r="AK335" s="636">
        <f t="shared" ref="AK335:AK355" si="269">35/1000</f>
        <v>3.5000000000000003E-2</v>
      </c>
      <c r="AL335" s="635" t="b">
        <f t="shared" ref="AL335:AL355" si="270">IF(AE335&lt;AK335,TRUE,FALSE)</f>
        <v>0</v>
      </c>
      <c r="AM335" s="308">
        <f t="shared" si="260"/>
        <v>6.6665679038682294E-3</v>
      </c>
      <c r="AN335" s="309" t="b">
        <f t="shared" ref="AN335:AN355" si="271">IF(AH335&lt;AM335,TRUE,FALSE)</f>
        <v>0</v>
      </c>
      <c r="AO335" s="309" t="b">
        <f t="shared" ref="AO335:AO355" si="272">IF(AG335&lt;AM335,TRUE,FALSE)</f>
        <v>0</v>
      </c>
    </row>
    <row r="336" spans="1:41" ht="16" x14ac:dyDescent="0.2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252"/>
        <v>0.11666666666666667</v>
      </c>
      <c r="H336" s="296" t="b">
        <f t="shared" si="253"/>
        <v>1</v>
      </c>
      <c r="I336" s="636">
        <f t="shared" si="261"/>
        <v>3.5000000000000003E-2</v>
      </c>
      <c r="J336" s="635" t="b">
        <f t="shared" si="262"/>
        <v>0</v>
      </c>
      <c r="K336" s="308">
        <f t="shared" si="254"/>
        <v>6.6665679038682294E-3</v>
      </c>
      <c r="L336" s="309" t="b">
        <f t="shared" si="263"/>
        <v>0</v>
      </c>
      <c r="M336" s="309" t="b">
        <f t="shared" si="264"/>
        <v>0</v>
      </c>
      <c r="O336" s="295" t="s">
        <v>930</v>
      </c>
      <c r="P336" s="293">
        <v>6.2E-2</v>
      </c>
      <c r="Q336" s="103">
        <v>8.6999999999999994E-2</v>
      </c>
      <c r="R336" s="163">
        <v>6.2E-2</v>
      </c>
      <c r="S336" s="169">
        <v>9.4000000000000004E-3</v>
      </c>
      <c r="T336" s="170">
        <f>S353</f>
        <v>9.4000000000000004E-3</v>
      </c>
      <c r="U336" s="305">
        <f t="shared" si="255"/>
        <v>0.11666666666666667</v>
      </c>
      <c r="V336" s="296" t="b">
        <f t="shared" si="256"/>
        <v>1</v>
      </c>
      <c r="W336" s="636">
        <f t="shared" si="265"/>
        <v>3.5000000000000003E-2</v>
      </c>
      <c r="X336" s="635" t="b">
        <f t="shared" si="266"/>
        <v>0</v>
      </c>
      <c r="Y336" s="308">
        <f t="shared" si="257"/>
        <v>6.6665679038682294E-3</v>
      </c>
      <c r="Z336" s="309" t="b">
        <f t="shared" si="267"/>
        <v>0</v>
      </c>
      <c r="AA336" s="309" t="b">
        <f t="shared" si="268"/>
        <v>0</v>
      </c>
      <c r="AC336" s="148" t="s">
        <v>930</v>
      </c>
      <c r="AD336" s="157">
        <v>5.8999999999999997E-2</v>
      </c>
      <c r="AE336" s="103">
        <v>8.2000000000000003E-2</v>
      </c>
      <c r="AF336" s="163">
        <v>5.8000000000000003E-2</v>
      </c>
      <c r="AG336" s="169">
        <v>8.8999999999999999E-3</v>
      </c>
      <c r="AH336" s="170">
        <f>AG353</f>
        <v>8.6E-3</v>
      </c>
      <c r="AI336" s="305">
        <f t="shared" si="258"/>
        <v>0.11666666666666667</v>
      </c>
      <c r="AJ336" s="296" t="b">
        <f t="shared" si="259"/>
        <v>1</v>
      </c>
      <c r="AK336" s="636">
        <f t="shared" si="269"/>
        <v>3.5000000000000003E-2</v>
      </c>
      <c r="AL336" s="635" t="b">
        <f t="shared" si="270"/>
        <v>0</v>
      </c>
      <c r="AM336" s="308">
        <f t="shared" si="260"/>
        <v>6.6665679038682294E-3</v>
      </c>
      <c r="AN336" s="309" t="b">
        <f t="shared" si="271"/>
        <v>0</v>
      </c>
      <c r="AO336" s="309" t="b">
        <f t="shared" si="272"/>
        <v>0</v>
      </c>
    </row>
    <row r="337" spans="1:41" ht="16" x14ac:dyDescent="0.2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252"/>
        <v>0.11666666666666667</v>
      </c>
      <c r="H337" s="296" t="b">
        <f t="shared" si="253"/>
        <v>1</v>
      </c>
      <c r="I337" s="636">
        <f t="shared" si="261"/>
        <v>3.5000000000000003E-2</v>
      </c>
      <c r="J337" s="635" t="b">
        <f t="shared" si="262"/>
        <v>0</v>
      </c>
      <c r="K337" s="308">
        <f t="shared" si="254"/>
        <v>6.6665679038682294E-3</v>
      </c>
      <c r="L337" s="309" t="b">
        <f t="shared" si="263"/>
        <v>0</v>
      </c>
      <c r="M337" s="309" t="b">
        <f t="shared" si="264"/>
        <v>0</v>
      </c>
      <c r="O337" s="295" t="s">
        <v>931</v>
      </c>
      <c r="P337" s="293">
        <v>5.8999999999999997E-2</v>
      </c>
      <c r="Q337" s="103">
        <v>8.3000000000000004E-2</v>
      </c>
      <c r="R337" s="163">
        <v>5.8999999999999997E-2</v>
      </c>
      <c r="S337" s="169">
        <v>8.9999999999999993E-3</v>
      </c>
      <c r="T337" s="170">
        <f>S352</f>
        <v>8.8999999999999999E-3</v>
      </c>
      <c r="U337" s="305">
        <f t="shared" si="255"/>
        <v>0.11666666666666667</v>
      </c>
      <c r="V337" s="296" t="b">
        <f t="shared" si="256"/>
        <v>1</v>
      </c>
      <c r="W337" s="636">
        <f t="shared" si="265"/>
        <v>3.5000000000000003E-2</v>
      </c>
      <c r="X337" s="635" t="b">
        <f t="shared" si="266"/>
        <v>0</v>
      </c>
      <c r="Y337" s="308">
        <f t="shared" si="257"/>
        <v>6.6665679038682294E-3</v>
      </c>
      <c r="Z337" s="309" t="b">
        <f t="shared" si="267"/>
        <v>0</v>
      </c>
      <c r="AA337" s="309" t="b">
        <f t="shared" si="268"/>
        <v>0</v>
      </c>
      <c r="AC337" s="148" t="s">
        <v>931</v>
      </c>
      <c r="AD337" s="157">
        <v>5.7000000000000002E-2</v>
      </c>
      <c r="AE337" s="103">
        <v>7.9000000000000001E-2</v>
      </c>
      <c r="AF337" s="163">
        <v>5.6000000000000001E-2</v>
      </c>
      <c r="AG337" s="169">
        <v>8.6E-3</v>
      </c>
      <c r="AH337" s="170">
        <f>AG352</f>
        <v>8.3000000000000001E-3</v>
      </c>
      <c r="AI337" s="305">
        <f t="shared" si="258"/>
        <v>0.11666666666666667</v>
      </c>
      <c r="AJ337" s="296" t="b">
        <f t="shared" si="259"/>
        <v>1</v>
      </c>
      <c r="AK337" s="636">
        <f t="shared" si="269"/>
        <v>3.5000000000000003E-2</v>
      </c>
      <c r="AL337" s="635" t="b">
        <f t="shared" si="270"/>
        <v>0</v>
      </c>
      <c r="AM337" s="308">
        <f t="shared" si="260"/>
        <v>6.6665679038682294E-3</v>
      </c>
      <c r="AN337" s="309" t="b">
        <f t="shared" si="271"/>
        <v>0</v>
      </c>
      <c r="AO337" s="309" t="b">
        <f t="shared" si="272"/>
        <v>0</v>
      </c>
    </row>
    <row r="338" spans="1:41" ht="16" x14ac:dyDescent="0.2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252"/>
        <v>0.11666666666666667</v>
      </c>
      <c r="H338" s="296" t="b">
        <f t="shared" si="253"/>
        <v>1</v>
      </c>
      <c r="I338" s="636">
        <f t="shared" si="261"/>
        <v>3.5000000000000003E-2</v>
      </c>
      <c r="J338" s="635" t="b">
        <f t="shared" si="262"/>
        <v>0</v>
      </c>
      <c r="K338" s="308">
        <f t="shared" si="254"/>
        <v>6.6665679038682294E-3</v>
      </c>
      <c r="L338" s="309" t="b">
        <f t="shared" si="263"/>
        <v>0</v>
      </c>
      <c r="M338" s="309" t="b">
        <f t="shared" si="264"/>
        <v>0</v>
      </c>
      <c r="O338" s="295" t="s">
        <v>932</v>
      </c>
      <c r="P338" s="293">
        <v>5.7000000000000002E-2</v>
      </c>
      <c r="Q338" s="103">
        <v>7.9000000000000001E-2</v>
      </c>
      <c r="R338" s="163">
        <v>5.6000000000000001E-2</v>
      </c>
      <c r="S338" s="169">
        <v>8.5000000000000006E-3</v>
      </c>
      <c r="T338" s="170">
        <f>S351</f>
        <v>8.5000000000000006E-3</v>
      </c>
      <c r="U338" s="305">
        <f t="shared" si="255"/>
        <v>0.11666666666666667</v>
      </c>
      <c r="V338" s="296" t="b">
        <f t="shared" si="256"/>
        <v>1</v>
      </c>
      <c r="W338" s="636">
        <f t="shared" si="265"/>
        <v>3.5000000000000003E-2</v>
      </c>
      <c r="X338" s="635" t="b">
        <f t="shared" si="266"/>
        <v>0</v>
      </c>
      <c r="Y338" s="308">
        <f t="shared" si="257"/>
        <v>6.6665679038682294E-3</v>
      </c>
      <c r="Z338" s="309" t="b">
        <f t="shared" si="267"/>
        <v>0</v>
      </c>
      <c r="AA338" s="309" t="b">
        <f t="shared" si="268"/>
        <v>0</v>
      </c>
      <c r="AC338" s="148" t="s">
        <v>932</v>
      </c>
      <c r="AD338" s="157">
        <v>5.3999999999999999E-2</v>
      </c>
      <c r="AE338" s="103">
        <v>7.5999999999999998E-2</v>
      </c>
      <c r="AF338" s="163">
        <v>5.2999999999999999E-2</v>
      </c>
      <c r="AG338" s="169">
        <v>8.2000000000000007E-3</v>
      </c>
      <c r="AH338" s="170">
        <f>AG351</f>
        <v>8.0999999999999996E-3</v>
      </c>
      <c r="AI338" s="305">
        <f t="shared" si="258"/>
        <v>0.11666666666666667</v>
      </c>
      <c r="AJ338" s="296" t="b">
        <f t="shared" si="259"/>
        <v>1</v>
      </c>
      <c r="AK338" s="636">
        <f t="shared" si="269"/>
        <v>3.5000000000000003E-2</v>
      </c>
      <c r="AL338" s="635" t="b">
        <f t="shared" si="270"/>
        <v>0</v>
      </c>
      <c r="AM338" s="308">
        <f t="shared" si="260"/>
        <v>6.6665679038682294E-3</v>
      </c>
      <c r="AN338" s="309" t="b">
        <f t="shared" si="271"/>
        <v>0</v>
      </c>
      <c r="AO338" s="309" t="b">
        <f t="shared" si="272"/>
        <v>0</v>
      </c>
    </row>
    <row r="339" spans="1:41" ht="16" x14ac:dyDescent="0.2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252"/>
        <v>0.11666666666666667</v>
      </c>
      <c r="H339" s="296" t="b">
        <f t="shared" si="253"/>
        <v>1</v>
      </c>
      <c r="I339" s="636">
        <f t="shared" si="261"/>
        <v>3.5000000000000003E-2</v>
      </c>
      <c r="J339" s="635" t="b">
        <f t="shared" si="262"/>
        <v>0</v>
      </c>
      <c r="K339" s="308">
        <f t="shared" si="254"/>
        <v>6.6665679038682294E-3</v>
      </c>
      <c r="L339" s="309" t="b">
        <f t="shared" si="263"/>
        <v>0</v>
      </c>
      <c r="M339" s="309" t="b">
        <f t="shared" si="264"/>
        <v>0</v>
      </c>
      <c r="O339" s="295" t="s">
        <v>933</v>
      </c>
      <c r="P339" s="293">
        <v>5.3999999999999999E-2</v>
      </c>
      <c r="Q339" s="103">
        <v>7.4999999999999997E-2</v>
      </c>
      <c r="R339" s="163">
        <v>5.2999999999999999E-2</v>
      </c>
      <c r="S339" s="169">
        <v>8.0999999999999996E-3</v>
      </c>
      <c r="T339" s="170">
        <f>S350</f>
        <v>8.0000000000000002E-3</v>
      </c>
      <c r="U339" s="305">
        <f t="shared" si="255"/>
        <v>0.11666666666666667</v>
      </c>
      <c r="V339" s="296" t="b">
        <f t="shared" si="256"/>
        <v>1</v>
      </c>
      <c r="W339" s="636">
        <f t="shared" si="265"/>
        <v>3.5000000000000003E-2</v>
      </c>
      <c r="X339" s="635" t="b">
        <f t="shared" si="266"/>
        <v>0</v>
      </c>
      <c r="Y339" s="308">
        <f t="shared" si="257"/>
        <v>6.6665679038682294E-3</v>
      </c>
      <c r="Z339" s="309" t="b">
        <f t="shared" si="267"/>
        <v>0</v>
      </c>
      <c r="AA339" s="309" t="b">
        <f t="shared" si="268"/>
        <v>0</v>
      </c>
      <c r="AC339" s="148" t="s">
        <v>933</v>
      </c>
      <c r="AD339" s="157">
        <v>5.1999999999999998E-2</v>
      </c>
      <c r="AE339" s="103">
        <v>7.1999999999999995E-2</v>
      </c>
      <c r="AF339" s="163">
        <v>5.0999999999999997E-2</v>
      </c>
      <c r="AG339" s="169">
        <v>7.9000000000000008E-3</v>
      </c>
      <c r="AH339" s="170">
        <f>AG350</f>
        <v>7.7000000000000002E-3</v>
      </c>
      <c r="AI339" s="305">
        <f t="shared" si="258"/>
        <v>0.11666666666666667</v>
      </c>
      <c r="AJ339" s="296" t="b">
        <f t="shared" si="259"/>
        <v>1</v>
      </c>
      <c r="AK339" s="636">
        <f t="shared" si="269"/>
        <v>3.5000000000000003E-2</v>
      </c>
      <c r="AL339" s="635" t="b">
        <f t="shared" si="270"/>
        <v>0</v>
      </c>
      <c r="AM339" s="308">
        <f t="shared" si="260"/>
        <v>6.6665679038682294E-3</v>
      </c>
      <c r="AN339" s="309" t="b">
        <f t="shared" si="271"/>
        <v>0</v>
      </c>
      <c r="AO339" s="309" t="b">
        <f t="shared" si="272"/>
        <v>0</v>
      </c>
    </row>
    <row r="340" spans="1:41" ht="16" x14ac:dyDescent="0.2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252"/>
        <v>0.11666666666666667</v>
      </c>
      <c r="H340" s="296" t="b">
        <f t="shared" si="253"/>
        <v>1</v>
      </c>
      <c r="I340" s="636">
        <f t="shared" si="261"/>
        <v>3.5000000000000003E-2</v>
      </c>
      <c r="J340" s="635" t="b">
        <f t="shared" si="262"/>
        <v>0</v>
      </c>
      <c r="K340" s="308">
        <f t="shared" si="254"/>
        <v>6.6665679038682294E-3</v>
      </c>
      <c r="L340" s="309" t="b">
        <f t="shared" si="263"/>
        <v>0</v>
      </c>
      <c r="M340" s="309" t="b">
        <f t="shared" si="264"/>
        <v>0</v>
      </c>
      <c r="O340" s="295" t="s">
        <v>934</v>
      </c>
      <c r="P340" s="293">
        <v>5.0999999999999997E-2</v>
      </c>
      <c r="Q340" s="103">
        <v>7.1999999999999995E-2</v>
      </c>
      <c r="R340" s="163">
        <v>5.0999999999999997E-2</v>
      </c>
      <c r="S340" s="169">
        <v>7.7000000000000002E-3</v>
      </c>
      <c r="T340" s="170">
        <f>S349</f>
        <v>7.7000000000000002E-3</v>
      </c>
      <c r="U340" s="305">
        <f t="shared" si="255"/>
        <v>0.11666666666666667</v>
      </c>
      <c r="V340" s="296" t="b">
        <f t="shared" si="256"/>
        <v>1</v>
      </c>
      <c r="W340" s="636">
        <f t="shared" si="265"/>
        <v>3.5000000000000003E-2</v>
      </c>
      <c r="X340" s="635" t="b">
        <f t="shared" si="266"/>
        <v>0</v>
      </c>
      <c r="Y340" s="308">
        <f t="shared" si="257"/>
        <v>6.6665679038682294E-3</v>
      </c>
      <c r="Z340" s="309" t="b">
        <f t="shared" si="267"/>
        <v>0</v>
      </c>
      <c r="AA340" s="309" t="b">
        <f t="shared" si="268"/>
        <v>0</v>
      </c>
      <c r="AC340" s="148" t="s">
        <v>934</v>
      </c>
      <c r="AD340" s="157">
        <v>4.9000000000000002E-2</v>
      </c>
      <c r="AE340" s="103">
        <v>6.9000000000000006E-2</v>
      </c>
      <c r="AF340" s="163">
        <v>4.8000000000000001E-2</v>
      </c>
      <c r="AG340" s="169">
        <v>7.7000000000000002E-3</v>
      </c>
      <c r="AH340" s="170">
        <f>AG349</f>
        <v>7.4000000000000003E-3</v>
      </c>
      <c r="AI340" s="305">
        <f t="shared" si="258"/>
        <v>0.11666666666666667</v>
      </c>
      <c r="AJ340" s="296" t="b">
        <f t="shared" si="259"/>
        <v>1</v>
      </c>
      <c r="AK340" s="636">
        <f t="shared" si="269"/>
        <v>3.5000000000000003E-2</v>
      </c>
      <c r="AL340" s="635" t="b">
        <f t="shared" si="270"/>
        <v>0</v>
      </c>
      <c r="AM340" s="308">
        <f t="shared" si="260"/>
        <v>6.6665679038682294E-3</v>
      </c>
      <c r="AN340" s="309" t="b">
        <f t="shared" si="271"/>
        <v>0</v>
      </c>
      <c r="AO340" s="309" t="b">
        <f t="shared" si="272"/>
        <v>0</v>
      </c>
    </row>
    <row r="341" spans="1:41" ht="16" x14ac:dyDescent="0.2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252"/>
        <v>0.11666666666666667</v>
      </c>
      <c r="H341" s="296" t="b">
        <f t="shared" si="253"/>
        <v>1</v>
      </c>
      <c r="I341" s="636">
        <f t="shared" si="261"/>
        <v>3.5000000000000003E-2</v>
      </c>
      <c r="J341" s="635" t="b">
        <f t="shared" si="262"/>
        <v>0</v>
      </c>
      <c r="K341" s="308">
        <f t="shared" si="254"/>
        <v>6.6665679038682294E-3</v>
      </c>
      <c r="L341" s="309" t="b">
        <f t="shared" si="263"/>
        <v>0</v>
      </c>
      <c r="M341" s="309" t="b">
        <f t="shared" si="264"/>
        <v>0</v>
      </c>
      <c r="O341" s="295" t="s">
        <v>935</v>
      </c>
      <c r="P341" s="293">
        <v>4.9000000000000002E-2</v>
      </c>
      <c r="Q341" s="103">
        <v>6.8000000000000005E-2</v>
      </c>
      <c r="R341" s="163">
        <v>4.9000000000000002E-2</v>
      </c>
      <c r="S341" s="169">
        <v>7.4000000000000003E-3</v>
      </c>
      <c r="T341" s="170">
        <f>S348</f>
        <v>7.3000000000000001E-3</v>
      </c>
      <c r="U341" s="305">
        <f t="shared" si="255"/>
        <v>0.11666666666666667</v>
      </c>
      <c r="V341" s="296" t="b">
        <f t="shared" si="256"/>
        <v>1</v>
      </c>
      <c r="W341" s="636">
        <f t="shared" si="265"/>
        <v>3.5000000000000003E-2</v>
      </c>
      <c r="X341" s="635" t="b">
        <f t="shared" si="266"/>
        <v>0</v>
      </c>
      <c r="Y341" s="308">
        <f t="shared" si="257"/>
        <v>6.6665679038682294E-3</v>
      </c>
      <c r="Z341" s="309" t="b">
        <f t="shared" si="267"/>
        <v>0</v>
      </c>
      <c r="AA341" s="309" t="b">
        <f t="shared" si="268"/>
        <v>0</v>
      </c>
      <c r="AC341" s="148" t="s">
        <v>935</v>
      </c>
      <c r="AD341" s="157">
        <v>4.7E-2</v>
      </c>
      <c r="AE341" s="103">
        <v>6.7000000000000004E-2</v>
      </c>
      <c r="AF341" s="163">
        <v>4.7E-2</v>
      </c>
      <c r="AG341" s="169">
        <v>7.3000000000000001E-3</v>
      </c>
      <c r="AH341" s="170">
        <f>AG348</f>
        <v>7.1000000000000004E-3</v>
      </c>
      <c r="AI341" s="305">
        <f t="shared" si="258"/>
        <v>0.11666666666666667</v>
      </c>
      <c r="AJ341" s="296" t="b">
        <f t="shared" si="259"/>
        <v>1</v>
      </c>
      <c r="AK341" s="636">
        <f t="shared" si="269"/>
        <v>3.5000000000000003E-2</v>
      </c>
      <c r="AL341" s="635" t="b">
        <f t="shared" si="270"/>
        <v>0</v>
      </c>
      <c r="AM341" s="308">
        <f t="shared" si="260"/>
        <v>6.6665679038682294E-3</v>
      </c>
      <c r="AN341" s="309" t="b">
        <f t="shared" si="271"/>
        <v>0</v>
      </c>
      <c r="AO341" s="309" t="b">
        <f t="shared" si="272"/>
        <v>0</v>
      </c>
    </row>
    <row r="342" spans="1:41" ht="16" x14ac:dyDescent="0.2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252"/>
        <v>0.11666666666666667</v>
      </c>
      <c r="H342" s="296" t="b">
        <f t="shared" si="253"/>
        <v>1</v>
      </c>
      <c r="I342" s="636">
        <f t="shared" si="261"/>
        <v>3.5000000000000003E-2</v>
      </c>
      <c r="J342" s="635" t="b">
        <f t="shared" si="262"/>
        <v>0</v>
      </c>
      <c r="K342" s="308">
        <f t="shared" si="254"/>
        <v>6.6665679038682294E-3</v>
      </c>
      <c r="L342" s="309" t="b">
        <f t="shared" si="263"/>
        <v>0</v>
      </c>
      <c r="M342" s="309" t="b">
        <f t="shared" si="264"/>
        <v>0</v>
      </c>
      <c r="O342" s="295" t="s">
        <v>936</v>
      </c>
      <c r="P342" s="293">
        <v>4.7E-2</v>
      </c>
      <c r="Q342" s="103">
        <v>6.6000000000000003E-2</v>
      </c>
      <c r="R342" s="163">
        <v>4.7E-2</v>
      </c>
      <c r="S342" s="169">
        <v>7.1000000000000004E-3</v>
      </c>
      <c r="T342" s="170">
        <f>S347</f>
        <v>7.1000000000000004E-3</v>
      </c>
      <c r="U342" s="305">
        <f t="shared" si="255"/>
        <v>0.11666666666666667</v>
      </c>
      <c r="V342" s="296" t="b">
        <f t="shared" si="256"/>
        <v>1</v>
      </c>
      <c r="W342" s="636">
        <f t="shared" si="265"/>
        <v>3.5000000000000003E-2</v>
      </c>
      <c r="X342" s="635" t="b">
        <f t="shared" si="266"/>
        <v>0</v>
      </c>
      <c r="Y342" s="308">
        <f t="shared" si="257"/>
        <v>6.6665679038682294E-3</v>
      </c>
      <c r="Z342" s="309" t="b">
        <f t="shared" si="267"/>
        <v>0</v>
      </c>
      <c r="AA342" s="309" t="b">
        <f t="shared" si="268"/>
        <v>0</v>
      </c>
      <c r="AC342" s="148" t="s">
        <v>936</v>
      </c>
      <c r="AD342" s="157">
        <v>4.5999999999999999E-2</v>
      </c>
      <c r="AE342" s="103">
        <v>6.5000000000000002E-2</v>
      </c>
      <c r="AF342" s="163">
        <v>4.5999999999999999E-2</v>
      </c>
      <c r="AG342" s="169">
        <v>6.8999999999999999E-3</v>
      </c>
      <c r="AH342" s="170">
        <f>AG347</f>
        <v>6.8999999999999999E-3</v>
      </c>
      <c r="AI342" s="305">
        <f t="shared" si="258"/>
        <v>0.11666666666666667</v>
      </c>
      <c r="AJ342" s="296" t="b">
        <f t="shared" si="259"/>
        <v>1</v>
      </c>
      <c r="AK342" s="636">
        <f t="shared" si="269"/>
        <v>3.5000000000000003E-2</v>
      </c>
      <c r="AL342" s="635" t="b">
        <f t="shared" si="270"/>
        <v>0</v>
      </c>
      <c r="AM342" s="308">
        <f t="shared" si="260"/>
        <v>6.6665679038682294E-3</v>
      </c>
      <c r="AN342" s="309" t="b">
        <f t="shared" si="271"/>
        <v>0</v>
      </c>
      <c r="AO342" s="309" t="b">
        <f t="shared" si="272"/>
        <v>0</v>
      </c>
    </row>
    <row r="343" spans="1:41" ht="16" x14ac:dyDescent="0.2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252"/>
        <v>0.11666666666666667</v>
      </c>
      <c r="H343" s="296" t="b">
        <f t="shared" si="253"/>
        <v>1</v>
      </c>
      <c r="I343" s="636">
        <f t="shared" si="261"/>
        <v>3.5000000000000003E-2</v>
      </c>
      <c r="J343" s="635" t="b">
        <f t="shared" si="262"/>
        <v>0</v>
      </c>
      <c r="K343" s="308">
        <f t="shared" si="254"/>
        <v>6.6665679038682294E-3</v>
      </c>
      <c r="L343" s="309" t="b">
        <f t="shared" si="263"/>
        <v>0</v>
      </c>
      <c r="M343" s="309" t="b">
        <f t="shared" si="264"/>
        <v>0</v>
      </c>
      <c r="O343" s="295" t="s">
        <v>937</v>
      </c>
      <c r="P343" s="293">
        <v>4.5999999999999999E-2</v>
      </c>
      <c r="Q343" s="103">
        <v>6.5000000000000002E-2</v>
      </c>
      <c r="R343" s="163">
        <v>4.5999999999999999E-2</v>
      </c>
      <c r="S343" s="169">
        <v>7.0000000000000001E-3</v>
      </c>
      <c r="T343" s="170">
        <f>S346</f>
        <v>7.0000000000000001E-3</v>
      </c>
      <c r="U343" s="305">
        <f t="shared" si="255"/>
        <v>0.11666666666666667</v>
      </c>
      <c r="V343" s="296" t="b">
        <f t="shared" si="256"/>
        <v>1</v>
      </c>
      <c r="W343" s="636">
        <f t="shared" si="265"/>
        <v>3.5000000000000003E-2</v>
      </c>
      <c r="X343" s="635" t="b">
        <f t="shared" si="266"/>
        <v>0</v>
      </c>
      <c r="Y343" s="308">
        <f t="shared" si="257"/>
        <v>6.6665679038682294E-3</v>
      </c>
      <c r="Z343" s="309" t="b">
        <f t="shared" si="267"/>
        <v>0</v>
      </c>
      <c r="AA343" s="309" t="b">
        <f t="shared" si="268"/>
        <v>0</v>
      </c>
      <c r="AC343" s="148" t="s">
        <v>937</v>
      </c>
      <c r="AD343" s="157">
        <v>4.4999999999999998E-2</v>
      </c>
      <c r="AE343" s="103">
        <v>6.4000000000000001E-2</v>
      </c>
      <c r="AF343" s="163">
        <v>4.4999999999999998E-2</v>
      </c>
      <c r="AG343" s="169">
        <v>6.7999999999999996E-3</v>
      </c>
      <c r="AH343" s="170">
        <f>AG346</f>
        <v>6.7999999999999996E-3</v>
      </c>
      <c r="AI343" s="305">
        <f t="shared" si="258"/>
        <v>0.11666666666666667</v>
      </c>
      <c r="AJ343" s="296" t="b">
        <f t="shared" si="259"/>
        <v>1</v>
      </c>
      <c r="AK343" s="636">
        <f t="shared" si="269"/>
        <v>3.5000000000000003E-2</v>
      </c>
      <c r="AL343" s="635" t="b">
        <f t="shared" si="270"/>
        <v>0</v>
      </c>
      <c r="AM343" s="308">
        <f t="shared" si="260"/>
        <v>6.6665679038682294E-3</v>
      </c>
      <c r="AN343" s="309" t="b">
        <f t="shared" si="271"/>
        <v>0</v>
      </c>
      <c r="AO343" s="309" t="b">
        <f t="shared" si="272"/>
        <v>0</v>
      </c>
    </row>
    <row r="344" spans="1:41" ht="16" x14ac:dyDescent="0.2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252"/>
        <v>0.11666666666666667</v>
      </c>
      <c r="H344" s="296" t="b">
        <f t="shared" si="253"/>
        <v>1</v>
      </c>
      <c r="I344" s="636">
        <f t="shared" si="261"/>
        <v>3.5000000000000003E-2</v>
      </c>
      <c r="J344" s="635" t="b">
        <f t="shared" si="262"/>
        <v>0</v>
      </c>
      <c r="K344" s="308">
        <f t="shared" si="254"/>
        <v>6.6665679038682294E-3</v>
      </c>
      <c r="L344" s="309" t="b">
        <f t="shared" si="263"/>
        <v>0</v>
      </c>
      <c r="M344" s="309" t="b">
        <f t="shared" si="264"/>
        <v>0</v>
      </c>
      <c r="O344" s="295" t="s">
        <v>938</v>
      </c>
      <c r="P344" s="293">
        <v>4.5999999999999999E-2</v>
      </c>
      <c r="Q344" s="103">
        <v>6.5000000000000002E-2</v>
      </c>
      <c r="R344" s="163">
        <v>4.5999999999999999E-2</v>
      </c>
      <c r="S344" s="169">
        <v>7.0000000000000001E-3</v>
      </c>
      <c r="T344" s="170">
        <f>S345</f>
        <v>7.0000000000000001E-3</v>
      </c>
      <c r="U344" s="305">
        <f t="shared" si="255"/>
        <v>0.11666666666666667</v>
      </c>
      <c r="V344" s="296" t="b">
        <f t="shared" si="256"/>
        <v>1</v>
      </c>
      <c r="W344" s="636">
        <f t="shared" si="265"/>
        <v>3.5000000000000003E-2</v>
      </c>
      <c r="X344" s="635" t="b">
        <f t="shared" si="266"/>
        <v>0</v>
      </c>
      <c r="Y344" s="308">
        <f t="shared" si="257"/>
        <v>6.6665679038682294E-3</v>
      </c>
      <c r="Z344" s="309" t="b">
        <f t="shared" si="267"/>
        <v>0</v>
      </c>
      <c r="AA344" s="309" t="b">
        <f t="shared" si="268"/>
        <v>0</v>
      </c>
      <c r="AC344" s="148" t="s">
        <v>938</v>
      </c>
      <c r="AD344" s="157">
        <v>4.4999999999999998E-2</v>
      </c>
      <c r="AE344" s="103">
        <v>6.4000000000000001E-2</v>
      </c>
      <c r="AF344" s="163">
        <v>4.4999999999999998E-2</v>
      </c>
      <c r="AG344" s="169">
        <v>6.7999999999999996E-3</v>
      </c>
      <c r="AH344" s="170">
        <f>AG345</f>
        <v>6.7999999999999996E-3</v>
      </c>
      <c r="AI344" s="305">
        <f t="shared" si="258"/>
        <v>0.11666666666666667</v>
      </c>
      <c r="AJ344" s="296" t="b">
        <f t="shared" si="259"/>
        <v>1</v>
      </c>
      <c r="AK344" s="636">
        <f t="shared" si="269"/>
        <v>3.5000000000000003E-2</v>
      </c>
      <c r="AL344" s="635" t="b">
        <f t="shared" si="270"/>
        <v>0</v>
      </c>
      <c r="AM344" s="308">
        <f t="shared" si="260"/>
        <v>6.6665679038682294E-3</v>
      </c>
      <c r="AN344" s="309" t="b">
        <f t="shared" si="271"/>
        <v>0</v>
      </c>
      <c r="AO344" s="309" t="b">
        <f t="shared" si="272"/>
        <v>0</v>
      </c>
    </row>
    <row r="345" spans="1:41" ht="16" x14ac:dyDescent="0.2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252"/>
        <v>0.11666666666666667</v>
      </c>
      <c r="H345" s="296" t="b">
        <f t="shared" si="253"/>
        <v>1</v>
      </c>
      <c r="I345" s="636">
        <f t="shared" si="261"/>
        <v>3.5000000000000003E-2</v>
      </c>
      <c r="J345" s="635" t="b">
        <f t="shared" si="262"/>
        <v>0</v>
      </c>
      <c r="K345" s="308">
        <f t="shared" si="254"/>
        <v>6.6665679038682294E-3</v>
      </c>
      <c r="L345" s="309" t="b">
        <f t="shared" si="263"/>
        <v>0</v>
      </c>
      <c r="M345" s="309" t="b">
        <f t="shared" si="264"/>
        <v>0</v>
      </c>
      <c r="O345" s="295" t="s">
        <v>939</v>
      </c>
      <c r="P345" s="293">
        <v>4.5999999999999999E-2</v>
      </c>
      <c r="Q345" s="103">
        <v>6.5000000000000002E-2</v>
      </c>
      <c r="R345" s="163">
        <v>4.5999999999999999E-2</v>
      </c>
      <c r="S345" s="169">
        <v>7.0000000000000001E-3</v>
      </c>
      <c r="T345" s="170">
        <f>S344</f>
        <v>7.0000000000000001E-3</v>
      </c>
      <c r="U345" s="305">
        <f t="shared" si="255"/>
        <v>0.11666666666666667</v>
      </c>
      <c r="V345" s="296" t="b">
        <f t="shared" si="256"/>
        <v>1</v>
      </c>
      <c r="W345" s="636">
        <f t="shared" si="265"/>
        <v>3.5000000000000003E-2</v>
      </c>
      <c r="X345" s="635" t="b">
        <f t="shared" si="266"/>
        <v>0</v>
      </c>
      <c r="Y345" s="308">
        <f t="shared" si="257"/>
        <v>6.6665679038682294E-3</v>
      </c>
      <c r="Z345" s="309" t="b">
        <f t="shared" si="267"/>
        <v>0</v>
      </c>
      <c r="AA345" s="309" t="b">
        <f t="shared" si="268"/>
        <v>0</v>
      </c>
      <c r="AC345" s="148" t="s">
        <v>939</v>
      </c>
      <c r="AD345" s="157">
        <v>4.4999999999999998E-2</v>
      </c>
      <c r="AE345" s="103">
        <v>6.4000000000000001E-2</v>
      </c>
      <c r="AF345" s="163">
        <v>4.4999999999999998E-2</v>
      </c>
      <c r="AG345" s="169">
        <v>6.7999999999999996E-3</v>
      </c>
      <c r="AH345" s="170">
        <f>AG344</f>
        <v>6.7999999999999996E-3</v>
      </c>
      <c r="AI345" s="305">
        <f t="shared" si="258"/>
        <v>0.11666666666666667</v>
      </c>
      <c r="AJ345" s="296" t="b">
        <f t="shared" si="259"/>
        <v>1</v>
      </c>
      <c r="AK345" s="636">
        <f t="shared" si="269"/>
        <v>3.5000000000000003E-2</v>
      </c>
      <c r="AL345" s="635" t="b">
        <f t="shared" si="270"/>
        <v>0</v>
      </c>
      <c r="AM345" s="308">
        <f t="shared" si="260"/>
        <v>6.6665679038682294E-3</v>
      </c>
      <c r="AN345" s="309" t="b">
        <f t="shared" si="271"/>
        <v>0</v>
      </c>
      <c r="AO345" s="309" t="b">
        <f t="shared" si="272"/>
        <v>0</v>
      </c>
    </row>
    <row r="346" spans="1:41" ht="16" x14ac:dyDescent="0.2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252"/>
        <v>0.11666666666666667</v>
      </c>
      <c r="H346" s="296" t="b">
        <f t="shared" si="253"/>
        <v>1</v>
      </c>
      <c r="I346" s="636">
        <f t="shared" si="261"/>
        <v>3.5000000000000003E-2</v>
      </c>
      <c r="J346" s="635" t="b">
        <f t="shared" si="262"/>
        <v>0</v>
      </c>
      <c r="K346" s="308">
        <f t="shared" si="254"/>
        <v>6.6665679038682294E-3</v>
      </c>
      <c r="L346" s="309" t="b">
        <f t="shared" si="263"/>
        <v>0</v>
      </c>
      <c r="M346" s="309" t="b">
        <f t="shared" si="264"/>
        <v>0</v>
      </c>
      <c r="O346" s="295" t="s">
        <v>940</v>
      </c>
      <c r="P346" s="293">
        <v>4.5999999999999999E-2</v>
      </c>
      <c r="Q346" s="103">
        <v>6.5000000000000002E-2</v>
      </c>
      <c r="R346" s="163">
        <v>4.5999999999999999E-2</v>
      </c>
      <c r="S346" s="169">
        <v>7.0000000000000001E-3</v>
      </c>
      <c r="T346" s="170">
        <f>S343</f>
        <v>7.0000000000000001E-3</v>
      </c>
      <c r="U346" s="305">
        <f t="shared" si="255"/>
        <v>0.11666666666666667</v>
      </c>
      <c r="V346" s="296" t="b">
        <f t="shared" si="256"/>
        <v>1</v>
      </c>
      <c r="W346" s="636">
        <f t="shared" si="265"/>
        <v>3.5000000000000003E-2</v>
      </c>
      <c r="X346" s="635" t="b">
        <f t="shared" si="266"/>
        <v>0</v>
      </c>
      <c r="Y346" s="308">
        <f t="shared" si="257"/>
        <v>6.6665679038682294E-3</v>
      </c>
      <c r="Z346" s="309" t="b">
        <f t="shared" si="267"/>
        <v>0</v>
      </c>
      <c r="AA346" s="309" t="b">
        <f t="shared" si="268"/>
        <v>0</v>
      </c>
      <c r="AC346" s="148" t="s">
        <v>940</v>
      </c>
      <c r="AD346" s="157">
        <v>4.4999999999999998E-2</v>
      </c>
      <c r="AE346" s="103">
        <v>6.4000000000000001E-2</v>
      </c>
      <c r="AF346" s="163">
        <v>4.4999999999999998E-2</v>
      </c>
      <c r="AG346" s="169">
        <v>6.7999999999999996E-3</v>
      </c>
      <c r="AH346" s="170">
        <f>AG343</f>
        <v>6.7999999999999996E-3</v>
      </c>
      <c r="AI346" s="305">
        <f t="shared" si="258"/>
        <v>0.11666666666666667</v>
      </c>
      <c r="AJ346" s="296" t="b">
        <f t="shared" si="259"/>
        <v>1</v>
      </c>
      <c r="AK346" s="636">
        <f t="shared" si="269"/>
        <v>3.5000000000000003E-2</v>
      </c>
      <c r="AL346" s="635" t="b">
        <f t="shared" si="270"/>
        <v>0</v>
      </c>
      <c r="AM346" s="308">
        <f t="shared" si="260"/>
        <v>6.6665679038682294E-3</v>
      </c>
      <c r="AN346" s="309" t="b">
        <f t="shared" si="271"/>
        <v>0</v>
      </c>
      <c r="AO346" s="309" t="b">
        <f t="shared" si="272"/>
        <v>0</v>
      </c>
    </row>
    <row r="347" spans="1:41" ht="16" x14ac:dyDescent="0.2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252"/>
        <v>0.11666666666666667</v>
      </c>
      <c r="H347" s="296" t="b">
        <f t="shared" si="253"/>
        <v>1</v>
      </c>
      <c r="I347" s="636">
        <f t="shared" si="261"/>
        <v>3.5000000000000003E-2</v>
      </c>
      <c r="J347" s="635" t="b">
        <f t="shared" si="262"/>
        <v>0</v>
      </c>
      <c r="K347" s="308">
        <f t="shared" si="254"/>
        <v>6.6665679038682294E-3</v>
      </c>
      <c r="L347" s="309" t="b">
        <f t="shared" si="263"/>
        <v>0</v>
      </c>
      <c r="M347" s="309" t="b">
        <f t="shared" si="264"/>
        <v>0</v>
      </c>
      <c r="O347" s="295" t="s">
        <v>941</v>
      </c>
      <c r="P347" s="293">
        <v>4.7E-2</v>
      </c>
      <c r="Q347" s="103">
        <v>6.6000000000000003E-2</v>
      </c>
      <c r="R347" s="163">
        <v>4.7E-2</v>
      </c>
      <c r="S347" s="169">
        <v>7.1000000000000004E-3</v>
      </c>
      <c r="T347" s="170">
        <f>S342</f>
        <v>7.1000000000000004E-3</v>
      </c>
      <c r="U347" s="305">
        <f t="shared" si="255"/>
        <v>0.11666666666666667</v>
      </c>
      <c r="V347" s="296" t="b">
        <f t="shared" si="256"/>
        <v>1</v>
      </c>
      <c r="W347" s="636">
        <f t="shared" si="265"/>
        <v>3.5000000000000003E-2</v>
      </c>
      <c r="X347" s="635" t="b">
        <f t="shared" si="266"/>
        <v>0</v>
      </c>
      <c r="Y347" s="308">
        <f t="shared" si="257"/>
        <v>6.6665679038682294E-3</v>
      </c>
      <c r="Z347" s="309" t="b">
        <f t="shared" si="267"/>
        <v>0</v>
      </c>
      <c r="AA347" s="309" t="b">
        <f t="shared" si="268"/>
        <v>0</v>
      </c>
      <c r="AC347" s="148" t="s">
        <v>941</v>
      </c>
      <c r="AD347" s="157">
        <v>4.5999999999999999E-2</v>
      </c>
      <c r="AE347" s="103">
        <v>6.5000000000000002E-2</v>
      </c>
      <c r="AF347" s="163">
        <v>4.5999999999999999E-2</v>
      </c>
      <c r="AG347" s="169">
        <v>6.8999999999999999E-3</v>
      </c>
      <c r="AH347" s="170">
        <f>AG342</f>
        <v>6.8999999999999999E-3</v>
      </c>
      <c r="AI347" s="305">
        <f t="shared" si="258"/>
        <v>0.11666666666666667</v>
      </c>
      <c r="AJ347" s="296" t="b">
        <f t="shared" si="259"/>
        <v>1</v>
      </c>
      <c r="AK347" s="636">
        <f t="shared" si="269"/>
        <v>3.5000000000000003E-2</v>
      </c>
      <c r="AL347" s="635" t="b">
        <f t="shared" si="270"/>
        <v>0</v>
      </c>
      <c r="AM347" s="308">
        <f t="shared" si="260"/>
        <v>6.6665679038682294E-3</v>
      </c>
      <c r="AN347" s="309" t="b">
        <f t="shared" si="271"/>
        <v>0</v>
      </c>
      <c r="AO347" s="309" t="b">
        <f t="shared" si="272"/>
        <v>0</v>
      </c>
    </row>
    <row r="348" spans="1:41" ht="16" x14ac:dyDescent="0.2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252"/>
        <v>0.11666666666666667</v>
      </c>
      <c r="H348" s="296" t="b">
        <f t="shared" si="253"/>
        <v>1</v>
      </c>
      <c r="I348" s="636">
        <f t="shared" si="261"/>
        <v>3.5000000000000003E-2</v>
      </c>
      <c r="J348" s="635" t="b">
        <f t="shared" si="262"/>
        <v>0</v>
      </c>
      <c r="K348" s="308">
        <f t="shared" si="254"/>
        <v>6.6665679038682294E-3</v>
      </c>
      <c r="L348" s="309" t="b">
        <f t="shared" si="263"/>
        <v>0</v>
      </c>
      <c r="M348" s="309" t="b">
        <f t="shared" si="264"/>
        <v>0</v>
      </c>
      <c r="O348" s="295" t="s">
        <v>942</v>
      </c>
      <c r="P348" s="293">
        <v>4.9000000000000002E-2</v>
      </c>
      <c r="Q348" s="103">
        <v>6.9000000000000006E-2</v>
      </c>
      <c r="R348" s="163">
        <v>4.9000000000000002E-2</v>
      </c>
      <c r="S348" s="169">
        <v>7.3000000000000001E-3</v>
      </c>
      <c r="T348" s="170">
        <f>S341</f>
        <v>7.4000000000000003E-3</v>
      </c>
      <c r="U348" s="305">
        <f t="shared" si="255"/>
        <v>0.11666666666666667</v>
      </c>
      <c r="V348" s="296" t="b">
        <f t="shared" si="256"/>
        <v>1</v>
      </c>
      <c r="W348" s="636">
        <f t="shared" si="265"/>
        <v>3.5000000000000003E-2</v>
      </c>
      <c r="X348" s="635" t="b">
        <f t="shared" si="266"/>
        <v>0</v>
      </c>
      <c r="Y348" s="308">
        <f t="shared" si="257"/>
        <v>6.6665679038682294E-3</v>
      </c>
      <c r="Z348" s="309" t="b">
        <f t="shared" si="267"/>
        <v>0</v>
      </c>
      <c r="AA348" s="309" t="b">
        <f t="shared" si="268"/>
        <v>0</v>
      </c>
      <c r="AC348" s="148" t="s">
        <v>942</v>
      </c>
      <c r="AD348" s="157">
        <v>4.7E-2</v>
      </c>
      <c r="AE348" s="103">
        <v>6.7000000000000004E-2</v>
      </c>
      <c r="AF348" s="163">
        <v>4.7E-2</v>
      </c>
      <c r="AG348" s="169">
        <v>7.1000000000000004E-3</v>
      </c>
      <c r="AH348" s="170">
        <f>AG341</f>
        <v>7.3000000000000001E-3</v>
      </c>
      <c r="AI348" s="305">
        <f t="shared" si="258"/>
        <v>0.11666666666666667</v>
      </c>
      <c r="AJ348" s="296" t="b">
        <f t="shared" si="259"/>
        <v>1</v>
      </c>
      <c r="AK348" s="636">
        <f t="shared" si="269"/>
        <v>3.5000000000000003E-2</v>
      </c>
      <c r="AL348" s="635" t="b">
        <f t="shared" si="270"/>
        <v>0</v>
      </c>
      <c r="AM348" s="308">
        <f t="shared" si="260"/>
        <v>6.6665679038682294E-3</v>
      </c>
      <c r="AN348" s="309" t="b">
        <f t="shared" si="271"/>
        <v>0</v>
      </c>
      <c r="AO348" s="309" t="b">
        <f t="shared" si="272"/>
        <v>0</v>
      </c>
    </row>
    <row r="349" spans="1:41" ht="16" x14ac:dyDescent="0.2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252"/>
        <v>0.11666666666666667</v>
      </c>
      <c r="H349" s="296" t="b">
        <f t="shared" si="253"/>
        <v>1</v>
      </c>
      <c r="I349" s="636">
        <f t="shared" si="261"/>
        <v>3.5000000000000003E-2</v>
      </c>
      <c r="J349" s="635" t="b">
        <f t="shared" si="262"/>
        <v>0</v>
      </c>
      <c r="K349" s="308">
        <f t="shared" si="254"/>
        <v>6.6665679038682294E-3</v>
      </c>
      <c r="L349" s="309" t="b">
        <f t="shared" si="263"/>
        <v>0</v>
      </c>
      <c r="M349" s="309" t="b">
        <f t="shared" si="264"/>
        <v>0</v>
      </c>
      <c r="O349" s="295" t="s">
        <v>943</v>
      </c>
      <c r="P349" s="293">
        <v>5.0999999999999997E-2</v>
      </c>
      <c r="Q349" s="103">
        <v>7.1999999999999995E-2</v>
      </c>
      <c r="R349" s="163">
        <v>5.0999999999999997E-2</v>
      </c>
      <c r="S349" s="169">
        <v>7.7000000000000002E-3</v>
      </c>
      <c r="T349" s="170">
        <f>S340</f>
        <v>7.7000000000000002E-3</v>
      </c>
      <c r="U349" s="305">
        <f t="shared" si="255"/>
        <v>0.11666666666666667</v>
      </c>
      <c r="V349" s="296" t="b">
        <f t="shared" si="256"/>
        <v>1</v>
      </c>
      <c r="W349" s="636">
        <f t="shared" si="265"/>
        <v>3.5000000000000003E-2</v>
      </c>
      <c r="X349" s="635" t="b">
        <f t="shared" si="266"/>
        <v>0</v>
      </c>
      <c r="Y349" s="308">
        <f t="shared" si="257"/>
        <v>6.6665679038682294E-3</v>
      </c>
      <c r="Z349" s="309" t="b">
        <f t="shared" si="267"/>
        <v>0</v>
      </c>
      <c r="AA349" s="309" t="b">
        <f t="shared" si="268"/>
        <v>0</v>
      </c>
      <c r="AC349" s="148" t="s">
        <v>943</v>
      </c>
      <c r="AD349" s="157">
        <v>4.9000000000000002E-2</v>
      </c>
      <c r="AE349" s="103">
        <v>7.0000000000000007E-2</v>
      </c>
      <c r="AF349" s="163">
        <v>4.9000000000000002E-2</v>
      </c>
      <c r="AG349" s="169">
        <v>7.4000000000000003E-3</v>
      </c>
      <c r="AH349" s="170">
        <f>AG340</f>
        <v>7.7000000000000002E-3</v>
      </c>
      <c r="AI349" s="305">
        <f t="shared" si="258"/>
        <v>0.11666666666666667</v>
      </c>
      <c r="AJ349" s="296" t="b">
        <f t="shared" si="259"/>
        <v>1</v>
      </c>
      <c r="AK349" s="636">
        <f t="shared" si="269"/>
        <v>3.5000000000000003E-2</v>
      </c>
      <c r="AL349" s="635" t="b">
        <f t="shared" si="270"/>
        <v>0</v>
      </c>
      <c r="AM349" s="308">
        <f t="shared" si="260"/>
        <v>6.6665679038682294E-3</v>
      </c>
      <c r="AN349" s="309" t="b">
        <f t="shared" si="271"/>
        <v>0</v>
      </c>
      <c r="AO349" s="309" t="b">
        <f t="shared" si="272"/>
        <v>0</v>
      </c>
    </row>
    <row r="350" spans="1:41" ht="16" x14ac:dyDescent="0.2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252"/>
        <v>0.11666666666666667</v>
      </c>
      <c r="H350" s="296" t="b">
        <f t="shared" si="253"/>
        <v>1</v>
      </c>
      <c r="I350" s="636">
        <f t="shared" si="261"/>
        <v>3.5000000000000003E-2</v>
      </c>
      <c r="J350" s="635" t="b">
        <f t="shared" si="262"/>
        <v>0</v>
      </c>
      <c r="K350" s="308">
        <f t="shared" si="254"/>
        <v>6.6665679038682294E-3</v>
      </c>
      <c r="L350" s="309" t="b">
        <f t="shared" si="263"/>
        <v>0</v>
      </c>
      <c r="M350" s="309" t="b">
        <f t="shared" si="264"/>
        <v>0</v>
      </c>
      <c r="O350" s="295" t="s">
        <v>944</v>
      </c>
      <c r="P350" s="293">
        <v>5.2999999999999999E-2</v>
      </c>
      <c r="Q350" s="103">
        <v>7.4999999999999997E-2</v>
      </c>
      <c r="R350" s="163">
        <v>5.3999999999999999E-2</v>
      </c>
      <c r="S350" s="169">
        <v>8.0000000000000002E-3</v>
      </c>
      <c r="T350" s="170">
        <f>S339</f>
        <v>8.0999999999999996E-3</v>
      </c>
      <c r="U350" s="305">
        <f t="shared" si="255"/>
        <v>0.11666666666666667</v>
      </c>
      <c r="V350" s="296" t="b">
        <f t="shared" si="256"/>
        <v>1</v>
      </c>
      <c r="W350" s="636">
        <f t="shared" si="265"/>
        <v>3.5000000000000003E-2</v>
      </c>
      <c r="X350" s="635" t="b">
        <f t="shared" si="266"/>
        <v>0</v>
      </c>
      <c r="Y350" s="308">
        <f t="shared" si="257"/>
        <v>6.6665679038682294E-3</v>
      </c>
      <c r="Z350" s="309" t="b">
        <f t="shared" si="267"/>
        <v>0</v>
      </c>
      <c r="AA350" s="309" t="b">
        <f t="shared" si="268"/>
        <v>0</v>
      </c>
      <c r="AC350" s="148" t="s">
        <v>944</v>
      </c>
      <c r="AD350" s="157">
        <v>5.0999999999999997E-2</v>
      </c>
      <c r="AE350" s="103">
        <v>7.1999999999999995E-2</v>
      </c>
      <c r="AF350" s="163">
        <v>5.1999999999999998E-2</v>
      </c>
      <c r="AG350" s="169">
        <v>7.7000000000000002E-3</v>
      </c>
      <c r="AH350" s="170">
        <f>AG339</f>
        <v>7.9000000000000008E-3</v>
      </c>
      <c r="AI350" s="305">
        <f t="shared" si="258"/>
        <v>0.11666666666666667</v>
      </c>
      <c r="AJ350" s="296" t="b">
        <f t="shared" si="259"/>
        <v>1</v>
      </c>
      <c r="AK350" s="636">
        <f t="shared" si="269"/>
        <v>3.5000000000000003E-2</v>
      </c>
      <c r="AL350" s="635" t="b">
        <f t="shared" si="270"/>
        <v>0</v>
      </c>
      <c r="AM350" s="308">
        <f t="shared" si="260"/>
        <v>6.6665679038682294E-3</v>
      </c>
      <c r="AN350" s="309" t="b">
        <f t="shared" si="271"/>
        <v>0</v>
      </c>
      <c r="AO350" s="309" t="b">
        <f t="shared" si="272"/>
        <v>0</v>
      </c>
    </row>
    <row r="351" spans="1:41" ht="16" x14ac:dyDescent="0.2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252"/>
        <v>0.11666666666666667</v>
      </c>
      <c r="H351" s="296" t="b">
        <f t="shared" si="253"/>
        <v>1</v>
      </c>
      <c r="I351" s="636">
        <f t="shared" si="261"/>
        <v>3.5000000000000003E-2</v>
      </c>
      <c r="J351" s="635" t="b">
        <f t="shared" si="262"/>
        <v>0</v>
      </c>
      <c r="K351" s="308">
        <f t="shared" si="254"/>
        <v>6.6665679038682294E-3</v>
      </c>
      <c r="L351" s="309" t="b">
        <f t="shared" si="263"/>
        <v>0</v>
      </c>
      <c r="M351" s="309" t="b">
        <f t="shared" si="264"/>
        <v>0</v>
      </c>
      <c r="O351" s="295" t="s">
        <v>945</v>
      </c>
      <c r="P351" s="293">
        <v>5.6000000000000001E-2</v>
      </c>
      <c r="Q351" s="103">
        <v>0.08</v>
      </c>
      <c r="R351" s="163">
        <v>5.7000000000000002E-2</v>
      </c>
      <c r="S351" s="169">
        <v>8.5000000000000006E-3</v>
      </c>
      <c r="T351" s="170">
        <f>S338</f>
        <v>8.5000000000000006E-3</v>
      </c>
      <c r="U351" s="305">
        <f t="shared" si="255"/>
        <v>0.11666666666666667</v>
      </c>
      <c r="V351" s="296" t="b">
        <f t="shared" si="256"/>
        <v>1</v>
      </c>
      <c r="W351" s="636">
        <f t="shared" si="265"/>
        <v>3.5000000000000003E-2</v>
      </c>
      <c r="X351" s="635" t="b">
        <f t="shared" si="266"/>
        <v>0</v>
      </c>
      <c r="Y351" s="308">
        <f t="shared" si="257"/>
        <v>6.6665679038682294E-3</v>
      </c>
      <c r="Z351" s="309" t="b">
        <f t="shared" si="267"/>
        <v>0</v>
      </c>
      <c r="AA351" s="309" t="b">
        <f t="shared" si="268"/>
        <v>0</v>
      </c>
      <c r="AC351" s="148" t="s">
        <v>945</v>
      </c>
      <c r="AD351" s="157">
        <v>5.2999999999999999E-2</v>
      </c>
      <c r="AE351" s="103">
        <v>7.5999999999999998E-2</v>
      </c>
      <c r="AF351" s="163">
        <v>5.3999999999999999E-2</v>
      </c>
      <c r="AG351" s="169">
        <v>8.0999999999999996E-3</v>
      </c>
      <c r="AH351" s="170">
        <f>AG338</f>
        <v>8.2000000000000007E-3</v>
      </c>
      <c r="AI351" s="305">
        <f t="shared" si="258"/>
        <v>0.11666666666666667</v>
      </c>
      <c r="AJ351" s="296" t="b">
        <f t="shared" si="259"/>
        <v>1</v>
      </c>
      <c r="AK351" s="636">
        <f t="shared" si="269"/>
        <v>3.5000000000000003E-2</v>
      </c>
      <c r="AL351" s="635" t="b">
        <f t="shared" si="270"/>
        <v>0</v>
      </c>
      <c r="AM351" s="308">
        <f t="shared" si="260"/>
        <v>6.6665679038682294E-3</v>
      </c>
      <c r="AN351" s="309" t="b">
        <f t="shared" si="271"/>
        <v>0</v>
      </c>
      <c r="AO351" s="309" t="b">
        <f t="shared" si="272"/>
        <v>0</v>
      </c>
    </row>
    <row r="352" spans="1:41" ht="16" x14ac:dyDescent="0.2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252"/>
        <v>0.11666666666666667</v>
      </c>
      <c r="H352" s="296" t="b">
        <f t="shared" si="253"/>
        <v>1</v>
      </c>
      <c r="I352" s="636">
        <f t="shared" si="261"/>
        <v>3.5000000000000003E-2</v>
      </c>
      <c r="J352" s="635" t="b">
        <f t="shared" si="262"/>
        <v>0</v>
      </c>
      <c r="K352" s="308">
        <f t="shared" si="254"/>
        <v>6.6665679038682294E-3</v>
      </c>
      <c r="L352" s="309" t="b">
        <f t="shared" si="263"/>
        <v>0</v>
      </c>
      <c r="M352" s="309" t="b">
        <f t="shared" si="264"/>
        <v>0</v>
      </c>
      <c r="O352" s="295" t="s">
        <v>946</v>
      </c>
      <c r="P352" s="293">
        <v>5.8999999999999997E-2</v>
      </c>
      <c r="Q352" s="103">
        <v>8.3000000000000004E-2</v>
      </c>
      <c r="R352" s="163">
        <v>5.8999999999999997E-2</v>
      </c>
      <c r="S352" s="169">
        <v>8.8999999999999999E-3</v>
      </c>
      <c r="T352" s="170">
        <f>S337</f>
        <v>8.9999999999999993E-3</v>
      </c>
      <c r="U352" s="305">
        <f t="shared" si="255"/>
        <v>0.11666666666666667</v>
      </c>
      <c r="V352" s="296" t="b">
        <f t="shared" si="256"/>
        <v>1</v>
      </c>
      <c r="W352" s="636">
        <f t="shared" si="265"/>
        <v>3.5000000000000003E-2</v>
      </c>
      <c r="X352" s="635" t="b">
        <f t="shared" si="266"/>
        <v>0</v>
      </c>
      <c r="Y352" s="308">
        <f t="shared" si="257"/>
        <v>6.6665679038682294E-3</v>
      </c>
      <c r="Z352" s="309" t="b">
        <f t="shared" si="267"/>
        <v>0</v>
      </c>
      <c r="AA352" s="309" t="b">
        <f t="shared" si="268"/>
        <v>0</v>
      </c>
      <c r="AC352" s="148" t="s">
        <v>946</v>
      </c>
      <c r="AD352" s="157">
        <v>5.6000000000000001E-2</v>
      </c>
      <c r="AE352" s="103">
        <v>7.9000000000000001E-2</v>
      </c>
      <c r="AF352" s="163">
        <v>5.7000000000000002E-2</v>
      </c>
      <c r="AG352" s="169">
        <v>8.3000000000000001E-3</v>
      </c>
      <c r="AH352" s="170">
        <f>AG337</f>
        <v>8.6E-3</v>
      </c>
      <c r="AI352" s="305">
        <f t="shared" si="258"/>
        <v>0.11666666666666667</v>
      </c>
      <c r="AJ352" s="296" t="b">
        <f t="shared" si="259"/>
        <v>1</v>
      </c>
      <c r="AK352" s="636">
        <f t="shared" si="269"/>
        <v>3.5000000000000003E-2</v>
      </c>
      <c r="AL352" s="635" t="b">
        <f t="shared" si="270"/>
        <v>0</v>
      </c>
      <c r="AM352" s="308">
        <f t="shared" si="260"/>
        <v>6.6665679038682294E-3</v>
      </c>
      <c r="AN352" s="309" t="b">
        <f t="shared" si="271"/>
        <v>0</v>
      </c>
      <c r="AO352" s="309" t="b">
        <f t="shared" si="272"/>
        <v>0</v>
      </c>
    </row>
    <row r="353" spans="1:41" ht="16" x14ac:dyDescent="0.2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252"/>
        <v>0.11666666666666667</v>
      </c>
      <c r="H353" s="296" t="b">
        <f t="shared" si="253"/>
        <v>1</v>
      </c>
      <c r="I353" s="636">
        <f t="shared" si="261"/>
        <v>3.5000000000000003E-2</v>
      </c>
      <c r="J353" s="635" t="b">
        <f t="shared" si="262"/>
        <v>0</v>
      </c>
      <c r="K353" s="308">
        <f t="shared" si="254"/>
        <v>6.6665679038682294E-3</v>
      </c>
      <c r="L353" s="309" t="b">
        <f t="shared" si="263"/>
        <v>0</v>
      </c>
      <c r="M353" s="309" t="b">
        <f t="shared" si="264"/>
        <v>0</v>
      </c>
      <c r="O353" s="295" t="s">
        <v>947</v>
      </c>
      <c r="P353" s="293">
        <v>6.2E-2</v>
      </c>
      <c r="Q353" s="103">
        <v>8.6999999999999994E-2</v>
      </c>
      <c r="R353" s="163">
        <v>6.2E-2</v>
      </c>
      <c r="S353" s="169">
        <v>9.4000000000000004E-3</v>
      </c>
      <c r="T353" s="170">
        <f>S336</f>
        <v>9.4000000000000004E-3</v>
      </c>
      <c r="U353" s="305">
        <f t="shared" si="255"/>
        <v>0.11666666666666667</v>
      </c>
      <c r="V353" s="296" t="b">
        <f t="shared" si="256"/>
        <v>1</v>
      </c>
      <c r="W353" s="636">
        <f t="shared" si="265"/>
        <v>3.5000000000000003E-2</v>
      </c>
      <c r="X353" s="635" t="b">
        <f t="shared" si="266"/>
        <v>0</v>
      </c>
      <c r="Y353" s="308">
        <f t="shared" si="257"/>
        <v>6.6665679038682294E-3</v>
      </c>
      <c r="Z353" s="309" t="b">
        <f t="shared" si="267"/>
        <v>0</v>
      </c>
      <c r="AA353" s="309" t="b">
        <f t="shared" si="268"/>
        <v>0</v>
      </c>
      <c r="AC353" s="148" t="s">
        <v>947</v>
      </c>
      <c r="AD353" s="157">
        <v>5.8000000000000003E-2</v>
      </c>
      <c r="AE353" s="103">
        <v>8.2000000000000003E-2</v>
      </c>
      <c r="AF353" s="163">
        <v>5.8999999999999997E-2</v>
      </c>
      <c r="AG353" s="169">
        <v>8.6E-3</v>
      </c>
      <c r="AH353" s="170">
        <f>AG336</f>
        <v>8.8999999999999999E-3</v>
      </c>
      <c r="AI353" s="305">
        <f t="shared" si="258"/>
        <v>0.11666666666666667</v>
      </c>
      <c r="AJ353" s="296" t="b">
        <f t="shared" si="259"/>
        <v>1</v>
      </c>
      <c r="AK353" s="636">
        <f t="shared" si="269"/>
        <v>3.5000000000000003E-2</v>
      </c>
      <c r="AL353" s="635" t="b">
        <f t="shared" si="270"/>
        <v>0</v>
      </c>
      <c r="AM353" s="308">
        <f t="shared" si="260"/>
        <v>6.6665679038682294E-3</v>
      </c>
      <c r="AN353" s="309" t="b">
        <f t="shared" si="271"/>
        <v>0</v>
      </c>
      <c r="AO353" s="309" t="b">
        <f t="shared" si="272"/>
        <v>0</v>
      </c>
    </row>
    <row r="354" spans="1:41" ht="16" x14ac:dyDescent="0.2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252"/>
        <v>0.11666666666666667</v>
      </c>
      <c r="H354" s="296" t="b">
        <f t="shared" si="253"/>
        <v>1</v>
      </c>
      <c r="I354" s="636">
        <f t="shared" si="261"/>
        <v>3.5000000000000003E-2</v>
      </c>
      <c r="J354" s="635" t="b">
        <f t="shared" si="262"/>
        <v>0</v>
      </c>
      <c r="K354" s="308">
        <f t="shared" si="254"/>
        <v>6.6665679038682294E-3</v>
      </c>
      <c r="L354" s="309" t="b">
        <f t="shared" si="263"/>
        <v>0</v>
      </c>
      <c r="M354" s="309" t="b">
        <f t="shared" si="264"/>
        <v>0</v>
      </c>
      <c r="O354" s="295" t="s">
        <v>948</v>
      </c>
      <c r="P354" s="293">
        <v>6.4000000000000001E-2</v>
      </c>
      <c r="Q354" s="103">
        <v>9.0999999999999998E-2</v>
      </c>
      <c r="R354" s="163">
        <v>6.5000000000000002E-2</v>
      </c>
      <c r="S354" s="169">
        <v>9.7000000000000003E-3</v>
      </c>
      <c r="T354" s="170">
        <f>S335</f>
        <v>9.7000000000000003E-3</v>
      </c>
      <c r="U354" s="305">
        <f t="shared" si="255"/>
        <v>0.11666666666666667</v>
      </c>
      <c r="V354" s="296" t="b">
        <f t="shared" si="256"/>
        <v>1</v>
      </c>
      <c r="W354" s="636">
        <f t="shared" si="265"/>
        <v>3.5000000000000003E-2</v>
      </c>
      <c r="X354" s="635" t="b">
        <f t="shared" si="266"/>
        <v>0</v>
      </c>
      <c r="Y354" s="308">
        <f t="shared" si="257"/>
        <v>6.6665679038682294E-3</v>
      </c>
      <c r="Z354" s="309" t="b">
        <f t="shared" si="267"/>
        <v>0</v>
      </c>
      <c r="AA354" s="309" t="b">
        <f t="shared" si="268"/>
        <v>0</v>
      </c>
      <c r="AC354" s="148" t="s">
        <v>948</v>
      </c>
      <c r="AD354" s="157">
        <v>0.06</v>
      </c>
      <c r="AE354" s="103">
        <v>8.5000000000000006E-2</v>
      </c>
      <c r="AF354" s="163">
        <v>6.0999999999999999E-2</v>
      </c>
      <c r="AG354" s="169">
        <v>8.8999999999999999E-3</v>
      </c>
      <c r="AH354" s="170">
        <f>AG335</f>
        <v>9.2999999999999992E-3</v>
      </c>
      <c r="AI354" s="305">
        <f t="shared" si="258"/>
        <v>0.11666666666666667</v>
      </c>
      <c r="AJ354" s="296" t="b">
        <f t="shared" si="259"/>
        <v>1</v>
      </c>
      <c r="AK354" s="636">
        <f t="shared" si="269"/>
        <v>3.5000000000000003E-2</v>
      </c>
      <c r="AL354" s="635" t="b">
        <f t="shared" si="270"/>
        <v>0</v>
      </c>
      <c r="AM354" s="308">
        <f t="shared" si="260"/>
        <v>6.6665679038682294E-3</v>
      </c>
      <c r="AN354" s="309" t="b">
        <f t="shared" si="271"/>
        <v>0</v>
      </c>
      <c r="AO354" s="309" t="b">
        <f t="shared" si="272"/>
        <v>0</v>
      </c>
    </row>
    <row r="355" spans="1:41" ht="17" thickBot="1" x14ac:dyDescent="0.25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252"/>
        <v>0.11666666666666667</v>
      </c>
      <c r="H355" s="291" t="b">
        <f t="shared" si="253"/>
        <v>1</v>
      </c>
      <c r="I355" s="636">
        <f t="shared" si="261"/>
        <v>3.5000000000000003E-2</v>
      </c>
      <c r="J355" s="635" t="b">
        <f t="shared" si="262"/>
        <v>0</v>
      </c>
      <c r="K355" s="308">
        <f t="shared" si="254"/>
        <v>6.6665679038682294E-3</v>
      </c>
      <c r="L355" s="309" t="b">
        <f t="shared" si="263"/>
        <v>0</v>
      </c>
      <c r="M355" s="309" t="b">
        <f t="shared" si="264"/>
        <v>0</v>
      </c>
      <c r="O355" s="147" t="s">
        <v>949</v>
      </c>
      <c r="P355" s="158">
        <v>6.7000000000000004E-2</v>
      </c>
      <c r="Q355" s="159">
        <v>9.5000000000000001E-2</v>
      </c>
      <c r="R355" s="165">
        <v>6.7000000000000004E-2</v>
      </c>
      <c r="S355" s="171">
        <v>0.01</v>
      </c>
      <c r="T355" s="172">
        <f>S334</f>
        <v>0.01</v>
      </c>
      <c r="U355" s="307">
        <f t="shared" si="255"/>
        <v>0.11666666666666667</v>
      </c>
      <c r="V355" s="291" t="b">
        <f t="shared" si="256"/>
        <v>1</v>
      </c>
      <c r="W355" s="636">
        <f t="shared" si="265"/>
        <v>3.5000000000000003E-2</v>
      </c>
      <c r="X355" s="635" t="b">
        <f t="shared" si="266"/>
        <v>0</v>
      </c>
      <c r="Y355" s="308">
        <f t="shared" si="257"/>
        <v>6.6665679038682294E-3</v>
      </c>
      <c r="Z355" s="309" t="b">
        <f t="shared" si="267"/>
        <v>0</v>
      </c>
      <c r="AA355" s="309" t="b">
        <f t="shared" si="268"/>
        <v>0</v>
      </c>
      <c r="AC355" s="147" t="s">
        <v>949</v>
      </c>
      <c r="AD355" s="158">
        <v>6.2E-2</v>
      </c>
      <c r="AE355" s="159">
        <v>8.7999999999999995E-2</v>
      </c>
      <c r="AF355" s="165">
        <v>6.3E-2</v>
      </c>
      <c r="AG355" s="171">
        <v>9.1999999999999998E-3</v>
      </c>
      <c r="AH355" s="172">
        <f>AG334</f>
        <v>9.5999999999999992E-3</v>
      </c>
      <c r="AI355" s="307">
        <f t="shared" si="258"/>
        <v>0.11666666666666667</v>
      </c>
      <c r="AJ355" s="291" t="b">
        <f t="shared" si="259"/>
        <v>1</v>
      </c>
      <c r="AK355" s="636">
        <f t="shared" si="269"/>
        <v>3.5000000000000003E-2</v>
      </c>
      <c r="AL355" s="635" t="b">
        <f t="shared" si="270"/>
        <v>0</v>
      </c>
      <c r="AM355" s="308">
        <f t="shared" si="260"/>
        <v>6.6665679038682294E-3</v>
      </c>
      <c r="AN355" s="309" t="b">
        <f t="shared" si="271"/>
        <v>0</v>
      </c>
      <c r="AO355" s="309" t="b">
        <f t="shared" si="272"/>
        <v>0</v>
      </c>
    </row>
    <row r="358" spans="1:41" ht="16" thickBot="1" x14ac:dyDescent="0.25"/>
    <row r="359" spans="1:41" ht="14.75" customHeight="1" thickBot="1" x14ac:dyDescent="0.25">
      <c r="A359" s="528" t="s">
        <v>995</v>
      </c>
      <c r="B359" s="529"/>
      <c r="C359" s="529"/>
      <c r="D359" s="529"/>
      <c r="E359" s="529"/>
      <c r="F359" s="530"/>
      <c r="G359" s="517" t="s">
        <v>1215</v>
      </c>
      <c r="H359" s="626" t="s">
        <v>1214</v>
      </c>
      <c r="I359" s="632" t="s">
        <v>1216</v>
      </c>
      <c r="J359" s="626" t="s">
        <v>1213</v>
      </c>
      <c r="K359" s="517" t="s">
        <v>1130</v>
      </c>
      <c r="L359" s="514" t="s">
        <v>1131</v>
      </c>
      <c r="M359" s="514" t="s">
        <v>1132</v>
      </c>
      <c r="O359" s="531" t="s">
        <v>996</v>
      </c>
      <c r="P359" s="532"/>
      <c r="Q359" s="532"/>
      <c r="R359" s="532"/>
      <c r="S359" s="532"/>
      <c r="T359" s="533"/>
      <c r="U359" s="517" t="s">
        <v>1215</v>
      </c>
      <c r="V359" s="626" t="s">
        <v>1214</v>
      </c>
      <c r="W359" s="632" t="s">
        <v>1216</v>
      </c>
      <c r="X359" s="626" t="s">
        <v>1213</v>
      </c>
      <c r="Y359" s="517" t="s">
        <v>1130</v>
      </c>
      <c r="Z359" s="514" t="s">
        <v>1131</v>
      </c>
      <c r="AA359" s="514" t="s">
        <v>1132</v>
      </c>
      <c r="AC359" s="531" t="s">
        <v>997</v>
      </c>
      <c r="AD359" s="532"/>
      <c r="AE359" s="532"/>
      <c r="AF359" s="532"/>
      <c r="AG359" s="532"/>
      <c r="AH359" s="533"/>
      <c r="AI359" s="517" t="s">
        <v>1215</v>
      </c>
      <c r="AJ359" s="626" t="s">
        <v>1214</v>
      </c>
      <c r="AK359" s="632" t="s">
        <v>1216</v>
      </c>
      <c r="AL359" s="626" t="s">
        <v>1213</v>
      </c>
      <c r="AM359" s="517" t="s">
        <v>1130</v>
      </c>
      <c r="AN359" s="514" t="s">
        <v>1131</v>
      </c>
      <c r="AO359" s="514" t="s">
        <v>1132</v>
      </c>
    </row>
    <row r="360" spans="1:41" ht="14.75" customHeight="1" thickBot="1" x14ac:dyDescent="0.25">
      <c r="A360" s="151"/>
      <c r="B360" s="522" t="s">
        <v>1092</v>
      </c>
      <c r="C360" s="522"/>
      <c r="D360" s="523"/>
      <c r="E360" s="524" t="s">
        <v>958</v>
      </c>
      <c r="F360" s="525"/>
      <c r="G360" s="518"/>
      <c r="H360" s="627"/>
      <c r="I360" s="633"/>
      <c r="J360" s="627"/>
      <c r="K360" s="518"/>
      <c r="L360" s="515"/>
      <c r="M360" s="515"/>
      <c r="O360" s="281"/>
      <c r="P360" s="526" t="s">
        <v>1092</v>
      </c>
      <c r="Q360" s="522"/>
      <c r="R360" s="523"/>
      <c r="S360" s="524" t="s">
        <v>958</v>
      </c>
      <c r="T360" s="525"/>
      <c r="U360" s="518"/>
      <c r="V360" s="627"/>
      <c r="W360" s="633"/>
      <c r="X360" s="627"/>
      <c r="Y360" s="518"/>
      <c r="Z360" s="515"/>
      <c r="AA360" s="515"/>
      <c r="AC360" s="151"/>
      <c r="AD360" s="522" t="s">
        <v>1092</v>
      </c>
      <c r="AE360" s="522"/>
      <c r="AF360" s="523"/>
      <c r="AG360" s="524" t="s">
        <v>958</v>
      </c>
      <c r="AH360" s="525"/>
      <c r="AI360" s="518"/>
      <c r="AJ360" s="627"/>
      <c r="AK360" s="633"/>
      <c r="AL360" s="627"/>
      <c r="AM360" s="518"/>
      <c r="AN360" s="515"/>
      <c r="AO360" s="515"/>
    </row>
    <row r="361" spans="1:41" ht="16" thickBot="1" x14ac:dyDescent="0.25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521"/>
      <c r="H361" s="631"/>
      <c r="I361" s="634"/>
      <c r="J361" s="631"/>
      <c r="K361" s="519"/>
      <c r="L361" s="516"/>
      <c r="M361" s="516"/>
      <c r="O361" s="294" t="s">
        <v>790</v>
      </c>
      <c r="P361" s="292" t="s">
        <v>950</v>
      </c>
      <c r="Q361" s="153" t="s">
        <v>951</v>
      </c>
      <c r="R361" s="154" t="s">
        <v>952</v>
      </c>
      <c r="S361" s="166" t="s">
        <v>956</v>
      </c>
      <c r="T361" s="167" t="s">
        <v>957</v>
      </c>
      <c r="U361" s="521"/>
      <c r="V361" s="631"/>
      <c r="W361" s="634"/>
      <c r="X361" s="631"/>
      <c r="Y361" s="519"/>
      <c r="Z361" s="516"/>
      <c r="AA361" s="516"/>
      <c r="AC361" s="152" t="s">
        <v>790</v>
      </c>
      <c r="AD361" s="153" t="s">
        <v>950</v>
      </c>
      <c r="AE361" s="153" t="s">
        <v>951</v>
      </c>
      <c r="AF361" s="154" t="s">
        <v>952</v>
      </c>
      <c r="AG361" s="166" t="s">
        <v>956</v>
      </c>
      <c r="AH361" s="167" t="s">
        <v>957</v>
      </c>
      <c r="AI361" s="521"/>
      <c r="AJ361" s="631"/>
      <c r="AK361" s="634"/>
      <c r="AL361" s="631"/>
      <c r="AM361" s="519"/>
      <c r="AN361" s="516"/>
      <c r="AO361" s="516"/>
    </row>
    <row r="362" spans="1:41" ht="16" x14ac:dyDescent="0.2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273">35/300</f>
        <v>0.11666666666666667</v>
      </c>
      <c r="H362" s="296" t="b">
        <f t="shared" ref="H362:H383" si="274">IF(C363&lt;G362,TRUE,FALSE)</f>
        <v>1</v>
      </c>
      <c r="I362" s="636">
        <f>35/1000</f>
        <v>3.5000000000000003E-2</v>
      </c>
      <c r="J362" s="635" t="b">
        <f>IF(C362&lt;I362,TRUE,FALSE)</f>
        <v>0</v>
      </c>
      <c r="K362" s="308">
        <f t="shared" ref="K362:K383" si="275">ATAN(G362/(35/2))</f>
        <v>6.6665679038682294E-3</v>
      </c>
      <c r="L362" s="309" t="b">
        <f>IF(F362&lt;K362,TRUE,FALSE)</f>
        <v>0</v>
      </c>
      <c r="M362" s="309" t="b">
        <f>IF(E362&lt;K362,TRUE,FALSE)</f>
        <v>0</v>
      </c>
      <c r="O362" s="219" t="s">
        <v>928</v>
      </c>
      <c r="P362" s="155">
        <v>5.3999999999999999E-2</v>
      </c>
      <c r="Q362" s="156">
        <v>7.5999999999999998E-2</v>
      </c>
      <c r="R362" s="164">
        <v>5.3999999999999999E-2</v>
      </c>
      <c r="S362" s="151">
        <v>8.3000000000000001E-3</v>
      </c>
      <c r="T362" s="168">
        <f>S383</f>
        <v>8.0999999999999996E-3</v>
      </c>
      <c r="U362" s="305">
        <f t="shared" ref="U362:U383" si="276">35/300</f>
        <v>0.11666666666666667</v>
      </c>
      <c r="V362" s="296" t="b">
        <f t="shared" ref="V362:V383" si="277">IF(Q363&lt;U362,TRUE,FALSE)</f>
        <v>1</v>
      </c>
      <c r="W362" s="636">
        <f>35/1000</f>
        <v>3.5000000000000003E-2</v>
      </c>
      <c r="X362" s="635" t="b">
        <f>IF(Q362&lt;W362,TRUE,FALSE)</f>
        <v>0</v>
      </c>
      <c r="Y362" s="308">
        <f t="shared" ref="Y362:Y383" si="278">ATAN(U362/(35/2))</f>
        <v>6.6665679038682294E-3</v>
      </c>
      <c r="Z362" s="309" t="b">
        <f>IF(T362&lt;Y362,TRUE,FALSE)</f>
        <v>0</v>
      </c>
      <c r="AA362" s="309" t="b">
        <f>IF(S362&lt;Y362,TRUE,FALSE)</f>
        <v>0</v>
      </c>
      <c r="AC362" s="149" t="s">
        <v>928</v>
      </c>
      <c r="AD362" s="155">
        <v>5.2999999999999999E-2</v>
      </c>
      <c r="AE362" s="156">
        <v>7.2999999999999995E-2</v>
      </c>
      <c r="AF362" s="164">
        <v>5.2999999999999999E-2</v>
      </c>
      <c r="AG362" s="151">
        <v>7.9000000000000008E-3</v>
      </c>
      <c r="AH362" s="168">
        <f>AG383</f>
        <v>7.7999999999999996E-3</v>
      </c>
      <c r="AI362" s="305">
        <f t="shared" ref="AI362:AI383" si="279">35/300</f>
        <v>0.11666666666666667</v>
      </c>
      <c r="AJ362" s="296" t="b">
        <f t="shared" ref="AJ362:AJ383" si="280">IF(AE363&lt;AI362,TRUE,FALSE)</f>
        <v>1</v>
      </c>
      <c r="AK362" s="636">
        <f>35/1000</f>
        <v>3.5000000000000003E-2</v>
      </c>
      <c r="AL362" s="635" t="b">
        <f>IF(AE362&lt;AK362,TRUE,FALSE)</f>
        <v>0</v>
      </c>
      <c r="AM362" s="308">
        <f t="shared" ref="AM362:AM383" si="281">ATAN(AI362/(35/2))</f>
        <v>6.6665679038682294E-3</v>
      </c>
      <c r="AN362" s="309" t="b">
        <f>IF(AH362&lt;AM362,TRUE,FALSE)</f>
        <v>0</v>
      </c>
      <c r="AO362" s="309" t="b">
        <f>IF(AG362&lt;AM362,TRUE,FALSE)</f>
        <v>0</v>
      </c>
    </row>
    <row r="363" spans="1:41" ht="16" x14ac:dyDescent="0.2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273"/>
        <v>0.11666666666666667</v>
      </c>
      <c r="H363" s="296" t="b">
        <f t="shared" si="274"/>
        <v>1</v>
      </c>
      <c r="I363" s="636">
        <f t="shared" ref="I363:I383" si="282">35/1000</f>
        <v>3.5000000000000003E-2</v>
      </c>
      <c r="J363" s="635" t="b">
        <f t="shared" ref="J363:J383" si="283">IF(C363&lt;I363,TRUE,FALSE)</f>
        <v>0</v>
      </c>
      <c r="K363" s="308">
        <f t="shared" si="275"/>
        <v>6.6665679038682294E-3</v>
      </c>
      <c r="L363" s="309" t="b">
        <f t="shared" ref="L363:L383" si="284">IF(F363&lt;K363,TRUE,FALSE)</f>
        <v>0</v>
      </c>
      <c r="M363" s="309" t="b">
        <f t="shared" ref="M363:M383" si="285">IF(E363&lt;K363,TRUE,FALSE)</f>
        <v>0</v>
      </c>
      <c r="O363" s="295" t="s">
        <v>929</v>
      </c>
      <c r="P363" s="293">
        <v>5.3999999999999999E-2</v>
      </c>
      <c r="Q363" s="103">
        <v>7.4999999999999997E-2</v>
      </c>
      <c r="R363" s="163">
        <v>5.3999999999999999E-2</v>
      </c>
      <c r="S363" s="169">
        <v>8.0999999999999996E-3</v>
      </c>
      <c r="T363" s="170">
        <f>S382</f>
        <v>8.0999999999999996E-3</v>
      </c>
      <c r="U363" s="305">
        <f t="shared" si="276"/>
        <v>0.11666666666666667</v>
      </c>
      <c r="V363" s="296" t="b">
        <f t="shared" si="277"/>
        <v>1</v>
      </c>
      <c r="W363" s="636">
        <f t="shared" ref="W363:W383" si="286">35/1000</f>
        <v>3.5000000000000003E-2</v>
      </c>
      <c r="X363" s="635" t="b">
        <f t="shared" ref="X363:X383" si="287">IF(Q363&lt;W363,TRUE,FALSE)</f>
        <v>0</v>
      </c>
      <c r="Y363" s="308">
        <f t="shared" si="278"/>
        <v>6.6665679038682294E-3</v>
      </c>
      <c r="Z363" s="309" t="b">
        <f t="shared" ref="Z363:Z383" si="288">IF(T363&lt;Y363,TRUE,FALSE)</f>
        <v>0</v>
      </c>
      <c r="AA363" s="309" t="b">
        <f t="shared" ref="AA363:AA383" si="289">IF(S363&lt;Y363,TRUE,FALSE)</f>
        <v>0</v>
      </c>
      <c r="AC363" s="148" t="s">
        <v>929</v>
      </c>
      <c r="AD363" s="157">
        <v>5.1999999999999998E-2</v>
      </c>
      <c r="AE363" s="103">
        <v>7.1999999999999995E-2</v>
      </c>
      <c r="AF363" s="163">
        <v>5.0999999999999997E-2</v>
      </c>
      <c r="AG363" s="169">
        <v>7.7999999999999996E-3</v>
      </c>
      <c r="AH363" s="170">
        <f>AG382</f>
        <v>7.7000000000000002E-3</v>
      </c>
      <c r="AI363" s="305">
        <f t="shared" si="279"/>
        <v>0.11666666666666667</v>
      </c>
      <c r="AJ363" s="296" t="b">
        <f t="shared" si="280"/>
        <v>1</v>
      </c>
      <c r="AK363" s="636">
        <f t="shared" ref="AK363:AK383" si="290">35/1000</f>
        <v>3.5000000000000003E-2</v>
      </c>
      <c r="AL363" s="635" t="b">
        <f t="shared" ref="AL363:AL383" si="291">IF(AE363&lt;AK363,TRUE,FALSE)</f>
        <v>0</v>
      </c>
      <c r="AM363" s="308">
        <f t="shared" si="281"/>
        <v>6.6665679038682294E-3</v>
      </c>
      <c r="AN363" s="309" t="b">
        <f t="shared" ref="AN363:AN383" si="292">IF(AH363&lt;AM363,TRUE,FALSE)</f>
        <v>0</v>
      </c>
      <c r="AO363" s="309" t="b">
        <f t="shared" ref="AO363:AO383" si="293">IF(AG363&lt;AM363,TRUE,FALSE)</f>
        <v>0</v>
      </c>
    </row>
    <row r="364" spans="1:41" ht="16" x14ac:dyDescent="0.2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273"/>
        <v>0.11666666666666667</v>
      </c>
      <c r="H364" s="296" t="b">
        <f t="shared" si="274"/>
        <v>1</v>
      </c>
      <c r="I364" s="636">
        <f t="shared" si="282"/>
        <v>3.5000000000000003E-2</v>
      </c>
      <c r="J364" s="635" t="b">
        <f t="shared" si="283"/>
        <v>0</v>
      </c>
      <c r="K364" s="308">
        <f t="shared" si="275"/>
        <v>6.6665679038682294E-3</v>
      </c>
      <c r="L364" s="309" t="b">
        <f t="shared" si="284"/>
        <v>0</v>
      </c>
      <c r="M364" s="309" t="b">
        <f t="shared" si="285"/>
        <v>0</v>
      </c>
      <c r="O364" s="295" t="s">
        <v>930</v>
      </c>
      <c r="P364" s="293">
        <v>5.2999999999999999E-2</v>
      </c>
      <c r="Q364" s="103">
        <v>7.3999999999999996E-2</v>
      </c>
      <c r="R364" s="163">
        <v>5.1999999999999998E-2</v>
      </c>
      <c r="S364" s="169">
        <v>8.0000000000000002E-3</v>
      </c>
      <c r="T364" s="170">
        <f>S381</f>
        <v>7.9000000000000008E-3</v>
      </c>
      <c r="U364" s="305">
        <f t="shared" si="276"/>
        <v>0.11666666666666667</v>
      </c>
      <c r="V364" s="296" t="b">
        <f t="shared" si="277"/>
        <v>1</v>
      </c>
      <c r="W364" s="636">
        <f t="shared" si="286"/>
        <v>3.5000000000000003E-2</v>
      </c>
      <c r="X364" s="635" t="b">
        <f t="shared" si="287"/>
        <v>0</v>
      </c>
      <c r="Y364" s="308">
        <f t="shared" si="278"/>
        <v>6.6665679038682294E-3</v>
      </c>
      <c r="Z364" s="309" t="b">
        <f t="shared" si="288"/>
        <v>0</v>
      </c>
      <c r="AA364" s="309" t="b">
        <f t="shared" si="289"/>
        <v>0</v>
      </c>
      <c r="AC364" s="148" t="s">
        <v>930</v>
      </c>
      <c r="AD364" s="157">
        <v>5.0999999999999997E-2</v>
      </c>
      <c r="AE364" s="103">
        <v>7.0999999999999994E-2</v>
      </c>
      <c r="AF364" s="163">
        <v>0.05</v>
      </c>
      <c r="AG364" s="169">
        <v>7.7000000000000002E-3</v>
      </c>
      <c r="AH364" s="170">
        <f>AG381</f>
        <v>7.6E-3</v>
      </c>
      <c r="AI364" s="305">
        <f t="shared" si="279"/>
        <v>0.11666666666666667</v>
      </c>
      <c r="AJ364" s="296" t="b">
        <f t="shared" si="280"/>
        <v>1</v>
      </c>
      <c r="AK364" s="636">
        <f t="shared" si="290"/>
        <v>3.5000000000000003E-2</v>
      </c>
      <c r="AL364" s="635" t="b">
        <f t="shared" si="291"/>
        <v>0</v>
      </c>
      <c r="AM364" s="308">
        <f t="shared" si="281"/>
        <v>6.6665679038682294E-3</v>
      </c>
      <c r="AN364" s="309" t="b">
        <f t="shared" si="292"/>
        <v>0</v>
      </c>
      <c r="AO364" s="309" t="b">
        <f t="shared" si="293"/>
        <v>0</v>
      </c>
    </row>
    <row r="365" spans="1:41" ht="16" x14ac:dyDescent="0.2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273"/>
        <v>0.11666666666666667</v>
      </c>
      <c r="H365" s="296" t="b">
        <f t="shared" si="274"/>
        <v>1</v>
      </c>
      <c r="I365" s="636">
        <f t="shared" si="282"/>
        <v>3.5000000000000003E-2</v>
      </c>
      <c r="J365" s="635" t="b">
        <f t="shared" si="283"/>
        <v>0</v>
      </c>
      <c r="K365" s="308">
        <f t="shared" si="275"/>
        <v>6.6665679038682294E-3</v>
      </c>
      <c r="L365" s="309" t="b">
        <f t="shared" si="284"/>
        <v>0</v>
      </c>
      <c r="M365" s="309" t="b">
        <f t="shared" si="285"/>
        <v>0</v>
      </c>
      <c r="O365" s="295" t="s">
        <v>931</v>
      </c>
      <c r="P365" s="293">
        <v>5.1999999999999998E-2</v>
      </c>
      <c r="Q365" s="103">
        <v>7.1999999999999995E-2</v>
      </c>
      <c r="R365" s="163">
        <v>5.0999999999999997E-2</v>
      </c>
      <c r="S365" s="169">
        <v>7.7999999999999996E-3</v>
      </c>
      <c r="T365" s="170">
        <f>S380</f>
        <v>7.7000000000000002E-3</v>
      </c>
      <c r="U365" s="305">
        <f t="shared" si="276"/>
        <v>0.11666666666666667</v>
      </c>
      <c r="V365" s="296" t="b">
        <f t="shared" si="277"/>
        <v>1</v>
      </c>
      <c r="W365" s="636">
        <f t="shared" si="286"/>
        <v>3.5000000000000003E-2</v>
      </c>
      <c r="X365" s="635" t="b">
        <f t="shared" si="287"/>
        <v>0</v>
      </c>
      <c r="Y365" s="308">
        <f t="shared" si="278"/>
        <v>6.6665679038682294E-3</v>
      </c>
      <c r="Z365" s="309" t="b">
        <f t="shared" si="288"/>
        <v>0</v>
      </c>
      <c r="AA365" s="309" t="b">
        <f t="shared" si="289"/>
        <v>0</v>
      </c>
      <c r="AC365" s="148" t="s">
        <v>931</v>
      </c>
      <c r="AD365" s="157">
        <v>0.05</v>
      </c>
      <c r="AE365" s="103">
        <v>7.0000000000000007E-2</v>
      </c>
      <c r="AF365" s="163">
        <v>0.05</v>
      </c>
      <c r="AG365" s="169">
        <v>7.6E-3</v>
      </c>
      <c r="AH365" s="170">
        <f>AG380</f>
        <v>7.4999999999999997E-3</v>
      </c>
      <c r="AI365" s="305">
        <f t="shared" si="279"/>
        <v>0.11666666666666667</v>
      </c>
      <c r="AJ365" s="296" t="b">
        <f t="shared" si="280"/>
        <v>1</v>
      </c>
      <c r="AK365" s="636">
        <f t="shared" si="290"/>
        <v>3.5000000000000003E-2</v>
      </c>
      <c r="AL365" s="635" t="b">
        <f t="shared" si="291"/>
        <v>0</v>
      </c>
      <c r="AM365" s="308">
        <f t="shared" si="281"/>
        <v>6.6665679038682294E-3</v>
      </c>
      <c r="AN365" s="309" t="b">
        <f t="shared" si="292"/>
        <v>0</v>
      </c>
      <c r="AO365" s="309" t="b">
        <f t="shared" si="293"/>
        <v>0</v>
      </c>
    </row>
    <row r="366" spans="1:41" ht="16" x14ac:dyDescent="0.2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273"/>
        <v>0.11666666666666667</v>
      </c>
      <c r="H366" s="296" t="b">
        <f t="shared" si="274"/>
        <v>1</v>
      </c>
      <c r="I366" s="636">
        <f t="shared" si="282"/>
        <v>3.5000000000000003E-2</v>
      </c>
      <c r="J366" s="635" t="b">
        <f t="shared" si="283"/>
        <v>0</v>
      </c>
      <c r="K366" s="308">
        <f t="shared" si="275"/>
        <v>6.6665679038682294E-3</v>
      </c>
      <c r="L366" s="309" t="b">
        <f t="shared" si="284"/>
        <v>0</v>
      </c>
      <c r="M366" s="309" t="b">
        <f t="shared" si="285"/>
        <v>0</v>
      </c>
      <c r="O366" s="295" t="s">
        <v>932</v>
      </c>
      <c r="P366" s="293">
        <v>0.05</v>
      </c>
      <c r="Q366" s="103">
        <v>7.0999999999999994E-2</v>
      </c>
      <c r="R366" s="163">
        <v>0.05</v>
      </c>
      <c r="S366" s="169">
        <v>7.6E-3</v>
      </c>
      <c r="T366" s="170">
        <f>S379</f>
        <v>7.6E-3</v>
      </c>
      <c r="U366" s="305">
        <f t="shared" si="276"/>
        <v>0.11666666666666667</v>
      </c>
      <c r="V366" s="296" t="b">
        <f t="shared" si="277"/>
        <v>1</v>
      </c>
      <c r="W366" s="636">
        <f t="shared" si="286"/>
        <v>3.5000000000000003E-2</v>
      </c>
      <c r="X366" s="635" t="b">
        <f t="shared" si="287"/>
        <v>0</v>
      </c>
      <c r="Y366" s="308">
        <f t="shared" si="278"/>
        <v>6.6665679038682294E-3</v>
      </c>
      <c r="Z366" s="309" t="b">
        <f t="shared" si="288"/>
        <v>0</v>
      </c>
      <c r="AA366" s="309" t="b">
        <f t="shared" si="289"/>
        <v>0</v>
      </c>
      <c r="AC366" s="148" t="s">
        <v>932</v>
      </c>
      <c r="AD366" s="157">
        <v>4.9000000000000002E-2</v>
      </c>
      <c r="AE366" s="103">
        <v>6.9000000000000006E-2</v>
      </c>
      <c r="AF366" s="163">
        <v>4.9000000000000002E-2</v>
      </c>
      <c r="AG366" s="169">
        <v>7.4000000000000003E-3</v>
      </c>
      <c r="AH366" s="170">
        <f>AG379</f>
        <v>7.3000000000000001E-3</v>
      </c>
      <c r="AI366" s="305">
        <f t="shared" si="279"/>
        <v>0.11666666666666667</v>
      </c>
      <c r="AJ366" s="296" t="b">
        <f t="shared" si="280"/>
        <v>1</v>
      </c>
      <c r="AK366" s="636">
        <f t="shared" si="290"/>
        <v>3.5000000000000003E-2</v>
      </c>
      <c r="AL366" s="635" t="b">
        <f t="shared" si="291"/>
        <v>0</v>
      </c>
      <c r="AM366" s="308">
        <f t="shared" si="281"/>
        <v>6.6665679038682294E-3</v>
      </c>
      <c r="AN366" s="309" t="b">
        <f t="shared" si="292"/>
        <v>0</v>
      </c>
      <c r="AO366" s="309" t="b">
        <f t="shared" si="293"/>
        <v>0</v>
      </c>
    </row>
    <row r="367" spans="1:41" ht="16" x14ac:dyDescent="0.2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273"/>
        <v>0.11666666666666667</v>
      </c>
      <c r="H367" s="296" t="b">
        <f t="shared" si="274"/>
        <v>1</v>
      </c>
      <c r="I367" s="636">
        <f t="shared" si="282"/>
        <v>3.5000000000000003E-2</v>
      </c>
      <c r="J367" s="635" t="b">
        <f t="shared" si="283"/>
        <v>0</v>
      </c>
      <c r="K367" s="308">
        <f t="shared" si="275"/>
        <v>6.6665679038682294E-3</v>
      </c>
      <c r="L367" s="309" t="b">
        <f t="shared" si="284"/>
        <v>0</v>
      </c>
      <c r="M367" s="309" t="b">
        <f t="shared" si="285"/>
        <v>0</v>
      </c>
      <c r="O367" s="295" t="s">
        <v>933</v>
      </c>
      <c r="P367" s="293">
        <v>4.9000000000000002E-2</v>
      </c>
      <c r="Q367" s="103">
        <v>6.9000000000000006E-2</v>
      </c>
      <c r="R367" s="163">
        <v>4.9000000000000002E-2</v>
      </c>
      <c r="S367" s="169">
        <v>7.4000000000000003E-3</v>
      </c>
      <c r="T367" s="170">
        <f>S378</f>
        <v>7.4000000000000003E-3</v>
      </c>
      <c r="U367" s="305">
        <f t="shared" si="276"/>
        <v>0.11666666666666667</v>
      </c>
      <c r="V367" s="296" t="b">
        <f t="shared" si="277"/>
        <v>1</v>
      </c>
      <c r="W367" s="636">
        <f t="shared" si="286"/>
        <v>3.5000000000000003E-2</v>
      </c>
      <c r="X367" s="635" t="b">
        <f t="shared" si="287"/>
        <v>0</v>
      </c>
      <c r="Y367" s="308">
        <f t="shared" si="278"/>
        <v>6.6665679038682294E-3</v>
      </c>
      <c r="Z367" s="309" t="b">
        <f t="shared" si="288"/>
        <v>0</v>
      </c>
      <c r="AA367" s="309" t="b">
        <f t="shared" si="289"/>
        <v>0</v>
      </c>
      <c r="AC367" s="148" t="s">
        <v>933</v>
      </c>
      <c r="AD367" s="157">
        <v>4.8000000000000001E-2</v>
      </c>
      <c r="AE367" s="103">
        <v>6.7000000000000004E-2</v>
      </c>
      <c r="AF367" s="163">
        <v>4.8000000000000001E-2</v>
      </c>
      <c r="AG367" s="169">
        <v>7.1999999999999998E-3</v>
      </c>
      <c r="AH367" s="170">
        <f>AG378</f>
        <v>7.1999999999999998E-3</v>
      </c>
      <c r="AI367" s="305">
        <f t="shared" si="279"/>
        <v>0.11666666666666667</v>
      </c>
      <c r="AJ367" s="296" t="b">
        <f t="shared" si="280"/>
        <v>1</v>
      </c>
      <c r="AK367" s="636">
        <f t="shared" si="290"/>
        <v>3.5000000000000003E-2</v>
      </c>
      <c r="AL367" s="635" t="b">
        <f t="shared" si="291"/>
        <v>0</v>
      </c>
      <c r="AM367" s="308">
        <f t="shared" si="281"/>
        <v>6.6665679038682294E-3</v>
      </c>
      <c r="AN367" s="309" t="b">
        <f t="shared" si="292"/>
        <v>0</v>
      </c>
      <c r="AO367" s="309" t="b">
        <f t="shared" si="293"/>
        <v>0</v>
      </c>
    </row>
    <row r="368" spans="1:41" ht="16" x14ac:dyDescent="0.2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273"/>
        <v>0.11666666666666667</v>
      </c>
      <c r="H368" s="296" t="b">
        <f t="shared" si="274"/>
        <v>1</v>
      </c>
      <c r="I368" s="636">
        <f t="shared" si="282"/>
        <v>3.5000000000000003E-2</v>
      </c>
      <c r="J368" s="635" t="b">
        <f t="shared" si="283"/>
        <v>0</v>
      </c>
      <c r="K368" s="308">
        <f t="shared" si="275"/>
        <v>6.6665679038682294E-3</v>
      </c>
      <c r="L368" s="309" t="b">
        <f t="shared" si="284"/>
        <v>0</v>
      </c>
      <c r="M368" s="309" t="b">
        <f t="shared" si="285"/>
        <v>0</v>
      </c>
      <c r="O368" s="295" t="s">
        <v>934</v>
      </c>
      <c r="P368" s="293">
        <v>4.8000000000000001E-2</v>
      </c>
      <c r="Q368" s="103">
        <v>6.7000000000000004E-2</v>
      </c>
      <c r="R368" s="163">
        <v>4.8000000000000001E-2</v>
      </c>
      <c r="S368" s="169">
        <v>7.1999999999999998E-3</v>
      </c>
      <c r="T368" s="170">
        <f>S377</f>
        <v>7.1999999999999998E-3</v>
      </c>
      <c r="U368" s="305">
        <f t="shared" si="276"/>
        <v>0.11666666666666667</v>
      </c>
      <c r="V368" s="296" t="b">
        <f t="shared" si="277"/>
        <v>1</v>
      </c>
      <c r="W368" s="636">
        <f t="shared" si="286"/>
        <v>3.5000000000000003E-2</v>
      </c>
      <c r="X368" s="635" t="b">
        <f t="shared" si="287"/>
        <v>0</v>
      </c>
      <c r="Y368" s="308">
        <f t="shared" si="278"/>
        <v>6.6665679038682294E-3</v>
      </c>
      <c r="Z368" s="309" t="b">
        <f t="shared" si="288"/>
        <v>0</v>
      </c>
      <c r="AA368" s="309" t="b">
        <f t="shared" si="289"/>
        <v>0</v>
      </c>
      <c r="AC368" s="148" t="s">
        <v>934</v>
      </c>
      <c r="AD368" s="157">
        <v>4.7E-2</v>
      </c>
      <c r="AE368" s="103">
        <v>6.5000000000000002E-2</v>
      </c>
      <c r="AF368" s="163">
        <v>4.7E-2</v>
      </c>
      <c r="AG368" s="169">
        <v>7.0000000000000001E-3</v>
      </c>
      <c r="AH368" s="170">
        <f>AG377</f>
        <v>7.1000000000000004E-3</v>
      </c>
      <c r="AI368" s="305">
        <f t="shared" si="279"/>
        <v>0.11666666666666667</v>
      </c>
      <c r="AJ368" s="296" t="b">
        <f t="shared" si="280"/>
        <v>1</v>
      </c>
      <c r="AK368" s="636">
        <f t="shared" si="290"/>
        <v>3.5000000000000003E-2</v>
      </c>
      <c r="AL368" s="635" t="b">
        <f t="shared" si="291"/>
        <v>0</v>
      </c>
      <c r="AM368" s="308">
        <f t="shared" si="281"/>
        <v>6.6665679038682294E-3</v>
      </c>
      <c r="AN368" s="309" t="b">
        <f t="shared" si="292"/>
        <v>0</v>
      </c>
      <c r="AO368" s="309" t="b">
        <f t="shared" si="293"/>
        <v>0</v>
      </c>
    </row>
    <row r="369" spans="1:41" ht="16" x14ac:dyDescent="0.2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273"/>
        <v>0.11666666666666667</v>
      </c>
      <c r="H369" s="296" t="b">
        <f t="shared" si="274"/>
        <v>1</v>
      </c>
      <c r="I369" s="636">
        <f t="shared" si="282"/>
        <v>3.5000000000000003E-2</v>
      </c>
      <c r="J369" s="635" t="b">
        <f t="shared" si="283"/>
        <v>0</v>
      </c>
      <c r="K369" s="308">
        <f t="shared" si="275"/>
        <v>6.6665679038682294E-3</v>
      </c>
      <c r="L369" s="309" t="b">
        <f t="shared" si="284"/>
        <v>0</v>
      </c>
      <c r="M369" s="309" t="b">
        <f t="shared" si="285"/>
        <v>0</v>
      </c>
      <c r="O369" s="295" t="s">
        <v>935</v>
      </c>
      <c r="P369" s="293">
        <v>4.5999999999999999E-2</v>
      </c>
      <c r="Q369" s="103">
        <v>6.5000000000000002E-2</v>
      </c>
      <c r="R369" s="163">
        <v>4.5999999999999999E-2</v>
      </c>
      <c r="S369" s="169">
        <v>7.0000000000000001E-3</v>
      </c>
      <c r="T369" s="170">
        <f>S376</f>
        <v>7.0000000000000001E-3</v>
      </c>
      <c r="U369" s="305">
        <f t="shared" si="276"/>
        <v>0.11666666666666667</v>
      </c>
      <c r="V369" s="296" t="b">
        <f t="shared" si="277"/>
        <v>1</v>
      </c>
      <c r="W369" s="636">
        <f t="shared" si="286"/>
        <v>3.5000000000000003E-2</v>
      </c>
      <c r="X369" s="635" t="b">
        <f t="shared" si="287"/>
        <v>0</v>
      </c>
      <c r="Y369" s="308">
        <f t="shared" si="278"/>
        <v>6.6665679038682294E-3</v>
      </c>
      <c r="Z369" s="309" t="b">
        <f t="shared" si="288"/>
        <v>0</v>
      </c>
      <c r="AA369" s="309" t="b">
        <f t="shared" si="289"/>
        <v>0</v>
      </c>
      <c r="AC369" s="148" t="s">
        <v>935</v>
      </c>
      <c r="AD369" s="157">
        <v>4.5999999999999999E-2</v>
      </c>
      <c r="AE369" s="103">
        <v>6.4000000000000001E-2</v>
      </c>
      <c r="AF369" s="163">
        <v>4.5999999999999999E-2</v>
      </c>
      <c r="AG369" s="169">
        <v>6.8999999999999999E-3</v>
      </c>
      <c r="AH369" s="170">
        <f>AG376</f>
        <v>6.8999999999999999E-3</v>
      </c>
      <c r="AI369" s="305">
        <f t="shared" si="279"/>
        <v>0.11666666666666667</v>
      </c>
      <c r="AJ369" s="296" t="b">
        <f t="shared" si="280"/>
        <v>1</v>
      </c>
      <c r="AK369" s="636">
        <f t="shared" si="290"/>
        <v>3.5000000000000003E-2</v>
      </c>
      <c r="AL369" s="635" t="b">
        <f t="shared" si="291"/>
        <v>0</v>
      </c>
      <c r="AM369" s="308">
        <f t="shared" si="281"/>
        <v>6.6665679038682294E-3</v>
      </c>
      <c r="AN369" s="309" t="b">
        <f t="shared" si="292"/>
        <v>0</v>
      </c>
      <c r="AO369" s="309" t="b">
        <f t="shared" si="293"/>
        <v>0</v>
      </c>
    </row>
    <row r="370" spans="1:41" ht="16" x14ac:dyDescent="0.2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273"/>
        <v>0.11666666666666667</v>
      </c>
      <c r="H370" s="296" t="b">
        <f t="shared" si="274"/>
        <v>1</v>
      </c>
      <c r="I370" s="636">
        <f t="shared" si="282"/>
        <v>3.5000000000000003E-2</v>
      </c>
      <c r="J370" s="635" t="b">
        <f t="shared" si="283"/>
        <v>0</v>
      </c>
      <c r="K370" s="308">
        <f t="shared" si="275"/>
        <v>6.6665679038682294E-3</v>
      </c>
      <c r="L370" s="309" t="b">
        <f t="shared" si="284"/>
        <v>0</v>
      </c>
      <c r="M370" s="309" t="b">
        <f t="shared" si="285"/>
        <v>0</v>
      </c>
      <c r="O370" s="295" t="s">
        <v>936</v>
      </c>
      <c r="P370" s="293">
        <v>4.4999999999999998E-2</v>
      </c>
      <c r="Q370" s="103">
        <v>6.4000000000000001E-2</v>
      </c>
      <c r="R370" s="163">
        <v>4.4999999999999998E-2</v>
      </c>
      <c r="S370" s="169">
        <v>6.8999999999999999E-3</v>
      </c>
      <c r="T370" s="170">
        <f>S375</f>
        <v>6.8999999999999999E-3</v>
      </c>
      <c r="U370" s="305">
        <f t="shared" si="276"/>
        <v>0.11666666666666667</v>
      </c>
      <c r="V370" s="296" t="b">
        <f t="shared" si="277"/>
        <v>1</v>
      </c>
      <c r="W370" s="636">
        <f t="shared" si="286"/>
        <v>3.5000000000000003E-2</v>
      </c>
      <c r="X370" s="635" t="b">
        <f t="shared" si="287"/>
        <v>0</v>
      </c>
      <c r="Y370" s="308">
        <f t="shared" si="278"/>
        <v>6.6665679038682294E-3</v>
      </c>
      <c r="Z370" s="309" t="b">
        <f t="shared" si="288"/>
        <v>0</v>
      </c>
      <c r="AA370" s="309" t="b">
        <f t="shared" si="289"/>
        <v>0</v>
      </c>
      <c r="AC370" s="148" t="s">
        <v>936</v>
      </c>
      <c r="AD370" s="157">
        <v>4.5999999999999999E-2</v>
      </c>
      <c r="AE370" s="103">
        <v>6.3E-2</v>
      </c>
      <c r="AF370" s="163">
        <v>4.4999999999999998E-2</v>
      </c>
      <c r="AG370" s="169">
        <v>6.7000000000000002E-3</v>
      </c>
      <c r="AH370" s="170">
        <f>AG375</f>
        <v>6.7000000000000002E-3</v>
      </c>
      <c r="AI370" s="305">
        <f t="shared" si="279"/>
        <v>0.11666666666666667</v>
      </c>
      <c r="AJ370" s="296" t="b">
        <f t="shared" si="280"/>
        <v>1</v>
      </c>
      <c r="AK370" s="636">
        <f t="shared" si="290"/>
        <v>3.5000000000000003E-2</v>
      </c>
      <c r="AL370" s="635" t="b">
        <f t="shared" si="291"/>
        <v>0</v>
      </c>
      <c r="AM370" s="308">
        <f t="shared" si="281"/>
        <v>6.6665679038682294E-3</v>
      </c>
      <c r="AN370" s="309" t="b">
        <f t="shared" si="292"/>
        <v>0</v>
      </c>
      <c r="AO370" s="309" t="b">
        <f t="shared" si="293"/>
        <v>0</v>
      </c>
    </row>
    <row r="371" spans="1:41" ht="16" x14ac:dyDescent="0.2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273"/>
        <v>0.11666666666666667</v>
      </c>
      <c r="H371" s="296" t="b">
        <f t="shared" si="274"/>
        <v>1</v>
      </c>
      <c r="I371" s="636">
        <f t="shared" si="282"/>
        <v>3.5000000000000003E-2</v>
      </c>
      <c r="J371" s="635" t="b">
        <f t="shared" si="283"/>
        <v>0</v>
      </c>
      <c r="K371" s="308">
        <f t="shared" si="275"/>
        <v>6.6665679038682294E-3</v>
      </c>
      <c r="L371" s="309" t="b">
        <f t="shared" si="284"/>
        <v>0</v>
      </c>
      <c r="M371" s="309" t="b">
        <f t="shared" si="285"/>
        <v>0</v>
      </c>
      <c r="O371" s="295" t="s">
        <v>937</v>
      </c>
      <c r="P371" s="293">
        <v>4.4999999999999998E-2</v>
      </c>
      <c r="Q371" s="103">
        <v>6.3E-2</v>
      </c>
      <c r="R371" s="163">
        <v>4.4999999999999998E-2</v>
      </c>
      <c r="S371" s="169">
        <v>6.7999999999999996E-3</v>
      </c>
      <c r="T371" s="170">
        <f>S374</f>
        <v>6.7999999999999996E-3</v>
      </c>
      <c r="U371" s="305">
        <f t="shared" si="276"/>
        <v>0.11666666666666667</v>
      </c>
      <c r="V371" s="296" t="b">
        <f t="shared" si="277"/>
        <v>1</v>
      </c>
      <c r="W371" s="636">
        <f t="shared" si="286"/>
        <v>3.5000000000000003E-2</v>
      </c>
      <c r="X371" s="635" t="b">
        <f t="shared" si="287"/>
        <v>0</v>
      </c>
      <c r="Y371" s="308">
        <f t="shared" si="278"/>
        <v>6.6665679038682294E-3</v>
      </c>
      <c r="Z371" s="309" t="b">
        <f t="shared" si="288"/>
        <v>0</v>
      </c>
      <c r="AA371" s="309" t="b">
        <f t="shared" si="289"/>
        <v>0</v>
      </c>
      <c r="AC371" s="148" t="s">
        <v>937</v>
      </c>
      <c r="AD371" s="157">
        <v>4.3999999999999997E-2</v>
      </c>
      <c r="AE371" s="103">
        <v>6.2E-2</v>
      </c>
      <c r="AF371" s="163">
        <v>4.3999999999999997E-2</v>
      </c>
      <c r="AG371" s="169">
        <v>6.7000000000000002E-3</v>
      </c>
      <c r="AH371" s="170">
        <f>AG374</f>
        <v>6.7000000000000002E-3</v>
      </c>
      <c r="AI371" s="305">
        <f t="shared" si="279"/>
        <v>0.11666666666666667</v>
      </c>
      <c r="AJ371" s="296" t="b">
        <f t="shared" si="280"/>
        <v>1</v>
      </c>
      <c r="AK371" s="636">
        <f t="shared" si="290"/>
        <v>3.5000000000000003E-2</v>
      </c>
      <c r="AL371" s="635" t="b">
        <f t="shared" si="291"/>
        <v>0</v>
      </c>
      <c r="AM371" s="308">
        <f t="shared" si="281"/>
        <v>6.6665679038682294E-3</v>
      </c>
      <c r="AN371" s="309" t="b">
        <f t="shared" si="292"/>
        <v>0</v>
      </c>
      <c r="AO371" s="309" t="b">
        <f t="shared" si="293"/>
        <v>0</v>
      </c>
    </row>
    <row r="372" spans="1:41" ht="16" x14ac:dyDescent="0.2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273"/>
        <v>0.11666666666666667</v>
      </c>
      <c r="H372" s="296" t="b">
        <f t="shared" si="274"/>
        <v>1</v>
      </c>
      <c r="I372" s="636">
        <f t="shared" si="282"/>
        <v>3.5000000000000003E-2</v>
      </c>
      <c r="J372" s="635" t="b">
        <f t="shared" si="283"/>
        <v>0</v>
      </c>
      <c r="K372" s="308">
        <f t="shared" si="275"/>
        <v>6.6665679038682294E-3</v>
      </c>
      <c r="L372" s="309" t="b">
        <f t="shared" si="284"/>
        <v>0</v>
      </c>
      <c r="M372" s="309" t="b">
        <f t="shared" si="285"/>
        <v>0</v>
      </c>
      <c r="O372" s="295" t="s">
        <v>938</v>
      </c>
      <c r="P372" s="293">
        <v>4.4999999999999998E-2</v>
      </c>
      <c r="Q372" s="103">
        <v>6.3E-2</v>
      </c>
      <c r="R372" s="163">
        <v>4.4999999999999998E-2</v>
      </c>
      <c r="S372" s="169">
        <v>6.7999999999999996E-3</v>
      </c>
      <c r="T372" s="170">
        <f>S373</f>
        <v>6.7999999999999996E-3</v>
      </c>
      <c r="U372" s="305">
        <f t="shared" si="276"/>
        <v>0.11666666666666667</v>
      </c>
      <c r="V372" s="296" t="b">
        <f t="shared" si="277"/>
        <v>1</v>
      </c>
      <c r="W372" s="636">
        <f t="shared" si="286"/>
        <v>3.5000000000000003E-2</v>
      </c>
      <c r="X372" s="635" t="b">
        <f t="shared" si="287"/>
        <v>0</v>
      </c>
      <c r="Y372" s="308">
        <f t="shared" si="278"/>
        <v>6.6665679038682294E-3</v>
      </c>
      <c r="Z372" s="309" t="b">
        <f t="shared" si="288"/>
        <v>0</v>
      </c>
      <c r="AA372" s="309" t="b">
        <f t="shared" si="289"/>
        <v>0</v>
      </c>
      <c r="AC372" s="148" t="s">
        <v>938</v>
      </c>
      <c r="AD372" s="157">
        <v>4.3999999999999997E-2</v>
      </c>
      <c r="AE372" s="103">
        <v>6.2E-2</v>
      </c>
      <c r="AF372" s="163">
        <v>4.3999999999999997E-2</v>
      </c>
      <c r="AG372" s="169">
        <v>6.7000000000000002E-3</v>
      </c>
      <c r="AH372" s="170">
        <f>AG373</f>
        <v>6.7000000000000002E-3</v>
      </c>
      <c r="AI372" s="305">
        <f t="shared" si="279"/>
        <v>0.11666666666666667</v>
      </c>
      <c r="AJ372" s="296" t="b">
        <f t="shared" si="280"/>
        <v>1</v>
      </c>
      <c r="AK372" s="636">
        <f t="shared" si="290"/>
        <v>3.5000000000000003E-2</v>
      </c>
      <c r="AL372" s="635" t="b">
        <f t="shared" si="291"/>
        <v>0</v>
      </c>
      <c r="AM372" s="308">
        <f t="shared" si="281"/>
        <v>6.6665679038682294E-3</v>
      </c>
      <c r="AN372" s="309" t="b">
        <f t="shared" si="292"/>
        <v>0</v>
      </c>
      <c r="AO372" s="309" t="b">
        <f t="shared" si="293"/>
        <v>0</v>
      </c>
    </row>
    <row r="373" spans="1:41" ht="16" x14ac:dyDescent="0.2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273"/>
        <v>0.11666666666666667</v>
      </c>
      <c r="H373" s="296" t="b">
        <f t="shared" si="274"/>
        <v>1</v>
      </c>
      <c r="I373" s="636">
        <f t="shared" si="282"/>
        <v>3.5000000000000003E-2</v>
      </c>
      <c r="J373" s="635" t="b">
        <f t="shared" si="283"/>
        <v>0</v>
      </c>
      <c r="K373" s="308">
        <f t="shared" si="275"/>
        <v>6.6665679038682294E-3</v>
      </c>
      <c r="L373" s="309" t="b">
        <f t="shared" si="284"/>
        <v>0</v>
      </c>
      <c r="M373" s="309" t="b">
        <f t="shared" si="285"/>
        <v>0</v>
      </c>
      <c r="O373" s="295" t="s">
        <v>939</v>
      </c>
      <c r="P373" s="293">
        <v>4.4999999999999998E-2</v>
      </c>
      <c r="Q373" s="103">
        <v>6.3E-2</v>
      </c>
      <c r="R373" s="163">
        <v>4.4999999999999998E-2</v>
      </c>
      <c r="S373" s="169">
        <v>6.7999999999999996E-3</v>
      </c>
      <c r="T373" s="170">
        <f>S372</f>
        <v>6.7999999999999996E-3</v>
      </c>
      <c r="U373" s="305">
        <f t="shared" si="276"/>
        <v>0.11666666666666667</v>
      </c>
      <c r="V373" s="296" t="b">
        <f t="shared" si="277"/>
        <v>1</v>
      </c>
      <c r="W373" s="636">
        <f t="shared" si="286"/>
        <v>3.5000000000000003E-2</v>
      </c>
      <c r="X373" s="635" t="b">
        <f t="shared" si="287"/>
        <v>0</v>
      </c>
      <c r="Y373" s="308">
        <f t="shared" si="278"/>
        <v>6.6665679038682294E-3</v>
      </c>
      <c r="Z373" s="309" t="b">
        <f t="shared" si="288"/>
        <v>0</v>
      </c>
      <c r="AA373" s="309" t="b">
        <f t="shared" si="289"/>
        <v>0</v>
      </c>
      <c r="AC373" s="148" t="s">
        <v>939</v>
      </c>
      <c r="AD373" s="157">
        <v>4.3999999999999997E-2</v>
      </c>
      <c r="AE373" s="103">
        <v>6.2E-2</v>
      </c>
      <c r="AF373" s="163">
        <v>4.3999999999999997E-2</v>
      </c>
      <c r="AG373" s="169">
        <v>6.7000000000000002E-3</v>
      </c>
      <c r="AH373" s="170">
        <f>AG372</f>
        <v>6.7000000000000002E-3</v>
      </c>
      <c r="AI373" s="305">
        <f t="shared" si="279"/>
        <v>0.11666666666666667</v>
      </c>
      <c r="AJ373" s="296" t="b">
        <f t="shared" si="280"/>
        <v>1</v>
      </c>
      <c r="AK373" s="636">
        <f t="shared" si="290"/>
        <v>3.5000000000000003E-2</v>
      </c>
      <c r="AL373" s="635" t="b">
        <f t="shared" si="291"/>
        <v>0</v>
      </c>
      <c r="AM373" s="308">
        <f t="shared" si="281"/>
        <v>6.6665679038682294E-3</v>
      </c>
      <c r="AN373" s="309" t="b">
        <f t="shared" si="292"/>
        <v>0</v>
      </c>
      <c r="AO373" s="309" t="b">
        <f t="shared" si="293"/>
        <v>0</v>
      </c>
    </row>
    <row r="374" spans="1:41" ht="16" x14ac:dyDescent="0.2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273"/>
        <v>0.11666666666666667</v>
      </c>
      <c r="H374" s="296" t="b">
        <f t="shared" si="274"/>
        <v>1</v>
      </c>
      <c r="I374" s="636">
        <f t="shared" si="282"/>
        <v>3.5000000000000003E-2</v>
      </c>
      <c r="J374" s="635" t="b">
        <f t="shared" si="283"/>
        <v>0</v>
      </c>
      <c r="K374" s="308">
        <f t="shared" si="275"/>
        <v>6.6665679038682294E-3</v>
      </c>
      <c r="L374" s="309" t="b">
        <f t="shared" si="284"/>
        <v>0</v>
      </c>
      <c r="M374" s="309" t="b">
        <f t="shared" si="285"/>
        <v>0</v>
      </c>
      <c r="O374" s="295" t="s">
        <v>940</v>
      </c>
      <c r="P374" s="293">
        <v>4.4999999999999998E-2</v>
      </c>
      <c r="Q374" s="103">
        <v>6.3E-2</v>
      </c>
      <c r="R374" s="163">
        <v>4.4999999999999998E-2</v>
      </c>
      <c r="S374" s="169">
        <v>6.7999999999999996E-3</v>
      </c>
      <c r="T374" s="170">
        <f>S371</f>
        <v>6.7999999999999996E-3</v>
      </c>
      <c r="U374" s="305">
        <f t="shared" si="276"/>
        <v>0.11666666666666667</v>
      </c>
      <c r="V374" s="296" t="b">
        <f t="shared" si="277"/>
        <v>1</v>
      </c>
      <c r="W374" s="636">
        <f t="shared" si="286"/>
        <v>3.5000000000000003E-2</v>
      </c>
      <c r="X374" s="635" t="b">
        <f t="shared" si="287"/>
        <v>0</v>
      </c>
      <c r="Y374" s="308">
        <f t="shared" si="278"/>
        <v>6.6665679038682294E-3</v>
      </c>
      <c r="Z374" s="309" t="b">
        <f t="shared" si="288"/>
        <v>0</v>
      </c>
      <c r="AA374" s="309" t="b">
        <f t="shared" si="289"/>
        <v>0</v>
      </c>
      <c r="AC374" s="148" t="s">
        <v>940</v>
      </c>
      <c r="AD374" s="157">
        <v>4.3999999999999997E-2</v>
      </c>
      <c r="AE374" s="103">
        <v>6.2E-2</v>
      </c>
      <c r="AF374" s="163">
        <v>4.3999999999999997E-2</v>
      </c>
      <c r="AG374" s="169">
        <v>6.7000000000000002E-3</v>
      </c>
      <c r="AH374" s="170">
        <f>AG371</f>
        <v>6.7000000000000002E-3</v>
      </c>
      <c r="AI374" s="305">
        <f t="shared" si="279"/>
        <v>0.11666666666666667</v>
      </c>
      <c r="AJ374" s="296" t="b">
        <f t="shared" si="280"/>
        <v>1</v>
      </c>
      <c r="AK374" s="636">
        <f t="shared" si="290"/>
        <v>3.5000000000000003E-2</v>
      </c>
      <c r="AL374" s="635" t="b">
        <f t="shared" si="291"/>
        <v>0</v>
      </c>
      <c r="AM374" s="308">
        <f t="shared" si="281"/>
        <v>6.6665679038682294E-3</v>
      </c>
      <c r="AN374" s="309" t="b">
        <f t="shared" si="292"/>
        <v>0</v>
      </c>
      <c r="AO374" s="309" t="b">
        <f t="shared" si="293"/>
        <v>0</v>
      </c>
    </row>
    <row r="375" spans="1:41" ht="16" x14ac:dyDescent="0.2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273"/>
        <v>0.11666666666666667</v>
      </c>
      <c r="H375" s="296" t="b">
        <f t="shared" si="274"/>
        <v>1</v>
      </c>
      <c r="I375" s="636">
        <f t="shared" si="282"/>
        <v>3.5000000000000003E-2</v>
      </c>
      <c r="J375" s="635" t="b">
        <f t="shared" si="283"/>
        <v>0</v>
      </c>
      <c r="K375" s="308">
        <f t="shared" si="275"/>
        <v>6.6665679038682294E-3</v>
      </c>
      <c r="L375" s="309" t="b">
        <f t="shared" si="284"/>
        <v>0</v>
      </c>
      <c r="M375" s="309" t="b">
        <f t="shared" si="285"/>
        <v>0</v>
      </c>
      <c r="O375" s="295" t="s">
        <v>941</v>
      </c>
      <c r="P375" s="293">
        <v>4.4999999999999998E-2</v>
      </c>
      <c r="Q375" s="103">
        <v>6.4000000000000001E-2</v>
      </c>
      <c r="R375" s="163">
        <v>4.4999999999999998E-2</v>
      </c>
      <c r="S375" s="169">
        <v>6.8999999999999999E-3</v>
      </c>
      <c r="T375" s="170">
        <f>S370</f>
        <v>6.8999999999999999E-3</v>
      </c>
      <c r="U375" s="305">
        <f t="shared" si="276"/>
        <v>0.11666666666666667</v>
      </c>
      <c r="V375" s="296" t="b">
        <f t="shared" si="277"/>
        <v>1</v>
      </c>
      <c r="W375" s="636">
        <f t="shared" si="286"/>
        <v>3.5000000000000003E-2</v>
      </c>
      <c r="X375" s="635" t="b">
        <f t="shared" si="287"/>
        <v>0</v>
      </c>
      <c r="Y375" s="308">
        <f t="shared" si="278"/>
        <v>6.6665679038682294E-3</v>
      </c>
      <c r="Z375" s="309" t="b">
        <f t="shared" si="288"/>
        <v>0</v>
      </c>
      <c r="AA375" s="309" t="b">
        <f t="shared" si="289"/>
        <v>0</v>
      </c>
      <c r="AC375" s="148" t="s">
        <v>941</v>
      </c>
      <c r="AD375" s="157">
        <v>4.4999999999999998E-2</v>
      </c>
      <c r="AE375" s="103">
        <v>6.3E-2</v>
      </c>
      <c r="AF375" s="163">
        <v>4.4999999999999998E-2</v>
      </c>
      <c r="AG375" s="169">
        <v>6.7000000000000002E-3</v>
      </c>
      <c r="AH375" s="170">
        <f>AG370</f>
        <v>6.7000000000000002E-3</v>
      </c>
      <c r="AI375" s="305">
        <f t="shared" si="279"/>
        <v>0.11666666666666667</v>
      </c>
      <c r="AJ375" s="296" t="b">
        <f t="shared" si="280"/>
        <v>1</v>
      </c>
      <c r="AK375" s="636">
        <f t="shared" si="290"/>
        <v>3.5000000000000003E-2</v>
      </c>
      <c r="AL375" s="635" t="b">
        <f t="shared" si="291"/>
        <v>0</v>
      </c>
      <c r="AM375" s="308">
        <f t="shared" si="281"/>
        <v>6.6665679038682294E-3</v>
      </c>
      <c r="AN375" s="309" t="b">
        <f t="shared" si="292"/>
        <v>0</v>
      </c>
      <c r="AO375" s="309" t="b">
        <f t="shared" si="293"/>
        <v>0</v>
      </c>
    </row>
    <row r="376" spans="1:41" ht="16" x14ac:dyDescent="0.2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273"/>
        <v>0.11666666666666667</v>
      </c>
      <c r="H376" s="296" t="b">
        <f t="shared" si="274"/>
        <v>1</v>
      </c>
      <c r="I376" s="636">
        <f t="shared" si="282"/>
        <v>3.5000000000000003E-2</v>
      </c>
      <c r="J376" s="635" t="b">
        <f t="shared" si="283"/>
        <v>0</v>
      </c>
      <c r="K376" s="308">
        <f t="shared" si="275"/>
        <v>6.6665679038682294E-3</v>
      </c>
      <c r="L376" s="309" t="b">
        <f t="shared" si="284"/>
        <v>0</v>
      </c>
      <c r="M376" s="309" t="b">
        <f t="shared" si="285"/>
        <v>0</v>
      </c>
      <c r="O376" s="295" t="s">
        <v>942</v>
      </c>
      <c r="P376" s="293">
        <v>4.5999999999999999E-2</v>
      </c>
      <c r="Q376" s="103">
        <v>6.5000000000000002E-2</v>
      </c>
      <c r="R376" s="163">
        <v>4.5999999999999999E-2</v>
      </c>
      <c r="S376" s="169">
        <v>7.0000000000000001E-3</v>
      </c>
      <c r="T376" s="170">
        <f>S369</f>
        <v>7.0000000000000001E-3</v>
      </c>
      <c r="U376" s="305">
        <f t="shared" si="276"/>
        <v>0.11666666666666667</v>
      </c>
      <c r="V376" s="296" t="b">
        <f t="shared" si="277"/>
        <v>1</v>
      </c>
      <c r="W376" s="636">
        <f t="shared" si="286"/>
        <v>3.5000000000000003E-2</v>
      </c>
      <c r="X376" s="635" t="b">
        <f t="shared" si="287"/>
        <v>0</v>
      </c>
      <c r="Y376" s="308">
        <f t="shared" si="278"/>
        <v>6.6665679038682294E-3</v>
      </c>
      <c r="Z376" s="309" t="b">
        <f t="shared" si="288"/>
        <v>0</v>
      </c>
      <c r="AA376" s="309" t="b">
        <f t="shared" si="289"/>
        <v>0</v>
      </c>
      <c r="AC376" s="148" t="s">
        <v>942</v>
      </c>
      <c r="AD376" s="157">
        <v>4.4999999999999998E-2</v>
      </c>
      <c r="AE376" s="103">
        <v>6.4000000000000001E-2</v>
      </c>
      <c r="AF376" s="163">
        <v>4.5999999999999999E-2</v>
      </c>
      <c r="AG376" s="169">
        <v>6.8999999999999999E-3</v>
      </c>
      <c r="AH376" s="170">
        <f>AG369</f>
        <v>6.8999999999999999E-3</v>
      </c>
      <c r="AI376" s="305">
        <f t="shared" si="279"/>
        <v>0.11666666666666667</v>
      </c>
      <c r="AJ376" s="296" t="b">
        <f t="shared" si="280"/>
        <v>1</v>
      </c>
      <c r="AK376" s="636">
        <f t="shared" si="290"/>
        <v>3.5000000000000003E-2</v>
      </c>
      <c r="AL376" s="635" t="b">
        <f t="shared" si="291"/>
        <v>0</v>
      </c>
      <c r="AM376" s="308">
        <f t="shared" si="281"/>
        <v>6.6665679038682294E-3</v>
      </c>
      <c r="AN376" s="309" t="b">
        <f t="shared" si="292"/>
        <v>0</v>
      </c>
      <c r="AO376" s="309" t="b">
        <f t="shared" si="293"/>
        <v>0</v>
      </c>
    </row>
    <row r="377" spans="1:41" ht="16" x14ac:dyDescent="0.2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273"/>
        <v>0.11666666666666667</v>
      </c>
      <c r="H377" s="296" t="b">
        <f t="shared" si="274"/>
        <v>1</v>
      </c>
      <c r="I377" s="636">
        <f t="shared" si="282"/>
        <v>3.5000000000000003E-2</v>
      </c>
      <c r="J377" s="635" t="b">
        <f t="shared" si="283"/>
        <v>0</v>
      </c>
      <c r="K377" s="308">
        <f t="shared" si="275"/>
        <v>6.6665679038682294E-3</v>
      </c>
      <c r="L377" s="309" t="b">
        <f t="shared" si="284"/>
        <v>0</v>
      </c>
      <c r="M377" s="309" t="b">
        <f t="shared" si="285"/>
        <v>0</v>
      </c>
      <c r="O377" s="295" t="s">
        <v>943</v>
      </c>
      <c r="P377" s="293">
        <v>4.8000000000000001E-2</v>
      </c>
      <c r="Q377" s="103">
        <v>6.7000000000000004E-2</v>
      </c>
      <c r="R377" s="163">
        <v>4.8000000000000001E-2</v>
      </c>
      <c r="S377" s="169">
        <v>7.1999999999999998E-3</v>
      </c>
      <c r="T377" s="170">
        <f>S368</f>
        <v>7.1999999999999998E-3</v>
      </c>
      <c r="U377" s="305">
        <f t="shared" si="276"/>
        <v>0.11666666666666667</v>
      </c>
      <c r="V377" s="296" t="b">
        <f t="shared" si="277"/>
        <v>1</v>
      </c>
      <c r="W377" s="636">
        <f t="shared" si="286"/>
        <v>3.5000000000000003E-2</v>
      </c>
      <c r="X377" s="635" t="b">
        <f t="shared" si="287"/>
        <v>0</v>
      </c>
      <c r="Y377" s="308">
        <f t="shared" si="278"/>
        <v>6.6665679038682294E-3</v>
      </c>
      <c r="Z377" s="309" t="b">
        <f t="shared" si="288"/>
        <v>0</v>
      </c>
      <c r="AA377" s="309" t="b">
        <f t="shared" si="289"/>
        <v>0</v>
      </c>
      <c r="AC377" s="148" t="s">
        <v>943</v>
      </c>
      <c r="AD377" s="157">
        <v>4.5999999999999999E-2</v>
      </c>
      <c r="AE377" s="103">
        <v>6.5000000000000002E-2</v>
      </c>
      <c r="AF377" s="163">
        <v>4.7E-2</v>
      </c>
      <c r="AG377" s="169">
        <v>7.1000000000000004E-3</v>
      </c>
      <c r="AH377" s="170">
        <f>AG368</f>
        <v>7.0000000000000001E-3</v>
      </c>
      <c r="AI377" s="305">
        <f t="shared" si="279"/>
        <v>0.11666666666666667</v>
      </c>
      <c r="AJ377" s="296" t="b">
        <f t="shared" si="280"/>
        <v>1</v>
      </c>
      <c r="AK377" s="636">
        <f t="shared" si="290"/>
        <v>3.5000000000000003E-2</v>
      </c>
      <c r="AL377" s="635" t="b">
        <f t="shared" si="291"/>
        <v>0</v>
      </c>
      <c r="AM377" s="308">
        <f t="shared" si="281"/>
        <v>6.6665679038682294E-3</v>
      </c>
      <c r="AN377" s="309" t="b">
        <f t="shared" si="292"/>
        <v>0</v>
      </c>
      <c r="AO377" s="309" t="b">
        <f t="shared" si="293"/>
        <v>0</v>
      </c>
    </row>
    <row r="378" spans="1:41" ht="16" x14ac:dyDescent="0.2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273"/>
        <v>0.11666666666666667</v>
      </c>
      <c r="H378" s="296" t="b">
        <f t="shared" si="274"/>
        <v>1</v>
      </c>
      <c r="I378" s="636">
        <f t="shared" si="282"/>
        <v>3.5000000000000003E-2</v>
      </c>
      <c r="J378" s="635" t="b">
        <f t="shared" si="283"/>
        <v>0</v>
      </c>
      <c r="K378" s="308">
        <f t="shared" si="275"/>
        <v>6.6665679038682294E-3</v>
      </c>
      <c r="L378" s="309" t="b">
        <f t="shared" si="284"/>
        <v>0</v>
      </c>
      <c r="M378" s="309" t="b">
        <f t="shared" si="285"/>
        <v>0</v>
      </c>
      <c r="O378" s="295" t="s">
        <v>944</v>
      </c>
      <c r="P378" s="293">
        <v>4.9000000000000002E-2</v>
      </c>
      <c r="Q378" s="103">
        <v>6.9000000000000006E-2</v>
      </c>
      <c r="R378" s="163">
        <v>4.9000000000000002E-2</v>
      </c>
      <c r="S378" s="169">
        <v>7.4000000000000003E-3</v>
      </c>
      <c r="T378" s="170">
        <f>S367</f>
        <v>7.4000000000000003E-3</v>
      </c>
      <c r="U378" s="305">
        <f t="shared" si="276"/>
        <v>0.11666666666666667</v>
      </c>
      <c r="V378" s="296" t="b">
        <f t="shared" si="277"/>
        <v>1</v>
      </c>
      <c r="W378" s="636">
        <f t="shared" si="286"/>
        <v>3.5000000000000003E-2</v>
      </c>
      <c r="X378" s="635" t="b">
        <f t="shared" si="287"/>
        <v>0</v>
      </c>
      <c r="Y378" s="308">
        <f t="shared" si="278"/>
        <v>6.6665679038682294E-3</v>
      </c>
      <c r="Z378" s="309" t="b">
        <f t="shared" si="288"/>
        <v>0</v>
      </c>
      <c r="AA378" s="309" t="b">
        <f t="shared" si="289"/>
        <v>0</v>
      </c>
      <c r="AC378" s="148" t="s">
        <v>944</v>
      </c>
      <c r="AD378" s="157">
        <v>4.7E-2</v>
      </c>
      <c r="AE378" s="103">
        <v>6.7000000000000004E-2</v>
      </c>
      <c r="AF378" s="163">
        <v>4.8000000000000001E-2</v>
      </c>
      <c r="AG378" s="169">
        <v>7.1999999999999998E-3</v>
      </c>
      <c r="AH378" s="170">
        <f>AG367</f>
        <v>7.1999999999999998E-3</v>
      </c>
      <c r="AI378" s="305">
        <f t="shared" si="279"/>
        <v>0.11666666666666667</v>
      </c>
      <c r="AJ378" s="296" t="b">
        <f t="shared" si="280"/>
        <v>1</v>
      </c>
      <c r="AK378" s="636">
        <f t="shared" si="290"/>
        <v>3.5000000000000003E-2</v>
      </c>
      <c r="AL378" s="635" t="b">
        <f t="shared" si="291"/>
        <v>0</v>
      </c>
      <c r="AM378" s="308">
        <f t="shared" si="281"/>
        <v>6.6665679038682294E-3</v>
      </c>
      <c r="AN378" s="309" t="b">
        <f t="shared" si="292"/>
        <v>0</v>
      </c>
      <c r="AO378" s="309" t="b">
        <f t="shared" si="293"/>
        <v>0</v>
      </c>
    </row>
    <row r="379" spans="1:41" ht="16" x14ac:dyDescent="0.2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273"/>
        <v>0.11666666666666667</v>
      </c>
      <c r="H379" s="296" t="b">
        <f t="shared" si="274"/>
        <v>1</v>
      </c>
      <c r="I379" s="636">
        <f t="shared" si="282"/>
        <v>3.5000000000000003E-2</v>
      </c>
      <c r="J379" s="635" t="b">
        <f t="shared" si="283"/>
        <v>0</v>
      </c>
      <c r="K379" s="308">
        <f t="shared" si="275"/>
        <v>6.6665679038682294E-3</v>
      </c>
      <c r="L379" s="309" t="b">
        <f t="shared" si="284"/>
        <v>0</v>
      </c>
      <c r="M379" s="309" t="b">
        <f t="shared" si="285"/>
        <v>0</v>
      </c>
      <c r="O379" s="295" t="s">
        <v>945</v>
      </c>
      <c r="P379" s="293">
        <v>0.05</v>
      </c>
      <c r="Q379" s="103">
        <v>7.0999999999999994E-2</v>
      </c>
      <c r="R379" s="163">
        <v>0.05</v>
      </c>
      <c r="S379" s="169">
        <v>7.6E-3</v>
      </c>
      <c r="T379" s="170">
        <f>S366</f>
        <v>7.6E-3</v>
      </c>
      <c r="U379" s="305">
        <f t="shared" si="276"/>
        <v>0.11666666666666667</v>
      </c>
      <c r="V379" s="296" t="b">
        <f t="shared" si="277"/>
        <v>1</v>
      </c>
      <c r="W379" s="636">
        <f t="shared" si="286"/>
        <v>3.5000000000000003E-2</v>
      </c>
      <c r="X379" s="635" t="b">
        <f t="shared" si="287"/>
        <v>0</v>
      </c>
      <c r="Y379" s="308">
        <f t="shared" si="278"/>
        <v>6.6665679038682294E-3</v>
      </c>
      <c r="Z379" s="309" t="b">
        <f t="shared" si="288"/>
        <v>0</v>
      </c>
      <c r="AA379" s="309" t="b">
        <f t="shared" si="289"/>
        <v>0</v>
      </c>
      <c r="AC379" s="148" t="s">
        <v>945</v>
      </c>
      <c r="AD379" s="157">
        <v>4.9000000000000002E-2</v>
      </c>
      <c r="AE379" s="103">
        <v>6.9000000000000006E-2</v>
      </c>
      <c r="AF379" s="163">
        <v>4.9000000000000002E-2</v>
      </c>
      <c r="AG379" s="169">
        <v>7.3000000000000001E-3</v>
      </c>
      <c r="AH379" s="170">
        <f>AG366</f>
        <v>7.4000000000000003E-3</v>
      </c>
      <c r="AI379" s="305">
        <f t="shared" si="279"/>
        <v>0.11666666666666667</v>
      </c>
      <c r="AJ379" s="296" t="b">
        <f t="shared" si="280"/>
        <v>1</v>
      </c>
      <c r="AK379" s="636">
        <f t="shared" si="290"/>
        <v>3.5000000000000003E-2</v>
      </c>
      <c r="AL379" s="635" t="b">
        <f t="shared" si="291"/>
        <v>0</v>
      </c>
      <c r="AM379" s="308">
        <f t="shared" si="281"/>
        <v>6.6665679038682294E-3</v>
      </c>
      <c r="AN379" s="309" t="b">
        <f t="shared" si="292"/>
        <v>0</v>
      </c>
      <c r="AO379" s="309" t="b">
        <f t="shared" si="293"/>
        <v>0</v>
      </c>
    </row>
    <row r="380" spans="1:41" ht="16" x14ac:dyDescent="0.2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273"/>
        <v>0.11666666666666667</v>
      </c>
      <c r="H380" s="296" t="b">
        <f t="shared" si="274"/>
        <v>1</v>
      </c>
      <c r="I380" s="636">
        <f t="shared" si="282"/>
        <v>3.5000000000000003E-2</v>
      </c>
      <c r="J380" s="635" t="b">
        <f t="shared" si="283"/>
        <v>0</v>
      </c>
      <c r="K380" s="308">
        <f t="shared" si="275"/>
        <v>6.6665679038682294E-3</v>
      </c>
      <c r="L380" s="309" t="b">
        <f t="shared" si="284"/>
        <v>0</v>
      </c>
      <c r="M380" s="309" t="b">
        <f t="shared" si="285"/>
        <v>0</v>
      </c>
      <c r="O380" s="295" t="s">
        <v>946</v>
      </c>
      <c r="P380" s="293">
        <v>5.0999999999999997E-2</v>
      </c>
      <c r="Q380" s="103">
        <v>7.1999999999999995E-2</v>
      </c>
      <c r="R380" s="163">
        <v>5.1999999999999998E-2</v>
      </c>
      <c r="S380" s="169">
        <v>7.7000000000000002E-3</v>
      </c>
      <c r="T380" s="170">
        <f>S365</f>
        <v>7.7999999999999996E-3</v>
      </c>
      <c r="U380" s="305">
        <f t="shared" si="276"/>
        <v>0.11666666666666667</v>
      </c>
      <c r="V380" s="296" t="b">
        <f t="shared" si="277"/>
        <v>1</v>
      </c>
      <c r="W380" s="636">
        <f t="shared" si="286"/>
        <v>3.5000000000000003E-2</v>
      </c>
      <c r="X380" s="635" t="b">
        <f t="shared" si="287"/>
        <v>0</v>
      </c>
      <c r="Y380" s="308">
        <f t="shared" si="278"/>
        <v>6.6665679038682294E-3</v>
      </c>
      <c r="Z380" s="309" t="b">
        <f t="shared" si="288"/>
        <v>0</v>
      </c>
      <c r="AA380" s="309" t="b">
        <f t="shared" si="289"/>
        <v>0</v>
      </c>
      <c r="AC380" s="148" t="s">
        <v>946</v>
      </c>
      <c r="AD380" s="157">
        <v>0.05</v>
      </c>
      <c r="AE380" s="103">
        <v>7.0000000000000007E-2</v>
      </c>
      <c r="AF380" s="163">
        <v>0.05</v>
      </c>
      <c r="AG380" s="169">
        <v>7.4999999999999997E-3</v>
      </c>
      <c r="AH380" s="170">
        <f>AG365</f>
        <v>7.6E-3</v>
      </c>
      <c r="AI380" s="305">
        <f t="shared" si="279"/>
        <v>0.11666666666666667</v>
      </c>
      <c r="AJ380" s="296" t="b">
        <f t="shared" si="280"/>
        <v>1</v>
      </c>
      <c r="AK380" s="636">
        <f t="shared" si="290"/>
        <v>3.5000000000000003E-2</v>
      </c>
      <c r="AL380" s="635" t="b">
        <f t="shared" si="291"/>
        <v>0</v>
      </c>
      <c r="AM380" s="308">
        <f t="shared" si="281"/>
        <v>6.6665679038682294E-3</v>
      </c>
      <c r="AN380" s="309" t="b">
        <f t="shared" si="292"/>
        <v>0</v>
      </c>
      <c r="AO380" s="309" t="b">
        <f t="shared" si="293"/>
        <v>0</v>
      </c>
    </row>
    <row r="381" spans="1:41" ht="16" x14ac:dyDescent="0.2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273"/>
        <v>0.11666666666666667</v>
      </c>
      <c r="H381" s="296" t="b">
        <f t="shared" si="274"/>
        <v>1</v>
      </c>
      <c r="I381" s="636">
        <f t="shared" si="282"/>
        <v>3.5000000000000003E-2</v>
      </c>
      <c r="J381" s="635" t="b">
        <f t="shared" si="283"/>
        <v>0</v>
      </c>
      <c r="K381" s="308">
        <f t="shared" si="275"/>
        <v>6.6665679038682294E-3</v>
      </c>
      <c r="L381" s="309" t="b">
        <f t="shared" si="284"/>
        <v>0</v>
      </c>
      <c r="M381" s="309" t="b">
        <f t="shared" si="285"/>
        <v>0</v>
      </c>
      <c r="O381" s="295" t="s">
        <v>947</v>
      </c>
      <c r="P381" s="293">
        <v>5.1999999999999998E-2</v>
      </c>
      <c r="Q381" s="103">
        <v>7.3999999999999996E-2</v>
      </c>
      <c r="R381" s="163">
        <v>5.2999999999999999E-2</v>
      </c>
      <c r="S381" s="169">
        <v>7.9000000000000008E-3</v>
      </c>
      <c r="T381" s="170">
        <f>S364</f>
        <v>8.0000000000000002E-3</v>
      </c>
      <c r="U381" s="305">
        <f t="shared" si="276"/>
        <v>0.11666666666666667</v>
      </c>
      <c r="V381" s="296" t="b">
        <f t="shared" si="277"/>
        <v>1</v>
      </c>
      <c r="W381" s="636">
        <f t="shared" si="286"/>
        <v>3.5000000000000003E-2</v>
      </c>
      <c r="X381" s="635" t="b">
        <f t="shared" si="287"/>
        <v>0</v>
      </c>
      <c r="Y381" s="308">
        <f t="shared" si="278"/>
        <v>6.6665679038682294E-3</v>
      </c>
      <c r="Z381" s="309" t="b">
        <f t="shared" si="288"/>
        <v>0</v>
      </c>
      <c r="AA381" s="309" t="b">
        <f t="shared" si="289"/>
        <v>0</v>
      </c>
      <c r="AC381" s="148" t="s">
        <v>947</v>
      </c>
      <c r="AD381" s="157">
        <v>0.05</v>
      </c>
      <c r="AE381" s="103">
        <v>7.0999999999999994E-2</v>
      </c>
      <c r="AF381" s="163">
        <v>5.0999999999999997E-2</v>
      </c>
      <c r="AG381" s="169">
        <v>7.6E-3</v>
      </c>
      <c r="AH381" s="170">
        <f>AG364</f>
        <v>7.7000000000000002E-3</v>
      </c>
      <c r="AI381" s="305">
        <f t="shared" si="279"/>
        <v>0.11666666666666667</v>
      </c>
      <c r="AJ381" s="296" t="b">
        <f t="shared" si="280"/>
        <v>1</v>
      </c>
      <c r="AK381" s="636">
        <f t="shared" si="290"/>
        <v>3.5000000000000003E-2</v>
      </c>
      <c r="AL381" s="635" t="b">
        <f t="shared" si="291"/>
        <v>0</v>
      </c>
      <c r="AM381" s="308">
        <f t="shared" si="281"/>
        <v>6.6665679038682294E-3</v>
      </c>
      <c r="AN381" s="309" t="b">
        <f t="shared" si="292"/>
        <v>0</v>
      </c>
      <c r="AO381" s="309" t="b">
        <f t="shared" si="293"/>
        <v>0</v>
      </c>
    </row>
    <row r="382" spans="1:41" ht="16" x14ac:dyDescent="0.2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273"/>
        <v>0.11666666666666667</v>
      </c>
      <c r="H382" s="296" t="b">
        <f t="shared" si="274"/>
        <v>1</v>
      </c>
      <c r="I382" s="636">
        <f t="shared" si="282"/>
        <v>3.5000000000000003E-2</v>
      </c>
      <c r="J382" s="635" t="b">
        <f t="shared" si="283"/>
        <v>0</v>
      </c>
      <c r="K382" s="308">
        <f t="shared" si="275"/>
        <v>6.6665679038682294E-3</v>
      </c>
      <c r="L382" s="309" t="b">
        <f t="shared" si="284"/>
        <v>0</v>
      </c>
      <c r="M382" s="309" t="b">
        <f t="shared" si="285"/>
        <v>0</v>
      </c>
      <c r="O382" s="295" t="s">
        <v>948</v>
      </c>
      <c r="P382" s="293">
        <v>5.2999999999999999E-2</v>
      </c>
      <c r="Q382" s="103">
        <v>7.4999999999999997E-2</v>
      </c>
      <c r="R382" s="163">
        <v>5.3999999999999999E-2</v>
      </c>
      <c r="S382" s="169">
        <v>8.0999999999999996E-3</v>
      </c>
      <c r="T382" s="170">
        <f>S363</f>
        <v>8.0999999999999996E-3</v>
      </c>
      <c r="U382" s="305">
        <f t="shared" si="276"/>
        <v>0.11666666666666667</v>
      </c>
      <c r="V382" s="296" t="b">
        <f t="shared" si="277"/>
        <v>1</v>
      </c>
      <c r="W382" s="636">
        <f t="shared" si="286"/>
        <v>3.5000000000000003E-2</v>
      </c>
      <c r="X382" s="635" t="b">
        <f t="shared" si="287"/>
        <v>0</v>
      </c>
      <c r="Y382" s="308">
        <f t="shared" si="278"/>
        <v>6.6665679038682294E-3</v>
      </c>
      <c r="Z382" s="309" t="b">
        <f t="shared" si="288"/>
        <v>0</v>
      </c>
      <c r="AA382" s="309" t="b">
        <f t="shared" si="289"/>
        <v>0</v>
      </c>
      <c r="AC382" s="148" t="s">
        <v>948</v>
      </c>
      <c r="AD382" s="157">
        <v>5.0999999999999997E-2</v>
      </c>
      <c r="AE382" s="103">
        <v>7.1999999999999995E-2</v>
      </c>
      <c r="AF382" s="163">
        <v>5.1999999999999998E-2</v>
      </c>
      <c r="AG382" s="169">
        <v>7.7000000000000002E-3</v>
      </c>
      <c r="AH382" s="170">
        <f>AG363</f>
        <v>7.7999999999999996E-3</v>
      </c>
      <c r="AI382" s="305">
        <f t="shared" si="279"/>
        <v>0.11666666666666667</v>
      </c>
      <c r="AJ382" s="296" t="b">
        <f t="shared" si="280"/>
        <v>1</v>
      </c>
      <c r="AK382" s="636">
        <f t="shared" si="290"/>
        <v>3.5000000000000003E-2</v>
      </c>
      <c r="AL382" s="635" t="b">
        <f t="shared" si="291"/>
        <v>0</v>
      </c>
      <c r="AM382" s="308">
        <f t="shared" si="281"/>
        <v>6.6665679038682294E-3</v>
      </c>
      <c r="AN382" s="309" t="b">
        <f t="shared" si="292"/>
        <v>0</v>
      </c>
      <c r="AO382" s="309" t="b">
        <f t="shared" si="293"/>
        <v>0</v>
      </c>
    </row>
    <row r="383" spans="1:41" ht="17" thickBot="1" x14ac:dyDescent="0.25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273"/>
        <v>0.11666666666666667</v>
      </c>
      <c r="H383" s="291" t="b">
        <f t="shared" si="274"/>
        <v>1</v>
      </c>
      <c r="I383" s="636">
        <f t="shared" si="282"/>
        <v>3.5000000000000003E-2</v>
      </c>
      <c r="J383" s="635" t="b">
        <f t="shared" si="283"/>
        <v>0</v>
      </c>
      <c r="K383" s="308">
        <f t="shared" si="275"/>
        <v>6.6665679038682294E-3</v>
      </c>
      <c r="L383" s="309" t="b">
        <f t="shared" si="284"/>
        <v>0</v>
      </c>
      <c r="M383" s="309" t="b">
        <f t="shared" si="285"/>
        <v>0</v>
      </c>
      <c r="O383" s="147" t="s">
        <v>949</v>
      </c>
      <c r="P383" s="158">
        <v>5.3999999999999999E-2</v>
      </c>
      <c r="Q383" s="159">
        <v>7.6999999999999999E-2</v>
      </c>
      <c r="R383" s="165">
        <v>5.5E-2</v>
      </c>
      <c r="S383" s="171">
        <v>8.0999999999999996E-3</v>
      </c>
      <c r="T383" s="172">
        <f>S362</f>
        <v>8.3000000000000001E-3</v>
      </c>
      <c r="U383" s="307">
        <f t="shared" si="276"/>
        <v>0.11666666666666667</v>
      </c>
      <c r="V383" s="291" t="b">
        <f t="shared" si="277"/>
        <v>1</v>
      </c>
      <c r="W383" s="636">
        <f t="shared" si="286"/>
        <v>3.5000000000000003E-2</v>
      </c>
      <c r="X383" s="635" t="b">
        <f t="shared" si="287"/>
        <v>0</v>
      </c>
      <c r="Y383" s="308">
        <f t="shared" si="278"/>
        <v>6.6665679038682294E-3</v>
      </c>
      <c r="Z383" s="309" t="b">
        <f t="shared" si="288"/>
        <v>0</v>
      </c>
      <c r="AA383" s="309" t="b">
        <f t="shared" si="289"/>
        <v>0</v>
      </c>
      <c r="AC383" s="147" t="s">
        <v>949</v>
      </c>
      <c r="AD383" s="158">
        <v>5.1999999999999998E-2</v>
      </c>
      <c r="AE383" s="159">
        <v>7.2999999999999995E-2</v>
      </c>
      <c r="AF383" s="165">
        <v>5.1999999999999998E-2</v>
      </c>
      <c r="AG383" s="171">
        <v>7.7999999999999996E-3</v>
      </c>
      <c r="AH383" s="172">
        <f>AG362</f>
        <v>7.9000000000000008E-3</v>
      </c>
      <c r="AI383" s="307">
        <f t="shared" si="279"/>
        <v>0.11666666666666667</v>
      </c>
      <c r="AJ383" s="291" t="b">
        <f t="shared" si="280"/>
        <v>1</v>
      </c>
      <c r="AK383" s="636">
        <f t="shared" si="290"/>
        <v>3.5000000000000003E-2</v>
      </c>
      <c r="AL383" s="635" t="b">
        <f t="shared" si="291"/>
        <v>0</v>
      </c>
      <c r="AM383" s="308">
        <f t="shared" si="281"/>
        <v>6.6665679038682294E-3</v>
      </c>
      <c r="AN383" s="309" t="b">
        <f t="shared" si="292"/>
        <v>0</v>
      </c>
      <c r="AO383" s="309" t="b">
        <f t="shared" si="293"/>
        <v>0</v>
      </c>
    </row>
    <row r="386" spans="1:41" ht="16" thickBot="1" x14ac:dyDescent="0.25"/>
    <row r="387" spans="1:41" ht="14.75" customHeight="1" thickBot="1" x14ac:dyDescent="0.25">
      <c r="A387" s="528" t="s">
        <v>998</v>
      </c>
      <c r="B387" s="529"/>
      <c r="C387" s="529"/>
      <c r="D387" s="529"/>
      <c r="E387" s="529"/>
      <c r="F387" s="530"/>
      <c r="G387" s="517" t="s">
        <v>1215</v>
      </c>
      <c r="H387" s="626" t="s">
        <v>1214</v>
      </c>
      <c r="I387" s="632" t="s">
        <v>1216</v>
      </c>
      <c r="J387" s="626" t="s">
        <v>1213</v>
      </c>
      <c r="K387" s="517" t="s">
        <v>1130</v>
      </c>
      <c r="L387" s="514" t="s">
        <v>1131</v>
      </c>
      <c r="M387" s="514" t="s">
        <v>1132</v>
      </c>
      <c r="O387" s="531" t="s">
        <v>999</v>
      </c>
      <c r="P387" s="532"/>
      <c r="Q387" s="532"/>
      <c r="R387" s="532"/>
      <c r="S387" s="532"/>
      <c r="T387" s="533"/>
      <c r="U387" s="517" t="s">
        <v>1215</v>
      </c>
      <c r="V387" s="626" t="s">
        <v>1214</v>
      </c>
      <c r="W387" s="632" t="s">
        <v>1216</v>
      </c>
      <c r="X387" s="626" t="s">
        <v>1213</v>
      </c>
      <c r="Y387" s="517" t="s">
        <v>1130</v>
      </c>
      <c r="Z387" s="514" t="s">
        <v>1131</v>
      </c>
      <c r="AA387" s="514" t="s">
        <v>1132</v>
      </c>
      <c r="AC387" s="531" t="s">
        <v>1000</v>
      </c>
      <c r="AD387" s="532"/>
      <c r="AE387" s="532"/>
      <c r="AF387" s="532"/>
      <c r="AG387" s="532"/>
      <c r="AH387" s="533"/>
      <c r="AI387" s="517" t="s">
        <v>1215</v>
      </c>
      <c r="AJ387" s="626" t="s">
        <v>1214</v>
      </c>
      <c r="AK387" s="632" t="s">
        <v>1216</v>
      </c>
      <c r="AL387" s="626" t="s">
        <v>1213</v>
      </c>
      <c r="AM387" s="517" t="s">
        <v>1130</v>
      </c>
      <c r="AN387" s="514" t="s">
        <v>1131</v>
      </c>
      <c r="AO387" s="514" t="s">
        <v>1132</v>
      </c>
    </row>
    <row r="388" spans="1:41" ht="14.75" customHeight="1" thickBot="1" x14ac:dyDescent="0.25">
      <c r="A388" s="151"/>
      <c r="B388" s="522" t="s">
        <v>1092</v>
      </c>
      <c r="C388" s="522"/>
      <c r="D388" s="523"/>
      <c r="E388" s="524" t="s">
        <v>958</v>
      </c>
      <c r="F388" s="525"/>
      <c r="G388" s="518"/>
      <c r="H388" s="627"/>
      <c r="I388" s="633"/>
      <c r="J388" s="627"/>
      <c r="K388" s="518"/>
      <c r="L388" s="515"/>
      <c r="M388" s="515"/>
      <c r="O388" s="281"/>
      <c r="P388" s="526" t="s">
        <v>1092</v>
      </c>
      <c r="Q388" s="522"/>
      <c r="R388" s="523"/>
      <c r="S388" s="524" t="s">
        <v>958</v>
      </c>
      <c r="T388" s="525"/>
      <c r="U388" s="518"/>
      <c r="V388" s="627"/>
      <c r="W388" s="633"/>
      <c r="X388" s="627"/>
      <c r="Y388" s="518"/>
      <c r="Z388" s="515"/>
      <c r="AA388" s="515"/>
      <c r="AC388" s="151"/>
      <c r="AD388" s="522" t="s">
        <v>1092</v>
      </c>
      <c r="AE388" s="522"/>
      <c r="AF388" s="523"/>
      <c r="AG388" s="524" t="s">
        <v>958</v>
      </c>
      <c r="AH388" s="525"/>
      <c r="AI388" s="518"/>
      <c r="AJ388" s="627"/>
      <c r="AK388" s="633"/>
      <c r="AL388" s="627"/>
      <c r="AM388" s="518"/>
      <c r="AN388" s="515"/>
      <c r="AO388" s="515"/>
    </row>
    <row r="389" spans="1:41" ht="16" thickBot="1" x14ac:dyDescent="0.25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521"/>
      <c r="H389" s="631"/>
      <c r="I389" s="634"/>
      <c r="J389" s="631"/>
      <c r="K389" s="519"/>
      <c r="L389" s="516"/>
      <c r="M389" s="516"/>
      <c r="O389" s="294" t="s">
        <v>790</v>
      </c>
      <c r="P389" s="292" t="s">
        <v>950</v>
      </c>
      <c r="Q389" s="153" t="s">
        <v>951</v>
      </c>
      <c r="R389" s="154" t="s">
        <v>952</v>
      </c>
      <c r="S389" s="166" t="s">
        <v>956</v>
      </c>
      <c r="T389" s="167" t="s">
        <v>957</v>
      </c>
      <c r="U389" s="521"/>
      <c r="V389" s="631"/>
      <c r="W389" s="634"/>
      <c r="X389" s="631"/>
      <c r="Y389" s="519"/>
      <c r="Z389" s="516"/>
      <c r="AA389" s="516"/>
      <c r="AC389" s="152" t="s">
        <v>790</v>
      </c>
      <c r="AD389" s="153" t="s">
        <v>950</v>
      </c>
      <c r="AE389" s="153" t="s">
        <v>951</v>
      </c>
      <c r="AF389" s="154" t="s">
        <v>952</v>
      </c>
      <c r="AG389" s="166" t="s">
        <v>956</v>
      </c>
      <c r="AH389" s="167" t="s">
        <v>957</v>
      </c>
      <c r="AI389" s="521"/>
      <c r="AJ389" s="631"/>
      <c r="AK389" s="634"/>
      <c r="AL389" s="631"/>
      <c r="AM389" s="519"/>
      <c r="AN389" s="516"/>
      <c r="AO389" s="516"/>
    </row>
    <row r="390" spans="1:41" ht="16" x14ac:dyDescent="0.2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94">35/300</f>
        <v>0.11666666666666667</v>
      </c>
      <c r="H390" s="296" t="b">
        <f t="shared" ref="H390:H411" si="295">IF(C391&lt;G390,TRUE,FALSE)</f>
        <v>1</v>
      </c>
      <c r="I390" s="636">
        <f>35/1000</f>
        <v>3.5000000000000003E-2</v>
      </c>
      <c r="J390" s="635" t="b">
        <f>IF(C390&lt;I390,TRUE,FALSE)</f>
        <v>0</v>
      </c>
      <c r="K390" s="308">
        <f t="shared" ref="K390:K411" si="296">ATAN(G390/(35/2))</f>
        <v>6.6665679038682294E-3</v>
      </c>
      <c r="L390" s="309" t="b">
        <f>IF(F390&lt;K390,TRUE,FALSE)</f>
        <v>0</v>
      </c>
      <c r="M390" s="309" t="b">
        <f>IF(E390&lt;K390,TRUE,FALSE)</f>
        <v>0</v>
      </c>
      <c r="O390" s="219" t="s">
        <v>928</v>
      </c>
      <c r="P390" s="155">
        <v>6.0999999999999999E-2</v>
      </c>
      <c r="Q390" s="156">
        <v>8.6999999999999994E-2</v>
      </c>
      <c r="R390" s="164">
        <v>6.2E-2</v>
      </c>
      <c r="S390" s="151">
        <v>9.1999999999999998E-3</v>
      </c>
      <c r="T390" s="168">
        <f>S411</f>
        <v>9.4000000000000004E-3</v>
      </c>
      <c r="U390" s="305">
        <f t="shared" ref="U390:U411" si="297">35/300</f>
        <v>0.11666666666666667</v>
      </c>
      <c r="V390" s="296" t="b">
        <f t="shared" ref="V390:V411" si="298">IF(Q391&lt;U390,TRUE,FALSE)</f>
        <v>1</v>
      </c>
      <c r="W390" s="636">
        <f>35/1000</f>
        <v>3.5000000000000003E-2</v>
      </c>
      <c r="X390" s="635" t="b">
        <f>IF(Q390&lt;W390,TRUE,FALSE)</f>
        <v>0</v>
      </c>
      <c r="Y390" s="308">
        <f t="shared" ref="Y390:Y411" si="299">ATAN(U390/(35/2))</f>
        <v>6.6665679038682294E-3</v>
      </c>
      <c r="Z390" s="309" t="b">
        <f>IF(T390&lt;Y390,TRUE,FALSE)</f>
        <v>0</v>
      </c>
      <c r="AA390" s="309" t="b">
        <f>IF(S390&lt;Y390,TRUE,FALSE)</f>
        <v>0</v>
      </c>
      <c r="AC390" s="149" t="s">
        <v>928</v>
      </c>
      <c r="AD390" s="155">
        <v>5.1999999999999998E-2</v>
      </c>
      <c r="AE390" s="156">
        <v>7.2999999999999995E-2</v>
      </c>
      <c r="AF390" s="164">
        <v>5.1999999999999998E-2</v>
      </c>
      <c r="AG390" s="151">
        <v>8.0000000000000002E-3</v>
      </c>
      <c r="AH390" s="168">
        <f>AG411</f>
        <v>7.9000000000000008E-3</v>
      </c>
      <c r="AI390" s="305">
        <f t="shared" ref="AI390:AI411" si="300">35/300</f>
        <v>0.11666666666666667</v>
      </c>
      <c r="AJ390" s="296" t="b">
        <f t="shared" ref="AJ390:AJ411" si="301">IF(AE391&lt;AI390,TRUE,FALSE)</f>
        <v>1</v>
      </c>
      <c r="AK390" s="636">
        <f>35/1000</f>
        <v>3.5000000000000003E-2</v>
      </c>
      <c r="AL390" s="635" t="b">
        <f>IF(AE390&lt;AK390,TRUE,FALSE)</f>
        <v>0</v>
      </c>
      <c r="AM390" s="308">
        <f t="shared" ref="AM390:AM411" si="302">ATAN(AI390/(35/2))</f>
        <v>6.6665679038682294E-3</v>
      </c>
      <c r="AN390" s="309" t="b">
        <f>IF(AH390&lt;AM390,TRUE,FALSE)</f>
        <v>0</v>
      </c>
      <c r="AO390" s="309" t="b">
        <f>IF(AG390&lt;AM390,TRUE,FALSE)</f>
        <v>0</v>
      </c>
    </row>
    <row r="391" spans="1:41" ht="16" x14ac:dyDescent="0.2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94"/>
        <v>0.11666666666666667</v>
      </c>
      <c r="H391" s="296" t="b">
        <f t="shared" si="295"/>
        <v>1</v>
      </c>
      <c r="I391" s="636">
        <f t="shared" ref="I391:I411" si="303">35/1000</f>
        <v>3.5000000000000003E-2</v>
      </c>
      <c r="J391" s="635" t="b">
        <f t="shared" ref="J391:J411" si="304">IF(C391&lt;I391,TRUE,FALSE)</f>
        <v>0</v>
      </c>
      <c r="K391" s="308">
        <f t="shared" si="296"/>
        <v>6.6665679038682294E-3</v>
      </c>
      <c r="L391" s="309" t="b">
        <f t="shared" ref="L391:L411" si="305">IF(F391&lt;K391,TRUE,FALSE)</f>
        <v>0</v>
      </c>
      <c r="M391" s="309" t="b">
        <f t="shared" ref="M391:M411" si="306">IF(E391&lt;K391,TRUE,FALSE)</f>
        <v>0</v>
      </c>
      <c r="O391" s="295" t="s">
        <v>929</v>
      </c>
      <c r="P391" s="293">
        <v>0.06</v>
      </c>
      <c r="Q391" s="103">
        <v>8.4000000000000005E-2</v>
      </c>
      <c r="R391" s="163">
        <v>0.06</v>
      </c>
      <c r="S391" s="169">
        <v>8.9999999999999993E-3</v>
      </c>
      <c r="T391" s="170">
        <f>S410</f>
        <v>9.1000000000000004E-3</v>
      </c>
      <c r="U391" s="305">
        <f t="shared" si="297"/>
        <v>0.11666666666666667</v>
      </c>
      <c r="V391" s="296" t="b">
        <f t="shared" si="298"/>
        <v>1</v>
      </c>
      <c r="W391" s="636">
        <f t="shared" ref="W391:W411" si="307">35/1000</f>
        <v>3.5000000000000003E-2</v>
      </c>
      <c r="X391" s="635" t="b">
        <f t="shared" ref="X391:X411" si="308">IF(Q391&lt;W391,TRUE,FALSE)</f>
        <v>0</v>
      </c>
      <c r="Y391" s="308">
        <f t="shared" si="299"/>
        <v>6.6665679038682294E-3</v>
      </c>
      <c r="Z391" s="309" t="b">
        <f t="shared" ref="Z391:Z411" si="309">IF(T391&lt;Y391,TRUE,FALSE)</f>
        <v>0</v>
      </c>
      <c r="AA391" s="309" t="b">
        <f t="shared" ref="AA391:AA411" si="310">IF(S391&lt;Y391,TRUE,FALSE)</f>
        <v>0</v>
      </c>
      <c r="AC391" s="148" t="s">
        <v>929</v>
      </c>
      <c r="AD391" s="157">
        <v>5.1999999999999998E-2</v>
      </c>
      <c r="AE391" s="103">
        <v>7.1999999999999995E-2</v>
      </c>
      <c r="AF391" s="163">
        <v>5.0999999999999997E-2</v>
      </c>
      <c r="AG391" s="169">
        <v>7.7999999999999996E-3</v>
      </c>
      <c r="AH391" s="170">
        <f>AG410</f>
        <v>7.7000000000000002E-3</v>
      </c>
      <c r="AI391" s="305">
        <f t="shared" si="300"/>
        <v>0.11666666666666667</v>
      </c>
      <c r="AJ391" s="296" t="b">
        <f t="shared" si="301"/>
        <v>1</v>
      </c>
      <c r="AK391" s="636">
        <f t="shared" ref="AK391:AK411" si="311">35/1000</f>
        <v>3.5000000000000003E-2</v>
      </c>
      <c r="AL391" s="635" t="b">
        <f t="shared" ref="AL391:AL411" si="312">IF(AE391&lt;AK391,TRUE,FALSE)</f>
        <v>0</v>
      </c>
      <c r="AM391" s="308">
        <f t="shared" si="302"/>
        <v>6.6665679038682294E-3</v>
      </c>
      <c r="AN391" s="309" t="b">
        <f t="shared" ref="AN391:AN411" si="313">IF(AH391&lt;AM391,TRUE,FALSE)</f>
        <v>0</v>
      </c>
      <c r="AO391" s="309" t="b">
        <f t="shared" ref="AO391:AO411" si="314">IF(AG391&lt;AM391,TRUE,FALSE)</f>
        <v>0</v>
      </c>
    </row>
    <row r="392" spans="1:41" ht="16" x14ac:dyDescent="0.2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94"/>
        <v>0.11666666666666667</v>
      </c>
      <c r="H392" s="296" t="b">
        <f t="shared" si="295"/>
        <v>1</v>
      </c>
      <c r="I392" s="636">
        <f t="shared" si="303"/>
        <v>3.5000000000000003E-2</v>
      </c>
      <c r="J392" s="635" t="b">
        <f t="shared" si="304"/>
        <v>0</v>
      </c>
      <c r="K392" s="308">
        <f t="shared" si="296"/>
        <v>6.6665679038682294E-3</v>
      </c>
      <c r="L392" s="309" t="b">
        <f t="shared" si="305"/>
        <v>0</v>
      </c>
      <c r="M392" s="309" t="b">
        <f t="shared" si="306"/>
        <v>0</v>
      </c>
      <c r="O392" s="295" t="s">
        <v>930</v>
      </c>
      <c r="P392" s="293">
        <v>5.7000000000000002E-2</v>
      </c>
      <c r="Q392" s="103">
        <v>8.1000000000000003E-2</v>
      </c>
      <c r="R392" s="163">
        <v>5.8000000000000003E-2</v>
      </c>
      <c r="S392" s="169">
        <v>8.6999999999999994E-3</v>
      </c>
      <c r="T392" s="170">
        <f>S409</f>
        <v>8.8000000000000005E-3</v>
      </c>
      <c r="U392" s="305">
        <f t="shared" si="297"/>
        <v>0.11666666666666667</v>
      </c>
      <c r="V392" s="296" t="b">
        <f t="shared" si="298"/>
        <v>1</v>
      </c>
      <c r="W392" s="636">
        <f t="shared" si="307"/>
        <v>3.5000000000000003E-2</v>
      </c>
      <c r="X392" s="635" t="b">
        <f t="shared" si="308"/>
        <v>0</v>
      </c>
      <c r="Y392" s="308">
        <f t="shared" si="299"/>
        <v>6.6665679038682294E-3</v>
      </c>
      <c r="Z392" s="309" t="b">
        <f t="shared" si="309"/>
        <v>0</v>
      </c>
      <c r="AA392" s="309" t="b">
        <f t="shared" si="310"/>
        <v>0</v>
      </c>
      <c r="AC392" s="148" t="s">
        <v>930</v>
      </c>
      <c r="AD392" s="157">
        <v>5.0999999999999997E-2</v>
      </c>
      <c r="AE392" s="103">
        <v>7.0999999999999994E-2</v>
      </c>
      <c r="AF392" s="163">
        <v>0.05</v>
      </c>
      <c r="AG392" s="169">
        <v>7.7000000000000002E-3</v>
      </c>
      <c r="AH392" s="170">
        <f>AG409</f>
        <v>7.6E-3</v>
      </c>
      <c r="AI392" s="305">
        <f t="shared" si="300"/>
        <v>0.11666666666666667</v>
      </c>
      <c r="AJ392" s="296" t="b">
        <f t="shared" si="301"/>
        <v>1</v>
      </c>
      <c r="AK392" s="636">
        <f t="shared" si="311"/>
        <v>3.5000000000000003E-2</v>
      </c>
      <c r="AL392" s="635" t="b">
        <f t="shared" si="312"/>
        <v>0</v>
      </c>
      <c r="AM392" s="308">
        <f t="shared" si="302"/>
        <v>6.6665679038682294E-3</v>
      </c>
      <c r="AN392" s="309" t="b">
        <f t="shared" si="313"/>
        <v>0</v>
      </c>
      <c r="AO392" s="309" t="b">
        <f t="shared" si="314"/>
        <v>0</v>
      </c>
    </row>
    <row r="393" spans="1:41" ht="16" x14ac:dyDescent="0.2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94"/>
        <v>0.11666666666666667</v>
      </c>
      <c r="H393" s="296" t="b">
        <f t="shared" si="295"/>
        <v>1</v>
      </c>
      <c r="I393" s="636">
        <f t="shared" si="303"/>
        <v>3.5000000000000003E-2</v>
      </c>
      <c r="J393" s="635" t="b">
        <f t="shared" si="304"/>
        <v>0</v>
      </c>
      <c r="K393" s="308">
        <f t="shared" si="296"/>
        <v>6.6665679038682294E-3</v>
      </c>
      <c r="L393" s="309" t="b">
        <f t="shared" si="305"/>
        <v>0</v>
      </c>
      <c r="M393" s="309" t="b">
        <f t="shared" si="306"/>
        <v>0</v>
      </c>
      <c r="O393" s="295" t="s">
        <v>931</v>
      </c>
      <c r="P393" s="293">
        <v>5.5E-2</v>
      </c>
      <c r="Q393" s="103">
        <v>7.9000000000000001E-2</v>
      </c>
      <c r="R393" s="163">
        <v>5.5E-2</v>
      </c>
      <c r="S393" s="169">
        <v>8.5000000000000006E-3</v>
      </c>
      <c r="T393" s="170">
        <f>S408</f>
        <v>8.3999999999999995E-3</v>
      </c>
      <c r="U393" s="305">
        <f t="shared" si="297"/>
        <v>0.11666666666666667</v>
      </c>
      <c r="V393" s="296" t="b">
        <f t="shared" si="298"/>
        <v>1</v>
      </c>
      <c r="W393" s="636">
        <f t="shared" si="307"/>
        <v>3.5000000000000003E-2</v>
      </c>
      <c r="X393" s="635" t="b">
        <f t="shared" si="308"/>
        <v>0</v>
      </c>
      <c r="Y393" s="308">
        <f t="shared" si="299"/>
        <v>6.6665679038682294E-3</v>
      </c>
      <c r="Z393" s="309" t="b">
        <f t="shared" si="309"/>
        <v>0</v>
      </c>
      <c r="AA393" s="309" t="b">
        <f t="shared" si="310"/>
        <v>0</v>
      </c>
      <c r="AC393" s="148" t="s">
        <v>931</v>
      </c>
      <c r="AD393" s="157">
        <v>0.05</v>
      </c>
      <c r="AE393" s="103">
        <v>7.0000000000000007E-2</v>
      </c>
      <c r="AF393" s="163">
        <v>0.05</v>
      </c>
      <c r="AG393" s="169">
        <v>7.6E-3</v>
      </c>
      <c r="AH393" s="170">
        <f>AG408</f>
        <v>7.4999999999999997E-3</v>
      </c>
      <c r="AI393" s="305">
        <f t="shared" si="300"/>
        <v>0.11666666666666667</v>
      </c>
      <c r="AJ393" s="296" t="b">
        <f t="shared" si="301"/>
        <v>1</v>
      </c>
      <c r="AK393" s="636">
        <f t="shared" si="311"/>
        <v>3.5000000000000003E-2</v>
      </c>
      <c r="AL393" s="635" t="b">
        <f t="shared" si="312"/>
        <v>0</v>
      </c>
      <c r="AM393" s="308">
        <f t="shared" si="302"/>
        <v>6.6665679038682294E-3</v>
      </c>
      <c r="AN393" s="309" t="b">
        <f t="shared" si="313"/>
        <v>0</v>
      </c>
      <c r="AO393" s="309" t="b">
        <f t="shared" si="314"/>
        <v>0</v>
      </c>
    </row>
    <row r="394" spans="1:41" ht="16" x14ac:dyDescent="0.2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94"/>
        <v>0.11666666666666667</v>
      </c>
      <c r="H394" s="296" t="b">
        <f t="shared" si="295"/>
        <v>1</v>
      </c>
      <c r="I394" s="636">
        <f t="shared" si="303"/>
        <v>3.5000000000000003E-2</v>
      </c>
      <c r="J394" s="635" t="b">
        <f t="shared" si="304"/>
        <v>0</v>
      </c>
      <c r="K394" s="308">
        <f t="shared" si="296"/>
        <v>6.6665679038682294E-3</v>
      </c>
      <c r="L394" s="309" t="b">
        <f t="shared" si="305"/>
        <v>0</v>
      </c>
      <c r="M394" s="309" t="b">
        <f t="shared" si="306"/>
        <v>0</v>
      </c>
      <c r="O394" s="295" t="s">
        <v>932</v>
      </c>
      <c r="P394" s="293">
        <v>5.2999999999999999E-2</v>
      </c>
      <c r="Q394" s="103">
        <v>7.4999999999999997E-2</v>
      </c>
      <c r="R394" s="163">
        <v>5.3999999999999999E-2</v>
      </c>
      <c r="S394" s="169">
        <v>8.0000000000000002E-3</v>
      </c>
      <c r="T394" s="170">
        <f>S407</f>
        <v>8.2000000000000007E-3</v>
      </c>
      <c r="U394" s="305">
        <f t="shared" si="297"/>
        <v>0.11666666666666667</v>
      </c>
      <c r="V394" s="296" t="b">
        <f t="shared" si="298"/>
        <v>1</v>
      </c>
      <c r="W394" s="636">
        <f t="shared" si="307"/>
        <v>3.5000000000000003E-2</v>
      </c>
      <c r="X394" s="635" t="b">
        <f t="shared" si="308"/>
        <v>0</v>
      </c>
      <c r="Y394" s="308">
        <f t="shared" si="299"/>
        <v>6.6665679038682294E-3</v>
      </c>
      <c r="Z394" s="309" t="b">
        <f t="shared" si="309"/>
        <v>0</v>
      </c>
      <c r="AA394" s="309" t="b">
        <f t="shared" si="310"/>
        <v>0</v>
      </c>
      <c r="AC394" s="148" t="s">
        <v>932</v>
      </c>
      <c r="AD394" s="157">
        <v>4.9000000000000002E-2</v>
      </c>
      <c r="AE394" s="103">
        <v>6.9000000000000006E-2</v>
      </c>
      <c r="AF394" s="163">
        <v>4.9000000000000002E-2</v>
      </c>
      <c r="AG394" s="169">
        <v>7.4000000000000003E-3</v>
      </c>
      <c r="AH394" s="170">
        <f>AG407</f>
        <v>7.3000000000000001E-3</v>
      </c>
      <c r="AI394" s="305">
        <f t="shared" si="300"/>
        <v>0.11666666666666667</v>
      </c>
      <c r="AJ394" s="296" t="b">
        <f t="shared" si="301"/>
        <v>1</v>
      </c>
      <c r="AK394" s="636">
        <f t="shared" si="311"/>
        <v>3.5000000000000003E-2</v>
      </c>
      <c r="AL394" s="635" t="b">
        <f t="shared" si="312"/>
        <v>0</v>
      </c>
      <c r="AM394" s="308">
        <f t="shared" si="302"/>
        <v>6.6665679038682294E-3</v>
      </c>
      <c r="AN394" s="309" t="b">
        <f t="shared" si="313"/>
        <v>0</v>
      </c>
      <c r="AO394" s="309" t="b">
        <f t="shared" si="314"/>
        <v>0</v>
      </c>
    </row>
    <row r="395" spans="1:41" ht="16" x14ac:dyDescent="0.2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94"/>
        <v>0.11666666666666667</v>
      </c>
      <c r="H395" s="296" t="b">
        <f t="shared" si="295"/>
        <v>1</v>
      </c>
      <c r="I395" s="636">
        <f t="shared" si="303"/>
        <v>3.5000000000000003E-2</v>
      </c>
      <c r="J395" s="635" t="b">
        <f t="shared" si="304"/>
        <v>0</v>
      </c>
      <c r="K395" s="308">
        <f t="shared" si="296"/>
        <v>6.6665679038682294E-3</v>
      </c>
      <c r="L395" s="309" t="b">
        <f t="shared" si="305"/>
        <v>0</v>
      </c>
      <c r="M395" s="309" t="b">
        <f t="shared" si="306"/>
        <v>0</v>
      </c>
      <c r="O395" s="295" t="s">
        <v>933</v>
      </c>
      <c r="P395" s="293">
        <v>5.0999999999999997E-2</v>
      </c>
      <c r="Q395" s="103">
        <v>7.1999999999999995E-2</v>
      </c>
      <c r="R395" s="163">
        <v>5.0999999999999997E-2</v>
      </c>
      <c r="S395" s="169">
        <v>7.7000000000000002E-3</v>
      </c>
      <c r="T395" s="170">
        <f>S406</f>
        <v>7.7999999999999996E-3</v>
      </c>
      <c r="U395" s="305">
        <f t="shared" si="297"/>
        <v>0.11666666666666667</v>
      </c>
      <c r="V395" s="296" t="b">
        <f t="shared" si="298"/>
        <v>1</v>
      </c>
      <c r="W395" s="636">
        <f t="shared" si="307"/>
        <v>3.5000000000000003E-2</v>
      </c>
      <c r="X395" s="635" t="b">
        <f t="shared" si="308"/>
        <v>0</v>
      </c>
      <c r="Y395" s="308">
        <f t="shared" si="299"/>
        <v>6.6665679038682294E-3</v>
      </c>
      <c r="Z395" s="309" t="b">
        <f t="shared" si="309"/>
        <v>0</v>
      </c>
      <c r="AA395" s="309" t="b">
        <f t="shared" si="310"/>
        <v>0</v>
      </c>
      <c r="AC395" s="148" t="s">
        <v>933</v>
      </c>
      <c r="AD395" s="157">
        <v>4.8000000000000001E-2</v>
      </c>
      <c r="AE395" s="103">
        <v>6.7000000000000004E-2</v>
      </c>
      <c r="AF395" s="163">
        <v>4.7E-2</v>
      </c>
      <c r="AG395" s="169">
        <v>7.1999999999999998E-3</v>
      </c>
      <c r="AH395" s="170">
        <f>AG406</f>
        <v>7.1999999999999998E-3</v>
      </c>
      <c r="AI395" s="305">
        <f t="shared" si="300"/>
        <v>0.11666666666666667</v>
      </c>
      <c r="AJ395" s="296" t="b">
        <f t="shared" si="301"/>
        <v>1</v>
      </c>
      <c r="AK395" s="636">
        <f t="shared" si="311"/>
        <v>3.5000000000000003E-2</v>
      </c>
      <c r="AL395" s="635" t="b">
        <f t="shared" si="312"/>
        <v>0</v>
      </c>
      <c r="AM395" s="308">
        <f t="shared" si="302"/>
        <v>6.6665679038682294E-3</v>
      </c>
      <c r="AN395" s="309" t="b">
        <f t="shared" si="313"/>
        <v>0</v>
      </c>
      <c r="AO395" s="309" t="b">
        <f t="shared" si="314"/>
        <v>0</v>
      </c>
    </row>
    <row r="396" spans="1:41" ht="16" x14ac:dyDescent="0.2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94"/>
        <v>0.11666666666666667</v>
      </c>
      <c r="H396" s="296" t="b">
        <f t="shared" si="295"/>
        <v>1</v>
      </c>
      <c r="I396" s="636">
        <f t="shared" si="303"/>
        <v>3.5000000000000003E-2</v>
      </c>
      <c r="J396" s="635" t="b">
        <f t="shared" si="304"/>
        <v>0</v>
      </c>
      <c r="K396" s="308">
        <f t="shared" si="296"/>
        <v>6.6665679038682294E-3</v>
      </c>
      <c r="L396" s="309" t="b">
        <f t="shared" si="305"/>
        <v>0</v>
      </c>
      <c r="M396" s="309" t="b">
        <f t="shared" si="306"/>
        <v>0</v>
      </c>
      <c r="O396" s="295" t="s">
        <v>934</v>
      </c>
      <c r="P396" s="293">
        <v>4.9000000000000002E-2</v>
      </c>
      <c r="Q396" s="103">
        <v>6.9000000000000006E-2</v>
      </c>
      <c r="R396" s="163">
        <v>4.9000000000000002E-2</v>
      </c>
      <c r="S396" s="169">
        <v>7.4000000000000003E-3</v>
      </c>
      <c r="T396" s="170">
        <f>S405</f>
        <v>7.4999999999999997E-3</v>
      </c>
      <c r="U396" s="305">
        <f t="shared" si="297"/>
        <v>0.11666666666666667</v>
      </c>
      <c r="V396" s="296" t="b">
        <f t="shared" si="298"/>
        <v>1</v>
      </c>
      <c r="W396" s="636">
        <f t="shared" si="307"/>
        <v>3.5000000000000003E-2</v>
      </c>
      <c r="X396" s="635" t="b">
        <f t="shared" si="308"/>
        <v>0</v>
      </c>
      <c r="Y396" s="308">
        <f t="shared" si="299"/>
        <v>6.6665679038682294E-3</v>
      </c>
      <c r="Z396" s="309" t="b">
        <f t="shared" si="309"/>
        <v>0</v>
      </c>
      <c r="AA396" s="309" t="b">
        <f t="shared" si="310"/>
        <v>0</v>
      </c>
      <c r="AC396" s="148" t="s">
        <v>934</v>
      </c>
      <c r="AD396" s="157">
        <v>4.7E-2</v>
      </c>
      <c r="AE396" s="103">
        <v>6.5000000000000002E-2</v>
      </c>
      <c r="AF396" s="163">
        <v>4.7E-2</v>
      </c>
      <c r="AG396" s="169">
        <v>7.0000000000000001E-3</v>
      </c>
      <c r="AH396" s="170">
        <f>AG405</f>
        <v>7.0000000000000001E-3</v>
      </c>
      <c r="AI396" s="305">
        <f t="shared" si="300"/>
        <v>0.11666666666666667</v>
      </c>
      <c r="AJ396" s="296" t="b">
        <f t="shared" si="301"/>
        <v>1</v>
      </c>
      <c r="AK396" s="636">
        <f t="shared" si="311"/>
        <v>3.5000000000000003E-2</v>
      </c>
      <c r="AL396" s="635" t="b">
        <f t="shared" si="312"/>
        <v>0</v>
      </c>
      <c r="AM396" s="308">
        <f t="shared" si="302"/>
        <v>6.6665679038682294E-3</v>
      </c>
      <c r="AN396" s="309" t="b">
        <f t="shared" si="313"/>
        <v>0</v>
      </c>
      <c r="AO396" s="309" t="b">
        <f t="shared" si="314"/>
        <v>0</v>
      </c>
    </row>
    <row r="397" spans="1:41" ht="16" x14ac:dyDescent="0.2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94"/>
        <v>0.11666666666666667</v>
      </c>
      <c r="H397" s="296" t="b">
        <f t="shared" si="295"/>
        <v>1</v>
      </c>
      <c r="I397" s="636">
        <f t="shared" si="303"/>
        <v>3.5000000000000003E-2</v>
      </c>
      <c r="J397" s="635" t="b">
        <f t="shared" si="304"/>
        <v>0</v>
      </c>
      <c r="K397" s="308">
        <f t="shared" si="296"/>
        <v>6.6665679038682294E-3</v>
      </c>
      <c r="L397" s="309" t="b">
        <f t="shared" si="305"/>
        <v>0</v>
      </c>
      <c r="M397" s="309" t="b">
        <f t="shared" si="306"/>
        <v>0</v>
      </c>
      <c r="O397" s="295" t="s">
        <v>935</v>
      </c>
      <c r="P397" s="293">
        <v>4.8000000000000001E-2</v>
      </c>
      <c r="Q397" s="103">
        <v>6.7000000000000004E-2</v>
      </c>
      <c r="R397" s="163">
        <v>4.8000000000000001E-2</v>
      </c>
      <c r="S397" s="169">
        <v>7.1999999999999998E-3</v>
      </c>
      <c r="T397" s="170">
        <f>S404</f>
        <v>7.1999999999999998E-3</v>
      </c>
      <c r="U397" s="305">
        <f t="shared" si="297"/>
        <v>0.11666666666666667</v>
      </c>
      <c r="V397" s="296" t="b">
        <f t="shared" si="298"/>
        <v>1</v>
      </c>
      <c r="W397" s="636">
        <f t="shared" si="307"/>
        <v>3.5000000000000003E-2</v>
      </c>
      <c r="X397" s="635" t="b">
        <f t="shared" si="308"/>
        <v>0</v>
      </c>
      <c r="Y397" s="308">
        <f t="shared" si="299"/>
        <v>6.6665679038682294E-3</v>
      </c>
      <c r="Z397" s="309" t="b">
        <f t="shared" si="309"/>
        <v>0</v>
      </c>
      <c r="AA397" s="309" t="b">
        <f t="shared" si="310"/>
        <v>0</v>
      </c>
      <c r="AC397" s="148" t="s">
        <v>935</v>
      </c>
      <c r="AD397" s="157">
        <v>4.5999999999999999E-2</v>
      </c>
      <c r="AE397" s="103">
        <v>6.4000000000000001E-2</v>
      </c>
      <c r="AF397" s="163">
        <v>4.5999999999999999E-2</v>
      </c>
      <c r="AG397" s="169">
        <v>6.8999999999999999E-3</v>
      </c>
      <c r="AH397" s="170">
        <f>AG404</f>
        <v>6.8999999999999999E-3</v>
      </c>
      <c r="AI397" s="305">
        <f t="shared" si="300"/>
        <v>0.11666666666666667</v>
      </c>
      <c r="AJ397" s="296" t="b">
        <f t="shared" si="301"/>
        <v>1</v>
      </c>
      <c r="AK397" s="636">
        <f t="shared" si="311"/>
        <v>3.5000000000000003E-2</v>
      </c>
      <c r="AL397" s="635" t="b">
        <f t="shared" si="312"/>
        <v>0</v>
      </c>
      <c r="AM397" s="308">
        <f t="shared" si="302"/>
        <v>6.6665679038682294E-3</v>
      </c>
      <c r="AN397" s="309" t="b">
        <f t="shared" si="313"/>
        <v>0</v>
      </c>
      <c r="AO397" s="309" t="b">
        <f t="shared" si="314"/>
        <v>0</v>
      </c>
    </row>
    <row r="398" spans="1:41" ht="16" x14ac:dyDescent="0.2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94"/>
        <v>0.11666666666666667</v>
      </c>
      <c r="H398" s="296" t="b">
        <f t="shared" si="295"/>
        <v>1</v>
      </c>
      <c r="I398" s="636">
        <f t="shared" si="303"/>
        <v>3.5000000000000003E-2</v>
      </c>
      <c r="J398" s="635" t="b">
        <f t="shared" si="304"/>
        <v>0</v>
      </c>
      <c r="K398" s="308">
        <f t="shared" si="296"/>
        <v>6.6665679038682294E-3</v>
      </c>
      <c r="L398" s="309" t="b">
        <f t="shared" si="305"/>
        <v>0</v>
      </c>
      <c r="M398" s="309" t="b">
        <f t="shared" si="306"/>
        <v>0</v>
      </c>
      <c r="O398" s="295" t="s">
        <v>936</v>
      </c>
      <c r="P398" s="293">
        <v>4.5999999999999999E-2</v>
      </c>
      <c r="Q398" s="103">
        <v>6.5000000000000002E-2</v>
      </c>
      <c r="R398" s="163">
        <v>4.5999999999999999E-2</v>
      </c>
      <c r="S398" s="169">
        <v>7.0000000000000001E-3</v>
      </c>
      <c r="T398" s="170">
        <f>S403</f>
        <v>7.0000000000000001E-3</v>
      </c>
      <c r="U398" s="305">
        <f t="shared" si="297"/>
        <v>0.11666666666666667</v>
      </c>
      <c r="V398" s="296" t="b">
        <f t="shared" si="298"/>
        <v>1</v>
      </c>
      <c r="W398" s="636">
        <f t="shared" si="307"/>
        <v>3.5000000000000003E-2</v>
      </c>
      <c r="X398" s="635" t="b">
        <f t="shared" si="308"/>
        <v>0</v>
      </c>
      <c r="Y398" s="308">
        <f t="shared" si="299"/>
        <v>6.6665679038682294E-3</v>
      </c>
      <c r="Z398" s="309" t="b">
        <f t="shared" si="309"/>
        <v>0</v>
      </c>
      <c r="AA398" s="309" t="b">
        <f t="shared" si="310"/>
        <v>0</v>
      </c>
      <c r="AC398" s="148" t="s">
        <v>936</v>
      </c>
      <c r="AD398" s="157">
        <v>4.4999999999999998E-2</v>
      </c>
      <c r="AE398" s="103">
        <v>6.3E-2</v>
      </c>
      <c r="AF398" s="163">
        <v>4.4999999999999998E-2</v>
      </c>
      <c r="AG398" s="169">
        <v>6.7000000000000002E-3</v>
      </c>
      <c r="AH398" s="170">
        <f>AG403</f>
        <v>6.7000000000000002E-3</v>
      </c>
      <c r="AI398" s="305">
        <f t="shared" si="300"/>
        <v>0.11666666666666667</v>
      </c>
      <c r="AJ398" s="296" t="b">
        <f t="shared" si="301"/>
        <v>1</v>
      </c>
      <c r="AK398" s="636">
        <f t="shared" si="311"/>
        <v>3.5000000000000003E-2</v>
      </c>
      <c r="AL398" s="635" t="b">
        <f t="shared" si="312"/>
        <v>0</v>
      </c>
      <c r="AM398" s="308">
        <f t="shared" si="302"/>
        <v>6.6665679038682294E-3</v>
      </c>
      <c r="AN398" s="309" t="b">
        <f t="shared" si="313"/>
        <v>0</v>
      </c>
      <c r="AO398" s="309" t="b">
        <f t="shared" si="314"/>
        <v>0</v>
      </c>
    </row>
    <row r="399" spans="1:41" ht="16" x14ac:dyDescent="0.2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94"/>
        <v>0.11666666666666667</v>
      </c>
      <c r="H399" s="296" t="b">
        <f t="shared" si="295"/>
        <v>1</v>
      </c>
      <c r="I399" s="636">
        <f t="shared" si="303"/>
        <v>3.5000000000000003E-2</v>
      </c>
      <c r="J399" s="635" t="b">
        <f t="shared" si="304"/>
        <v>0</v>
      </c>
      <c r="K399" s="308">
        <f t="shared" si="296"/>
        <v>6.6665679038682294E-3</v>
      </c>
      <c r="L399" s="309" t="b">
        <f t="shared" si="305"/>
        <v>0</v>
      </c>
      <c r="M399" s="309" t="b">
        <f t="shared" si="306"/>
        <v>0</v>
      </c>
      <c r="O399" s="295" t="s">
        <v>937</v>
      </c>
      <c r="P399" s="293">
        <v>4.5999999999999999E-2</v>
      </c>
      <c r="Q399" s="103">
        <v>6.4000000000000001E-2</v>
      </c>
      <c r="R399" s="163">
        <v>4.5999999999999999E-2</v>
      </c>
      <c r="S399" s="169">
        <v>6.8999999999999999E-3</v>
      </c>
      <c r="T399" s="170">
        <f>S402</f>
        <v>6.8999999999999999E-3</v>
      </c>
      <c r="U399" s="305">
        <f t="shared" si="297"/>
        <v>0.11666666666666667</v>
      </c>
      <c r="V399" s="296" t="b">
        <f t="shared" si="298"/>
        <v>1</v>
      </c>
      <c r="W399" s="636">
        <f t="shared" si="307"/>
        <v>3.5000000000000003E-2</v>
      </c>
      <c r="X399" s="635" t="b">
        <f t="shared" si="308"/>
        <v>0</v>
      </c>
      <c r="Y399" s="308">
        <f t="shared" si="299"/>
        <v>6.6665679038682294E-3</v>
      </c>
      <c r="Z399" s="309" t="b">
        <f t="shared" si="309"/>
        <v>0</v>
      </c>
      <c r="AA399" s="309" t="b">
        <f t="shared" si="310"/>
        <v>0</v>
      </c>
      <c r="AC399" s="148" t="s">
        <v>937</v>
      </c>
      <c r="AD399" s="157">
        <v>4.3999999999999997E-2</v>
      </c>
      <c r="AE399" s="103">
        <v>6.2E-2</v>
      </c>
      <c r="AF399" s="163">
        <v>4.3999999999999997E-2</v>
      </c>
      <c r="AG399" s="169">
        <v>6.7000000000000002E-3</v>
      </c>
      <c r="AH399" s="170">
        <f>AG402</f>
        <v>6.7000000000000002E-3</v>
      </c>
      <c r="AI399" s="305">
        <f t="shared" si="300"/>
        <v>0.11666666666666667</v>
      </c>
      <c r="AJ399" s="296" t="b">
        <f t="shared" si="301"/>
        <v>1</v>
      </c>
      <c r="AK399" s="636">
        <f t="shared" si="311"/>
        <v>3.5000000000000003E-2</v>
      </c>
      <c r="AL399" s="635" t="b">
        <f t="shared" si="312"/>
        <v>0</v>
      </c>
      <c r="AM399" s="308">
        <f t="shared" si="302"/>
        <v>6.6665679038682294E-3</v>
      </c>
      <c r="AN399" s="309" t="b">
        <f t="shared" si="313"/>
        <v>0</v>
      </c>
      <c r="AO399" s="309" t="b">
        <f t="shared" si="314"/>
        <v>0</v>
      </c>
    </row>
    <row r="400" spans="1:41" ht="16" x14ac:dyDescent="0.2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94"/>
        <v>0.11666666666666667</v>
      </c>
      <c r="H400" s="296" t="b">
        <f t="shared" si="295"/>
        <v>1</v>
      </c>
      <c r="I400" s="636">
        <f t="shared" si="303"/>
        <v>3.5000000000000003E-2</v>
      </c>
      <c r="J400" s="635" t="b">
        <f t="shared" si="304"/>
        <v>0</v>
      </c>
      <c r="K400" s="308">
        <f t="shared" si="296"/>
        <v>6.6665679038682294E-3</v>
      </c>
      <c r="L400" s="309" t="b">
        <f t="shared" si="305"/>
        <v>0</v>
      </c>
      <c r="M400" s="309" t="b">
        <f t="shared" si="306"/>
        <v>0</v>
      </c>
      <c r="O400" s="295" t="s">
        <v>938</v>
      </c>
      <c r="P400" s="293">
        <v>4.5999999999999999E-2</v>
      </c>
      <c r="Q400" s="103">
        <v>6.4000000000000001E-2</v>
      </c>
      <c r="R400" s="163">
        <v>4.5999999999999999E-2</v>
      </c>
      <c r="S400" s="169">
        <v>6.8999999999999999E-3</v>
      </c>
      <c r="T400" s="170">
        <f>S401</f>
        <v>6.8999999999999999E-3</v>
      </c>
      <c r="U400" s="305">
        <f t="shared" si="297"/>
        <v>0.11666666666666667</v>
      </c>
      <c r="V400" s="296" t="b">
        <f t="shared" si="298"/>
        <v>1</v>
      </c>
      <c r="W400" s="636">
        <f t="shared" si="307"/>
        <v>3.5000000000000003E-2</v>
      </c>
      <c r="X400" s="635" t="b">
        <f t="shared" si="308"/>
        <v>0</v>
      </c>
      <c r="Y400" s="308">
        <f t="shared" si="299"/>
        <v>6.6665679038682294E-3</v>
      </c>
      <c r="Z400" s="309" t="b">
        <f t="shared" si="309"/>
        <v>0</v>
      </c>
      <c r="AA400" s="309" t="b">
        <f t="shared" si="310"/>
        <v>0</v>
      </c>
      <c r="AC400" s="148" t="s">
        <v>938</v>
      </c>
      <c r="AD400" s="157">
        <v>4.3999999999999997E-2</v>
      </c>
      <c r="AE400" s="103">
        <v>6.2E-2</v>
      </c>
      <c r="AF400" s="163">
        <v>4.3999999999999997E-2</v>
      </c>
      <c r="AG400" s="169">
        <v>6.7000000000000002E-3</v>
      </c>
      <c r="AH400" s="170">
        <f>AG401</f>
        <v>6.7000000000000002E-3</v>
      </c>
      <c r="AI400" s="305">
        <f t="shared" si="300"/>
        <v>0.11666666666666667</v>
      </c>
      <c r="AJ400" s="296" t="b">
        <f t="shared" si="301"/>
        <v>1</v>
      </c>
      <c r="AK400" s="636">
        <f t="shared" si="311"/>
        <v>3.5000000000000003E-2</v>
      </c>
      <c r="AL400" s="635" t="b">
        <f t="shared" si="312"/>
        <v>0</v>
      </c>
      <c r="AM400" s="308">
        <f t="shared" si="302"/>
        <v>6.6665679038682294E-3</v>
      </c>
      <c r="AN400" s="309" t="b">
        <f t="shared" si="313"/>
        <v>0</v>
      </c>
      <c r="AO400" s="309" t="b">
        <f t="shared" si="314"/>
        <v>0</v>
      </c>
    </row>
    <row r="401" spans="1:41" ht="16" x14ac:dyDescent="0.2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94"/>
        <v>0.11666666666666667</v>
      </c>
      <c r="H401" s="296" t="b">
        <f t="shared" si="295"/>
        <v>1</v>
      </c>
      <c r="I401" s="636">
        <f t="shared" si="303"/>
        <v>3.5000000000000003E-2</v>
      </c>
      <c r="J401" s="635" t="b">
        <f t="shared" si="304"/>
        <v>0</v>
      </c>
      <c r="K401" s="308">
        <f t="shared" si="296"/>
        <v>6.6665679038682294E-3</v>
      </c>
      <c r="L401" s="309" t="b">
        <f t="shared" si="305"/>
        <v>0</v>
      </c>
      <c r="M401" s="309" t="b">
        <f t="shared" si="306"/>
        <v>0</v>
      </c>
      <c r="O401" s="295" t="s">
        <v>939</v>
      </c>
      <c r="P401" s="293">
        <v>4.5999999999999999E-2</v>
      </c>
      <c r="Q401" s="103">
        <v>6.4000000000000001E-2</v>
      </c>
      <c r="R401" s="163">
        <v>4.5999999999999999E-2</v>
      </c>
      <c r="S401" s="169">
        <v>6.8999999999999999E-3</v>
      </c>
      <c r="T401" s="170">
        <f>S400</f>
        <v>6.8999999999999999E-3</v>
      </c>
      <c r="U401" s="305">
        <f t="shared" si="297"/>
        <v>0.11666666666666667</v>
      </c>
      <c r="V401" s="296" t="b">
        <f t="shared" si="298"/>
        <v>1</v>
      </c>
      <c r="W401" s="636">
        <f t="shared" si="307"/>
        <v>3.5000000000000003E-2</v>
      </c>
      <c r="X401" s="635" t="b">
        <f t="shared" si="308"/>
        <v>0</v>
      </c>
      <c r="Y401" s="308">
        <f t="shared" si="299"/>
        <v>6.6665679038682294E-3</v>
      </c>
      <c r="Z401" s="309" t="b">
        <f t="shared" si="309"/>
        <v>0</v>
      </c>
      <c r="AA401" s="309" t="b">
        <f t="shared" si="310"/>
        <v>0</v>
      </c>
      <c r="AC401" s="148" t="s">
        <v>939</v>
      </c>
      <c r="AD401" s="157">
        <v>4.3999999999999997E-2</v>
      </c>
      <c r="AE401" s="103">
        <v>6.2E-2</v>
      </c>
      <c r="AF401" s="163">
        <v>4.3999999999999997E-2</v>
      </c>
      <c r="AG401" s="169">
        <v>6.7000000000000002E-3</v>
      </c>
      <c r="AH401" s="170">
        <f>AG400</f>
        <v>6.7000000000000002E-3</v>
      </c>
      <c r="AI401" s="305">
        <f t="shared" si="300"/>
        <v>0.11666666666666667</v>
      </c>
      <c r="AJ401" s="296" t="b">
        <f t="shared" si="301"/>
        <v>1</v>
      </c>
      <c r="AK401" s="636">
        <f t="shared" si="311"/>
        <v>3.5000000000000003E-2</v>
      </c>
      <c r="AL401" s="635" t="b">
        <f t="shared" si="312"/>
        <v>0</v>
      </c>
      <c r="AM401" s="308">
        <f t="shared" si="302"/>
        <v>6.6665679038682294E-3</v>
      </c>
      <c r="AN401" s="309" t="b">
        <f t="shared" si="313"/>
        <v>0</v>
      </c>
      <c r="AO401" s="309" t="b">
        <f t="shared" si="314"/>
        <v>0</v>
      </c>
    </row>
    <row r="402" spans="1:41" ht="16" x14ac:dyDescent="0.2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94"/>
        <v>0.11666666666666667</v>
      </c>
      <c r="H402" s="296" t="b">
        <f t="shared" si="295"/>
        <v>1</v>
      </c>
      <c r="I402" s="636">
        <f t="shared" si="303"/>
        <v>3.5000000000000003E-2</v>
      </c>
      <c r="J402" s="635" t="b">
        <f t="shared" si="304"/>
        <v>0</v>
      </c>
      <c r="K402" s="308">
        <f t="shared" si="296"/>
        <v>6.6665679038682294E-3</v>
      </c>
      <c r="L402" s="309" t="b">
        <f t="shared" si="305"/>
        <v>0</v>
      </c>
      <c r="M402" s="309" t="b">
        <f t="shared" si="306"/>
        <v>0</v>
      </c>
      <c r="O402" s="295" t="s">
        <v>940</v>
      </c>
      <c r="P402" s="293">
        <v>4.5999999999999999E-2</v>
      </c>
      <c r="Q402" s="103">
        <v>6.4000000000000001E-2</v>
      </c>
      <c r="R402" s="163">
        <v>4.5999999999999999E-2</v>
      </c>
      <c r="S402" s="169">
        <v>6.8999999999999999E-3</v>
      </c>
      <c r="T402" s="170">
        <f>S399</f>
        <v>6.8999999999999999E-3</v>
      </c>
      <c r="U402" s="305">
        <f t="shared" si="297"/>
        <v>0.11666666666666667</v>
      </c>
      <c r="V402" s="296" t="b">
        <f t="shared" si="298"/>
        <v>1</v>
      </c>
      <c r="W402" s="636">
        <f t="shared" si="307"/>
        <v>3.5000000000000003E-2</v>
      </c>
      <c r="X402" s="635" t="b">
        <f t="shared" si="308"/>
        <v>0</v>
      </c>
      <c r="Y402" s="308">
        <f t="shared" si="299"/>
        <v>6.6665679038682294E-3</v>
      </c>
      <c r="Z402" s="309" t="b">
        <f t="shared" si="309"/>
        <v>0</v>
      </c>
      <c r="AA402" s="309" t="b">
        <f t="shared" si="310"/>
        <v>0</v>
      </c>
      <c r="AC402" s="148" t="s">
        <v>940</v>
      </c>
      <c r="AD402" s="157">
        <v>4.3999999999999997E-2</v>
      </c>
      <c r="AE402" s="103">
        <v>6.2E-2</v>
      </c>
      <c r="AF402" s="163">
        <v>4.3999999999999997E-2</v>
      </c>
      <c r="AG402" s="169">
        <v>6.7000000000000002E-3</v>
      </c>
      <c r="AH402" s="170">
        <f>AG399</f>
        <v>6.7000000000000002E-3</v>
      </c>
      <c r="AI402" s="305">
        <f t="shared" si="300"/>
        <v>0.11666666666666667</v>
      </c>
      <c r="AJ402" s="296" t="b">
        <f t="shared" si="301"/>
        <v>1</v>
      </c>
      <c r="AK402" s="636">
        <f t="shared" si="311"/>
        <v>3.5000000000000003E-2</v>
      </c>
      <c r="AL402" s="635" t="b">
        <f t="shared" si="312"/>
        <v>0</v>
      </c>
      <c r="AM402" s="308">
        <f t="shared" si="302"/>
        <v>6.6665679038682294E-3</v>
      </c>
      <c r="AN402" s="309" t="b">
        <f t="shared" si="313"/>
        <v>0</v>
      </c>
      <c r="AO402" s="309" t="b">
        <f t="shared" si="314"/>
        <v>0</v>
      </c>
    </row>
    <row r="403" spans="1:41" ht="16" x14ac:dyDescent="0.2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94"/>
        <v>0.11666666666666667</v>
      </c>
      <c r="H403" s="296" t="b">
        <f t="shared" si="295"/>
        <v>1</v>
      </c>
      <c r="I403" s="636">
        <f t="shared" si="303"/>
        <v>3.5000000000000003E-2</v>
      </c>
      <c r="J403" s="635" t="b">
        <f t="shared" si="304"/>
        <v>0</v>
      </c>
      <c r="K403" s="308">
        <f t="shared" si="296"/>
        <v>6.6665679038682294E-3</v>
      </c>
      <c r="L403" s="309" t="b">
        <f t="shared" si="305"/>
        <v>0</v>
      </c>
      <c r="M403" s="309" t="b">
        <f t="shared" si="306"/>
        <v>0</v>
      </c>
      <c r="O403" s="295" t="s">
        <v>941</v>
      </c>
      <c r="P403" s="293">
        <v>4.5999999999999999E-2</v>
      </c>
      <c r="Q403" s="103">
        <v>6.4000000000000001E-2</v>
      </c>
      <c r="R403" s="163">
        <v>4.5999999999999999E-2</v>
      </c>
      <c r="S403" s="169">
        <v>7.0000000000000001E-3</v>
      </c>
      <c r="T403" s="170">
        <f>S398</f>
        <v>7.0000000000000001E-3</v>
      </c>
      <c r="U403" s="305">
        <f t="shared" si="297"/>
        <v>0.11666666666666667</v>
      </c>
      <c r="V403" s="296" t="b">
        <f t="shared" si="298"/>
        <v>1</v>
      </c>
      <c r="W403" s="636">
        <f t="shared" si="307"/>
        <v>3.5000000000000003E-2</v>
      </c>
      <c r="X403" s="635" t="b">
        <f t="shared" si="308"/>
        <v>0</v>
      </c>
      <c r="Y403" s="308">
        <f t="shared" si="299"/>
        <v>6.6665679038682294E-3</v>
      </c>
      <c r="Z403" s="309" t="b">
        <f t="shared" si="309"/>
        <v>0</v>
      </c>
      <c r="AA403" s="309" t="b">
        <f t="shared" si="310"/>
        <v>0</v>
      </c>
      <c r="AC403" s="148" t="s">
        <v>941</v>
      </c>
      <c r="AD403" s="157">
        <v>4.4999999999999998E-2</v>
      </c>
      <c r="AE403" s="103">
        <v>6.3E-2</v>
      </c>
      <c r="AF403" s="163">
        <v>4.4999999999999998E-2</v>
      </c>
      <c r="AG403" s="169">
        <v>6.7000000000000002E-3</v>
      </c>
      <c r="AH403" s="170">
        <f>AG398</f>
        <v>6.7000000000000002E-3</v>
      </c>
      <c r="AI403" s="305">
        <f t="shared" si="300"/>
        <v>0.11666666666666667</v>
      </c>
      <c r="AJ403" s="296" t="b">
        <f t="shared" si="301"/>
        <v>1</v>
      </c>
      <c r="AK403" s="636">
        <f t="shared" si="311"/>
        <v>3.5000000000000003E-2</v>
      </c>
      <c r="AL403" s="635" t="b">
        <f t="shared" si="312"/>
        <v>0</v>
      </c>
      <c r="AM403" s="308">
        <f t="shared" si="302"/>
        <v>6.6665679038682294E-3</v>
      </c>
      <c r="AN403" s="309" t="b">
        <f t="shared" si="313"/>
        <v>0</v>
      </c>
      <c r="AO403" s="309" t="b">
        <f t="shared" si="314"/>
        <v>0</v>
      </c>
    </row>
    <row r="404" spans="1:41" ht="16" x14ac:dyDescent="0.2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94"/>
        <v>0.11666666666666667</v>
      </c>
      <c r="H404" s="296" t="b">
        <f t="shared" si="295"/>
        <v>1</v>
      </c>
      <c r="I404" s="636">
        <f t="shared" si="303"/>
        <v>3.5000000000000003E-2</v>
      </c>
      <c r="J404" s="635" t="b">
        <f t="shared" si="304"/>
        <v>0</v>
      </c>
      <c r="K404" s="308">
        <f t="shared" si="296"/>
        <v>6.6665679038682294E-3</v>
      </c>
      <c r="L404" s="309" t="b">
        <f t="shared" si="305"/>
        <v>0</v>
      </c>
      <c r="M404" s="309" t="b">
        <f t="shared" si="306"/>
        <v>0</v>
      </c>
      <c r="O404" s="295" t="s">
        <v>942</v>
      </c>
      <c r="P404" s="293">
        <v>4.8000000000000001E-2</v>
      </c>
      <c r="Q404" s="103">
        <v>6.7000000000000004E-2</v>
      </c>
      <c r="R404" s="163">
        <v>4.8000000000000001E-2</v>
      </c>
      <c r="S404" s="169">
        <v>7.1999999999999998E-3</v>
      </c>
      <c r="T404" s="170">
        <f>S397</f>
        <v>7.1999999999999998E-3</v>
      </c>
      <c r="U404" s="305">
        <f t="shared" si="297"/>
        <v>0.11666666666666667</v>
      </c>
      <c r="V404" s="296" t="b">
        <f t="shared" si="298"/>
        <v>1</v>
      </c>
      <c r="W404" s="636">
        <f t="shared" si="307"/>
        <v>3.5000000000000003E-2</v>
      </c>
      <c r="X404" s="635" t="b">
        <f t="shared" si="308"/>
        <v>0</v>
      </c>
      <c r="Y404" s="308">
        <f t="shared" si="299"/>
        <v>6.6665679038682294E-3</v>
      </c>
      <c r="Z404" s="309" t="b">
        <f t="shared" si="309"/>
        <v>0</v>
      </c>
      <c r="AA404" s="309" t="b">
        <f t="shared" si="310"/>
        <v>0</v>
      </c>
      <c r="AC404" s="148" t="s">
        <v>942</v>
      </c>
      <c r="AD404" s="157">
        <v>4.5999999999999999E-2</v>
      </c>
      <c r="AE404" s="103">
        <v>6.4000000000000001E-2</v>
      </c>
      <c r="AF404" s="163">
        <v>4.5999999999999999E-2</v>
      </c>
      <c r="AG404" s="169">
        <v>6.8999999999999999E-3</v>
      </c>
      <c r="AH404" s="170">
        <f>AG397</f>
        <v>6.8999999999999999E-3</v>
      </c>
      <c r="AI404" s="305">
        <f t="shared" si="300"/>
        <v>0.11666666666666667</v>
      </c>
      <c r="AJ404" s="296" t="b">
        <f t="shared" si="301"/>
        <v>1</v>
      </c>
      <c r="AK404" s="636">
        <f t="shared" si="311"/>
        <v>3.5000000000000003E-2</v>
      </c>
      <c r="AL404" s="635" t="b">
        <f t="shared" si="312"/>
        <v>0</v>
      </c>
      <c r="AM404" s="308">
        <f t="shared" si="302"/>
        <v>6.6665679038682294E-3</v>
      </c>
      <c r="AN404" s="309" t="b">
        <f t="shared" si="313"/>
        <v>0</v>
      </c>
      <c r="AO404" s="309" t="b">
        <f t="shared" si="314"/>
        <v>0</v>
      </c>
    </row>
    <row r="405" spans="1:41" ht="16" x14ac:dyDescent="0.2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94"/>
        <v>0.11666666666666667</v>
      </c>
      <c r="H405" s="296" t="b">
        <f t="shared" si="295"/>
        <v>1</v>
      </c>
      <c r="I405" s="636">
        <f t="shared" si="303"/>
        <v>3.5000000000000003E-2</v>
      </c>
      <c r="J405" s="635" t="b">
        <f t="shared" si="304"/>
        <v>0</v>
      </c>
      <c r="K405" s="308">
        <f t="shared" si="296"/>
        <v>6.6665679038682294E-3</v>
      </c>
      <c r="L405" s="309" t="b">
        <f t="shared" si="305"/>
        <v>0</v>
      </c>
      <c r="M405" s="309" t="b">
        <f t="shared" si="306"/>
        <v>0</v>
      </c>
      <c r="O405" s="295" t="s">
        <v>943</v>
      </c>
      <c r="P405" s="293">
        <v>4.9000000000000002E-2</v>
      </c>
      <c r="Q405" s="103">
        <v>6.9000000000000006E-2</v>
      </c>
      <c r="R405" s="163">
        <v>4.9000000000000002E-2</v>
      </c>
      <c r="S405" s="169">
        <v>7.4999999999999997E-3</v>
      </c>
      <c r="T405" s="170">
        <f>S396</f>
        <v>7.4000000000000003E-3</v>
      </c>
      <c r="U405" s="305">
        <f t="shared" si="297"/>
        <v>0.11666666666666667</v>
      </c>
      <c r="V405" s="296" t="b">
        <f t="shared" si="298"/>
        <v>1</v>
      </c>
      <c r="W405" s="636">
        <f t="shared" si="307"/>
        <v>3.5000000000000003E-2</v>
      </c>
      <c r="X405" s="635" t="b">
        <f t="shared" si="308"/>
        <v>0</v>
      </c>
      <c r="Y405" s="308">
        <f t="shared" si="299"/>
        <v>6.6665679038682294E-3</v>
      </c>
      <c r="Z405" s="309" t="b">
        <f t="shared" si="309"/>
        <v>0</v>
      </c>
      <c r="AA405" s="309" t="b">
        <f t="shared" si="310"/>
        <v>0</v>
      </c>
      <c r="AC405" s="148" t="s">
        <v>943</v>
      </c>
      <c r="AD405" s="157">
        <v>4.5999999999999999E-2</v>
      </c>
      <c r="AE405" s="103">
        <v>6.5000000000000002E-2</v>
      </c>
      <c r="AF405" s="163">
        <v>4.5999999999999999E-2</v>
      </c>
      <c r="AG405" s="169">
        <v>7.0000000000000001E-3</v>
      </c>
      <c r="AH405" s="170">
        <f>AG396</f>
        <v>7.0000000000000001E-3</v>
      </c>
      <c r="AI405" s="305">
        <f t="shared" si="300"/>
        <v>0.11666666666666667</v>
      </c>
      <c r="AJ405" s="296" t="b">
        <f t="shared" si="301"/>
        <v>1</v>
      </c>
      <c r="AK405" s="636">
        <f t="shared" si="311"/>
        <v>3.5000000000000003E-2</v>
      </c>
      <c r="AL405" s="635" t="b">
        <f t="shared" si="312"/>
        <v>0</v>
      </c>
      <c r="AM405" s="308">
        <f t="shared" si="302"/>
        <v>6.6665679038682294E-3</v>
      </c>
      <c r="AN405" s="309" t="b">
        <f t="shared" si="313"/>
        <v>0</v>
      </c>
      <c r="AO405" s="309" t="b">
        <f t="shared" si="314"/>
        <v>0</v>
      </c>
    </row>
    <row r="406" spans="1:41" ht="16" x14ac:dyDescent="0.2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94"/>
        <v>0.11666666666666667</v>
      </c>
      <c r="H406" s="296" t="b">
        <f t="shared" si="295"/>
        <v>1</v>
      </c>
      <c r="I406" s="636">
        <f t="shared" si="303"/>
        <v>3.5000000000000003E-2</v>
      </c>
      <c r="J406" s="635" t="b">
        <f t="shared" si="304"/>
        <v>0</v>
      </c>
      <c r="K406" s="308">
        <f t="shared" si="296"/>
        <v>6.6665679038682294E-3</v>
      </c>
      <c r="L406" s="309" t="b">
        <f t="shared" si="305"/>
        <v>0</v>
      </c>
      <c r="M406" s="309" t="b">
        <f t="shared" si="306"/>
        <v>0</v>
      </c>
      <c r="O406" s="295" t="s">
        <v>944</v>
      </c>
      <c r="P406" s="293">
        <v>5.2999999999999999E-2</v>
      </c>
      <c r="Q406" s="103">
        <v>7.1999999999999995E-2</v>
      </c>
      <c r="R406" s="163">
        <v>5.1999999999999998E-2</v>
      </c>
      <c r="S406" s="169">
        <v>7.7999999999999996E-3</v>
      </c>
      <c r="T406" s="170">
        <f>S395</f>
        <v>7.7000000000000002E-3</v>
      </c>
      <c r="U406" s="305">
        <f t="shared" si="297"/>
        <v>0.11666666666666667</v>
      </c>
      <c r="V406" s="296" t="b">
        <f t="shared" si="298"/>
        <v>1</v>
      </c>
      <c r="W406" s="636">
        <f t="shared" si="307"/>
        <v>3.5000000000000003E-2</v>
      </c>
      <c r="X406" s="635" t="b">
        <f t="shared" si="308"/>
        <v>0</v>
      </c>
      <c r="Y406" s="308">
        <f t="shared" si="299"/>
        <v>6.6665679038682294E-3</v>
      </c>
      <c r="Z406" s="309" t="b">
        <f t="shared" si="309"/>
        <v>0</v>
      </c>
      <c r="AA406" s="309" t="b">
        <f t="shared" si="310"/>
        <v>0</v>
      </c>
      <c r="AC406" s="148" t="s">
        <v>944</v>
      </c>
      <c r="AD406" s="157">
        <v>4.7E-2</v>
      </c>
      <c r="AE406" s="103">
        <v>6.7000000000000004E-2</v>
      </c>
      <c r="AF406" s="163">
        <v>4.8000000000000001E-2</v>
      </c>
      <c r="AG406" s="169">
        <v>7.1999999999999998E-3</v>
      </c>
      <c r="AH406" s="170">
        <f>AG395</f>
        <v>7.1999999999999998E-3</v>
      </c>
      <c r="AI406" s="305">
        <f t="shared" si="300"/>
        <v>0.11666666666666667</v>
      </c>
      <c r="AJ406" s="296" t="b">
        <f t="shared" si="301"/>
        <v>1</v>
      </c>
      <c r="AK406" s="636">
        <f t="shared" si="311"/>
        <v>3.5000000000000003E-2</v>
      </c>
      <c r="AL406" s="635" t="b">
        <f t="shared" si="312"/>
        <v>0</v>
      </c>
      <c r="AM406" s="308">
        <f t="shared" si="302"/>
        <v>6.6665679038682294E-3</v>
      </c>
      <c r="AN406" s="309" t="b">
        <f t="shared" si="313"/>
        <v>0</v>
      </c>
      <c r="AO406" s="309" t="b">
        <f t="shared" si="314"/>
        <v>0</v>
      </c>
    </row>
    <row r="407" spans="1:41" ht="16" x14ac:dyDescent="0.2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94"/>
        <v>0.11666666666666667</v>
      </c>
      <c r="H407" s="296" t="b">
        <f t="shared" si="295"/>
        <v>1</v>
      </c>
      <c r="I407" s="636">
        <f t="shared" si="303"/>
        <v>3.5000000000000003E-2</v>
      </c>
      <c r="J407" s="635" t="b">
        <f t="shared" si="304"/>
        <v>0</v>
      </c>
      <c r="K407" s="308">
        <f t="shared" si="296"/>
        <v>6.6665679038682294E-3</v>
      </c>
      <c r="L407" s="309" t="b">
        <f t="shared" si="305"/>
        <v>0</v>
      </c>
      <c r="M407" s="309" t="b">
        <f t="shared" si="306"/>
        <v>0</v>
      </c>
      <c r="O407" s="295" t="s">
        <v>945</v>
      </c>
      <c r="P407" s="293">
        <v>5.3999999999999999E-2</v>
      </c>
      <c r="Q407" s="103">
        <v>7.4999999999999997E-2</v>
      </c>
      <c r="R407" s="163">
        <v>5.3999999999999999E-2</v>
      </c>
      <c r="S407" s="169">
        <v>8.2000000000000007E-3</v>
      </c>
      <c r="T407" s="170">
        <f>S394</f>
        <v>8.0000000000000002E-3</v>
      </c>
      <c r="U407" s="305">
        <f t="shared" si="297"/>
        <v>0.11666666666666667</v>
      </c>
      <c r="V407" s="296" t="b">
        <f t="shared" si="298"/>
        <v>1</v>
      </c>
      <c r="W407" s="636">
        <f t="shared" si="307"/>
        <v>3.5000000000000003E-2</v>
      </c>
      <c r="X407" s="635" t="b">
        <f t="shared" si="308"/>
        <v>0</v>
      </c>
      <c r="Y407" s="308">
        <f t="shared" si="299"/>
        <v>6.6665679038682294E-3</v>
      </c>
      <c r="Z407" s="309" t="b">
        <f t="shared" si="309"/>
        <v>0</v>
      </c>
      <c r="AA407" s="309" t="b">
        <f t="shared" si="310"/>
        <v>0</v>
      </c>
      <c r="AC407" s="148" t="s">
        <v>945</v>
      </c>
      <c r="AD407" s="157">
        <v>4.9000000000000002E-2</v>
      </c>
      <c r="AE407" s="103">
        <v>7.0000000000000007E-2</v>
      </c>
      <c r="AF407" s="163">
        <v>4.9000000000000002E-2</v>
      </c>
      <c r="AG407" s="169">
        <v>7.3000000000000001E-3</v>
      </c>
      <c r="AH407" s="170">
        <f>AG394</f>
        <v>7.4000000000000003E-3</v>
      </c>
      <c r="AI407" s="305">
        <f t="shared" si="300"/>
        <v>0.11666666666666667</v>
      </c>
      <c r="AJ407" s="296" t="b">
        <f t="shared" si="301"/>
        <v>1</v>
      </c>
      <c r="AK407" s="636">
        <f t="shared" si="311"/>
        <v>3.5000000000000003E-2</v>
      </c>
      <c r="AL407" s="635" t="b">
        <f t="shared" si="312"/>
        <v>0</v>
      </c>
      <c r="AM407" s="308">
        <f t="shared" si="302"/>
        <v>6.6665679038682294E-3</v>
      </c>
      <c r="AN407" s="309" t="b">
        <f t="shared" si="313"/>
        <v>0</v>
      </c>
      <c r="AO407" s="309" t="b">
        <f t="shared" si="314"/>
        <v>0</v>
      </c>
    </row>
    <row r="408" spans="1:41" ht="16" x14ac:dyDescent="0.2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94"/>
        <v>0.11666666666666667</v>
      </c>
      <c r="H408" s="296" t="b">
        <f t="shared" si="295"/>
        <v>1</v>
      </c>
      <c r="I408" s="636">
        <f t="shared" si="303"/>
        <v>3.5000000000000003E-2</v>
      </c>
      <c r="J408" s="635" t="b">
        <f t="shared" si="304"/>
        <v>0</v>
      </c>
      <c r="K408" s="308">
        <f t="shared" si="296"/>
        <v>6.6665679038682294E-3</v>
      </c>
      <c r="L408" s="309" t="b">
        <f t="shared" si="305"/>
        <v>0</v>
      </c>
      <c r="M408" s="309" t="b">
        <f t="shared" si="306"/>
        <v>0</v>
      </c>
      <c r="O408" s="295" t="s">
        <v>946</v>
      </c>
      <c r="P408" s="293">
        <v>5.6000000000000001E-2</v>
      </c>
      <c r="Q408" s="103">
        <v>7.9000000000000001E-2</v>
      </c>
      <c r="R408" s="163">
        <v>5.6000000000000001E-2</v>
      </c>
      <c r="S408" s="169">
        <v>8.3999999999999995E-3</v>
      </c>
      <c r="T408" s="170">
        <f>S393</f>
        <v>8.5000000000000006E-3</v>
      </c>
      <c r="U408" s="305">
        <f t="shared" si="297"/>
        <v>0.11666666666666667</v>
      </c>
      <c r="V408" s="296" t="b">
        <f t="shared" si="298"/>
        <v>1</v>
      </c>
      <c r="W408" s="636">
        <f t="shared" si="307"/>
        <v>3.5000000000000003E-2</v>
      </c>
      <c r="X408" s="635" t="b">
        <f t="shared" si="308"/>
        <v>0</v>
      </c>
      <c r="Y408" s="308">
        <f t="shared" si="299"/>
        <v>6.6665679038682294E-3</v>
      </c>
      <c r="Z408" s="309" t="b">
        <f t="shared" si="309"/>
        <v>0</v>
      </c>
      <c r="AA408" s="309" t="b">
        <f t="shared" si="310"/>
        <v>0</v>
      </c>
      <c r="AC408" s="148" t="s">
        <v>946</v>
      </c>
      <c r="AD408" s="157">
        <v>4.9000000000000002E-2</v>
      </c>
      <c r="AE408" s="103">
        <v>7.0999999999999994E-2</v>
      </c>
      <c r="AF408" s="163">
        <v>0.05</v>
      </c>
      <c r="AG408" s="169">
        <v>7.4999999999999997E-3</v>
      </c>
      <c r="AH408" s="170">
        <f>AG393</f>
        <v>7.6E-3</v>
      </c>
      <c r="AI408" s="305">
        <f t="shared" si="300"/>
        <v>0.11666666666666667</v>
      </c>
      <c r="AJ408" s="296" t="b">
        <f t="shared" si="301"/>
        <v>1</v>
      </c>
      <c r="AK408" s="636">
        <f t="shared" si="311"/>
        <v>3.5000000000000003E-2</v>
      </c>
      <c r="AL408" s="635" t="b">
        <f t="shared" si="312"/>
        <v>0</v>
      </c>
      <c r="AM408" s="308">
        <f t="shared" si="302"/>
        <v>6.6665679038682294E-3</v>
      </c>
      <c r="AN408" s="309" t="b">
        <f t="shared" si="313"/>
        <v>0</v>
      </c>
      <c r="AO408" s="309" t="b">
        <f t="shared" si="314"/>
        <v>0</v>
      </c>
    </row>
    <row r="409" spans="1:41" ht="16" x14ac:dyDescent="0.2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94"/>
        <v>0.11666666666666667</v>
      </c>
      <c r="H409" s="296" t="b">
        <f t="shared" si="295"/>
        <v>1</v>
      </c>
      <c r="I409" s="636">
        <f t="shared" si="303"/>
        <v>3.5000000000000003E-2</v>
      </c>
      <c r="J409" s="635" t="b">
        <f t="shared" si="304"/>
        <v>0</v>
      </c>
      <c r="K409" s="308">
        <f t="shared" si="296"/>
        <v>6.6665679038682294E-3</v>
      </c>
      <c r="L409" s="309" t="b">
        <f t="shared" si="305"/>
        <v>0</v>
      </c>
      <c r="M409" s="309" t="b">
        <f t="shared" si="306"/>
        <v>0</v>
      </c>
      <c r="O409" s="295" t="s">
        <v>947</v>
      </c>
      <c r="P409" s="293">
        <v>5.8000000000000003E-2</v>
      </c>
      <c r="Q409" s="103">
        <v>8.1000000000000003E-2</v>
      </c>
      <c r="R409" s="163">
        <v>5.7000000000000002E-2</v>
      </c>
      <c r="S409" s="169">
        <v>8.8000000000000005E-3</v>
      </c>
      <c r="T409" s="170">
        <f>S392</f>
        <v>8.6999999999999994E-3</v>
      </c>
      <c r="U409" s="305">
        <f t="shared" si="297"/>
        <v>0.11666666666666667</v>
      </c>
      <c r="V409" s="296" t="b">
        <f t="shared" si="298"/>
        <v>1</v>
      </c>
      <c r="W409" s="636">
        <f t="shared" si="307"/>
        <v>3.5000000000000003E-2</v>
      </c>
      <c r="X409" s="635" t="b">
        <f t="shared" si="308"/>
        <v>0</v>
      </c>
      <c r="Y409" s="308">
        <f t="shared" si="299"/>
        <v>6.6665679038682294E-3</v>
      </c>
      <c r="Z409" s="309" t="b">
        <f t="shared" si="309"/>
        <v>0</v>
      </c>
      <c r="AA409" s="309" t="b">
        <f t="shared" si="310"/>
        <v>0</v>
      </c>
      <c r="AC409" s="148" t="s">
        <v>947</v>
      </c>
      <c r="AD409" s="157">
        <v>0.05</v>
      </c>
      <c r="AE409" s="103">
        <v>7.0999999999999994E-2</v>
      </c>
      <c r="AF409" s="163">
        <v>5.0999999999999997E-2</v>
      </c>
      <c r="AG409" s="169">
        <v>7.6E-3</v>
      </c>
      <c r="AH409" s="170">
        <f>AG392</f>
        <v>7.7000000000000002E-3</v>
      </c>
      <c r="AI409" s="305">
        <f t="shared" si="300"/>
        <v>0.11666666666666667</v>
      </c>
      <c r="AJ409" s="296" t="b">
        <f t="shared" si="301"/>
        <v>1</v>
      </c>
      <c r="AK409" s="636">
        <f t="shared" si="311"/>
        <v>3.5000000000000003E-2</v>
      </c>
      <c r="AL409" s="635" t="b">
        <f t="shared" si="312"/>
        <v>0</v>
      </c>
      <c r="AM409" s="308">
        <f t="shared" si="302"/>
        <v>6.6665679038682294E-3</v>
      </c>
      <c r="AN409" s="309" t="b">
        <f t="shared" si="313"/>
        <v>0</v>
      </c>
      <c r="AO409" s="309" t="b">
        <f t="shared" si="314"/>
        <v>0</v>
      </c>
    </row>
    <row r="410" spans="1:41" ht="16" x14ac:dyDescent="0.2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94"/>
        <v>0.11666666666666667</v>
      </c>
      <c r="H410" s="296" t="b">
        <f t="shared" si="295"/>
        <v>1</v>
      </c>
      <c r="I410" s="636">
        <f t="shared" si="303"/>
        <v>3.5000000000000003E-2</v>
      </c>
      <c r="J410" s="635" t="b">
        <f t="shared" si="304"/>
        <v>0</v>
      </c>
      <c r="K410" s="308">
        <f t="shared" si="296"/>
        <v>6.6665679038682294E-3</v>
      </c>
      <c r="L410" s="309" t="b">
        <f t="shared" si="305"/>
        <v>0</v>
      </c>
      <c r="M410" s="309" t="b">
        <f t="shared" si="306"/>
        <v>0</v>
      </c>
      <c r="O410" s="295" t="s">
        <v>948</v>
      </c>
      <c r="P410" s="293">
        <v>0.06</v>
      </c>
      <c r="Q410" s="103">
        <v>8.4000000000000005E-2</v>
      </c>
      <c r="R410" s="163">
        <v>5.8999999999999997E-2</v>
      </c>
      <c r="S410" s="169">
        <v>9.1000000000000004E-3</v>
      </c>
      <c r="T410" s="170">
        <f>S391</f>
        <v>8.9999999999999993E-3</v>
      </c>
      <c r="U410" s="305">
        <f t="shared" si="297"/>
        <v>0.11666666666666667</v>
      </c>
      <c r="V410" s="296" t="b">
        <f t="shared" si="298"/>
        <v>1</v>
      </c>
      <c r="W410" s="636">
        <f t="shared" si="307"/>
        <v>3.5000000000000003E-2</v>
      </c>
      <c r="X410" s="635" t="b">
        <f t="shared" si="308"/>
        <v>0</v>
      </c>
      <c r="Y410" s="308">
        <f t="shared" si="299"/>
        <v>6.6665679038682294E-3</v>
      </c>
      <c r="Z410" s="309" t="b">
        <f t="shared" si="309"/>
        <v>0</v>
      </c>
      <c r="AA410" s="309" t="b">
        <f t="shared" si="310"/>
        <v>0</v>
      </c>
      <c r="AC410" s="148" t="s">
        <v>948</v>
      </c>
      <c r="AD410" s="157">
        <v>5.0999999999999997E-2</v>
      </c>
      <c r="AE410" s="103">
        <v>7.1999999999999995E-2</v>
      </c>
      <c r="AF410" s="163">
        <v>5.1999999999999998E-2</v>
      </c>
      <c r="AG410" s="169">
        <v>7.7000000000000002E-3</v>
      </c>
      <c r="AH410" s="170">
        <f>AG391</f>
        <v>7.7999999999999996E-3</v>
      </c>
      <c r="AI410" s="305">
        <f t="shared" si="300"/>
        <v>0.11666666666666667</v>
      </c>
      <c r="AJ410" s="296" t="b">
        <f t="shared" si="301"/>
        <v>1</v>
      </c>
      <c r="AK410" s="636">
        <f t="shared" si="311"/>
        <v>3.5000000000000003E-2</v>
      </c>
      <c r="AL410" s="635" t="b">
        <f t="shared" si="312"/>
        <v>0</v>
      </c>
      <c r="AM410" s="308">
        <f t="shared" si="302"/>
        <v>6.6665679038682294E-3</v>
      </c>
      <c r="AN410" s="309" t="b">
        <f t="shared" si="313"/>
        <v>0</v>
      </c>
      <c r="AO410" s="309" t="b">
        <f t="shared" si="314"/>
        <v>0</v>
      </c>
    </row>
    <row r="411" spans="1:41" ht="17" thickBot="1" x14ac:dyDescent="0.25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94"/>
        <v>0.11666666666666667</v>
      </c>
      <c r="H411" s="291" t="b">
        <f t="shared" si="295"/>
        <v>1</v>
      </c>
      <c r="I411" s="636">
        <f t="shared" si="303"/>
        <v>3.5000000000000003E-2</v>
      </c>
      <c r="J411" s="635" t="b">
        <f t="shared" si="304"/>
        <v>0</v>
      </c>
      <c r="K411" s="308">
        <f t="shared" si="296"/>
        <v>6.6665679038682294E-3</v>
      </c>
      <c r="L411" s="309" t="b">
        <f t="shared" si="305"/>
        <v>0</v>
      </c>
      <c r="M411" s="309" t="b">
        <f t="shared" si="306"/>
        <v>0</v>
      </c>
      <c r="O411" s="147" t="s">
        <v>949</v>
      </c>
      <c r="P411" s="158">
        <v>6.2E-2</v>
      </c>
      <c r="Q411" s="159">
        <v>8.6999999999999994E-2</v>
      </c>
      <c r="R411" s="165">
        <v>6.0999999999999999E-2</v>
      </c>
      <c r="S411" s="171">
        <v>9.4000000000000004E-3</v>
      </c>
      <c r="T411" s="172">
        <f>S390</f>
        <v>9.1999999999999998E-3</v>
      </c>
      <c r="U411" s="307">
        <f t="shared" si="297"/>
        <v>0.11666666666666667</v>
      </c>
      <c r="V411" s="291" t="b">
        <f t="shared" si="298"/>
        <v>1</v>
      </c>
      <c r="W411" s="636">
        <f t="shared" si="307"/>
        <v>3.5000000000000003E-2</v>
      </c>
      <c r="X411" s="635" t="b">
        <f t="shared" si="308"/>
        <v>0</v>
      </c>
      <c r="Y411" s="308">
        <f t="shared" si="299"/>
        <v>6.6665679038682294E-3</v>
      </c>
      <c r="Z411" s="309" t="b">
        <f t="shared" si="309"/>
        <v>0</v>
      </c>
      <c r="AA411" s="309" t="b">
        <f t="shared" si="310"/>
        <v>0</v>
      </c>
      <c r="AC411" s="147" t="s">
        <v>949</v>
      </c>
      <c r="AD411" s="158">
        <v>5.1999999999999998E-2</v>
      </c>
      <c r="AE411" s="159">
        <v>7.2999999999999995E-2</v>
      </c>
      <c r="AF411" s="165">
        <v>5.1999999999999998E-2</v>
      </c>
      <c r="AG411" s="171">
        <v>7.9000000000000008E-3</v>
      </c>
      <c r="AH411" s="172">
        <f>AG390</f>
        <v>8.0000000000000002E-3</v>
      </c>
      <c r="AI411" s="307">
        <f t="shared" si="300"/>
        <v>0.11666666666666667</v>
      </c>
      <c r="AJ411" s="291" t="b">
        <f t="shared" si="301"/>
        <v>1</v>
      </c>
      <c r="AK411" s="636">
        <f t="shared" si="311"/>
        <v>3.5000000000000003E-2</v>
      </c>
      <c r="AL411" s="635" t="b">
        <f t="shared" si="312"/>
        <v>0</v>
      </c>
      <c r="AM411" s="308">
        <f t="shared" si="302"/>
        <v>6.6665679038682294E-3</v>
      </c>
      <c r="AN411" s="309" t="b">
        <f t="shared" si="313"/>
        <v>0</v>
      </c>
      <c r="AO411" s="309" t="b">
        <f t="shared" si="314"/>
        <v>0</v>
      </c>
    </row>
  </sheetData>
  <mergeCells count="453">
    <mergeCell ref="AI304:AI306"/>
    <mergeCell ref="AJ304:AJ306"/>
    <mergeCell ref="AI331:AI333"/>
    <mergeCell ref="AJ331:AJ333"/>
    <mergeCell ref="AI359:AI361"/>
    <mergeCell ref="AJ359:AJ361"/>
    <mergeCell ref="AI387:AI389"/>
    <mergeCell ref="AJ387:AJ389"/>
    <mergeCell ref="AI168:AI170"/>
    <mergeCell ref="AJ168:AJ170"/>
    <mergeCell ref="AI195:AI197"/>
    <mergeCell ref="AJ195:AJ197"/>
    <mergeCell ref="AI223:AI225"/>
    <mergeCell ref="AJ223:AJ225"/>
    <mergeCell ref="AI250:AI252"/>
    <mergeCell ref="AJ250:AJ252"/>
    <mergeCell ref="AI277:AI279"/>
    <mergeCell ref="AJ277:AJ279"/>
    <mergeCell ref="U60:U62"/>
    <mergeCell ref="V60:V62"/>
    <mergeCell ref="U33:U35"/>
    <mergeCell ref="V33:V35"/>
    <mergeCell ref="U7:U9"/>
    <mergeCell ref="V7:V9"/>
    <mergeCell ref="AI7:AI9"/>
    <mergeCell ref="AJ7:AJ9"/>
    <mergeCell ref="AI33:AI35"/>
    <mergeCell ref="AJ33:AJ35"/>
    <mergeCell ref="G331:G333"/>
    <mergeCell ref="H331:H333"/>
    <mergeCell ref="G359:G361"/>
    <mergeCell ref="H359:H361"/>
    <mergeCell ref="G387:G389"/>
    <mergeCell ref="H387:H389"/>
    <mergeCell ref="U387:U389"/>
    <mergeCell ref="V387:V389"/>
    <mergeCell ref="U359:U361"/>
    <mergeCell ref="V359:V361"/>
    <mergeCell ref="U331:U333"/>
    <mergeCell ref="V331:V333"/>
    <mergeCell ref="AK304:AK306"/>
    <mergeCell ref="AL304:AL306"/>
    <mergeCell ref="AK331:AK333"/>
    <mergeCell ref="AL331:AL333"/>
    <mergeCell ref="AK359:AK361"/>
    <mergeCell ref="AL359:AL361"/>
    <mergeCell ref="AK387:AK389"/>
    <mergeCell ref="AL387:AL389"/>
    <mergeCell ref="G60:G62"/>
    <mergeCell ref="H60:H62"/>
    <mergeCell ref="G87:G89"/>
    <mergeCell ref="H87:H89"/>
    <mergeCell ref="G114:G116"/>
    <mergeCell ref="H114:H116"/>
    <mergeCell ref="G141:G143"/>
    <mergeCell ref="H141:H143"/>
    <mergeCell ref="G168:G170"/>
    <mergeCell ref="H168:H170"/>
    <mergeCell ref="G195:G197"/>
    <mergeCell ref="H195:H197"/>
    <mergeCell ref="G223:G225"/>
    <mergeCell ref="H223:H225"/>
    <mergeCell ref="G250:G252"/>
    <mergeCell ref="H250:H252"/>
    <mergeCell ref="AK141:AK143"/>
    <mergeCell ref="AL141:AL143"/>
    <mergeCell ref="AK168:AK170"/>
    <mergeCell ref="AL168:AL170"/>
    <mergeCell ref="AK195:AK197"/>
    <mergeCell ref="AL195:AL197"/>
    <mergeCell ref="AK223:AK225"/>
    <mergeCell ref="AL223:AL225"/>
    <mergeCell ref="AK250:AK252"/>
    <mergeCell ref="AL250:AL252"/>
    <mergeCell ref="AK7:AK9"/>
    <mergeCell ref="AL7:AL9"/>
    <mergeCell ref="AK33:AK35"/>
    <mergeCell ref="AL33:AL35"/>
    <mergeCell ref="AK60:AK62"/>
    <mergeCell ref="AL60:AL62"/>
    <mergeCell ref="AK87:AK89"/>
    <mergeCell ref="AL87:AL89"/>
    <mergeCell ref="AK114:AK116"/>
    <mergeCell ref="AL114:AL116"/>
    <mergeCell ref="I387:I389"/>
    <mergeCell ref="J387:J389"/>
    <mergeCell ref="W7:W9"/>
    <mergeCell ref="X7:X9"/>
    <mergeCell ref="W33:W35"/>
    <mergeCell ref="X33:X35"/>
    <mergeCell ref="W60:W62"/>
    <mergeCell ref="X60:X62"/>
    <mergeCell ref="W87:W89"/>
    <mergeCell ref="X87:X89"/>
    <mergeCell ref="W114:W116"/>
    <mergeCell ref="X114:X116"/>
    <mergeCell ref="W141:W143"/>
    <mergeCell ref="X141:X143"/>
    <mergeCell ref="W168:W170"/>
    <mergeCell ref="X168:X170"/>
    <mergeCell ref="W195:W197"/>
    <mergeCell ref="X195:X197"/>
    <mergeCell ref="W223:W225"/>
    <mergeCell ref="X223:X225"/>
    <mergeCell ref="W250:W252"/>
    <mergeCell ref="X250:X252"/>
    <mergeCell ref="W277:W279"/>
    <mergeCell ref="X277:X279"/>
    <mergeCell ref="I7:I9"/>
    <mergeCell ref="J7:J9"/>
    <mergeCell ref="I33:I35"/>
    <mergeCell ref="J33:J35"/>
    <mergeCell ref="I60:I62"/>
    <mergeCell ref="J60:J62"/>
    <mergeCell ref="I87:I89"/>
    <mergeCell ref="J87:J89"/>
    <mergeCell ref="I114:I116"/>
    <mergeCell ref="J114:J116"/>
    <mergeCell ref="AI60:AI61"/>
    <mergeCell ref="AJ60:AJ61"/>
    <mergeCell ref="AI87:AI89"/>
    <mergeCell ref="AJ87:AJ89"/>
    <mergeCell ref="AI114:AI116"/>
    <mergeCell ref="AJ114:AJ116"/>
    <mergeCell ref="AI141:AI143"/>
    <mergeCell ref="AJ141:AJ143"/>
    <mergeCell ref="O87:T87"/>
    <mergeCell ref="AG34:AH34"/>
    <mergeCell ref="B34:D34"/>
    <mergeCell ref="E34:F34"/>
    <mergeCell ref="P34:R34"/>
    <mergeCell ref="S34:T34"/>
    <mergeCell ref="AD34:AF34"/>
    <mergeCell ref="M7:M9"/>
    <mergeCell ref="AA7:AA9"/>
    <mergeCell ref="A60:F60"/>
    <mergeCell ref="O60:T60"/>
    <mergeCell ref="AC60:AH60"/>
    <mergeCell ref="B61:D61"/>
    <mergeCell ref="E61:F61"/>
    <mergeCell ref="P61:R61"/>
    <mergeCell ref="S61:T61"/>
    <mergeCell ref="AD61:AF61"/>
    <mergeCell ref="AG61:AH61"/>
    <mergeCell ref="K60:K62"/>
    <mergeCell ref="L60:L62"/>
    <mergeCell ref="A87:F87"/>
    <mergeCell ref="E3:E5"/>
    <mergeCell ref="F3:F5"/>
    <mergeCell ref="AC7:AH7"/>
    <mergeCell ref="AD8:AF8"/>
    <mergeCell ref="AG8:AH8"/>
    <mergeCell ref="A33:F33"/>
    <mergeCell ref="O33:T33"/>
    <mergeCell ref="AC33:AH33"/>
    <mergeCell ref="B8:D8"/>
    <mergeCell ref="E8:F8"/>
    <mergeCell ref="A7:F7"/>
    <mergeCell ref="O7:T7"/>
    <mergeCell ref="P8:R8"/>
    <mergeCell ref="S8:T8"/>
    <mergeCell ref="M33:M35"/>
    <mergeCell ref="G7:G9"/>
    <mergeCell ref="H7:H9"/>
    <mergeCell ref="K7:K9"/>
    <mergeCell ref="L7:L9"/>
    <mergeCell ref="K33:K35"/>
    <mergeCell ref="L33:L35"/>
    <mergeCell ref="Y7:Y9"/>
    <mergeCell ref="Z7:Z9"/>
    <mergeCell ref="Y33:Y35"/>
    <mergeCell ref="AC87:AH87"/>
    <mergeCell ref="B88:D88"/>
    <mergeCell ref="E88:F88"/>
    <mergeCell ref="P88:R88"/>
    <mergeCell ref="S88:T88"/>
    <mergeCell ref="AD88:AF88"/>
    <mergeCell ref="AG88:AH88"/>
    <mergeCell ref="K87:K89"/>
    <mergeCell ref="L87:L89"/>
    <mergeCell ref="U87:U89"/>
    <mergeCell ref="V87:V89"/>
    <mergeCell ref="A114:F114"/>
    <mergeCell ref="O114:T114"/>
    <mergeCell ref="AC114:AH114"/>
    <mergeCell ref="B115:D115"/>
    <mergeCell ref="E115:F115"/>
    <mergeCell ref="P115:R115"/>
    <mergeCell ref="S115:T115"/>
    <mergeCell ref="AD115:AF115"/>
    <mergeCell ref="AG115:AH115"/>
    <mergeCell ref="K114:K116"/>
    <mergeCell ref="L114:L116"/>
    <mergeCell ref="M114:M116"/>
    <mergeCell ref="U114:U116"/>
    <mergeCell ref="V114:V116"/>
    <mergeCell ref="A141:F141"/>
    <mergeCell ref="O141:T141"/>
    <mergeCell ref="AC141:AH141"/>
    <mergeCell ref="B142:D142"/>
    <mergeCell ref="E142:F142"/>
    <mergeCell ref="P142:R142"/>
    <mergeCell ref="S142:T142"/>
    <mergeCell ref="AD142:AF142"/>
    <mergeCell ref="AG142:AH142"/>
    <mergeCell ref="K141:K143"/>
    <mergeCell ref="L141:L143"/>
    <mergeCell ref="Y141:Y143"/>
    <mergeCell ref="Z141:Z143"/>
    <mergeCell ref="M141:M143"/>
    <mergeCell ref="I141:I143"/>
    <mergeCell ref="J141:J143"/>
    <mergeCell ref="U141:U143"/>
    <mergeCell ref="V141:V143"/>
    <mergeCell ref="A168:F168"/>
    <mergeCell ref="O168:T168"/>
    <mergeCell ref="AC168:AH168"/>
    <mergeCell ref="B169:D169"/>
    <mergeCell ref="E169:F169"/>
    <mergeCell ref="P169:R169"/>
    <mergeCell ref="S169:T169"/>
    <mergeCell ref="AD169:AF169"/>
    <mergeCell ref="AG169:AH169"/>
    <mergeCell ref="K168:K170"/>
    <mergeCell ref="L168:L170"/>
    <mergeCell ref="M168:M170"/>
    <mergeCell ref="Y168:Y170"/>
    <mergeCell ref="Z168:Z170"/>
    <mergeCell ref="I168:I170"/>
    <mergeCell ref="J168:J170"/>
    <mergeCell ref="U168:U170"/>
    <mergeCell ref="V168:V170"/>
    <mergeCell ref="A195:F195"/>
    <mergeCell ref="O195:T195"/>
    <mergeCell ref="AC195:AH195"/>
    <mergeCell ref="B196:D196"/>
    <mergeCell ref="E196:F196"/>
    <mergeCell ref="P196:R196"/>
    <mergeCell ref="S196:T196"/>
    <mergeCell ref="AD196:AF196"/>
    <mergeCell ref="AG196:AH196"/>
    <mergeCell ref="K195:K197"/>
    <mergeCell ref="L195:L197"/>
    <mergeCell ref="M195:M197"/>
    <mergeCell ref="I195:I197"/>
    <mergeCell ref="J195:J197"/>
    <mergeCell ref="U195:U197"/>
    <mergeCell ref="V195:V197"/>
    <mergeCell ref="A223:F223"/>
    <mergeCell ref="O223:T223"/>
    <mergeCell ref="AC223:AH223"/>
    <mergeCell ref="B224:D224"/>
    <mergeCell ref="E224:F224"/>
    <mergeCell ref="P224:R224"/>
    <mergeCell ref="S224:T224"/>
    <mergeCell ref="AD224:AF224"/>
    <mergeCell ref="AG224:AH224"/>
    <mergeCell ref="K223:K225"/>
    <mergeCell ref="L223:L225"/>
    <mergeCell ref="Y223:Y225"/>
    <mergeCell ref="Z223:Z225"/>
    <mergeCell ref="M223:M225"/>
    <mergeCell ref="I223:I225"/>
    <mergeCell ref="J223:J225"/>
    <mergeCell ref="U223:U225"/>
    <mergeCell ref="V223:V225"/>
    <mergeCell ref="A250:F250"/>
    <mergeCell ref="O250:T250"/>
    <mergeCell ref="AC250:AH250"/>
    <mergeCell ref="B251:D251"/>
    <mergeCell ref="E251:F251"/>
    <mergeCell ref="P251:R251"/>
    <mergeCell ref="S251:T251"/>
    <mergeCell ref="AD251:AF251"/>
    <mergeCell ref="AG251:AH251"/>
    <mergeCell ref="K250:K252"/>
    <mergeCell ref="L250:L252"/>
    <mergeCell ref="M250:M252"/>
    <mergeCell ref="I250:I252"/>
    <mergeCell ref="J250:J252"/>
    <mergeCell ref="U250:U252"/>
    <mergeCell ref="V250:V252"/>
    <mergeCell ref="A277:F277"/>
    <mergeCell ref="O277:T277"/>
    <mergeCell ref="AC277:AH277"/>
    <mergeCell ref="B278:D278"/>
    <mergeCell ref="E278:F278"/>
    <mergeCell ref="P278:R278"/>
    <mergeCell ref="S278:T278"/>
    <mergeCell ref="AD278:AF278"/>
    <mergeCell ref="AG278:AH278"/>
    <mergeCell ref="K277:K279"/>
    <mergeCell ref="L277:L279"/>
    <mergeCell ref="M277:M279"/>
    <mergeCell ref="I277:I279"/>
    <mergeCell ref="J277:J279"/>
    <mergeCell ref="G277:G279"/>
    <mergeCell ref="H277:H279"/>
    <mergeCell ref="U277:U279"/>
    <mergeCell ref="V277:V279"/>
    <mergeCell ref="A304:F304"/>
    <mergeCell ref="O304:T304"/>
    <mergeCell ref="AC304:AH304"/>
    <mergeCell ref="B305:D305"/>
    <mergeCell ref="E305:F305"/>
    <mergeCell ref="P305:R305"/>
    <mergeCell ref="S305:T305"/>
    <mergeCell ref="AD305:AF305"/>
    <mergeCell ref="AG305:AH305"/>
    <mergeCell ref="K304:K306"/>
    <mergeCell ref="L304:L306"/>
    <mergeCell ref="I304:I306"/>
    <mergeCell ref="J304:J306"/>
    <mergeCell ref="W304:W306"/>
    <mergeCell ref="X304:X306"/>
    <mergeCell ref="G304:G306"/>
    <mergeCell ref="H304:H306"/>
    <mergeCell ref="U304:U306"/>
    <mergeCell ref="V304:V306"/>
    <mergeCell ref="Q2:T2"/>
    <mergeCell ref="A387:F387"/>
    <mergeCell ref="O387:T387"/>
    <mergeCell ref="AC387:AH387"/>
    <mergeCell ref="B388:D388"/>
    <mergeCell ref="E388:F388"/>
    <mergeCell ref="P388:R388"/>
    <mergeCell ref="S388:T388"/>
    <mergeCell ref="AD388:AF388"/>
    <mergeCell ref="AG388:AH388"/>
    <mergeCell ref="A359:F359"/>
    <mergeCell ref="O359:T359"/>
    <mergeCell ref="AC359:AH359"/>
    <mergeCell ref="B360:D360"/>
    <mergeCell ref="E360:F360"/>
    <mergeCell ref="P360:R360"/>
    <mergeCell ref="S360:T360"/>
    <mergeCell ref="AD360:AF360"/>
    <mergeCell ref="AG360:AH360"/>
    <mergeCell ref="A331:F331"/>
    <mergeCell ref="O331:T331"/>
    <mergeCell ref="AC331:AH331"/>
    <mergeCell ref="B332:D332"/>
    <mergeCell ref="E332:F332"/>
    <mergeCell ref="Z33:Z35"/>
    <mergeCell ref="H33:H35"/>
    <mergeCell ref="G33:G35"/>
    <mergeCell ref="AA331:AA333"/>
    <mergeCell ref="AA359:AA361"/>
    <mergeCell ref="K359:K361"/>
    <mergeCell ref="L359:L361"/>
    <mergeCell ref="K331:K333"/>
    <mergeCell ref="L331:L333"/>
    <mergeCell ref="M331:M333"/>
    <mergeCell ref="P332:R332"/>
    <mergeCell ref="S332:T332"/>
    <mergeCell ref="I331:I333"/>
    <mergeCell ref="J331:J333"/>
    <mergeCell ref="I359:I361"/>
    <mergeCell ref="J359:J361"/>
    <mergeCell ref="W331:W333"/>
    <mergeCell ref="X331:X333"/>
    <mergeCell ref="W359:W361"/>
    <mergeCell ref="AM168:AM170"/>
    <mergeCell ref="K387:K389"/>
    <mergeCell ref="L387:L389"/>
    <mergeCell ref="Y387:Y389"/>
    <mergeCell ref="Z387:Z389"/>
    <mergeCell ref="AM387:AM389"/>
    <mergeCell ref="AM359:AM361"/>
    <mergeCell ref="Y359:Y361"/>
    <mergeCell ref="Z359:Z361"/>
    <mergeCell ref="M359:M361"/>
    <mergeCell ref="M387:M389"/>
    <mergeCell ref="AA387:AA389"/>
    <mergeCell ref="X359:X361"/>
    <mergeCell ref="W387:W389"/>
    <mergeCell ref="X387:X389"/>
    <mergeCell ref="AK277:AK279"/>
    <mergeCell ref="AL277:AL279"/>
    <mergeCell ref="AN168:AN170"/>
    <mergeCell ref="AA168:AA170"/>
    <mergeCell ref="AA195:AA197"/>
    <mergeCell ref="AA223:AA225"/>
    <mergeCell ref="Y304:Y306"/>
    <mergeCell ref="Z304:Z306"/>
    <mergeCell ref="AM304:AM306"/>
    <mergeCell ref="AN304:AN306"/>
    <mergeCell ref="Y277:Y279"/>
    <mergeCell ref="Z277:Z279"/>
    <mergeCell ref="AM277:AM279"/>
    <mergeCell ref="AN277:AN279"/>
    <mergeCell ref="Y250:Y252"/>
    <mergeCell ref="Z250:Z252"/>
    <mergeCell ref="AM250:AM252"/>
    <mergeCell ref="AN250:AN252"/>
    <mergeCell ref="AA250:AA252"/>
    <mergeCell ref="AA277:AA279"/>
    <mergeCell ref="AO7:AO9"/>
    <mergeCell ref="AO33:AO35"/>
    <mergeCell ref="AA33:AA35"/>
    <mergeCell ref="M60:M62"/>
    <mergeCell ref="AA60:AA62"/>
    <mergeCell ref="AO60:AO62"/>
    <mergeCell ref="AO87:AO89"/>
    <mergeCell ref="AA87:AA89"/>
    <mergeCell ref="M87:M89"/>
    <mergeCell ref="Y87:Y89"/>
    <mergeCell ref="Z87:Z89"/>
    <mergeCell ref="AM87:AM89"/>
    <mergeCell ref="AN87:AN89"/>
    <mergeCell ref="AM7:AM9"/>
    <mergeCell ref="AN7:AN9"/>
    <mergeCell ref="AM33:AM35"/>
    <mergeCell ref="AN33:AN35"/>
    <mergeCell ref="Y60:Y62"/>
    <mergeCell ref="Z60:Z62"/>
    <mergeCell ref="AM60:AM62"/>
    <mergeCell ref="AN60:AN62"/>
    <mergeCell ref="AO387:AO389"/>
    <mergeCell ref="AO359:AO361"/>
    <mergeCell ref="AO331:AO333"/>
    <mergeCell ref="Y331:Y333"/>
    <mergeCell ref="Z331:Z333"/>
    <mergeCell ref="AM331:AM333"/>
    <mergeCell ref="AN331:AN333"/>
    <mergeCell ref="AD332:AF332"/>
    <mergeCell ref="AG332:AH332"/>
    <mergeCell ref="AN387:AN389"/>
    <mergeCell ref="AN359:AN361"/>
    <mergeCell ref="AO277:AO279"/>
    <mergeCell ref="AO250:AO252"/>
    <mergeCell ref="AO223:AO225"/>
    <mergeCell ref="AO195:AO197"/>
    <mergeCell ref="AO168:AO170"/>
    <mergeCell ref="AO141:AO143"/>
    <mergeCell ref="AO114:AO116"/>
    <mergeCell ref="M304:M306"/>
    <mergeCell ref="AA304:AA306"/>
    <mergeCell ref="AO304:AO306"/>
    <mergeCell ref="AM141:AM143"/>
    <mergeCell ref="AN141:AN143"/>
    <mergeCell ref="AM114:AM116"/>
    <mergeCell ref="AN114:AN116"/>
    <mergeCell ref="Y114:Y116"/>
    <mergeCell ref="Z114:Z116"/>
    <mergeCell ref="AA114:AA116"/>
    <mergeCell ref="AA141:AA143"/>
    <mergeCell ref="AM223:AM225"/>
    <mergeCell ref="AN223:AN225"/>
    <mergeCell ref="AM195:AM197"/>
    <mergeCell ref="AN195:AN197"/>
    <mergeCell ref="Y195:Y197"/>
    <mergeCell ref="Z195:Z197"/>
  </mergeCells>
  <phoneticPr fontId="13" type="noConversion"/>
  <conditionalFormatting sqref="L10:M31">
    <cfRule type="cellIs" dxfId="183" priority="529" operator="lessThan">
      <formula>$F$10</formula>
    </cfRule>
    <cfRule type="cellIs" dxfId="182" priority="531" operator="lessThan">
      <formula>$L$10</formula>
    </cfRule>
    <cfRule type="cellIs" dxfId="181" priority="532" operator="lessThan">
      <formula>$L$10&lt;$F$10</formula>
    </cfRule>
  </conditionalFormatting>
  <conditionalFormatting sqref="L19:M19">
    <cfRule type="cellIs" dxfId="180" priority="530" operator="lessThan">
      <formula>$F$18</formula>
    </cfRule>
  </conditionalFormatting>
  <conditionalFormatting sqref="L36:M57">
    <cfRule type="cellIs" dxfId="179" priority="169" operator="lessThan">
      <formula>$F$10</formula>
    </cfRule>
    <cfRule type="cellIs" dxfId="178" priority="171" operator="lessThan">
      <formula>$L$10</formula>
    </cfRule>
    <cfRule type="cellIs" dxfId="177" priority="172" operator="lessThan">
      <formula>$L$10&lt;$F$10</formula>
    </cfRule>
  </conditionalFormatting>
  <conditionalFormatting sqref="L45:M45">
    <cfRule type="cellIs" dxfId="176" priority="170" operator="lessThan">
      <formula>$F$18</formula>
    </cfRule>
  </conditionalFormatting>
  <conditionalFormatting sqref="L63:M84">
    <cfRule type="cellIs" dxfId="175" priority="153" operator="lessThan">
      <formula>$F$10</formula>
    </cfRule>
    <cfRule type="cellIs" dxfId="174" priority="155" operator="lessThan">
      <formula>$L$10</formula>
    </cfRule>
    <cfRule type="cellIs" dxfId="173" priority="156" operator="lessThan">
      <formula>$L$10&lt;$F$10</formula>
    </cfRule>
  </conditionalFormatting>
  <conditionalFormatting sqref="L72:M72">
    <cfRule type="cellIs" dxfId="172" priority="154" operator="lessThan">
      <formula>$F$18</formula>
    </cfRule>
  </conditionalFormatting>
  <conditionalFormatting sqref="L90:M111">
    <cfRule type="cellIs" dxfId="171" priority="133" operator="lessThan">
      <formula>$F$10</formula>
    </cfRule>
    <cfRule type="cellIs" dxfId="170" priority="135" operator="lessThan">
      <formula>$L$10</formula>
    </cfRule>
    <cfRule type="cellIs" dxfId="169" priority="136" operator="lessThan">
      <formula>$L$10&lt;$F$10</formula>
    </cfRule>
  </conditionalFormatting>
  <conditionalFormatting sqref="L99:M99">
    <cfRule type="cellIs" dxfId="168" priority="134" operator="lessThan">
      <formula>$F$18</formula>
    </cfRule>
  </conditionalFormatting>
  <conditionalFormatting sqref="L117:M138">
    <cfRule type="cellIs" dxfId="167" priority="129" operator="lessThan">
      <formula>$F$10</formula>
    </cfRule>
    <cfRule type="cellIs" dxfId="166" priority="131" operator="lessThan">
      <formula>$L$10</formula>
    </cfRule>
    <cfRule type="cellIs" dxfId="165" priority="132" operator="lessThan">
      <formula>$L$10&lt;$F$10</formula>
    </cfRule>
  </conditionalFormatting>
  <conditionalFormatting sqref="L126:M126">
    <cfRule type="cellIs" dxfId="164" priority="130" operator="lessThan">
      <formula>$F$18</formula>
    </cfRule>
  </conditionalFormatting>
  <conditionalFormatting sqref="L144:M165">
    <cfRule type="cellIs" dxfId="163" priority="121" operator="lessThan">
      <formula>$F$10</formula>
    </cfRule>
    <cfRule type="cellIs" dxfId="162" priority="123" operator="lessThan">
      <formula>$L$10</formula>
    </cfRule>
    <cfRule type="cellIs" dxfId="161" priority="124" operator="lessThan">
      <formula>$L$10&lt;$F$10</formula>
    </cfRule>
  </conditionalFormatting>
  <conditionalFormatting sqref="L153:M153">
    <cfRule type="cellIs" dxfId="160" priority="122" operator="lessThan">
      <formula>$F$18</formula>
    </cfRule>
  </conditionalFormatting>
  <conditionalFormatting sqref="L171:M192">
    <cfRule type="cellIs" dxfId="159" priority="113" operator="lessThan">
      <formula>$F$10</formula>
    </cfRule>
    <cfRule type="cellIs" dxfId="158" priority="115" operator="lessThan">
      <formula>$L$10</formula>
    </cfRule>
    <cfRule type="cellIs" dxfId="157" priority="116" operator="lessThan">
      <formula>$L$10&lt;$F$10</formula>
    </cfRule>
  </conditionalFormatting>
  <conditionalFormatting sqref="L180:M180">
    <cfRule type="cellIs" dxfId="156" priority="114" operator="lessThan">
      <formula>$F$18</formula>
    </cfRule>
  </conditionalFormatting>
  <conditionalFormatting sqref="L198:M219">
    <cfRule type="cellIs" dxfId="155" priority="105" operator="lessThan">
      <formula>$F$10</formula>
    </cfRule>
    <cfRule type="cellIs" dxfId="154" priority="107" operator="lessThan">
      <formula>$L$10</formula>
    </cfRule>
    <cfRule type="cellIs" dxfId="153" priority="108" operator="lessThan">
      <formula>$L$10&lt;$F$10</formula>
    </cfRule>
  </conditionalFormatting>
  <conditionalFormatting sqref="L207:M207">
    <cfRule type="cellIs" dxfId="152" priority="106" operator="lessThan">
      <formula>$F$18</formula>
    </cfRule>
  </conditionalFormatting>
  <conditionalFormatting sqref="L226:M247">
    <cfRule type="cellIs" dxfId="151" priority="97" operator="lessThan">
      <formula>$F$10</formula>
    </cfRule>
    <cfRule type="cellIs" dxfId="150" priority="99" operator="lessThan">
      <formula>$L$10</formula>
    </cfRule>
    <cfRule type="cellIs" dxfId="149" priority="100" operator="lessThan">
      <formula>$L$10&lt;$F$10</formula>
    </cfRule>
  </conditionalFormatting>
  <conditionalFormatting sqref="L235:M235">
    <cfRule type="cellIs" dxfId="148" priority="98" operator="lessThan">
      <formula>$F$18</formula>
    </cfRule>
  </conditionalFormatting>
  <conditionalFormatting sqref="L253:M274">
    <cfRule type="cellIs" dxfId="147" priority="89" operator="lessThan">
      <formula>$F$10</formula>
    </cfRule>
    <cfRule type="cellIs" dxfId="146" priority="91" operator="lessThan">
      <formula>$L$10</formula>
    </cfRule>
    <cfRule type="cellIs" dxfId="145" priority="92" operator="lessThan">
      <formula>$L$10&lt;$F$10</formula>
    </cfRule>
  </conditionalFormatting>
  <conditionalFormatting sqref="L262:M262">
    <cfRule type="cellIs" dxfId="144" priority="90" operator="lessThan">
      <formula>$F$18</formula>
    </cfRule>
  </conditionalFormatting>
  <conditionalFormatting sqref="L280:M301">
    <cfRule type="cellIs" dxfId="143" priority="81" operator="lessThan">
      <formula>$F$10</formula>
    </cfRule>
    <cfRule type="cellIs" dxfId="142" priority="83" operator="lessThan">
      <formula>$L$10</formula>
    </cfRule>
    <cfRule type="cellIs" dxfId="141" priority="84" operator="lessThan">
      <formula>$L$10&lt;$F$10</formula>
    </cfRule>
  </conditionalFormatting>
  <conditionalFormatting sqref="L289:M289">
    <cfRule type="cellIs" dxfId="140" priority="82" operator="lessThan">
      <formula>$F$18</formula>
    </cfRule>
  </conditionalFormatting>
  <conditionalFormatting sqref="L307:M328">
    <cfRule type="cellIs" dxfId="139" priority="73" operator="lessThan">
      <formula>$F$10</formula>
    </cfRule>
    <cfRule type="cellIs" dxfId="138" priority="75" operator="lessThan">
      <formula>$L$10</formula>
    </cfRule>
    <cfRule type="cellIs" dxfId="137" priority="76" operator="lessThan">
      <formula>$L$10&lt;$F$10</formula>
    </cfRule>
  </conditionalFormatting>
  <conditionalFormatting sqref="L316:M316">
    <cfRule type="cellIs" dxfId="136" priority="74" operator="lessThan">
      <formula>$F$18</formula>
    </cfRule>
  </conditionalFormatting>
  <conditionalFormatting sqref="L334:M355">
    <cfRule type="cellIs" dxfId="135" priority="65" operator="lessThan">
      <formula>$F$10</formula>
    </cfRule>
    <cfRule type="cellIs" dxfId="134" priority="67" operator="lessThan">
      <formula>$L$10</formula>
    </cfRule>
    <cfRule type="cellIs" dxfId="133" priority="68" operator="lessThan">
      <formula>$L$10&lt;$F$10</formula>
    </cfRule>
  </conditionalFormatting>
  <conditionalFormatting sqref="L343:M343">
    <cfRule type="cellIs" dxfId="132" priority="66" operator="lessThan">
      <formula>$F$18</formula>
    </cfRule>
  </conditionalFormatting>
  <conditionalFormatting sqref="L362:M383">
    <cfRule type="cellIs" dxfId="131" priority="57" operator="lessThan">
      <formula>$F$10</formula>
    </cfRule>
    <cfRule type="cellIs" dxfId="130" priority="59" operator="lessThan">
      <formula>$L$10</formula>
    </cfRule>
    <cfRule type="cellIs" dxfId="129" priority="60" operator="lessThan">
      <formula>$L$10&lt;$F$10</formula>
    </cfRule>
  </conditionalFormatting>
  <conditionalFormatting sqref="L371:M371">
    <cfRule type="cellIs" dxfId="128" priority="58" operator="lessThan">
      <formula>$F$18</formula>
    </cfRule>
  </conditionalFormatting>
  <conditionalFormatting sqref="L390:M411">
    <cfRule type="cellIs" dxfId="127" priority="49" operator="lessThan">
      <formula>$F$10</formula>
    </cfRule>
    <cfRule type="cellIs" dxfId="126" priority="51" operator="lessThan">
      <formula>$L$10</formula>
    </cfRule>
    <cfRule type="cellIs" dxfId="125" priority="52" operator="lessThan">
      <formula>$L$10&lt;$F$10</formula>
    </cfRule>
  </conditionalFormatting>
  <conditionalFormatting sqref="L399:M399">
    <cfRule type="cellIs" dxfId="124" priority="50" operator="lessThan">
      <formula>$F$18</formula>
    </cfRule>
  </conditionalFormatting>
  <conditionalFormatting sqref="Z10:AA31">
    <cfRule type="cellIs" dxfId="123" priority="173" operator="lessThan">
      <formula>$F$10</formula>
    </cfRule>
    <cfRule type="cellIs" dxfId="122" priority="175" operator="lessThan">
      <formula>$L$10</formula>
    </cfRule>
    <cfRule type="cellIs" dxfId="121" priority="176" operator="lessThan">
      <formula>$L$10&lt;$F$10</formula>
    </cfRule>
  </conditionalFormatting>
  <conditionalFormatting sqref="Z19:AA19">
    <cfRule type="cellIs" dxfId="120" priority="174" operator="lessThan">
      <formula>$F$18</formula>
    </cfRule>
  </conditionalFormatting>
  <conditionalFormatting sqref="Z36:AA57">
    <cfRule type="cellIs" dxfId="119" priority="157" operator="lessThan">
      <formula>$F$10</formula>
    </cfRule>
    <cfRule type="cellIs" dxfId="118" priority="159" operator="lessThan">
      <formula>$L$10</formula>
    </cfRule>
    <cfRule type="cellIs" dxfId="117" priority="160" operator="lessThan">
      <formula>$L$10&lt;$F$10</formula>
    </cfRule>
  </conditionalFormatting>
  <conditionalFormatting sqref="Z45:AA45">
    <cfRule type="cellIs" dxfId="116" priority="158" operator="lessThan">
      <formula>$F$18</formula>
    </cfRule>
  </conditionalFormatting>
  <conditionalFormatting sqref="Z63:AA84">
    <cfRule type="cellIs" dxfId="115" priority="149" operator="lessThan">
      <formula>$F$10</formula>
    </cfRule>
    <cfRule type="cellIs" dxfId="114" priority="151" operator="lessThan">
      <formula>$L$10</formula>
    </cfRule>
    <cfRule type="cellIs" dxfId="113" priority="152" operator="lessThan">
      <formula>$L$10&lt;$F$10</formula>
    </cfRule>
  </conditionalFormatting>
  <conditionalFormatting sqref="Z72:AA72">
    <cfRule type="cellIs" dxfId="112" priority="150" operator="lessThan">
      <formula>$F$18</formula>
    </cfRule>
  </conditionalFormatting>
  <conditionalFormatting sqref="Z90:AA111">
    <cfRule type="cellIs" dxfId="111" priority="137" operator="lessThan">
      <formula>$F$10</formula>
    </cfRule>
    <cfRule type="cellIs" dxfId="110" priority="139" operator="lessThan">
      <formula>$L$10</formula>
    </cfRule>
    <cfRule type="cellIs" dxfId="109" priority="140" operator="lessThan">
      <formula>$L$10&lt;$F$10</formula>
    </cfRule>
  </conditionalFormatting>
  <conditionalFormatting sqref="Z99:AA99">
    <cfRule type="cellIs" dxfId="108" priority="138" operator="lessThan">
      <formula>$F$18</formula>
    </cfRule>
  </conditionalFormatting>
  <conditionalFormatting sqref="Z117:AA138">
    <cfRule type="cellIs" dxfId="107" priority="125" operator="lessThan">
      <formula>$F$10</formula>
    </cfRule>
    <cfRule type="cellIs" dxfId="106" priority="127" operator="lessThan">
      <formula>$L$10</formula>
    </cfRule>
    <cfRule type="cellIs" dxfId="105" priority="128" operator="lessThan">
      <formula>$L$10&lt;$F$10</formula>
    </cfRule>
  </conditionalFormatting>
  <conditionalFormatting sqref="Z126:AA126">
    <cfRule type="cellIs" dxfId="104" priority="126" operator="lessThan">
      <formula>$F$18</formula>
    </cfRule>
  </conditionalFormatting>
  <conditionalFormatting sqref="Z144:AA165">
    <cfRule type="cellIs" dxfId="103" priority="117" operator="lessThan">
      <formula>$F$10</formula>
    </cfRule>
    <cfRule type="cellIs" dxfId="102" priority="119" operator="lessThan">
      <formula>$L$10</formula>
    </cfRule>
    <cfRule type="cellIs" dxfId="101" priority="120" operator="lessThan">
      <formula>$L$10&lt;$F$10</formula>
    </cfRule>
  </conditionalFormatting>
  <conditionalFormatting sqref="Z153:AA153">
    <cfRule type="cellIs" dxfId="100" priority="118" operator="lessThan">
      <formula>$F$18</formula>
    </cfRule>
  </conditionalFormatting>
  <conditionalFormatting sqref="Z171:AA192">
    <cfRule type="cellIs" dxfId="99" priority="109" operator="lessThan">
      <formula>$F$10</formula>
    </cfRule>
    <cfRule type="cellIs" dxfId="98" priority="111" operator="lessThan">
      <formula>$L$10</formula>
    </cfRule>
    <cfRule type="cellIs" dxfId="97" priority="112" operator="lessThan">
      <formula>$L$10&lt;$F$10</formula>
    </cfRule>
  </conditionalFormatting>
  <conditionalFormatting sqref="Z180:AA180">
    <cfRule type="cellIs" dxfId="96" priority="110" operator="lessThan">
      <formula>$F$18</formula>
    </cfRule>
  </conditionalFormatting>
  <conditionalFormatting sqref="Z198:AA219">
    <cfRule type="cellIs" dxfId="95" priority="101" operator="lessThan">
      <formula>$F$10</formula>
    </cfRule>
    <cfRule type="cellIs" dxfId="94" priority="103" operator="lessThan">
      <formula>$L$10</formula>
    </cfRule>
    <cfRule type="cellIs" dxfId="93" priority="104" operator="lessThan">
      <formula>$L$10&lt;$F$10</formula>
    </cfRule>
  </conditionalFormatting>
  <conditionalFormatting sqref="Z207:AA207">
    <cfRule type="cellIs" dxfId="92" priority="102" operator="lessThan">
      <formula>$F$18</formula>
    </cfRule>
  </conditionalFormatting>
  <conditionalFormatting sqref="Z226:AA247">
    <cfRule type="cellIs" dxfId="91" priority="93" operator="lessThan">
      <formula>$F$10</formula>
    </cfRule>
    <cfRule type="cellIs" dxfId="90" priority="95" operator="lessThan">
      <formula>$L$10</formula>
    </cfRule>
    <cfRule type="cellIs" dxfId="89" priority="96" operator="lessThan">
      <formula>$L$10&lt;$F$10</formula>
    </cfRule>
  </conditionalFormatting>
  <conditionalFormatting sqref="Z235:AA235">
    <cfRule type="cellIs" dxfId="88" priority="94" operator="lessThan">
      <formula>$F$18</formula>
    </cfRule>
  </conditionalFormatting>
  <conditionalFormatting sqref="Z253:AA274">
    <cfRule type="cellIs" dxfId="87" priority="85" operator="lessThan">
      <formula>$F$10</formula>
    </cfRule>
    <cfRule type="cellIs" dxfId="86" priority="87" operator="lessThan">
      <formula>$L$10</formula>
    </cfRule>
    <cfRule type="cellIs" dxfId="85" priority="88" operator="lessThan">
      <formula>$L$10&lt;$F$10</formula>
    </cfRule>
  </conditionalFormatting>
  <conditionalFormatting sqref="Z262:AA262">
    <cfRule type="cellIs" dxfId="84" priority="86" operator="lessThan">
      <formula>$F$18</formula>
    </cfRule>
  </conditionalFormatting>
  <conditionalFormatting sqref="Z280:AA301">
    <cfRule type="cellIs" dxfId="83" priority="77" operator="lessThan">
      <formula>$F$10</formula>
    </cfRule>
    <cfRule type="cellIs" dxfId="82" priority="79" operator="lessThan">
      <formula>$L$10</formula>
    </cfRule>
    <cfRule type="cellIs" dxfId="81" priority="80" operator="lessThan">
      <formula>$L$10&lt;$F$10</formula>
    </cfRule>
  </conditionalFormatting>
  <conditionalFormatting sqref="Z289:AA289">
    <cfRule type="cellIs" dxfId="80" priority="78" operator="lessThan">
      <formula>$F$18</formula>
    </cfRule>
  </conditionalFormatting>
  <conditionalFormatting sqref="Z307:AA328">
    <cfRule type="cellIs" dxfId="79" priority="69" operator="lessThan">
      <formula>$F$10</formula>
    </cfRule>
    <cfRule type="cellIs" dxfId="78" priority="71" operator="lessThan">
      <formula>$L$10</formula>
    </cfRule>
    <cfRule type="cellIs" dxfId="77" priority="72" operator="lessThan">
      <formula>$L$10&lt;$F$10</formula>
    </cfRule>
  </conditionalFormatting>
  <conditionalFormatting sqref="Z316:AA316">
    <cfRule type="cellIs" dxfId="76" priority="70" operator="lessThan">
      <formula>$F$18</formula>
    </cfRule>
  </conditionalFormatting>
  <conditionalFormatting sqref="Z334:AA355">
    <cfRule type="cellIs" dxfId="75" priority="61" operator="lessThan">
      <formula>$F$10</formula>
    </cfRule>
    <cfRule type="cellIs" dxfId="74" priority="63" operator="lessThan">
      <formula>$L$10</formula>
    </cfRule>
    <cfRule type="cellIs" dxfId="73" priority="64" operator="lessThan">
      <formula>$L$10&lt;$F$10</formula>
    </cfRule>
  </conditionalFormatting>
  <conditionalFormatting sqref="Z343:AA343">
    <cfRule type="cellIs" dxfId="72" priority="62" operator="lessThan">
      <formula>$F$18</formula>
    </cfRule>
  </conditionalFormatting>
  <conditionalFormatting sqref="Z362:AA383">
    <cfRule type="cellIs" dxfId="71" priority="53" operator="lessThan">
      <formula>$F$10</formula>
    </cfRule>
    <cfRule type="cellIs" dxfId="70" priority="55" operator="lessThan">
      <formula>$L$10</formula>
    </cfRule>
    <cfRule type="cellIs" dxfId="69" priority="56" operator="lessThan">
      <formula>$L$10&lt;$F$10</formula>
    </cfRule>
  </conditionalFormatting>
  <conditionalFormatting sqref="Z371:AA371">
    <cfRule type="cellIs" dxfId="68" priority="54" operator="lessThan">
      <formula>$F$18</formula>
    </cfRule>
  </conditionalFormatting>
  <conditionalFormatting sqref="Z390:AA411">
    <cfRule type="cellIs" dxfId="67" priority="45" operator="lessThan">
      <formula>$F$10</formula>
    </cfRule>
    <cfRule type="cellIs" dxfId="66" priority="47" operator="lessThan">
      <formula>$L$10</formula>
    </cfRule>
    <cfRule type="cellIs" dxfId="65" priority="48" operator="lessThan">
      <formula>$L$10&lt;$F$10</formula>
    </cfRule>
  </conditionalFormatting>
  <conditionalFormatting sqref="Z399:AA399">
    <cfRule type="cellIs" dxfId="64" priority="46" operator="lessThan">
      <formula>$F$18</formula>
    </cfRule>
  </conditionalFormatting>
  <conditionalFormatting sqref="AN10:AO31">
    <cfRule type="cellIs" dxfId="63" priority="165" operator="lessThan">
      <formula>$F$10</formula>
    </cfRule>
    <cfRule type="cellIs" dxfId="62" priority="167" operator="lessThan">
      <formula>$L$10</formula>
    </cfRule>
    <cfRule type="cellIs" dxfId="61" priority="168" operator="lessThan">
      <formula>$L$10&lt;$F$10</formula>
    </cfRule>
  </conditionalFormatting>
  <conditionalFormatting sqref="AN19:AO19">
    <cfRule type="cellIs" dxfId="60" priority="166" operator="lessThan">
      <formula>$F$18</formula>
    </cfRule>
  </conditionalFormatting>
  <conditionalFormatting sqref="AN36:AO57">
    <cfRule type="cellIs" dxfId="59" priority="161" operator="lessThan">
      <formula>$F$10</formula>
    </cfRule>
    <cfRule type="cellIs" dxfId="58" priority="163" operator="lessThan">
      <formula>$L$10</formula>
    </cfRule>
    <cfRule type="cellIs" dxfId="57" priority="164" operator="lessThan">
      <formula>$L$10&lt;$F$10</formula>
    </cfRule>
  </conditionalFormatting>
  <conditionalFormatting sqref="AN45:AO45">
    <cfRule type="cellIs" dxfId="56" priority="162" operator="lessThan">
      <formula>$F$18</formula>
    </cfRule>
  </conditionalFormatting>
  <conditionalFormatting sqref="AN63:AO84">
    <cfRule type="cellIs" dxfId="55" priority="145" operator="lessThan">
      <formula>$F$10</formula>
    </cfRule>
    <cfRule type="cellIs" dxfId="54" priority="147" operator="lessThan">
      <formula>$L$10</formula>
    </cfRule>
    <cfRule type="cellIs" dxfId="53" priority="148" operator="lessThan">
      <formula>$L$10&lt;$F$10</formula>
    </cfRule>
  </conditionalFormatting>
  <conditionalFormatting sqref="AN72:AO72">
    <cfRule type="cellIs" dxfId="52" priority="146" operator="lessThan">
      <formula>$F$18</formula>
    </cfRule>
  </conditionalFormatting>
  <conditionalFormatting sqref="AN90:AO111">
    <cfRule type="cellIs" dxfId="51" priority="141" operator="lessThan">
      <formula>$F$10</formula>
    </cfRule>
    <cfRule type="cellIs" dxfId="50" priority="143" operator="lessThan">
      <formula>$L$10</formula>
    </cfRule>
    <cfRule type="cellIs" dxfId="49" priority="144" operator="lessThan">
      <formula>$L$10&lt;$F$10</formula>
    </cfRule>
  </conditionalFormatting>
  <conditionalFormatting sqref="AN99:AO99">
    <cfRule type="cellIs" dxfId="48" priority="142" operator="lessThan">
      <formula>$F$18</formula>
    </cfRule>
  </conditionalFormatting>
  <conditionalFormatting sqref="AN117:AO138">
    <cfRule type="cellIs" dxfId="47" priority="1" operator="lessThan">
      <formula>$F$10</formula>
    </cfRule>
    <cfRule type="cellIs" dxfId="46" priority="3" operator="lessThan">
      <formula>$L$10</formula>
    </cfRule>
    <cfRule type="cellIs" dxfId="45" priority="4" operator="lessThan">
      <formula>$L$10&lt;$F$10</formula>
    </cfRule>
  </conditionalFormatting>
  <conditionalFormatting sqref="AN126:AO126">
    <cfRule type="cellIs" dxfId="44" priority="2" operator="lessThan">
      <formula>$F$18</formula>
    </cfRule>
  </conditionalFormatting>
  <conditionalFormatting sqref="AN144:AO165">
    <cfRule type="cellIs" dxfId="43" priority="5" operator="lessThan">
      <formula>$F$10</formula>
    </cfRule>
    <cfRule type="cellIs" dxfId="42" priority="7" operator="lessThan">
      <formula>$L$10</formula>
    </cfRule>
    <cfRule type="cellIs" dxfId="41" priority="8" operator="lessThan">
      <formula>$L$10&lt;$F$10</formula>
    </cfRule>
  </conditionalFormatting>
  <conditionalFormatting sqref="AN153:AO153">
    <cfRule type="cellIs" dxfId="40" priority="6" operator="lessThan">
      <formula>$F$18</formula>
    </cfRule>
  </conditionalFormatting>
  <conditionalFormatting sqref="AN171:AO192">
    <cfRule type="cellIs" dxfId="39" priority="9" operator="lessThan">
      <formula>$F$10</formula>
    </cfRule>
    <cfRule type="cellIs" dxfId="38" priority="11" operator="lessThan">
      <formula>$L$10</formula>
    </cfRule>
    <cfRule type="cellIs" dxfId="37" priority="12" operator="lessThan">
      <formula>$L$10&lt;$F$10</formula>
    </cfRule>
  </conditionalFormatting>
  <conditionalFormatting sqref="AN180:AO180">
    <cfRule type="cellIs" dxfId="36" priority="10" operator="lessThan">
      <formula>$F$18</formula>
    </cfRule>
  </conditionalFormatting>
  <conditionalFormatting sqref="AN198:AO219">
    <cfRule type="cellIs" dxfId="35" priority="13" operator="lessThan">
      <formula>$F$10</formula>
    </cfRule>
    <cfRule type="cellIs" dxfId="34" priority="15" operator="lessThan">
      <formula>$L$10</formula>
    </cfRule>
    <cfRule type="cellIs" dxfId="33" priority="16" operator="lessThan">
      <formula>$L$10&lt;$F$10</formula>
    </cfRule>
  </conditionalFormatting>
  <conditionalFormatting sqref="AN207:AO207">
    <cfRule type="cellIs" dxfId="32" priority="14" operator="lessThan">
      <formula>$F$18</formula>
    </cfRule>
  </conditionalFormatting>
  <conditionalFormatting sqref="AN226:AO247">
    <cfRule type="cellIs" dxfId="31" priority="17" operator="lessThan">
      <formula>$F$10</formula>
    </cfRule>
    <cfRule type="cellIs" dxfId="30" priority="19" operator="lessThan">
      <formula>$L$10</formula>
    </cfRule>
    <cfRule type="cellIs" dxfId="29" priority="20" operator="lessThan">
      <formula>$L$10&lt;$F$10</formula>
    </cfRule>
  </conditionalFormatting>
  <conditionalFormatting sqref="AN235:AO235">
    <cfRule type="cellIs" dxfId="28" priority="18" operator="lessThan">
      <formula>$F$18</formula>
    </cfRule>
  </conditionalFormatting>
  <conditionalFormatting sqref="AN253:AO274">
    <cfRule type="cellIs" dxfId="27" priority="21" operator="lessThan">
      <formula>$F$10</formula>
    </cfRule>
    <cfRule type="cellIs" dxfId="26" priority="23" operator="lessThan">
      <formula>$L$10</formula>
    </cfRule>
    <cfRule type="cellIs" dxfId="25" priority="24" operator="lessThan">
      <formula>$L$10&lt;$F$10</formula>
    </cfRule>
  </conditionalFormatting>
  <conditionalFormatting sqref="AN262:AO262">
    <cfRule type="cellIs" dxfId="24" priority="22" operator="lessThan">
      <formula>$F$18</formula>
    </cfRule>
  </conditionalFormatting>
  <conditionalFormatting sqref="AN280:AO301">
    <cfRule type="cellIs" dxfId="23" priority="25" operator="lessThan">
      <formula>$F$10</formula>
    </cfRule>
    <cfRule type="cellIs" dxfId="22" priority="27" operator="lessThan">
      <formula>$L$10</formula>
    </cfRule>
    <cfRule type="cellIs" dxfId="21" priority="28" operator="lessThan">
      <formula>$L$10&lt;$F$10</formula>
    </cfRule>
  </conditionalFormatting>
  <conditionalFormatting sqref="AN289:AO289">
    <cfRule type="cellIs" dxfId="20" priority="26" operator="lessThan">
      <formula>$F$18</formula>
    </cfRule>
  </conditionalFormatting>
  <conditionalFormatting sqref="AN307:AO328">
    <cfRule type="cellIs" dxfId="19" priority="29" operator="lessThan">
      <formula>$F$10</formula>
    </cfRule>
    <cfRule type="cellIs" dxfId="18" priority="31" operator="lessThan">
      <formula>$L$10</formula>
    </cfRule>
    <cfRule type="cellIs" dxfId="17" priority="32" operator="lessThan">
      <formula>$L$10&lt;$F$10</formula>
    </cfRule>
  </conditionalFormatting>
  <conditionalFormatting sqref="AN316:AO316">
    <cfRule type="cellIs" dxfId="16" priority="30" operator="lessThan">
      <formula>$F$18</formula>
    </cfRule>
  </conditionalFormatting>
  <conditionalFormatting sqref="AN334:AO355">
    <cfRule type="cellIs" dxfId="15" priority="33" operator="lessThan">
      <formula>$F$10</formula>
    </cfRule>
    <cfRule type="cellIs" dxfId="14" priority="35" operator="lessThan">
      <formula>$L$10</formula>
    </cfRule>
    <cfRule type="cellIs" dxfId="13" priority="36" operator="lessThan">
      <formula>$L$10&lt;$F$10</formula>
    </cfRule>
  </conditionalFormatting>
  <conditionalFormatting sqref="AN343:AO343">
    <cfRule type="cellIs" dxfId="12" priority="34" operator="lessThan">
      <formula>$F$18</formula>
    </cfRule>
  </conditionalFormatting>
  <conditionalFormatting sqref="AN362:AO383">
    <cfRule type="cellIs" dxfId="11" priority="37" operator="lessThan">
      <formula>$F$10</formula>
    </cfRule>
    <cfRule type="cellIs" dxfId="10" priority="39" operator="lessThan">
      <formula>$L$10</formula>
    </cfRule>
    <cfRule type="cellIs" dxfId="9" priority="40" operator="lessThan">
      <formula>$L$10&lt;$F$10</formula>
    </cfRule>
  </conditionalFormatting>
  <conditionalFormatting sqref="AN371:AO371">
    <cfRule type="cellIs" dxfId="8" priority="38" operator="lessThan">
      <formula>$F$18</formula>
    </cfRule>
  </conditionalFormatting>
  <conditionalFormatting sqref="AN390:AO411">
    <cfRule type="cellIs" dxfId="7" priority="41" operator="lessThan">
      <formula>$F$10</formula>
    </cfRule>
    <cfRule type="cellIs" dxfId="6" priority="43" operator="lessThan">
      <formula>$L$10</formula>
    </cfRule>
    <cfRule type="cellIs" dxfId="5" priority="44" operator="lessThan">
      <formula>$L$10&lt;$F$10</formula>
    </cfRule>
  </conditionalFormatting>
  <conditionalFormatting sqref="AN399:AO399">
    <cfRule type="cellIs" dxfId="4" priority="42" operator="lessThan">
      <formula>$F$18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topLeftCell="A433" zoomScale="70" zoomScaleNormal="70" workbookViewId="0">
      <selection activeCell="R456" sqref="R456"/>
    </sheetView>
  </sheetViews>
  <sheetFormatPr baseColWidth="10" defaultColWidth="8.83203125" defaultRowHeight="15" x14ac:dyDescent="0.2"/>
  <cols>
    <col min="2" max="2" width="10.1640625" bestFit="1" customWidth="1"/>
    <col min="3" max="3" width="12.33203125" bestFit="1" customWidth="1"/>
    <col min="6" max="6" width="9.6640625" bestFit="1" customWidth="1"/>
    <col min="7" max="7" width="10.1640625" bestFit="1" customWidth="1"/>
    <col min="10" max="10" width="10.1640625" bestFit="1" customWidth="1"/>
    <col min="14" max="14" width="9.6640625" bestFit="1" customWidth="1"/>
    <col min="15" max="15" width="10.1640625" bestFit="1" customWidth="1"/>
    <col min="18" max="18" width="10.1640625" bestFit="1" customWidth="1"/>
    <col min="22" max="22" width="9.6640625" bestFit="1" customWidth="1"/>
    <col min="23" max="23" width="10.1640625" bestFit="1" customWidth="1"/>
  </cols>
  <sheetData>
    <row r="1" spans="1:23" x14ac:dyDescent="0.2">
      <c r="A1" s="561" t="s">
        <v>1159</v>
      </c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2"/>
      <c r="P1" s="562"/>
      <c r="Q1" s="562"/>
      <c r="R1" s="562"/>
      <c r="S1" s="562"/>
      <c r="T1" s="562"/>
      <c r="U1" s="562"/>
      <c r="V1" s="562"/>
      <c r="W1" s="563"/>
    </row>
    <row r="2" spans="1:23" ht="16" thickBot="1" x14ac:dyDescent="0.25">
      <c r="A2" s="564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6"/>
    </row>
    <row r="3" spans="1:23" ht="16" thickBot="1" x14ac:dyDescent="0.25"/>
    <row r="4" spans="1:23" ht="16" thickBot="1" x14ac:dyDescent="0.25">
      <c r="A4" s="543" t="s">
        <v>928</v>
      </c>
      <c r="B4" s="544"/>
      <c r="C4" s="544"/>
      <c r="D4" s="544"/>
      <c r="E4" s="544"/>
      <c r="F4" s="544"/>
      <c r="G4" s="545"/>
      <c r="I4" s="543" t="s">
        <v>928</v>
      </c>
      <c r="J4" s="544"/>
      <c r="K4" s="544"/>
      <c r="L4" s="544"/>
      <c r="M4" s="544"/>
      <c r="N4" s="544"/>
      <c r="O4" s="545"/>
      <c r="Q4" s="543" t="s">
        <v>928</v>
      </c>
      <c r="R4" s="544"/>
      <c r="S4" s="544"/>
      <c r="T4" s="544"/>
      <c r="U4" s="544"/>
      <c r="V4" s="544"/>
      <c r="W4" s="545"/>
    </row>
    <row r="5" spans="1:23" ht="16" thickBot="1" x14ac:dyDescent="0.25">
      <c r="A5" s="546" t="s">
        <v>1156</v>
      </c>
      <c r="B5" s="548" t="s">
        <v>790</v>
      </c>
      <c r="C5" s="550" t="s">
        <v>1092</v>
      </c>
      <c r="D5" s="551"/>
      <c r="E5" s="552"/>
      <c r="F5" s="553" t="s">
        <v>958</v>
      </c>
      <c r="G5" s="554"/>
      <c r="I5" s="546" t="s">
        <v>1156</v>
      </c>
      <c r="J5" s="548" t="s">
        <v>790</v>
      </c>
      <c r="K5" s="550" t="s">
        <v>1092</v>
      </c>
      <c r="L5" s="551"/>
      <c r="M5" s="552"/>
      <c r="N5" s="553" t="s">
        <v>958</v>
      </c>
      <c r="O5" s="554"/>
      <c r="Q5" s="546" t="s">
        <v>1156</v>
      </c>
      <c r="R5" s="548" t="s">
        <v>790</v>
      </c>
      <c r="S5" s="550" t="s">
        <v>1092</v>
      </c>
      <c r="T5" s="551"/>
      <c r="U5" s="552"/>
      <c r="V5" s="553" t="s">
        <v>958</v>
      </c>
      <c r="W5" s="554"/>
    </row>
    <row r="6" spans="1:23" ht="16" thickBot="1" x14ac:dyDescent="0.25">
      <c r="A6" s="547"/>
      <c r="B6" s="549"/>
      <c r="C6" s="327" t="s">
        <v>950</v>
      </c>
      <c r="D6" s="327" t="s">
        <v>951</v>
      </c>
      <c r="E6" s="327" t="s">
        <v>952</v>
      </c>
      <c r="F6" s="327" t="s">
        <v>956</v>
      </c>
      <c r="G6" s="327" t="s">
        <v>957</v>
      </c>
      <c r="I6" s="547"/>
      <c r="J6" s="549"/>
      <c r="K6" s="327" t="s">
        <v>950</v>
      </c>
      <c r="L6" s="327" t="s">
        <v>951</v>
      </c>
      <c r="M6" s="327" t="s">
        <v>952</v>
      </c>
      <c r="N6" s="327" t="s">
        <v>956</v>
      </c>
      <c r="O6" s="327" t="s">
        <v>957</v>
      </c>
      <c r="Q6" s="547"/>
      <c r="R6" s="549"/>
      <c r="S6" s="327" t="s">
        <v>950</v>
      </c>
      <c r="T6" s="327" t="s">
        <v>951</v>
      </c>
      <c r="U6" s="327" t="s">
        <v>952</v>
      </c>
      <c r="V6" s="327" t="s">
        <v>956</v>
      </c>
      <c r="W6" s="327" t="s">
        <v>957</v>
      </c>
    </row>
    <row r="7" spans="1:23" x14ac:dyDescent="0.2">
      <c r="A7" s="555" t="s">
        <v>1155</v>
      </c>
      <c r="B7" s="336" t="s">
        <v>1140</v>
      </c>
      <c r="C7" s="328">
        <f>'Flusso dati statici sensori'!B10</f>
        <v>5.1999999999999998E-2</v>
      </c>
      <c r="D7" s="341">
        <f>'Flusso dati statici sensori'!C10</f>
        <v>7.3999999999999996E-2</v>
      </c>
      <c r="E7" s="350">
        <f>'Flusso dati statici sensori'!D10</f>
        <v>5.3999999999999999E-2</v>
      </c>
      <c r="F7" s="266">
        <f>'Flusso dati statici sensori'!E10</f>
        <v>7.7000000000000002E-3</v>
      </c>
      <c r="G7" s="343">
        <f>'Flusso dati statici sensori'!F10</f>
        <v>8.0000000000000002E-3</v>
      </c>
      <c r="I7" s="555" t="s">
        <v>1157</v>
      </c>
      <c r="J7" s="336" t="s">
        <v>1140</v>
      </c>
      <c r="K7" s="328">
        <f>'Flusso dati statici sensori'!P10</f>
        <v>5.6000000000000001E-2</v>
      </c>
      <c r="L7" s="341">
        <f>'Flusso dati statici sensori'!Q10</f>
        <v>7.9000000000000001E-2</v>
      </c>
      <c r="M7" s="216">
        <f>'Flusso dati statici sensori'!R10</f>
        <v>0.05</v>
      </c>
      <c r="N7" s="353">
        <f>'Flusso dati statici sensori'!S10</f>
        <v>8.3999999999999995E-3</v>
      </c>
      <c r="O7" s="343">
        <f>'Flusso dati statici sensori'!T10</f>
        <v>8.6E-3</v>
      </c>
      <c r="Q7" s="555" t="s">
        <v>1158</v>
      </c>
      <c r="R7" s="336" t="s">
        <v>1140</v>
      </c>
      <c r="S7" s="328">
        <f>'Flusso dati statici sensori'!AD10</f>
        <v>5.6000000000000001E-2</v>
      </c>
      <c r="T7" s="341">
        <f>'Flusso dati statici sensori'!AE10</f>
        <v>7.9000000000000001E-2</v>
      </c>
      <c r="U7" s="216">
        <f>'Flusso dati statici sensori'!AF10</f>
        <v>5.6000000000000001E-2</v>
      </c>
      <c r="V7" s="353">
        <f>'Flusso dati statici sensori'!AG10</f>
        <v>8.5000000000000006E-3</v>
      </c>
      <c r="W7" s="343">
        <f>'Flusso dati statici sensori'!AH10</f>
        <v>8.3000000000000001E-3</v>
      </c>
    </row>
    <row r="8" spans="1:23" x14ac:dyDescent="0.2">
      <c r="A8" s="556"/>
      <c r="B8" s="337" t="s">
        <v>1141</v>
      </c>
      <c r="C8" s="344">
        <f>'Flusso dati statici sensori'!B36</f>
        <v>5.8999999999999997E-2</v>
      </c>
      <c r="D8" s="339">
        <f>'Flusso dati statici sensori'!C36</f>
        <v>8.4000000000000005E-2</v>
      </c>
      <c r="E8" s="351">
        <f>'Flusso dati statici sensori'!D36</f>
        <v>0.06</v>
      </c>
      <c r="F8" s="267">
        <f>'Flusso dati statici sensori'!E36</f>
        <v>8.8000000000000005E-3</v>
      </c>
      <c r="G8" s="345">
        <f>'Flusso dati statici sensori'!F36</f>
        <v>9.1000000000000004E-3</v>
      </c>
      <c r="I8" s="556"/>
      <c r="J8" s="337" t="s">
        <v>1141</v>
      </c>
      <c r="K8" s="344">
        <f>'Flusso dati statici sensori'!P36</f>
        <v>4.3999999999999997E-2</v>
      </c>
      <c r="L8" s="339">
        <f>'Flusso dati statici sensori'!Q36</f>
        <v>6.4000000000000001E-2</v>
      </c>
      <c r="M8" s="217">
        <f>'Flusso dati statici sensori'!R36</f>
        <v>4.4999999999999998E-2</v>
      </c>
      <c r="N8" s="334">
        <f>'Flusso dati statici sensori'!S36</f>
        <v>6.6E-3</v>
      </c>
      <c r="O8" s="345">
        <f>'Flusso dati statici sensori'!T36</f>
        <v>6.6E-3</v>
      </c>
      <c r="Q8" s="556"/>
      <c r="R8" s="337" t="s">
        <v>1141</v>
      </c>
      <c r="S8" s="344">
        <f>'Flusso dati statici sensori'!AD36</f>
        <v>0.06</v>
      </c>
      <c r="T8" s="339">
        <f>'Flusso dati statici sensori'!AE36</f>
        <v>8.3000000000000004E-2</v>
      </c>
      <c r="U8" s="217">
        <f>'Flusso dati statici sensori'!AF36</f>
        <v>5.8000000000000003E-2</v>
      </c>
      <c r="V8" s="334">
        <f>'Flusso dati statici sensori'!AG36</f>
        <v>8.8999999999999999E-3</v>
      </c>
      <c r="W8" s="345">
        <f>'Flusso dati statici sensori'!AH36</f>
        <v>8.6999999999999994E-3</v>
      </c>
    </row>
    <row r="9" spans="1:23" x14ac:dyDescent="0.2">
      <c r="A9" s="556"/>
      <c r="B9" s="337" t="s">
        <v>1142</v>
      </c>
      <c r="C9" s="344">
        <f>'Flusso dati statici sensori'!B63</f>
        <v>4.3999999999999997E-2</v>
      </c>
      <c r="D9" s="339">
        <f>'Flusso dati statici sensori'!C63</f>
        <v>6.3E-2</v>
      </c>
      <c r="E9" s="351">
        <f>'Flusso dati statici sensori'!D63</f>
        <v>4.3999999999999997E-2</v>
      </c>
      <c r="F9" s="267">
        <f>'Flusso dati statici sensori'!E63</f>
        <v>6.6E-3</v>
      </c>
      <c r="G9" s="345">
        <f>'Flusso dati statici sensori'!F63</f>
        <v>6.6E-3</v>
      </c>
      <c r="I9" s="556"/>
      <c r="J9" s="337" t="s">
        <v>1142</v>
      </c>
      <c r="K9" s="344">
        <f>'Flusso dati statici sensori'!P63</f>
        <v>5.6000000000000001E-2</v>
      </c>
      <c r="L9" s="339">
        <f>'Flusso dati statici sensori'!Q63</f>
        <v>0.08</v>
      </c>
      <c r="M9" s="217">
        <f>'Flusso dati statici sensori'!R63</f>
        <v>5.6000000000000001E-2</v>
      </c>
      <c r="N9" s="334">
        <f>'Flusso dati statici sensori'!S63</f>
        <v>8.3000000000000001E-3</v>
      </c>
      <c r="O9" s="345">
        <f>'Flusso dati statici sensori'!T63</f>
        <v>8.3999999999999995E-3</v>
      </c>
      <c r="Q9" s="556"/>
      <c r="R9" s="337" t="s">
        <v>1142</v>
      </c>
      <c r="S9" s="344">
        <f>'Flusso dati statici sensori'!AD63</f>
        <v>5.5E-2</v>
      </c>
      <c r="T9" s="339">
        <f>'Flusso dati statici sensori'!AE63</f>
        <v>7.6999999999999999E-2</v>
      </c>
      <c r="U9" s="217">
        <f>'Flusso dati statici sensori'!AF63</f>
        <v>5.5E-2</v>
      </c>
      <c r="V9" s="334">
        <f>'Flusso dati statici sensori'!AG63</f>
        <v>8.3000000000000001E-3</v>
      </c>
      <c r="W9" s="345">
        <f>'Flusso dati statici sensori'!AH63</f>
        <v>8.2000000000000007E-3</v>
      </c>
    </row>
    <row r="10" spans="1:23" x14ac:dyDescent="0.2">
      <c r="A10" s="556"/>
      <c r="B10" s="337" t="s">
        <v>1143</v>
      </c>
      <c r="C10" s="344">
        <f>'Flusso dati statici sensori'!B90</f>
        <v>4.8000000000000001E-2</v>
      </c>
      <c r="D10" s="339">
        <f>'Flusso dati statici sensori'!C90</f>
        <v>6.8000000000000005E-2</v>
      </c>
      <c r="E10" s="351">
        <f>'Flusso dati statici sensori'!D90</f>
        <v>4.8000000000000001E-2</v>
      </c>
      <c r="F10" s="267">
        <f>'Flusso dati statici sensori'!E90</f>
        <v>7.1000000000000004E-3</v>
      </c>
      <c r="G10" s="345">
        <f>'Flusso dati statici sensori'!F90</f>
        <v>7.3000000000000001E-3</v>
      </c>
      <c r="I10" s="556"/>
      <c r="J10" s="337" t="s">
        <v>1143</v>
      </c>
      <c r="K10" s="344">
        <f>'Flusso dati statici sensori'!P90</f>
        <v>5.1999999999999998E-2</v>
      </c>
      <c r="L10" s="339">
        <f>'Flusso dati statici sensori'!Q90</f>
        <v>7.2999999999999995E-2</v>
      </c>
      <c r="M10" s="217">
        <f>'Flusso dati statici sensori'!R90</f>
        <v>5.1999999999999998E-2</v>
      </c>
      <c r="N10" s="334">
        <f>'Flusso dati statici sensori'!S90</f>
        <v>7.6E-3</v>
      </c>
      <c r="O10" s="345">
        <f>'Flusso dati statici sensori'!T90</f>
        <v>7.9000000000000008E-3</v>
      </c>
      <c r="Q10" s="556"/>
      <c r="R10" s="337" t="s">
        <v>1143</v>
      </c>
      <c r="S10" s="344">
        <f>'Flusso dati statici sensori'!AD90</f>
        <v>5.2999999999999999E-2</v>
      </c>
      <c r="T10" s="339">
        <f>'Flusso dati statici sensori'!AE90</f>
        <v>7.3999999999999996E-2</v>
      </c>
      <c r="U10" s="217">
        <f>'Flusso dati statici sensori'!AF90</f>
        <v>5.2999999999999999E-2</v>
      </c>
      <c r="V10" s="334">
        <f>'Flusso dati statici sensori'!AG90</f>
        <v>8.0000000000000002E-3</v>
      </c>
      <c r="W10" s="345">
        <f>'Flusso dati statici sensori'!AH90</f>
        <v>8.0000000000000002E-3</v>
      </c>
    </row>
    <row r="11" spans="1:23" x14ac:dyDescent="0.2">
      <c r="A11" s="556"/>
      <c r="B11" s="337" t="s">
        <v>1144</v>
      </c>
      <c r="C11" s="344">
        <f>'Flusso dati statici sensori'!B117</f>
        <v>0.05</v>
      </c>
      <c r="D11" s="339">
        <f>'Flusso dati statici sensori'!C117</f>
        <v>7.1999999999999995E-2</v>
      </c>
      <c r="E11" s="351">
        <f>'Flusso dati statici sensori'!D117</f>
        <v>5.1999999999999998E-2</v>
      </c>
      <c r="F11" s="267">
        <f>'Flusso dati statici sensori'!E117</f>
        <v>7.6E-3</v>
      </c>
      <c r="G11" s="345">
        <f>'Flusso dati statici sensori'!F117</f>
        <v>7.7999999999999996E-3</v>
      </c>
      <c r="I11" s="556"/>
      <c r="J11" s="337" t="s">
        <v>1144</v>
      </c>
      <c r="K11" s="344">
        <f>'Flusso dati statici sensori'!P117</f>
        <v>5.3999999999999999E-2</v>
      </c>
      <c r="L11" s="339">
        <f>'Flusso dati statici sensori'!Q117</f>
        <v>7.6999999999999999E-2</v>
      </c>
      <c r="M11" s="217">
        <f>'Flusso dati statici sensori'!R117</f>
        <v>5.5E-2</v>
      </c>
      <c r="N11" s="334">
        <f>'Flusso dati statici sensori'!S117</f>
        <v>8.0999999999999996E-3</v>
      </c>
      <c r="O11" s="345">
        <f>'Flusso dati statici sensori'!T117</f>
        <v>8.2000000000000007E-3</v>
      </c>
      <c r="Q11" s="556"/>
      <c r="R11" s="337" t="s">
        <v>1144</v>
      </c>
      <c r="S11" s="344">
        <f>'Flusso dati statici sensori'!AD117</f>
        <v>5.3999999999999999E-2</v>
      </c>
      <c r="T11" s="339">
        <f>'Flusso dati statici sensori'!AE117</f>
        <v>7.5999999999999998E-2</v>
      </c>
      <c r="U11" s="217">
        <f>'Flusso dati statici sensori'!AF117</f>
        <v>5.3999999999999999E-2</v>
      </c>
      <c r="V11" s="334">
        <f>'Flusso dati statici sensori'!AG117</f>
        <v>8.2000000000000007E-3</v>
      </c>
      <c r="W11" s="345">
        <f>'Flusso dati statici sensori'!AH117</f>
        <v>8.0999999999999996E-3</v>
      </c>
    </row>
    <row r="12" spans="1:23" x14ac:dyDescent="0.2">
      <c r="A12" s="556"/>
      <c r="B12" s="337" t="s">
        <v>1145</v>
      </c>
      <c r="C12" s="344">
        <f>'Flusso dati statici sensori'!B144</f>
        <v>0.05</v>
      </c>
      <c r="D12" s="339">
        <f>'Flusso dati statici sensori'!C144</f>
        <v>7.0999999999999994E-2</v>
      </c>
      <c r="E12" s="351">
        <f>'Flusso dati statici sensori'!D144</f>
        <v>5.1999999999999998E-2</v>
      </c>
      <c r="F12" s="267">
        <f>'Flusso dati statici sensori'!E144</f>
        <v>7.4999999999999997E-3</v>
      </c>
      <c r="G12" s="345">
        <f>'Flusso dati statici sensori'!F144</f>
        <v>7.9000000000000008E-3</v>
      </c>
      <c r="I12" s="556"/>
      <c r="J12" s="337" t="s">
        <v>1145</v>
      </c>
      <c r="K12" s="344">
        <f>'Flusso dati statici sensori'!P144</f>
        <v>5.5E-2</v>
      </c>
      <c r="L12" s="339">
        <f>'Flusso dati statici sensori'!Q144</f>
        <v>0.08</v>
      </c>
      <c r="M12" s="217">
        <f>'Flusso dati statici sensori'!R144</f>
        <v>5.7000000000000002E-2</v>
      </c>
      <c r="N12" s="334">
        <f>'Flusso dati statici sensori'!S144</f>
        <v>8.3000000000000001E-3</v>
      </c>
      <c r="O12" s="345">
        <f>'Flusso dati statici sensori'!T144</f>
        <v>8.6999999999999994E-3</v>
      </c>
      <c r="Q12" s="556"/>
      <c r="R12" s="337" t="s">
        <v>1145</v>
      </c>
      <c r="S12" s="344">
        <f>'Flusso dati statici sensori'!AD144</f>
        <v>5.8000000000000003E-2</v>
      </c>
      <c r="T12" s="339">
        <f>'Flusso dati statici sensori'!AE144</f>
        <v>8.2000000000000003E-2</v>
      </c>
      <c r="U12" s="217">
        <f>'Flusso dati statici sensori'!AF144</f>
        <v>5.8000000000000003E-2</v>
      </c>
      <c r="V12" s="334">
        <f>'Flusso dati statici sensori'!AG144</f>
        <v>8.6999999999999994E-3</v>
      </c>
      <c r="W12" s="345">
        <f>'Flusso dati statici sensori'!AH144</f>
        <v>8.6999999999999994E-3</v>
      </c>
    </row>
    <row r="13" spans="1:23" x14ac:dyDescent="0.2">
      <c r="A13" s="556"/>
      <c r="B13" s="337" t="s">
        <v>1146</v>
      </c>
      <c r="C13" s="344">
        <f>'Flusso dati statici sensori'!B171</f>
        <v>4.5999999999999999E-2</v>
      </c>
      <c r="D13" s="339">
        <f>'Flusso dati statici sensori'!C171</f>
        <v>6.6000000000000003E-2</v>
      </c>
      <c r="E13" s="351">
        <f>'Flusso dati statici sensori'!D171</f>
        <v>4.7E-2</v>
      </c>
      <c r="F13" s="267">
        <f>'Flusso dati statici sensori'!E171</f>
        <v>6.8999999999999999E-3</v>
      </c>
      <c r="G13" s="345">
        <f>'Flusso dati statici sensori'!F171</f>
        <v>7.1000000000000004E-3</v>
      </c>
      <c r="I13" s="556"/>
      <c r="J13" s="337" t="s">
        <v>1146</v>
      </c>
      <c r="K13" s="344">
        <f>'Flusso dati statici sensori'!P171</f>
        <v>4.8000000000000001E-2</v>
      </c>
      <c r="L13" s="339">
        <f>'Flusso dati statici sensori'!Q171</f>
        <v>6.9000000000000006E-2</v>
      </c>
      <c r="M13" s="217">
        <f>'Flusso dati statici sensori'!R171</f>
        <v>4.9000000000000002E-2</v>
      </c>
      <c r="N13" s="334">
        <f>'Flusso dati statici sensori'!S171</f>
        <v>7.3000000000000001E-3</v>
      </c>
      <c r="O13" s="345">
        <f>'Flusso dati statici sensori'!T171</f>
        <v>7.4000000000000003E-3</v>
      </c>
      <c r="Q13" s="556"/>
      <c r="R13" s="337" t="s">
        <v>1146</v>
      </c>
      <c r="S13" s="344">
        <f>'Flusso dati statici sensori'!AD171</f>
        <v>4.9000000000000002E-2</v>
      </c>
      <c r="T13" s="339">
        <f>'Flusso dati statici sensori'!AE171</f>
        <v>7.0000000000000007E-2</v>
      </c>
      <c r="U13" s="217">
        <f>'Flusso dati statici sensori'!AF171</f>
        <v>4.9000000000000002E-2</v>
      </c>
      <c r="V13" s="334">
        <f>'Flusso dati statici sensori'!AG171</f>
        <v>7.4000000000000003E-3</v>
      </c>
      <c r="W13" s="345">
        <f>'Flusso dati statici sensori'!AH171</f>
        <v>7.4000000000000003E-3</v>
      </c>
    </row>
    <row r="14" spans="1:23" x14ac:dyDescent="0.2">
      <c r="A14" s="556"/>
      <c r="B14" s="337" t="s">
        <v>1147</v>
      </c>
      <c r="C14" s="344">
        <f>'Flusso dati statici sensori'!B198</f>
        <v>5.0999999999999997E-2</v>
      </c>
      <c r="D14" s="339">
        <f>'Flusso dati statici sensori'!C198</f>
        <v>7.1999999999999995E-2</v>
      </c>
      <c r="E14" s="351">
        <f>'Flusso dati statici sensori'!D198</f>
        <v>5.1999999999999998E-2</v>
      </c>
      <c r="F14" s="267">
        <f>'Flusso dati statici sensori'!E198</f>
        <v>7.6E-3</v>
      </c>
      <c r="G14" s="345">
        <f>'Flusso dati statici sensori'!F198</f>
        <v>7.7999999999999996E-3</v>
      </c>
      <c r="I14" s="556"/>
      <c r="J14" s="337" t="s">
        <v>1147</v>
      </c>
      <c r="K14" s="344">
        <f>'Flusso dati statici sensori'!P198</f>
        <v>5.2999999999999999E-2</v>
      </c>
      <c r="L14" s="339">
        <f>'Flusso dati statici sensori'!Q198</f>
        <v>7.4999999999999997E-2</v>
      </c>
      <c r="M14" s="217">
        <f>'Flusso dati statici sensori'!R198</f>
        <v>5.2999999999999999E-2</v>
      </c>
      <c r="N14" s="334">
        <f>'Flusso dati statici sensori'!S198</f>
        <v>8.0999999999999996E-3</v>
      </c>
      <c r="O14" s="345">
        <f>'Flusso dati statici sensori'!T198</f>
        <v>8.0999999999999996E-3</v>
      </c>
      <c r="Q14" s="556"/>
      <c r="R14" s="337" t="s">
        <v>1147</v>
      </c>
      <c r="S14" s="344">
        <f>'Flusso dati statici sensori'!AD198</f>
        <v>5.1999999999999998E-2</v>
      </c>
      <c r="T14" s="339">
        <f>'Flusso dati statici sensori'!AE198</f>
        <v>7.2999999999999995E-2</v>
      </c>
      <c r="U14" s="217">
        <f>'Flusso dati statici sensori'!AF198</f>
        <v>5.1999999999999998E-2</v>
      </c>
      <c r="V14" s="334">
        <f>'Flusso dati statici sensori'!AG198</f>
        <v>8.0000000000000002E-3</v>
      </c>
      <c r="W14" s="345">
        <f>'Flusso dati statici sensori'!AH198</f>
        <v>7.7999999999999996E-3</v>
      </c>
    </row>
    <row r="15" spans="1:23" x14ac:dyDescent="0.2">
      <c r="A15" s="556"/>
      <c r="B15" s="337" t="s">
        <v>1148</v>
      </c>
      <c r="C15" s="344">
        <f>'Flusso dati statici sensori'!B226</f>
        <v>6.3E-2</v>
      </c>
      <c r="D15" s="339">
        <f>'Flusso dati statici sensori'!C226</f>
        <v>0.09</v>
      </c>
      <c r="E15" s="351">
        <f>'Flusso dati statici sensori'!D226</f>
        <v>6.5000000000000002E-2</v>
      </c>
      <c r="F15" s="267">
        <f>'Flusso dati statici sensori'!E226</f>
        <v>9.4999999999999998E-3</v>
      </c>
      <c r="G15" s="345">
        <f>'Flusso dati statici sensori'!F226</f>
        <v>9.7000000000000003E-3</v>
      </c>
      <c r="I15" s="556"/>
      <c r="J15" s="337" t="s">
        <v>1148</v>
      </c>
      <c r="K15" s="344">
        <f>'Flusso dati statici sensori'!P226</f>
        <v>5.5E-2</v>
      </c>
      <c r="L15" s="339">
        <f>'Flusso dati statici sensori'!Q226</f>
        <v>0.08</v>
      </c>
      <c r="M15" s="217">
        <f>'Flusso dati statici sensori'!R226</f>
        <v>5.7000000000000002E-2</v>
      </c>
      <c r="N15" s="334">
        <f>'Flusso dati statici sensori'!S226</f>
        <v>8.3000000000000001E-3</v>
      </c>
      <c r="O15" s="345">
        <f>'Flusso dati statici sensori'!T226</f>
        <v>8.6999999999999994E-3</v>
      </c>
      <c r="Q15" s="556"/>
      <c r="R15" s="337" t="s">
        <v>1148</v>
      </c>
      <c r="S15" s="344">
        <f>'Flusso dati statici sensori'!AD226</f>
        <v>4.3999999999999997E-2</v>
      </c>
      <c r="T15" s="339">
        <f>'Flusso dati statici sensori'!AE226</f>
        <v>6.2E-2</v>
      </c>
      <c r="U15" s="217">
        <f>'Flusso dati statici sensori'!AF226</f>
        <v>4.3999999999999997E-2</v>
      </c>
      <c r="V15" s="334">
        <f>'Flusso dati statici sensori'!AG226</f>
        <v>6.6E-3</v>
      </c>
      <c r="W15" s="345">
        <f>'Flusso dati statici sensori'!AH226</f>
        <v>6.7000000000000002E-3</v>
      </c>
    </row>
    <row r="16" spans="1:23" x14ac:dyDescent="0.2">
      <c r="A16" s="556"/>
      <c r="B16" s="337" t="s">
        <v>1149</v>
      </c>
      <c r="C16" s="344">
        <f>'Flusso dati statici sensori'!B253</f>
        <v>6.4000000000000001E-2</v>
      </c>
      <c r="D16" s="339">
        <f>'Flusso dati statici sensori'!C253</f>
        <v>0.09</v>
      </c>
      <c r="E16" s="351">
        <f>'Flusso dati statici sensori'!D253</f>
        <v>6.5000000000000002E-2</v>
      </c>
      <c r="F16" s="267">
        <f>'Flusso dati statici sensori'!E253</f>
        <v>9.4999999999999998E-3</v>
      </c>
      <c r="G16" s="345">
        <f>'Flusso dati statici sensori'!F253</f>
        <v>9.7999999999999997E-3</v>
      </c>
      <c r="I16" s="556"/>
      <c r="J16" s="337" t="s">
        <v>1149</v>
      </c>
      <c r="K16" s="344">
        <f>'Flusso dati statici sensori'!P253</f>
        <v>6.7000000000000002E-3</v>
      </c>
      <c r="L16" s="339">
        <f>'Flusso dati statici sensori'!Q253</f>
        <v>9.4E-2</v>
      </c>
      <c r="M16" s="217">
        <f>'Flusso dati statici sensori'!R253</f>
        <v>6.7000000000000004E-2</v>
      </c>
      <c r="N16" s="334">
        <f>'Flusso dati statici sensori'!S253</f>
        <v>0.01</v>
      </c>
      <c r="O16" s="345">
        <f>'Flusso dati statici sensori'!T253</f>
        <v>0.01</v>
      </c>
      <c r="Q16" s="556"/>
      <c r="R16" s="337" t="s">
        <v>1149</v>
      </c>
      <c r="S16" s="344">
        <f>'Flusso dati statici sensori'!AD253</f>
        <v>6.3E-2</v>
      </c>
      <c r="T16" s="339">
        <f>'Flusso dati statici sensori'!AE253</f>
        <v>8.7999999999999995E-2</v>
      </c>
      <c r="U16" s="217">
        <f>'Flusso dati statici sensori'!AF253</f>
        <v>6.2E-2</v>
      </c>
      <c r="V16" s="334">
        <f>'Flusso dati statici sensori'!AG253</f>
        <v>9.4999999999999998E-3</v>
      </c>
      <c r="W16" s="345">
        <f>'Flusso dati statici sensori'!AH253</f>
        <v>9.1000000000000004E-3</v>
      </c>
    </row>
    <row r="17" spans="1:23" x14ac:dyDescent="0.2">
      <c r="A17" s="556"/>
      <c r="B17" s="337" t="s">
        <v>1150</v>
      </c>
      <c r="C17" s="344">
        <f>'Flusso dati statici sensori'!B280</f>
        <v>5.0999999999999997E-2</v>
      </c>
      <c r="D17" s="339">
        <f>'Flusso dati statici sensori'!C280</f>
        <v>7.1999999999999995E-2</v>
      </c>
      <c r="E17" s="351">
        <f>'Flusso dati statici sensori'!D280</f>
        <v>5.1999999999999998E-2</v>
      </c>
      <c r="F17" s="267">
        <f>'Flusso dati statici sensori'!E280</f>
        <v>7.6E-3</v>
      </c>
      <c r="G17" s="345">
        <f>'Flusso dati statici sensori'!F280</f>
        <v>7.7999999999999996E-3</v>
      </c>
      <c r="I17" s="556"/>
      <c r="J17" s="337" t="s">
        <v>1150</v>
      </c>
      <c r="K17" s="344">
        <f>'Flusso dati statici sensori'!P280</f>
        <v>5.2999999999999999E-2</v>
      </c>
      <c r="L17" s="339">
        <f>'Flusso dati statici sensori'!Q280</f>
        <v>7.4999999999999997E-2</v>
      </c>
      <c r="M17" s="217">
        <f>'Flusso dati statici sensori'!R280</f>
        <v>5.2999999999999999E-2</v>
      </c>
      <c r="N17" s="334">
        <f>'Flusso dati statici sensori'!S280</f>
        <v>8.0000000000000002E-3</v>
      </c>
      <c r="O17" s="345">
        <f>'Flusso dati statici sensori'!T280</f>
        <v>8.0000000000000002E-3</v>
      </c>
      <c r="Q17" s="556"/>
      <c r="R17" s="337" t="s">
        <v>1150</v>
      </c>
      <c r="S17" s="344">
        <f>'Flusso dati statici sensori'!AD280</f>
        <v>5.1999999999999998E-2</v>
      </c>
      <c r="T17" s="339">
        <f>'Flusso dati statici sensori'!AE280</f>
        <v>7.2999999999999995E-2</v>
      </c>
      <c r="U17" s="217">
        <f>'Flusso dati statici sensori'!AF280</f>
        <v>5.1999999999999998E-2</v>
      </c>
      <c r="V17" s="334">
        <f>'Flusso dati statici sensori'!AG280</f>
        <v>7.9000000000000008E-3</v>
      </c>
      <c r="W17" s="345">
        <f>'Flusso dati statici sensori'!AH280</f>
        <v>7.7999999999999996E-3</v>
      </c>
    </row>
    <row r="18" spans="1:23" x14ac:dyDescent="0.2">
      <c r="A18" s="556"/>
      <c r="B18" s="337" t="s">
        <v>1151</v>
      </c>
      <c r="C18" s="344">
        <f>'Flusso dati statici sensori'!B307</f>
        <v>4.4999999999999998E-2</v>
      </c>
      <c r="D18" s="339">
        <f>'Flusso dati statici sensori'!C307</f>
        <v>6.4000000000000001E-2</v>
      </c>
      <c r="E18" s="351">
        <f>'Flusso dati statici sensori'!D307</f>
        <v>4.5999999999999999E-2</v>
      </c>
      <c r="F18" s="267">
        <f>'Flusso dati statici sensori'!E307</f>
        <v>6.7999999999999996E-3</v>
      </c>
      <c r="G18" s="345">
        <f>'Flusso dati statici sensori'!F307</f>
        <v>7.0000000000000001E-3</v>
      </c>
      <c r="I18" s="556"/>
      <c r="J18" s="337" t="s">
        <v>1151</v>
      </c>
      <c r="K18" s="344">
        <f>'Flusso dati statici sensori'!P307</f>
        <v>4.5999999999999999E-2</v>
      </c>
      <c r="L18" s="339">
        <f>'Flusso dati statici sensori'!Q307</f>
        <v>6.4000000000000001E-2</v>
      </c>
      <c r="M18" s="217">
        <f>'Flusso dati statici sensori'!R307</f>
        <v>4.5999999999999999E-2</v>
      </c>
      <c r="N18" s="334">
        <f>'Flusso dati statici sensori'!S307</f>
        <v>6.7999999999999996E-3</v>
      </c>
      <c r="O18" s="345">
        <f>'Flusso dati statici sensori'!T307</f>
        <v>8.0000000000000002E-3</v>
      </c>
      <c r="Q18" s="556"/>
      <c r="R18" s="337" t="s">
        <v>1151</v>
      </c>
      <c r="S18" s="344">
        <f>'Flusso dati statici sensori'!AD307</f>
        <v>4.3999999999999997E-2</v>
      </c>
      <c r="T18" s="339">
        <f>'Flusso dati statici sensori'!AE307</f>
        <v>6.2E-2</v>
      </c>
      <c r="U18" s="217">
        <f>'Flusso dati statici sensori'!AF307</f>
        <v>4.3999999999999997E-2</v>
      </c>
      <c r="V18" s="334">
        <f>'Flusso dati statici sensori'!AG307</f>
        <v>6.7000000000000002E-3</v>
      </c>
      <c r="W18" s="345">
        <f>'Flusso dati statici sensori'!AH307</f>
        <v>6.7000000000000002E-3</v>
      </c>
    </row>
    <row r="19" spans="1:23" x14ac:dyDescent="0.2">
      <c r="A19" s="556"/>
      <c r="B19" s="337" t="s">
        <v>1152</v>
      </c>
      <c r="C19" s="344">
        <f>'Flusso dati statici sensori'!B334</f>
        <v>6.4000000000000001E-2</v>
      </c>
      <c r="D19" s="339">
        <f>'Flusso dati statici sensori'!C334</f>
        <v>9.0999999999999998E-2</v>
      </c>
      <c r="E19" s="351">
        <f>'Flusso dati statici sensori'!D334</f>
        <v>6.5000000000000002E-2</v>
      </c>
      <c r="F19" s="267">
        <f>'Flusso dati statici sensori'!E334</f>
        <v>9.5999999999999992E-3</v>
      </c>
      <c r="G19" s="345">
        <f>'Flusso dati statici sensori'!F334</f>
        <v>9.9000000000000008E-3</v>
      </c>
      <c r="I19" s="556"/>
      <c r="J19" s="337" t="s">
        <v>1152</v>
      </c>
      <c r="K19" s="344">
        <f>'Flusso dati statici sensori'!P334</f>
        <v>6.7000000000000004E-2</v>
      </c>
      <c r="L19" s="339">
        <f>'Flusso dati statici sensori'!Q334</f>
        <v>9.4E-2</v>
      </c>
      <c r="M19" s="217">
        <f>'Flusso dati statici sensori'!R334</f>
        <v>6.7000000000000004E-2</v>
      </c>
      <c r="N19" s="334">
        <f>'Flusso dati statici sensori'!S334</f>
        <v>0.01</v>
      </c>
      <c r="O19" s="345">
        <f>'Flusso dati statici sensori'!T334</f>
        <v>0.01</v>
      </c>
      <c r="Q19" s="556"/>
      <c r="R19" s="337" t="s">
        <v>1152</v>
      </c>
      <c r="S19" s="344">
        <f>'Flusso dati statici sensori'!AD334</f>
        <v>6.3E-2</v>
      </c>
      <c r="T19" s="339">
        <f>'Flusso dati statici sensori'!AE334</f>
        <v>8.7999999999999995E-2</v>
      </c>
      <c r="U19" s="217">
        <f>'Flusso dati statici sensori'!AF334</f>
        <v>6.2E-2</v>
      </c>
      <c r="V19" s="334">
        <f>'Flusso dati statici sensori'!AG334</f>
        <v>9.5999999999999992E-3</v>
      </c>
      <c r="W19" s="345">
        <f>'Flusso dati statici sensori'!AH334</f>
        <v>9.1999999999999998E-3</v>
      </c>
    </row>
    <row r="20" spans="1:23" x14ac:dyDescent="0.2">
      <c r="A20" s="556"/>
      <c r="B20" s="337" t="s">
        <v>1153</v>
      </c>
      <c r="C20" s="344">
        <f>'Flusso dati statici sensori'!B362</f>
        <v>5.5E-2</v>
      </c>
      <c r="D20" s="339">
        <f>'Flusso dati statici sensori'!C362</f>
        <v>7.6999999999999999E-2</v>
      </c>
      <c r="E20" s="351">
        <f>'Flusso dati statici sensori'!D362</f>
        <v>5.5E-2</v>
      </c>
      <c r="F20" s="267">
        <f>'Flusso dati statici sensori'!E362</f>
        <v>8.3000000000000001E-3</v>
      </c>
      <c r="G20" s="345">
        <f>'Flusso dati statici sensori'!F362</f>
        <v>8.2000000000000007E-3</v>
      </c>
      <c r="I20" s="556"/>
      <c r="J20" s="337" t="s">
        <v>1153</v>
      </c>
      <c r="K20" s="344">
        <f>'Flusso dati statici sensori'!P362</f>
        <v>5.3999999999999999E-2</v>
      </c>
      <c r="L20" s="339">
        <f>'Flusso dati statici sensori'!Q362</f>
        <v>7.5999999999999998E-2</v>
      </c>
      <c r="M20" s="217">
        <f>'Flusso dati statici sensori'!R362</f>
        <v>5.3999999999999999E-2</v>
      </c>
      <c r="N20" s="334">
        <f>'Flusso dati statici sensori'!S362</f>
        <v>8.3000000000000001E-3</v>
      </c>
      <c r="O20" s="345">
        <f>'Flusso dati statici sensori'!T362</f>
        <v>8.0999999999999996E-3</v>
      </c>
      <c r="Q20" s="556"/>
      <c r="R20" s="337" t="s">
        <v>1153</v>
      </c>
      <c r="S20" s="344">
        <f>'Flusso dati statici sensori'!AD362</f>
        <v>5.2999999999999999E-2</v>
      </c>
      <c r="T20" s="339">
        <f>'Flusso dati statici sensori'!AE362</f>
        <v>7.2999999999999995E-2</v>
      </c>
      <c r="U20" s="217">
        <f>'Flusso dati statici sensori'!AF362</f>
        <v>5.2999999999999999E-2</v>
      </c>
      <c r="V20" s="334">
        <f>'Flusso dati statici sensori'!AG362</f>
        <v>7.9000000000000008E-3</v>
      </c>
      <c r="W20" s="345">
        <f>'Flusso dati statici sensori'!AH362</f>
        <v>7.7999999999999996E-3</v>
      </c>
    </row>
    <row r="21" spans="1:23" ht="16" thickBot="1" x14ac:dyDescent="0.25">
      <c r="A21" s="557"/>
      <c r="B21" s="338" t="s">
        <v>1154</v>
      </c>
      <c r="C21" s="346">
        <f>'Flusso dati statici sensori'!B390</f>
        <v>5.7000000000000002E-2</v>
      </c>
      <c r="D21" s="347">
        <f>'Flusso dati statici sensori'!C390</f>
        <v>8.1000000000000003E-2</v>
      </c>
      <c r="E21" s="352">
        <f>'Flusso dati statici sensori'!D390</f>
        <v>5.8000000000000003E-2</v>
      </c>
      <c r="F21" s="249">
        <f>'Flusso dati statici sensori'!E390</f>
        <v>8.6E-3</v>
      </c>
      <c r="G21" s="349">
        <f>'Flusso dati statici sensori'!F390</f>
        <v>8.8000000000000005E-3</v>
      </c>
      <c r="I21" s="557"/>
      <c r="J21" s="338" t="s">
        <v>1154</v>
      </c>
      <c r="K21" s="346">
        <f>'Flusso dati statici sensori'!P390</f>
        <v>6.0999999999999999E-2</v>
      </c>
      <c r="L21" s="347">
        <f>'Flusso dati statici sensori'!Q390</f>
        <v>8.6999999999999994E-2</v>
      </c>
      <c r="M21" s="218">
        <f>'Flusso dati statici sensori'!R390</f>
        <v>6.2E-2</v>
      </c>
      <c r="N21" s="335">
        <f>'Flusso dati statici sensori'!S390</f>
        <v>9.1999999999999998E-3</v>
      </c>
      <c r="O21" s="349">
        <f>'Flusso dati statici sensori'!T390</f>
        <v>9.4000000000000004E-3</v>
      </c>
      <c r="Q21" s="557"/>
      <c r="R21" s="338" t="s">
        <v>1154</v>
      </c>
      <c r="S21" s="346">
        <f>'Flusso dati statici sensori'!AD390</f>
        <v>5.1999999999999998E-2</v>
      </c>
      <c r="T21" s="347">
        <f>'Flusso dati statici sensori'!AE390</f>
        <v>7.2999999999999995E-2</v>
      </c>
      <c r="U21" s="218">
        <f>'Flusso dati statici sensori'!AF390</f>
        <v>5.1999999999999998E-2</v>
      </c>
      <c r="V21" s="335">
        <f>'Flusso dati statici sensori'!AG390</f>
        <v>8.0000000000000002E-3</v>
      </c>
      <c r="W21" s="349">
        <f>'Flusso dati statici sensori'!AH390</f>
        <v>7.9000000000000008E-3</v>
      </c>
    </row>
    <row r="24" spans="1:23" ht="16" thickBot="1" x14ac:dyDescent="0.25"/>
    <row r="25" spans="1:23" ht="16" thickBot="1" x14ac:dyDescent="0.25">
      <c r="A25" s="543" t="s">
        <v>929</v>
      </c>
      <c r="B25" s="544"/>
      <c r="C25" s="544"/>
      <c r="D25" s="544"/>
      <c r="E25" s="544"/>
      <c r="F25" s="544"/>
      <c r="G25" s="545"/>
      <c r="I25" s="543" t="s">
        <v>929</v>
      </c>
      <c r="J25" s="544"/>
      <c r="K25" s="544"/>
      <c r="L25" s="544"/>
      <c r="M25" s="544"/>
      <c r="N25" s="544"/>
      <c r="O25" s="545"/>
      <c r="Q25" s="543" t="s">
        <v>929</v>
      </c>
      <c r="R25" s="544"/>
      <c r="S25" s="544"/>
      <c r="T25" s="544"/>
      <c r="U25" s="544"/>
      <c r="V25" s="544"/>
      <c r="W25" s="545"/>
    </row>
    <row r="26" spans="1:23" ht="16" thickBot="1" x14ac:dyDescent="0.25">
      <c r="A26" s="546" t="s">
        <v>1156</v>
      </c>
      <c r="B26" s="548" t="s">
        <v>790</v>
      </c>
      <c r="C26" s="550" t="s">
        <v>1092</v>
      </c>
      <c r="D26" s="551"/>
      <c r="E26" s="552"/>
      <c r="F26" s="553" t="s">
        <v>958</v>
      </c>
      <c r="G26" s="554"/>
      <c r="I26" s="546" t="s">
        <v>1156</v>
      </c>
      <c r="J26" s="548" t="s">
        <v>790</v>
      </c>
      <c r="K26" s="550" t="s">
        <v>1092</v>
      </c>
      <c r="L26" s="551"/>
      <c r="M26" s="552"/>
      <c r="N26" s="553" t="s">
        <v>958</v>
      </c>
      <c r="O26" s="554"/>
      <c r="Q26" s="546" t="s">
        <v>1156</v>
      </c>
      <c r="R26" s="548" t="s">
        <v>790</v>
      </c>
      <c r="S26" s="550" t="s">
        <v>1092</v>
      </c>
      <c r="T26" s="551"/>
      <c r="U26" s="552"/>
      <c r="V26" s="553" t="s">
        <v>958</v>
      </c>
      <c r="W26" s="554"/>
    </row>
    <row r="27" spans="1:23" ht="16" thickBot="1" x14ac:dyDescent="0.25">
      <c r="A27" s="547"/>
      <c r="B27" s="549"/>
      <c r="C27" s="327" t="s">
        <v>950</v>
      </c>
      <c r="D27" s="327" t="s">
        <v>951</v>
      </c>
      <c r="E27" s="327" t="s">
        <v>952</v>
      </c>
      <c r="F27" s="327" t="s">
        <v>956</v>
      </c>
      <c r="G27" s="327" t="s">
        <v>957</v>
      </c>
      <c r="I27" s="547"/>
      <c r="J27" s="549"/>
      <c r="K27" s="327" t="s">
        <v>950</v>
      </c>
      <c r="L27" s="327" t="s">
        <v>951</v>
      </c>
      <c r="M27" s="327" t="s">
        <v>952</v>
      </c>
      <c r="N27" s="327" t="s">
        <v>956</v>
      </c>
      <c r="O27" s="327" t="s">
        <v>957</v>
      </c>
      <c r="Q27" s="547"/>
      <c r="R27" s="549"/>
      <c r="S27" s="327" t="s">
        <v>950</v>
      </c>
      <c r="T27" s="327" t="s">
        <v>951</v>
      </c>
      <c r="U27" s="327" t="s">
        <v>952</v>
      </c>
      <c r="V27" s="327" t="s">
        <v>956</v>
      </c>
      <c r="W27" s="327" t="s">
        <v>957</v>
      </c>
    </row>
    <row r="28" spans="1:23" x14ac:dyDescent="0.2">
      <c r="A28" s="555" t="s">
        <v>1155</v>
      </c>
      <c r="B28" s="329" t="s">
        <v>1140</v>
      </c>
      <c r="C28" s="332">
        <f>'Flusso dati statici sensori'!B11</f>
        <v>5.0999999999999997E-2</v>
      </c>
      <c r="D28" s="341">
        <f>'Flusso dati statici sensori'!C11</f>
        <v>7.2999999999999995E-2</v>
      </c>
      <c r="E28" s="350">
        <f>'Flusso dati statici sensori'!D11</f>
        <v>5.2999999999999999E-2</v>
      </c>
      <c r="F28" s="328">
        <f>'Flusso dati statici sensori'!E11</f>
        <v>7.6E-3</v>
      </c>
      <c r="G28" s="216">
        <f>'Flusso dati statici sensori'!F11</f>
        <v>7.9000000000000008E-3</v>
      </c>
      <c r="I28" s="555" t="s">
        <v>1157</v>
      </c>
      <c r="J28" s="336" t="s">
        <v>1140</v>
      </c>
      <c r="K28" s="328">
        <f>'Flusso dati statici sensori'!P11</f>
        <v>0.05</v>
      </c>
      <c r="L28" s="341">
        <f>'Flusso dati statici sensori'!Q11</f>
        <v>7.6999999999999999E-2</v>
      </c>
      <c r="M28" s="216">
        <f>'Flusso dati statici sensori'!R11</f>
        <v>5.5E-2</v>
      </c>
      <c r="N28" s="353">
        <f>'Flusso dati statici sensori'!S11</f>
        <v>8.2000000000000007E-3</v>
      </c>
      <c r="O28" s="343">
        <f>'Flusso dati statici sensori'!T11</f>
        <v>8.3999999999999995E-3</v>
      </c>
      <c r="Q28" s="558" t="s">
        <v>1158</v>
      </c>
      <c r="R28" s="336" t="s">
        <v>1140</v>
      </c>
      <c r="S28" s="328">
        <f>'Flusso dati statici sensori'!AD11</f>
        <v>5.5E-2</v>
      </c>
      <c r="T28" s="341">
        <f>'Flusso dati statici sensori'!AE11</f>
        <v>7.6999999999999999E-2</v>
      </c>
      <c r="U28" s="216">
        <f>'Flusso dati statici sensori'!AF11</f>
        <v>5.3999999999999999E-2</v>
      </c>
      <c r="V28" s="353">
        <f>'Flusso dati statici sensori'!AG11</f>
        <v>8.2000000000000007E-3</v>
      </c>
      <c r="W28" s="343">
        <f>'Flusso dati statici sensori'!AH11</f>
        <v>8.0999999999999996E-3</v>
      </c>
    </row>
    <row r="29" spans="1:23" x14ac:dyDescent="0.2">
      <c r="A29" s="556"/>
      <c r="B29" s="330" t="s">
        <v>1141</v>
      </c>
      <c r="C29" s="333">
        <f>'Flusso dati statici sensori'!B37</f>
        <v>5.7000000000000002E-2</v>
      </c>
      <c r="D29" s="339">
        <f>'Flusso dati statici sensori'!C37</f>
        <v>8.1000000000000003E-2</v>
      </c>
      <c r="E29" s="351">
        <f>'Flusso dati statici sensori'!D37</f>
        <v>5.8000000000000003E-2</v>
      </c>
      <c r="F29" s="344">
        <f>'Flusso dati statici sensori'!E37</f>
        <v>8.5000000000000006E-3</v>
      </c>
      <c r="G29" s="217">
        <f>'Flusso dati statici sensori'!F37</f>
        <v>8.8000000000000005E-3</v>
      </c>
      <c r="I29" s="556"/>
      <c r="J29" s="337" t="s">
        <v>1141</v>
      </c>
      <c r="K29" s="344">
        <f>'Flusso dati statici sensori'!P37</f>
        <v>4.4999999999999998E-2</v>
      </c>
      <c r="L29" s="339">
        <f>'Flusso dati statici sensori'!Q37</f>
        <v>6.3E-2</v>
      </c>
      <c r="M29" s="217">
        <f>'Flusso dati statici sensori'!R37</f>
        <v>4.4999999999999998E-2</v>
      </c>
      <c r="N29" s="334">
        <f>'Flusso dati statici sensori'!S37</f>
        <v>6.7000000000000002E-3</v>
      </c>
      <c r="O29" s="345">
        <f>'Flusso dati statici sensori'!T37</f>
        <v>6.7000000000000002E-3</v>
      </c>
      <c r="Q29" s="559"/>
      <c r="R29" s="337" t="s">
        <v>1141</v>
      </c>
      <c r="S29" s="344">
        <f>'Flusso dati statici sensori'!AD37</f>
        <v>5.7000000000000002E-2</v>
      </c>
      <c r="T29" s="339">
        <f>'Flusso dati statici sensori'!AE37</f>
        <v>8.1000000000000003E-2</v>
      </c>
      <c r="U29" s="217">
        <f>'Flusso dati statici sensori'!AF37</f>
        <v>5.6000000000000001E-2</v>
      </c>
      <c r="V29" s="334">
        <f>'Flusso dati statici sensori'!AG37</f>
        <v>8.6999999999999994E-3</v>
      </c>
      <c r="W29" s="345">
        <f>'Flusso dati statici sensori'!AH37</f>
        <v>8.3999999999999995E-3</v>
      </c>
    </row>
    <row r="30" spans="1:23" x14ac:dyDescent="0.2">
      <c r="A30" s="556"/>
      <c r="B30" s="330" t="s">
        <v>1142</v>
      </c>
      <c r="C30" s="333">
        <f>'Flusso dati statici sensori'!B64</f>
        <v>4.4999999999999998E-2</v>
      </c>
      <c r="D30" s="339">
        <f>'Flusso dati statici sensori'!C64</f>
        <v>6.3E-2</v>
      </c>
      <c r="E30" s="351">
        <f>'Flusso dati statici sensori'!D64</f>
        <v>4.4999999999999998E-2</v>
      </c>
      <c r="F30" s="344">
        <f>'Flusso dati statici sensori'!E64</f>
        <v>6.7000000000000002E-3</v>
      </c>
      <c r="G30" s="217">
        <f>'Flusso dati statici sensori'!F64</f>
        <v>6.7000000000000002E-3</v>
      </c>
      <c r="I30" s="556"/>
      <c r="J30" s="337" t="s">
        <v>1142</v>
      </c>
      <c r="K30" s="344">
        <f>'Flusso dati statici sensori'!P64</f>
        <v>5.5E-2</v>
      </c>
      <c r="L30" s="339">
        <f>'Flusso dati statici sensori'!Q64</f>
        <v>7.6999999999999999E-2</v>
      </c>
      <c r="M30" s="217">
        <f>'Flusso dati statici sensori'!R64</f>
        <v>5.5E-2</v>
      </c>
      <c r="N30" s="334">
        <f>'Flusso dati statici sensori'!S64</f>
        <v>8.2000000000000007E-3</v>
      </c>
      <c r="O30" s="345">
        <f>'Flusso dati statici sensori'!T64</f>
        <v>8.3000000000000001E-3</v>
      </c>
      <c r="Q30" s="559"/>
      <c r="R30" s="337" t="s">
        <v>1142</v>
      </c>
      <c r="S30" s="344">
        <f>'Flusso dati statici sensori'!AD64</f>
        <v>5.3999999999999999E-2</v>
      </c>
      <c r="T30" s="339">
        <f>'Flusso dati statici sensori'!AE64</f>
        <v>7.6999999999999999E-2</v>
      </c>
      <c r="U30" s="217">
        <f>'Flusso dati statici sensori'!AF64</f>
        <v>5.3999999999999999E-2</v>
      </c>
      <c r="V30" s="334">
        <f>'Flusso dati statici sensori'!AG64</f>
        <v>8.2000000000000007E-3</v>
      </c>
      <c r="W30" s="345">
        <f>'Flusso dati statici sensori'!AH64</f>
        <v>8.0999999999999996E-3</v>
      </c>
    </row>
    <row r="31" spans="1:23" x14ac:dyDescent="0.2">
      <c r="A31" s="556"/>
      <c r="B31" s="330" t="s">
        <v>1143</v>
      </c>
      <c r="C31" s="333">
        <f>'Flusso dati statici sensori'!B91</f>
        <v>4.8000000000000001E-2</v>
      </c>
      <c r="D31" s="339">
        <f>'Flusso dati statici sensori'!C91</f>
        <v>6.7000000000000004E-2</v>
      </c>
      <c r="E31" s="351">
        <f>'Flusso dati statici sensori'!D91</f>
        <v>4.9000000000000002E-2</v>
      </c>
      <c r="F31" s="344">
        <f>'Flusso dati statici sensori'!E91</f>
        <v>7.1000000000000004E-3</v>
      </c>
      <c r="G31" s="217">
        <f>'Flusso dati statici sensori'!F91</f>
        <v>7.4000000000000003E-3</v>
      </c>
      <c r="I31" s="556"/>
      <c r="J31" s="337" t="s">
        <v>1143</v>
      </c>
      <c r="K31" s="344">
        <f>'Flusso dati statici sensori'!P91</f>
        <v>5.0999999999999997E-2</v>
      </c>
      <c r="L31" s="339">
        <f>'Flusso dati statici sensori'!Q91</f>
        <v>7.1999999999999995E-2</v>
      </c>
      <c r="M31" s="217">
        <f>'Flusso dati statici sensori'!R91</f>
        <v>5.0999999999999997E-2</v>
      </c>
      <c r="N31" s="334">
        <f>'Flusso dati statici sensori'!S91</f>
        <v>7.6E-3</v>
      </c>
      <c r="O31" s="345">
        <f>'Flusso dati statici sensori'!T91</f>
        <v>7.7999999999999996E-3</v>
      </c>
      <c r="Q31" s="559"/>
      <c r="R31" s="337" t="s">
        <v>1143</v>
      </c>
      <c r="S31" s="344">
        <f>'Flusso dati statici sensori'!AD91</f>
        <v>5.1999999999999998E-2</v>
      </c>
      <c r="T31" s="339">
        <f>'Flusso dati statici sensori'!AE91</f>
        <v>7.3999999999999996E-2</v>
      </c>
      <c r="U31" s="217">
        <f>'Flusso dati statici sensori'!AF91</f>
        <v>5.1999999999999998E-2</v>
      </c>
      <c r="V31" s="334">
        <f>'Flusso dati statici sensori'!AG91</f>
        <v>7.7999999999999996E-3</v>
      </c>
      <c r="W31" s="345">
        <f>'Flusso dati statici sensori'!AH91</f>
        <v>7.7999999999999996E-3</v>
      </c>
    </row>
    <row r="32" spans="1:23" x14ac:dyDescent="0.2">
      <c r="A32" s="556"/>
      <c r="B32" s="330" t="s">
        <v>1144</v>
      </c>
      <c r="C32" s="333">
        <f>'Flusso dati statici sensori'!B118</f>
        <v>0.05</v>
      </c>
      <c r="D32" s="339">
        <f>'Flusso dati statici sensori'!C118</f>
        <v>7.0999999999999994E-2</v>
      </c>
      <c r="E32" s="351">
        <f>'Flusso dati statici sensori'!D118</f>
        <v>5.0999999999999997E-2</v>
      </c>
      <c r="F32" s="344">
        <f>'Flusso dati statici sensori'!E118</f>
        <v>7.6E-3</v>
      </c>
      <c r="G32" s="217">
        <f>'Flusso dati statici sensori'!F118</f>
        <v>7.7999999999999996E-3</v>
      </c>
      <c r="I32" s="556"/>
      <c r="J32" s="337" t="s">
        <v>1144</v>
      </c>
      <c r="K32" s="344">
        <f>'Flusso dati statici sensori'!P118</f>
        <v>5.2999999999999999E-2</v>
      </c>
      <c r="L32" s="339">
        <f>'Flusso dati statici sensori'!Q118</f>
        <v>7.4999999999999997E-2</v>
      </c>
      <c r="M32" s="217">
        <f>'Flusso dati statici sensori'!R118</f>
        <v>5.3999999999999999E-2</v>
      </c>
      <c r="N32" s="334">
        <f>'Flusso dati statici sensori'!S118</f>
        <v>8.0000000000000002E-3</v>
      </c>
      <c r="O32" s="345">
        <f>'Flusso dati statici sensori'!T118</f>
        <v>8.0999999999999996E-3</v>
      </c>
      <c r="Q32" s="559"/>
      <c r="R32" s="337" t="s">
        <v>1144</v>
      </c>
      <c r="S32" s="344">
        <f>'Flusso dati statici sensori'!AD118</f>
        <v>5.3999999999999999E-2</v>
      </c>
      <c r="T32" s="339">
        <f>'Flusso dati statici sensori'!AE118</f>
        <v>7.4999999999999997E-2</v>
      </c>
      <c r="U32" s="217">
        <f>'Flusso dati statici sensori'!AF118</f>
        <v>5.3999999999999999E-2</v>
      </c>
      <c r="V32" s="334">
        <f>'Flusso dati statici sensori'!AG118</f>
        <v>8.0999999999999996E-3</v>
      </c>
      <c r="W32" s="345">
        <f>'Flusso dati statici sensori'!AH118</f>
        <v>8.0000000000000002E-3</v>
      </c>
    </row>
    <row r="33" spans="1:23" x14ac:dyDescent="0.2">
      <c r="A33" s="556"/>
      <c r="B33" s="330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556"/>
      <c r="J33" s="337" t="s">
        <v>1145</v>
      </c>
      <c r="K33" s="344">
        <f>'Flusso dati statici sensori'!P145</f>
        <v>5.3999999999999999E-2</v>
      </c>
      <c r="L33" s="339">
        <f>'Flusso dati statici sensori'!Q145</f>
        <v>7.8E-2</v>
      </c>
      <c r="M33" s="217">
        <f>'Flusso dati statici sensori'!R145</f>
        <v>5.6000000000000001E-2</v>
      </c>
      <c r="N33" s="334">
        <f>'Flusso dati statici sensori'!S145</f>
        <v>8.0999999999999996E-3</v>
      </c>
      <c r="O33" s="345">
        <f>'Flusso dati statici sensori'!T145</f>
        <v>8.5000000000000006E-3</v>
      </c>
      <c r="Q33" s="559"/>
      <c r="R33" s="337" t="s">
        <v>1145</v>
      </c>
      <c r="S33" s="344">
        <f>'Flusso dati statici sensori'!AD145</f>
        <v>5.7000000000000002E-2</v>
      </c>
      <c r="T33" s="339">
        <f>'Flusso dati statici sensori'!AE145</f>
        <v>0.08</v>
      </c>
      <c r="U33" s="217">
        <f>'Flusso dati statici sensori'!AF145</f>
        <v>5.7000000000000002E-2</v>
      </c>
      <c r="V33" s="334">
        <f>'Flusso dati statici sensori'!AG145</f>
        <v>8.5000000000000006E-3</v>
      </c>
      <c r="W33" s="345">
        <f>'Flusso dati statici sensori'!AH145</f>
        <v>8.5000000000000006E-3</v>
      </c>
    </row>
    <row r="34" spans="1:23" x14ac:dyDescent="0.2">
      <c r="A34" s="556"/>
      <c r="B34" s="330" t="s">
        <v>1146</v>
      </c>
      <c r="C34" s="333">
        <f>'Flusso dati statici sensori'!B172</f>
        <v>4.5999999999999999E-2</v>
      </c>
      <c r="D34" s="339">
        <f>'Flusso dati statici sensori'!C172</f>
        <v>6.6000000000000003E-2</v>
      </c>
      <c r="E34" s="351">
        <f>'Flusso dati statici sensori'!D172</f>
        <v>4.7E-2</v>
      </c>
      <c r="F34" s="344">
        <f>'Flusso dati statici sensori'!E172</f>
        <v>7.0000000000000001E-3</v>
      </c>
      <c r="G34" s="217">
        <f>'Flusso dati statici sensori'!F172</f>
        <v>7.1000000000000004E-3</v>
      </c>
      <c r="I34" s="556"/>
      <c r="J34" s="337" t="s">
        <v>1146</v>
      </c>
      <c r="K34" s="344">
        <f>'Flusso dati statici sensori'!P172</f>
        <v>4.8000000000000001E-2</v>
      </c>
      <c r="L34" s="339">
        <f>'Flusso dati statici sensori'!Q172</f>
        <v>6.8000000000000005E-2</v>
      </c>
      <c r="M34" s="217">
        <f>'Flusso dati statici sensori'!R172</f>
        <v>4.8000000000000001E-2</v>
      </c>
      <c r="N34" s="334">
        <f>'Flusso dati statici sensori'!S172</f>
        <v>7.1999999999999998E-3</v>
      </c>
      <c r="O34" s="345">
        <f>'Flusso dati statici sensori'!T172</f>
        <v>7.4000000000000003E-3</v>
      </c>
      <c r="Q34" s="559"/>
      <c r="R34" s="337" t="s">
        <v>1146</v>
      </c>
      <c r="S34" s="344">
        <f>'Flusso dati statici sensori'!AD172</f>
        <v>4.9000000000000002E-2</v>
      </c>
      <c r="T34" s="339">
        <f>'Flusso dati statici sensori'!AE172</f>
        <v>6.9000000000000006E-2</v>
      </c>
      <c r="U34" s="217">
        <f>'Flusso dati statici sensori'!AF172</f>
        <v>4.9000000000000002E-2</v>
      </c>
      <c r="V34" s="334">
        <f>'Flusso dati statici sensori'!AG172</f>
        <v>7.4000000000000003E-3</v>
      </c>
      <c r="W34" s="345">
        <f>'Flusso dati statici sensori'!AH172</f>
        <v>7.4000000000000003E-3</v>
      </c>
    </row>
    <row r="35" spans="1:23" x14ac:dyDescent="0.2">
      <c r="A35" s="556"/>
      <c r="B35" s="330" t="s">
        <v>1147</v>
      </c>
      <c r="C35" s="333">
        <f>'Flusso dati statici sensori'!B199</f>
        <v>0.05</v>
      </c>
      <c r="D35" s="339">
        <f>'Flusso dati statici sensori'!C199</f>
        <v>7.0999999999999994E-2</v>
      </c>
      <c r="E35" s="351">
        <f>'Flusso dati statici sensori'!D199</f>
        <v>5.0999999999999997E-2</v>
      </c>
      <c r="F35" s="344">
        <f>'Flusso dati statici sensori'!E199</f>
        <v>7.4999999999999997E-3</v>
      </c>
      <c r="G35" s="217">
        <f>'Flusso dati statici sensori'!F199</f>
        <v>7.7000000000000002E-3</v>
      </c>
      <c r="I35" s="556"/>
      <c r="J35" s="337" t="s">
        <v>1147</v>
      </c>
      <c r="K35" s="344">
        <f>'Flusso dati statici sensori'!P199</f>
        <v>5.1999999999999998E-2</v>
      </c>
      <c r="L35" s="339">
        <f>'Flusso dati statici sensori'!Q199</f>
        <v>7.3999999999999996E-2</v>
      </c>
      <c r="M35" s="217">
        <f>'Flusso dati statici sensori'!R199</f>
        <v>5.2999999999999999E-2</v>
      </c>
      <c r="N35" s="334">
        <f>'Flusso dati statici sensori'!S199</f>
        <v>8.0000000000000002E-3</v>
      </c>
      <c r="O35" s="345">
        <f>'Flusso dati statici sensori'!T199</f>
        <v>7.9000000000000008E-3</v>
      </c>
      <c r="Q35" s="559"/>
      <c r="R35" s="337" t="s">
        <v>1147</v>
      </c>
      <c r="S35" s="344">
        <f>'Flusso dati statici sensori'!AD199</f>
        <v>5.1999999999999998E-2</v>
      </c>
      <c r="T35" s="339">
        <f>'Flusso dati statici sensori'!AE199</f>
        <v>7.1999999999999995E-2</v>
      </c>
      <c r="U35" s="217">
        <f>'Flusso dati statici sensori'!AF199</f>
        <v>5.1999999999999998E-2</v>
      </c>
      <c r="V35" s="334">
        <f>'Flusso dati statici sensori'!AG199</f>
        <v>7.7999999999999996E-3</v>
      </c>
      <c r="W35" s="345">
        <f>'Flusso dati statici sensori'!AH199</f>
        <v>7.7000000000000002E-3</v>
      </c>
    </row>
    <row r="36" spans="1:23" x14ac:dyDescent="0.2">
      <c r="A36" s="556"/>
      <c r="B36" s="330" t="s">
        <v>1148</v>
      </c>
      <c r="C36" s="333">
        <f>'Flusso dati statici sensori'!B227</f>
        <v>6.2E-2</v>
      </c>
      <c r="D36" s="339">
        <f>'Flusso dati statici sensori'!C227</f>
        <v>8.6999999999999994E-2</v>
      </c>
      <c r="E36" s="351">
        <f>'Flusso dati statici sensori'!D227</f>
        <v>6.3E-2</v>
      </c>
      <c r="F36" s="344">
        <f>'Flusso dati statici sensori'!E227</f>
        <v>9.1999999999999998E-3</v>
      </c>
      <c r="G36" s="217">
        <f>'Flusso dati statici sensori'!F227</f>
        <v>9.4000000000000004E-3</v>
      </c>
      <c r="I36" s="556"/>
      <c r="J36" s="337" t="s">
        <v>1148</v>
      </c>
      <c r="K36" s="344">
        <f>'Flusso dati statici sensori'!P227</f>
        <v>5.5E-2</v>
      </c>
      <c r="L36" s="339">
        <f>'Flusso dati statici sensori'!Q227</f>
        <v>7.8E-2</v>
      </c>
      <c r="M36" s="217">
        <f>'Flusso dati statici sensori'!R227</f>
        <v>5.6000000000000001E-2</v>
      </c>
      <c r="N36" s="334">
        <f>'Flusso dati statici sensori'!S227</f>
        <v>8.0999999999999996E-3</v>
      </c>
      <c r="O36" s="345">
        <f>'Flusso dati statici sensori'!T227</f>
        <v>8.5000000000000006E-3</v>
      </c>
      <c r="Q36" s="559"/>
      <c r="R36" s="337" t="s">
        <v>1148</v>
      </c>
      <c r="S36" s="344">
        <f>'Flusso dati statici sensori'!AD227</f>
        <v>4.3999999999999997E-2</v>
      </c>
      <c r="T36" s="339">
        <f>'Flusso dati statici sensori'!AE227</f>
        <v>6.2E-2</v>
      </c>
      <c r="U36" s="217">
        <f>'Flusso dati statici sensori'!AF227</f>
        <v>4.3999999999999997E-2</v>
      </c>
      <c r="V36" s="334">
        <f>'Flusso dati statici sensori'!AG227</f>
        <v>6.7000000000000002E-3</v>
      </c>
      <c r="W36" s="345">
        <f>'Flusso dati statici sensori'!AH227</f>
        <v>6.7000000000000002E-3</v>
      </c>
    </row>
    <row r="37" spans="1:23" x14ac:dyDescent="0.2">
      <c r="A37" s="556"/>
      <c r="B37" s="330" t="s">
        <v>1149</v>
      </c>
      <c r="C37" s="333">
        <f>'Flusso dati statici sensori'!B254</f>
        <v>6.2E-2</v>
      </c>
      <c r="D37" s="339">
        <f>'Flusso dati statici sensori'!C254</f>
        <v>8.7999999999999995E-2</v>
      </c>
      <c r="E37" s="351">
        <f>'Flusso dati statici sensori'!D254</f>
        <v>6.3E-2</v>
      </c>
      <c r="F37" s="344">
        <f>'Flusso dati statici sensori'!E254</f>
        <v>9.1999999999999998E-3</v>
      </c>
      <c r="G37" s="217">
        <f>'Flusso dati statici sensori'!F254</f>
        <v>9.4000000000000004E-3</v>
      </c>
      <c r="I37" s="556"/>
      <c r="J37" s="337" t="s">
        <v>1149</v>
      </c>
      <c r="K37" s="344">
        <f>'Flusso dati statici sensori'!P254</f>
        <v>6.5000000000000002E-2</v>
      </c>
      <c r="L37" s="339">
        <f>'Flusso dati statici sensori'!Q254</f>
        <v>9.0999999999999998E-2</v>
      </c>
      <c r="M37" s="217">
        <f>'Flusso dati statici sensori'!R254</f>
        <v>6.5000000000000002E-2</v>
      </c>
      <c r="N37" s="334">
        <f>'Flusso dati statici sensori'!S254</f>
        <v>9.7000000000000003E-3</v>
      </c>
      <c r="O37" s="345">
        <f>'Flusso dati statici sensori'!T254</f>
        <v>9.7000000000000003E-3</v>
      </c>
      <c r="Q37" s="559"/>
      <c r="R37" s="337" t="s">
        <v>1149</v>
      </c>
      <c r="S37" s="344">
        <f>'Flusso dati statici sensori'!AD254</f>
        <v>6.0999999999999999E-2</v>
      </c>
      <c r="T37" s="339">
        <f>'Flusso dati statici sensori'!AE254</f>
        <v>8.5000000000000006E-2</v>
      </c>
      <c r="U37" s="217">
        <f>'Flusso dati statici sensori'!AF254</f>
        <v>0.06</v>
      </c>
      <c r="V37" s="334">
        <f>'Flusso dati statici sensori'!AG254</f>
        <v>9.1999999999999998E-3</v>
      </c>
      <c r="W37" s="345">
        <f>'Flusso dati statici sensori'!AH254</f>
        <v>8.8999999999999999E-3</v>
      </c>
    </row>
    <row r="38" spans="1:23" x14ac:dyDescent="0.2">
      <c r="A38" s="556"/>
      <c r="B38" s="330" t="s">
        <v>1150</v>
      </c>
      <c r="C38" s="333">
        <f>'Flusso dati statici sensori'!B281</f>
        <v>0.05</v>
      </c>
      <c r="D38" s="339">
        <f>'Flusso dati statici sensori'!C281</f>
        <v>7.0999999999999994E-2</v>
      </c>
      <c r="E38" s="351">
        <f>'Flusso dati statici sensori'!D281</f>
        <v>5.0999999999999997E-2</v>
      </c>
      <c r="F38" s="344">
        <f>'Flusso dati statici sensori'!E281</f>
        <v>7.6E-3</v>
      </c>
      <c r="G38" s="217">
        <f>'Flusso dati statici sensori'!F281</f>
        <v>7.7000000000000002E-3</v>
      </c>
      <c r="I38" s="556"/>
      <c r="J38" s="337" t="s">
        <v>1150</v>
      </c>
      <c r="K38" s="344">
        <f>'Flusso dati statici sensori'!P281</f>
        <v>5.1999999999999998E-2</v>
      </c>
      <c r="L38" s="339">
        <f>'Flusso dati statici sensori'!Q281</f>
        <v>7.3999999999999996E-2</v>
      </c>
      <c r="M38" s="217">
        <f>'Flusso dati statici sensori'!R281</f>
        <v>5.2999999999999999E-2</v>
      </c>
      <c r="N38" s="334">
        <f>'Flusso dati statici sensori'!S281</f>
        <v>7.9000000000000008E-3</v>
      </c>
      <c r="O38" s="345">
        <f>'Flusso dati statici sensori'!T281</f>
        <v>7.9000000000000008E-3</v>
      </c>
      <c r="Q38" s="559"/>
      <c r="R38" s="337" t="s">
        <v>1150</v>
      </c>
      <c r="S38" s="344">
        <f>'Flusso dati statici sensori'!AD281</f>
        <v>5.1999999999999998E-2</v>
      </c>
      <c r="T38" s="339">
        <f>'Flusso dati statici sensori'!AE281</f>
        <v>7.1999999999999995E-2</v>
      </c>
      <c r="U38" s="217">
        <f>'Flusso dati statici sensori'!AF281</f>
        <v>5.0999999999999997E-2</v>
      </c>
      <c r="V38" s="334">
        <f>'Flusso dati statici sensori'!AG281</f>
        <v>7.7999999999999996E-3</v>
      </c>
      <c r="W38" s="345">
        <f>'Flusso dati statici sensori'!AH281</f>
        <v>7.7000000000000002E-3</v>
      </c>
    </row>
    <row r="39" spans="1:23" x14ac:dyDescent="0.2">
      <c r="A39" s="556"/>
      <c r="B39" s="330" t="s">
        <v>1151</v>
      </c>
      <c r="C39" s="333">
        <f>'Flusso dati statici sensori'!B308</f>
        <v>4.5999999999999999E-2</v>
      </c>
      <c r="D39" s="339">
        <f>'Flusso dati statici sensori'!C308</f>
        <v>6.4000000000000001E-2</v>
      </c>
      <c r="E39" s="351">
        <f>'Flusso dati statici sensori'!D308</f>
        <v>4.5999999999999999E-2</v>
      </c>
      <c r="F39" s="344">
        <f>'Flusso dati statici sensori'!E308</f>
        <v>6.8999999999999999E-3</v>
      </c>
      <c r="G39" s="217">
        <f>'Flusso dati statici sensori'!F308</f>
        <v>6.8999999999999999E-3</v>
      </c>
      <c r="I39" s="556"/>
      <c r="J39" s="337" t="s">
        <v>1151</v>
      </c>
      <c r="K39" s="344">
        <f>'Flusso dati statici sensori'!P308</f>
        <v>4.5999999999999999E-2</v>
      </c>
      <c r="L39" s="339">
        <f>'Flusso dati statici sensori'!Q308</f>
        <v>6.4000000000000001E-2</v>
      </c>
      <c r="M39" s="217">
        <f>'Flusso dati statici sensori'!R308</f>
        <v>4.5999999999999999E-2</v>
      </c>
      <c r="N39" s="334">
        <f>'Flusso dati statici sensori'!S308</f>
        <v>6.8999999999999999E-3</v>
      </c>
      <c r="O39" s="345">
        <f>'Flusso dati statici sensori'!T308</f>
        <v>7.0000000000000001E-3</v>
      </c>
      <c r="Q39" s="559"/>
      <c r="R39" s="337" t="s">
        <v>1151</v>
      </c>
      <c r="S39" s="344">
        <f>'Flusso dati statici sensori'!AD308</f>
        <v>4.4999999999999998E-2</v>
      </c>
      <c r="T39" s="339">
        <f>'Flusso dati statici sensori'!AE308</f>
        <v>6.3E-2</v>
      </c>
      <c r="U39" s="217">
        <f>'Flusso dati statici sensori'!AF308</f>
        <v>4.4999999999999998E-2</v>
      </c>
      <c r="V39" s="334">
        <f>'Flusso dati statici sensori'!AG308</f>
        <v>6.7000000000000002E-3</v>
      </c>
      <c r="W39" s="345">
        <f>'Flusso dati statici sensori'!AH308</f>
        <v>6.7000000000000002E-3</v>
      </c>
    </row>
    <row r="40" spans="1:23" x14ac:dyDescent="0.2">
      <c r="A40" s="556"/>
      <c r="B40" s="330" t="s">
        <v>1152</v>
      </c>
      <c r="C40" s="333">
        <f>'Flusso dati statici sensori'!B335</f>
        <v>6.5000000000000002E-2</v>
      </c>
      <c r="D40" s="339">
        <f>'Flusso dati statici sensori'!C335</f>
        <v>8.7999999999999995E-2</v>
      </c>
      <c r="E40" s="351">
        <f>'Flusso dati statici sensori'!D335</f>
        <v>6.3E-2</v>
      </c>
      <c r="F40" s="344">
        <f>'Flusso dati statici sensori'!E335</f>
        <v>9.2999999999999992E-3</v>
      </c>
      <c r="G40" s="217">
        <f>'Flusso dati statici sensori'!F335</f>
        <v>9.4999999999999998E-3</v>
      </c>
      <c r="I40" s="556"/>
      <c r="J40" s="337" t="s">
        <v>1152</v>
      </c>
      <c r="K40" s="344">
        <f>'Flusso dati statici sensori'!P335</f>
        <v>6.5000000000000002E-2</v>
      </c>
      <c r="L40" s="339">
        <f>'Flusso dati statici sensori'!Q335</f>
        <v>9.0999999999999998E-2</v>
      </c>
      <c r="M40" s="217">
        <f>'Flusso dati statici sensori'!R335</f>
        <v>6.5000000000000002E-2</v>
      </c>
      <c r="N40" s="334">
        <f>'Flusso dati statici sensori'!S335</f>
        <v>9.7000000000000003E-3</v>
      </c>
      <c r="O40" s="345">
        <f>'Flusso dati statici sensori'!T335</f>
        <v>9.7000000000000003E-3</v>
      </c>
      <c r="Q40" s="559"/>
      <c r="R40" s="337" t="s">
        <v>1152</v>
      </c>
      <c r="S40" s="344">
        <f>'Flusso dati statici sensori'!AD335</f>
        <v>6.0999999999999999E-2</v>
      </c>
      <c r="T40" s="339">
        <f>'Flusso dati statici sensori'!AE335</f>
        <v>8.5000000000000006E-2</v>
      </c>
      <c r="U40" s="217">
        <f>'Flusso dati statici sensori'!AF335</f>
        <v>0.06</v>
      </c>
      <c r="V40" s="334">
        <f>'Flusso dati statici sensori'!AG335</f>
        <v>9.2999999999999992E-3</v>
      </c>
      <c r="W40" s="345">
        <f>'Flusso dati statici sensori'!AH335</f>
        <v>8.8999999999999999E-3</v>
      </c>
    </row>
    <row r="41" spans="1:23" x14ac:dyDescent="0.2">
      <c r="A41" s="556"/>
      <c r="B41" s="330" t="s">
        <v>1153</v>
      </c>
      <c r="C41" s="333">
        <f>'Flusso dati statici sensori'!B363</f>
        <v>5.2999999999999999E-2</v>
      </c>
      <c r="D41" s="339">
        <f>'Flusso dati statici sensori'!C363</f>
        <v>7.4999999999999997E-2</v>
      </c>
      <c r="E41" s="351">
        <f>'Flusso dati statici sensori'!D363</f>
        <v>5.2999999999999999E-2</v>
      </c>
      <c r="F41" s="344">
        <f>'Flusso dati statici sensori'!E363</f>
        <v>8.0999999999999996E-3</v>
      </c>
      <c r="G41" s="217">
        <f>'Flusso dati statici sensori'!F363</f>
        <v>8.0999999999999996E-3</v>
      </c>
      <c r="I41" s="556"/>
      <c r="J41" s="337" t="s">
        <v>1153</v>
      </c>
      <c r="K41" s="344">
        <f>'Flusso dati statici sensori'!P363</f>
        <v>5.3999999999999999E-2</v>
      </c>
      <c r="L41" s="339">
        <f>'Flusso dati statici sensori'!Q363</f>
        <v>7.4999999999999997E-2</v>
      </c>
      <c r="M41" s="217">
        <f>'Flusso dati statici sensori'!R363</f>
        <v>5.3999999999999999E-2</v>
      </c>
      <c r="N41" s="334">
        <f>'Flusso dati statici sensori'!S363</f>
        <v>8.0999999999999996E-3</v>
      </c>
      <c r="O41" s="345">
        <f>'Flusso dati statici sensori'!T363</f>
        <v>8.0999999999999996E-3</v>
      </c>
      <c r="Q41" s="559"/>
      <c r="R41" s="337" t="s">
        <v>1153</v>
      </c>
      <c r="S41" s="344">
        <f>'Flusso dati statici sensori'!AD363</f>
        <v>5.1999999999999998E-2</v>
      </c>
      <c r="T41" s="339">
        <f>'Flusso dati statici sensori'!AE363</f>
        <v>7.1999999999999995E-2</v>
      </c>
      <c r="U41" s="217">
        <f>'Flusso dati statici sensori'!AF363</f>
        <v>5.0999999999999997E-2</v>
      </c>
      <c r="V41" s="334">
        <f>'Flusso dati statici sensori'!AG363</f>
        <v>7.7999999999999996E-3</v>
      </c>
      <c r="W41" s="345">
        <f>'Flusso dati statici sensori'!AH363</f>
        <v>7.7000000000000002E-3</v>
      </c>
    </row>
    <row r="42" spans="1:23" ht="16" thickBot="1" x14ac:dyDescent="0.25">
      <c r="A42" s="557"/>
      <c r="B42" s="331" t="s">
        <v>1154</v>
      </c>
      <c r="C42" s="359">
        <f>'Flusso dati statici sensori'!B391</f>
        <v>5.6000000000000001E-2</v>
      </c>
      <c r="D42" s="357">
        <f>'Flusso dati statici sensori'!C391</f>
        <v>7.9000000000000001E-2</v>
      </c>
      <c r="E42" s="358">
        <f>'Flusso dati statici sensori'!D391</f>
        <v>5.7000000000000002E-2</v>
      </c>
      <c r="F42" s="346">
        <f>'Flusso dati statici sensori'!E391</f>
        <v>8.3999999999999995E-3</v>
      </c>
      <c r="G42" s="218">
        <f>'Flusso dati statici sensori'!F391</f>
        <v>8.6999999999999994E-3</v>
      </c>
      <c r="I42" s="557"/>
      <c r="J42" s="338" t="s">
        <v>1154</v>
      </c>
      <c r="K42" s="346">
        <f>'Flusso dati statici sensori'!P391</f>
        <v>0.06</v>
      </c>
      <c r="L42" s="347">
        <f>'Flusso dati statici sensori'!Q391</f>
        <v>8.4000000000000005E-2</v>
      </c>
      <c r="M42" s="218">
        <f>'Flusso dati statici sensori'!R391</f>
        <v>0.06</v>
      </c>
      <c r="N42" s="335">
        <f>'Flusso dati statici sensori'!S391</f>
        <v>8.9999999999999993E-3</v>
      </c>
      <c r="O42" s="349">
        <f>'Flusso dati statici sensori'!T391</f>
        <v>9.1000000000000004E-3</v>
      </c>
      <c r="Q42" s="560"/>
      <c r="R42" s="338" t="s">
        <v>1154</v>
      </c>
      <c r="S42" s="346">
        <f>'Flusso dati statici sensori'!AD391</f>
        <v>5.1999999999999998E-2</v>
      </c>
      <c r="T42" s="347">
        <f>'Flusso dati statici sensori'!AE391</f>
        <v>7.1999999999999995E-2</v>
      </c>
      <c r="U42" s="218">
        <f>'Flusso dati statici sensori'!AF391</f>
        <v>5.0999999999999997E-2</v>
      </c>
      <c r="V42" s="335">
        <f>'Flusso dati statici sensori'!AG391</f>
        <v>7.7999999999999996E-3</v>
      </c>
      <c r="W42" s="349">
        <f>'Flusso dati statici sensori'!AH391</f>
        <v>7.7000000000000002E-3</v>
      </c>
    </row>
    <row r="45" spans="1:23" ht="16" thickBot="1" x14ac:dyDescent="0.25"/>
    <row r="46" spans="1:23" ht="16" thickBot="1" x14ac:dyDescent="0.25">
      <c r="A46" s="543" t="s">
        <v>930</v>
      </c>
      <c r="B46" s="544"/>
      <c r="C46" s="544"/>
      <c r="D46" s="544"/>
      <c r="E46" s="544"/>
      <c r="F46" s="544"/>
      <c r="G46" s="545"/>
      <c r="I46" s="543" t="s">
        <v>930</v>
      </c>
      <c r="J46" s="544"/>
      <c r="K46" s="544"/>
      <c r="L46" s="544"/>
      <c r="M46" s="544"/>
      <c r="N46" s="544"/>
      <c r="O46" s="545"/>
      <c r="Q46" s="543" t="s">
        <v>930</v>
      </c>
      <c r="R46" s="544"/>
      <c r="S46" s="544"/>
      <c r="T46" s="544"/>
      <c r="U46" s="544"/>
      <c r="V46" s="544"/>
      <c r="W46" s="545"/>
    </row>
    <row r="47" spans="1:23" ht="16" thickBot="1" x14ac:dyDescent="0.25">
      <c r="A47" s="546" t="s">
        <v>1156</v>
      </c>
      <c r="B47" s="548" t="s">
        <v>790</v>
      </c>
      <c r="C47" s="550" t="s">
        <v>1092</v>
      </c>
      <c r="D47" s="551"/>
      <c r="E47" s="552"/>
      <c r="F47" s="553" t="s">
        <v>958</v>
      </c>
      <c r="G47" s="554"/>
      <c r="I47" s="546" t="s">
        <v>1156</v>
      </c>
      <c r="J47" s="548" t="s">
        <v>790</v>
      </c>
      <c r="K47" s="550" t="s">
        <v>1092</v>
      </c>
      <c r="L47" s="551"/>
      <c r="M47" s="552"/>
      <c r="N47" s="553" t="s">
        <v>958</v>
      </c>
      <c r="O47" s="554"/>
      <c r="Q47" s="546" t="s">
        <v>1156</v>
      </c>
      <c r="R47" s="548" t="s">
        <v>790</v>
      </c>
      <c r="S47" s="550" t="s">
        <v>1092</v>
      </c>
      <c r="T47" s="551"/>
      <c r="U47" s="552"/>
      <c r="V47" s="553" t="s">
        <v>958</v>
      </c>
      <c r="W47" s="554"/>
    </row>
    <row r="48" spans="1:23" ht="16" thickBot="1" x14ac:dyDescent="0.25">
      <c r="A48" s="547"/>
      <c r="B48" s="549"/>
      <c r="C48" s="327" t="s">
        <v>950</v>
      </c>
      <c r="D48" s="327" t="s">
        <v>951</v>
      </c>
      <c r="E48" s="327" t="s">
        <v>952</v>
      </c>
      <c r="F48" s="327" t="s">
        <v>956</v>
      </c>
      <c r="G48" s="327" t="s">
        <v>957</v>
      </c>
      <c r="I48" s="547"/>
      <c r="J48" s="549"/>
      <c r="K48" s="327" t="s">
        <v>950</v>
      </c>
      <c r="L48" s="327" t="s">
        <v>951</v>
      </c>
      <c r="M48" s="327" t="s">
        <v>952</v>
      </c>
      <c r="N48" s="327" t="s">
        <v>956</v>
      </c>
      <c r="O48" s="327" t="s">
        <v>957</v>
      </c>
      <c r="Q48" s="547"/>
      <c r="R48" s="549"/>
      <c r="S48" s="327" t="s">
        <v>950</v>
      </c>
      <c r="T48" s="327" t="s">
        <v>951</v>
      </c>
      <c r="U48" s="327" t="s">
        <v>952</v>
      </c>
      <c r="V48" s="327" t="s">
        <v>956</v>
      </c>
      <c r="W48" s="327" t="s">
        <v>957</v>
      </c>
    </row>
    <row r="49" spans="1:23" x14ac:dyDescent="0.2">
      <c r="A49" s="555" t="s">
        <v>1155</v>
      </c>
      <c r="B49" s="336" t="s">
        <v>1140</v>
      </c>
      <c r="C49" s="328">
        <f>'Flusso dati statici sensori'!B12</f>
        <v>0.05</v>
      </c>
      <c r="D49" s="341">
        <f>'Flusso dati statici sensori'!C12</f>
        <v>7.0999999999999994E-2</v>
      </c>
      <c r="E49" s="350">
        <f>'Flusso dati statici sensori'!D12</f>
        <v>5.0999999999999997E-2</v>
      </c>
      <c r="F49" s="266">
        <f>'Flusso dati statici sensori'!E12</f>
        <v>7.4999999999999997E-3</v>
      </c>
      <c r="G49" s="343">
        <f>'Flusso dati statici sensori'!F12</f>
        <v>7.7000000000000002E-3</v>
      </c>
      <c r="I49" s="555" t="s">
        <v>1157</v>
      </c>
      <c r="J49" s="336" t="s">
        <v>1140</v>
      </c>
      <c r="K49" s="328">
        <f>'Flusso dati statici sensori'!P12</f>
        <v>5.2999999999999999E-2</v>
      </c>
      <c r="L49" s="328">
        <f>'Flusso dati statici sensori'!Q12</f>
        <v>7.4999999999999997E-2</v>
      </c>
      <c r="M49" s="354">
        <f>'Flusso dati statici sensori'!R12</f>
        <v>5.3999999999999999E-2</v>
      </c>
      <c r="N49" s="266">
        <f>'Flusso dati statici sensori'!S12</f>
        <v>8.0000000000000002E-3</v>
      </c>
      <c r="O49" s="360">
        <f>'Flusso dati statici sensori'!T12</f>
        <v>8.0999999999999996E-3</v>
      </c>
      <c r="Q49" s="558" t="s">
        <v>1158</v>
      </c>
      <c r="R49" s="336" t="s">
        <v>1140</v>
      </c>
      <c r="S49" s="328">
        <f>'Flusso dati statici sensori'!AD12</f>
        <v>5.2999999999999999E-2</v>
      </c>
      <c r="T49" s="341">
        <f>'Flusso dati statici sensori'!AE12</f>
        <v>7.4999999999999997E-2</v>
      </c>
      <c r="U49" s="216">
        <f>'Flusso dati statici sensori'!AF12</f>
        <v>5.2999999999999999E-2</v>
      </c>
      <c r="V49" s="353">
        <f>'Flusso dati statici sensori'!AG12</f>
        <v>8.0000000000000002E-3</v>
      </c>
      <c r="W49" s="343">
        <f>'Flusso dati statici sensori'!AH12</f>
        <v>7.9000000000000008E-3</v>
      </c>
    </row>
    <row r="50" spans="1:23" x14ac:dyDescent="0.2">
      <c r="A50" s="556"/>
      <c r="B50" s="337" t="s">
        <v>1141</v>
      </c>
      <c r="C50" s="344">
        <f>'Flusso dati statici sensori'!B38</f>
        <v>5.5E-2</v>
      </c>
      <c r="D50" s="339">
        <f>'Flusso dati statici sensori'!C38</f>
        <v>7.8E-2</v>
      </c>
      <c r="E50" s="351">
        <f>'Flusso dati statici sensori'!D38</f>
        <v>5.6000000000000001E-2</v>
      </c>
      <c r="F50" s="267">
        <f>'Flusso dati statici sensori'!E38</f>
        <v>8.3000000000000001E-3</v>
      </c>
      <c r="G50" s="345">
        <f>'Flusso dati statici sensori'!F38</f>
        <v>8.5000000000000006E-3</v>
      </c>
      <c r="I50" s="556"/>
      <c r="J50" s="337" t="s">
        <v>1141</v>
      </c>
      <c r="K50" s="344">
        <f>'Flusso dati statici sensori'!P38</f>
        <v>4.4999999999999998E-2</v>
      </c>
      <c r="L50" s="344">
        <f>'Flusso dati statici sensori'!Q38</f>
        <v>6.3E-2</v>
      </c>
      <c r="M50" s="355">
        <f>'Flusso dati statici sensori'!R38</f>
        <v>4.4999999999999998E-2</v>
      </c>
      <c r="N50" s="267">
        <f>'Flusso dati statici sensori'!S38</f>
        <v>6.7000000000000002E-3</v>
      </c>
      <c r="O50" s="361">
        <f>'Flusso dati statici sensori'!T38</f>
        <v>6.7000000000000002E-3</v>
      </c>
      <c r="Q50" s="559"/>
      <c r="R50" s="337" t="s">
        <v>1141</v>
      </c>
      <c r="S50" s="344">
        <f>'Flusso dati statici sensori'!AD38</f>
        <v>5.5E-2</v>
      </c>
      <c r="T50" s="339">
        <f>'Flusso dati statici sensori'!AE38</f>
        <v>7.6999999999999999E-2</v>
      </c>
      <c r="U50" s="217">
        <f>'Flusso dati statici sensori'!AF38</f>
        <v>5.3999999999999999E-2</v>
      </c>
      <c r="V50" s="334">
        <f>'Flusso dati statici sensori'!AG38</f>
        <v>8.3999999999999995E-3</v>
      </c>
      <c r="W50" s="345">
        <f>'Flusso dati statici sensori'!AH38</f>
        <v>8.2000000000000007E-3</v>
      </c>
    </row>
    <row r="51" spans="1:23" x14ac:dyDescent="0.2">
      <c r="A51" s="556"/>
      <c r="B51" s="337" t="s">
        <v>1142</v>
      </c>
      <c r="C51" s="344">
        <f>'Flusso dati statici sensori'!B65</f>
        <v>4.4999999999999998E-2</v>
      </c>
      <c r="D51" s="339">
        <f>'Flusso dati statici sensori'!C65</f>
        <v>6.3E-2</v>
      </c>
      <c r="E51" s="351">
        <f>'Flusso dati statici sensori'!D65</f>
        <v>4.4999999999999998E-2</v>
      </c>
      <c r="F51" s="267">
        <f>'Flusso dati statici sensori'!E65</f>
        <v>6.7000000000000002E-3</v>
      </c>
      <c r="G51" s="345">
        <f>'Flusso dati statici sensori'!F65</f>
        <v>6.7999999999999996E-3</v>
      </c>
      <c r="I51" s="556"/>
      <c r="J51" s="337" t="s">
        <v>1142</v>
      </c>
      <c r="K51" s="344">
        <f>'Flusso dati statici sensori'!P65</f>
        <v>5.3999999999999999E-2</v>
      </c>
      <c r="L51" s="344">
        <f>'Flusso dati statici sensori'!Q65</f>
        <v>7.5999999999999998E-2</v>
      </c>
      <c r="M51" s="355">
        <f>'Flusso dati statici sensori'!R65</f>
        <v>5.3999999999999999E-2</v>
      </c>
      <c r="N51" s="267">
        <f>'Flusso dati statici sensori'!S65</f>
        <v>8.0999999999999996E-3</v>
      </c>
      <c r="O51" s="361">
        <f>'Flusso dati statici sensori'!T65</f>
        <v>8.2000000000000007E-3</v>
      </c>
      <c r="Q51" s="559"/>
      <c r="R51" s="337" t="s">
        <v>1142</v>
      </c>
      <c r="S51" s="344">
        <f>'Flusso dati statici sensori'!AD65</f>
        <v>5.3999999999999999E-2</v>
      </c>
      <c r="T51" s="339">
        <f>'Flusso dati statici sensori'!AE65</f>
        <v>7.4999999999999997E-2</v>
      </c>
      <c r="U51" s="217">
        <f>'Flusso dati statici sensori'!AF65</f>
        <v>5.3999999999999999E-2</v>
      </c>
      <c r="V51" s="334">
        <f>'Flusso dati statici sensori'!AG65</f>
        <v>8.0999999999999996E-3</v>
      </c>
      <c r="W51" s="345">
        <f>'Flusso dati statici sensori'!AH65</f>
        <v>7.9000000000000008E-3</v>
      </c>
    </row>
    <row r="52" spans="1:23" x14ac:dyDescent="0.2">
      <c r="A52" s="556"/>
      <c r="B52" s="337" t="s">
        <v>1143</v>
      </c>
      <c r="C52" s="344">
        <f>'Flusso dati statici sensori'!B92</f>
        <v>4.7E-2</v>
      </c>
      <c r="D52" s="339">
        <f>'Flusso dati statici sensori'!C92</f>
        <v>6.7000000000000004E-2</v>
      </c>
      <c r="E52" s="351">
        <f>'Flusso dati statici sensori'!D92</f>
        <v>4.9000000000000002E-2</v>
      </c>
      <c r="F52" s="267">
        <f>'Flusso dati statici sensori'!E92</f>
        <v>7.1000000000000004E-3</v>
      </c>
      <c r="G52" s="345">
        <f>'Flusso dati statici sensori'!F92</f>
        <v>7.4000000000000003E-3</v>
      </c>
      <c r="I52" s="556"/>
      <c r="J52" s="337" t="s">
        <v>1143</v>
      </c>
      <c r="K52" s="344">
        <f>'Flusso dati statici sensori'!P92</f>
        <v>0.05</v>
      </c>
      <c r="L52" s="344">
        <f>'Flusso dati statici sensori'!Q92</f>
        <v>7.1999999999999995E-2</v>
      </c>
      <c r="M52" s="355">
        <f>'Flusso dati statici sensori'!R92</f>
        <v>0.05</v>
      </c>
      <c r="N52" s="267">
        <f>'Flusso dati statici sensori'!S92</f>
        <v>7.6E-3</v>
      </c>
      <c r="O52" s="361">
        <f>'Flusso dati statici sensori'!T92</f>
        <v>7.7999999999999996E-3</v>
      </c>
      <c r="Q52" s="559"/>
      <c r="R52" s="337" t="s">
        <v>1143</v>
      </c>
      <c r="S52" s="344">
        <f>'Flusso dati statici sensori'!AD92</f>
        <v>5.0999999999999997E-2</v>
      </c>
      <c r="T52" s="339">
        <f>'Flusso dati statici sensori'!AE92</f>
        <v>7.2999999999999995E-2</v>
      </c>
      <c r="U52" s="217">
        <f>'Flusso dati statici sensori'!AF92</f>
        <v>5.0999999999999997E-2</v>
      </c>
      <c r="V52" s="334">
        <f>'Flusso dati statici sensori'!AG92</f>
        <v>7.7000000000000002E-3</v>
      </c>
      <c r="W52" s="345">
        <f>'Flusso dati statici sensori'!AH92</f>
        <v>7.7000000000000002E-3</v>
      </c>
    </row>
    <row r="53" spans="1:23" x14ac:dyDescent="0.2">
      <c r="A53" s="556"/>
      <c r="B53" s="337" t="s">
        <v>1144</v>
      </c>
      <c r="C53" s="344">
        <f>'Flusso dati statici sensori'!B119</f>
        <v>4.9000000000000002E-2</v>
      </c>
      <c r="D53" s="339">
        <f>'Flusso dati statici sensori'!C119</f>
        <v>7.0000000000000007E-2</v>
      </c>
      <c r="E53" s="351">
        <f>'Flusso dati statici sensori'!D119</f>
        <v>0.05</v>
      </c>
      <c r="F53" s="267">
        <f>'Flusso dati statici sensori'!E119</f>
        <v>7.1500000000000001E-3</v>
      </c>
      <c r="G53" s="345">
        <f>'Flusso dati statici sensori'!F119</f>
        <v>7.7000000000000002E-3</v>
      </c>
      <c r="I53" s="556"/>
      <c r="J53" s="337" t="s">
        <v>1144</v>
      </c>
      <c r="K53" s="344">
        <f>'Flusso dati statici sensori'!P119</f>
        <v>5.1999999999999998E-2</v>
      </c>
      <c r="L53" s="344">
        <f>'Flusso dati statici sensori'!Q119</f>
        <v>7.3999999999999996E-2</v>
      </c>
      <c r="M53" s="355">
        <f>'Flusso dati statici sensori'!R119</f>
        <v>5.2999999999999999E-2</v>
      </c>
      <c r="N53" s="267">
        <f>'Flusso dati statici sensori'!S119</f>
        <v>7.9000000000000008E-3</v>
      </c>
      <c r="O53" s="361">
        <f>'Flusso dati statici sensori'!T119</f>
        <v>8.0000000000000002E-3</v>
      </c>
      <c r="Q53" s="559"/>
      <c r="R53" s="337" t="s">
        <v>1144</v>
      </c>
      <c r="S53" s="344">
        <f>'Flusso dati statici sensori'!AD119</f>
        <v>5.2999999999999999E-2</v>
      </c>
      <c r="T53" s="339">
        <f>'Flusso dati statici sensori'!AE119</f>
        <v>7.3999999999999996E-2</v>
      </c>
      <c r="U53" s="217">
        <f>'Flusso dati statici sensori'!AF119</f>
        <v>5.1999999999999998E-2</v>
      </c>
      <c r="V53" s="334">
        <f>'Flusso dati statici sensori'!AG119</f>
        <v>7.9000000000000008E-3</v>
      </c>
      <c r="W53" s="345">
        <f>'Flusso dati statici sensori'!AH119</f>
        <v>7.9000000000000008E-3</v>
      </c>
    </row>
    <row r="54" spans="1:23" x14ac:dyDescent="0.2">
      <c r="A54" s="556"/>
      <c r="B54" s="337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5">
        <f>'Flusso dati statici sensori'!F146</f>
        <v>7.7000000000000002E-3</v>
      </c>
      <c r="I54" s="556"/>
      <c r="J54" s="337" t="s">
        <v>1145</v>
      </c>
      <c r="K54" s="344">
        <f>'Flusso dati statici sensori'!P146</f>
        <v>5.2999999999999999E-2</v>
      </c>
      <c r="L54" s="344">
        <f>'Flusso dati statici sensori'!Q146</f>
        <v>7.5999999999999998E-2</v>
      </c>
      <c r="M54" s="355">
        <f>'Flusso dati statici sensori'!R146</f>
        <v>5.5E-2</v>
      </c>
      <c r="N54" s="267">
        <f>'Flusso dati statici sensori'!S146</f>
        <v>8.0000000000000002E-3</v>
      </c>
      <c r="O54" s="361">
        <f>'Flusso dati statici sensori'!T146</f>
        <v>8.3000000000000001E-3</v>
      </c>
      <c r="Q54" s="559"/>
      <c r="R54" s="337" t="s">
        <v>1145</v>
      </c>
      <c r="S54" s="344">
        <f>'Flusso dati statici sensori'!AD146</f>
        <v>5.5E-2</v>
      </c>
      <c r="T54" s="339">
        <f>'Flusso dati statici sensori'!AE146</f>
        <v>7.8E-2</v>
      </c>
      <c r="U54" s="217">
        <f>'Flusso dati statici sensori'!AF146</f>
        <v>5.5E-2</v>
      </c>
      <c r="V54" s="334">
        <f>'Flusso dati statici sensori'!AG146</f>
        <v>8.3000000000000001E-3</v>
      </c>
      <c r="W54" s="345">
        <f>'Flusso dati statici sensori'!AH146</f>
        <v>8.3000000000000001E-3</v>
      </c>
    </row>
    <row r="55" spans="1:23" x14ac:dyDescent="0.2">
      <c r="A55" s="556"/>
      <c r="B55" s="337" t="s">
        <v>1146</v>
      </c>
      <c r="C55" s="344">
        <f>'Flusso dati statici sensori'!B173</f>
        <v>4.5999999999999999E-2</v>
      </c>
      <c r="D55" s="339">
        <f>'Flusso dati statici sensori'!C173</f>
        <v>6.5000000000000002E-2</v>
      </c>
      <c r="E55" s="351">
        <f>'Flusso dati statici sensori'!D173</f>
        <v>4.7E-2</v>
      </c>
      <c r="F55" s="267">
        <f>'Flusso dati statici sensori'!E173</f>
        <v>7.0000000000000001E-3</v>
      </c>
      <c r="G55" s="345">
        <f>'Flusso dati statici sensori'!F173</f>
        <v>7.1000000000000004E-3</v>
      </c>
      <c r="I55" s="556"/>
      <c r="J55" s="337" t="s">
        <v>1146</v>
      </c>
      <c r="K55" s="344">
        <f>'Flusso dati statici sensori'!P173</f>
        <v>4.8000000000000001E-2</v>
      </c>
      <c r="L55" s="344">
        <f>'Flusso dati statici sensori'!Q173</f>
        <v>6.8000000000000005E-2</v>
      </c>
      <c r="M55" s="355">
        <f>'Flusso dati statici sensori'!R173</f>
        <v>4.9000000000000002E-2</v>
      </c>
      <c r="N55" s="267">
        <f>'Flusso dati statici sensori'!S173</f>
        <v>7.1999999999999998E-3</v>
      </c>
      <c r="O55" s="361">
        <f>'Flusso dati statici sensori'!T173</f>
        <v>7.4000000000000003E-3</v>
      </c>
      <c r="Q55" s="559"/>
      <c r="R55" s="337" t="s">
        <v>1146</v>
      </c>
      <c r="S55" s="344">
        <f>'Flusso dati statici sensori'!AD173</f>
        <v>4.9000000000000002E-2</v>
      </c>
      <c r="T55" s="339">
        <f>'Flusso dati statici sensori'!AE173</f>
        <v>6.8000000000000005E-2</v>
      </c>
      <c r="U55" s="217">
        <f>'Flusso dati statici sensori'!AF173</f>
        <v>4.9000000000000002E-2</v>
      </c>
      <c r="V55" s="334">
        <f>'Flusso dati statici sensori'!AG173</f>
        <v>7.3000000000000001E-3</v>
      </c>
      <c r="W55" s="345">
        <f>'Flusso dati statici sensori'!AH173</f>
        <v>7.3000000000000001E-3</v>
      </c>
    </row>
    <row r="56" spans="1:23" x14ac:dyDescent="0.2">
      <c r="A56" s="556"/>
      <c r="B56" s="337" t="s">
        <v>1147</v>
      </c>
      <c r="C56" s="344">
        <f>'Flusso dati statici sensori'!B200</f>
        <v>0.05</v>
      </c>
      <c r="D56" s="339">
        <f>'Flusso dati statici sensori'!C200</f>
        <v>7.0000000000000007E-2</v>
      </c>
      <c r="E56" s="351">
        <f>'Flusso dati statici sensori'!D200</f>
        <v>0.05</v>
      </c>
      <c r="F56" s="267">
        <f>'Flusso dati statici sensori'!E200</f>
        <v>7.4999999999999997E-3</v>
      </c>
      <c r="G56" s="345">
        <f>'Flusso dati statici sensori'!F200</f>
        <v>7.6E-3</v>
      </c>
      <c r="I56" s="556"/>
      <c r="J56" s="337" t="s">
        <v>1147</v>
      </c>
      <c r="K56" s="344">
        <f>'Flusso dati statici sensori'!P200</f>
        <v>5.1999999999999998E-2</v>
      </c>
      <c r="L56" s="344">
        <f>'Flusso dati statici sensori'!Q200</f>
        <v>7.2999999999999995E-2</v>
      </c>
      <c r="M56" s="355">
        <f>'Flusso dati statici sensori'!R200</f>
        <v>5.1999999999999998E-2</v>
      </c>
      <c r="N56" s="267">
        <f>'Flusso dati statici sensori'!S200</f>
        <v>7.7999999999999996E-3</v>
      </c>
      <c r="O56" s="361">
        <f>'Flusso dati statici sensori'!T200</f>
        <v>7.7999999999999996E-3</v>
      </c>
      <c r="Q56" s="559"/>
      <c r="R56" s="337" t="s">
        <v>1147</v>
      </c>
      <c r="S56" s="344">
        <f>'Flusso dati statici sensori'!AD200</f>
        <v>5.0999999999999997E-2</v>
      </c>
      <c r="T56" s="339">
        <f>'Flusso dati statici sensori'!AE200</f>
        <v>7.0999999999999994E-2</v>
      </c>
      <c r="U56" s="217">
        <f>'Flusso dati statici sensori'!AF200</f>
        <v>0.05</v>
      </c>
      <c r="V56" s="334">
        <f>'Flusso dati statici sensori'!AG200</f>
        <v>7.7000000000000002E-3</v>
      </c>
      <c r="W56" s="345">
        <f>'Flusso dati statici sensori'!AH200</f>
        <v>7.7000000000000002E-3</v>
      </c>
    </row>
    <row r="57" spans="1:23" x14ac:dyDescent="0.2">
      <c r="A57" s="556"/>
      <c r="B57" s="337" t="s">
        <v>1148</v>
      </c>
      <c r="C57" s="344">
        <f>'Flusso dati statici sensori'!B228</f>
        <v>5.8999999999999997E-2</v>
      </c>
      <c r="D57" s="339">
        <f>'Flusso dati statici sensori'!C228</f>
        <v>8.4000000000000005E-2</v>
      </c>
      <c r="E57" s="351">
        <f>'Flusso dati statici sensori'!D228</f>
        <v>0.06</v>
      </c>
      <c r="F57" s="267">
        <f>'Flusso dati statici sensori'!E228</f>
        <v>8.8999999999999999E-3</v>
      </c>
      <c r="G57" s="345">
        <f>'Flusso dati statici sensori'!F228</f>
        <v>9.1000000000000004E-3</v>
      </c>
      <c r="I57" s="556"/>
      <c r="J57" s="337" t="s">
        <v>1148</v>
      </c>
      <c r="K57" s="344">
        <f>'Flusso dati statici sensori'!P228</f>
        <v>5.2999999999999999E-2</v>
      </c>
      <c r="L57" s="344">
        <f>'Flusso dati statici sensori'!Q228</f>
        <v>7.5999999999999998E-2</v>
      </c>
      <c r="M57" s="355">
        <f>'Flusso dati statici sensori'!R228</f>
        <v>5.5E-2</v>
      </c>
      <c r="N57" s="267">
        <f>'Flusso dati statici sensori'!S228</f>
        <v>8.0000000000000002E-3</v>
      </c>
      <c r="O57" s="361">
        <f>'Flusso dati statici sensori'!T228</f>
        <v>8.3000000000000001E-3</v>
      </c>
      <c r="Q57" s="559"/>
      <c r="R57" s="337" t="s">
        <v>1148</v>
      </c>
      <c r="S57" s="344">
        <f>'Flusso dati statici sensori'!AD228</f>
        <v>4.4999999999999998E-2</v>
      </c>
      <c r="T57" s="339">
        <f>'Flusso dati statici sensori'!AE228</f>
        <v>6.3E-2</v>
      </c>
      <c r="U57" s="217">
        <f>'Flusso dati statici sensori'!AF228</f>
        <v>4.4999999999999998E-2</v>
      </c>
      <c r="V57" s="334">
        <f>'Flusso dati statici sensori'!AG228</f>
        <v>6.7000000000000002E-3</v>
      </c>
      <c r="W57" s="345">
        <f>'Flusso dati statici sensori'!AH228</f>
        <v>6.7000000000000002E-3</v>
      </c>
    </row>
    <row r="58" spans="1:23" x14ac:dyDescent="0.2">
      <c r="A58" s="556"/>
      <c r="B58" s="337" t="s">
        <v>1149</v>
      </c>
      <c r="C58" s="344">
        <f>'Flusso dati statici sensori'!B255</f>
        <v>0.06</v>
      </c>
      <c r="D58" s="339">
        <f>'Flusso dati statici sensori'!C255</f>
        <v>8.5000000000000006E-2</v>
      </c>
      <c r="E58" s="351">
        <f>'Flusso dati statici sensori'!D255</f>
        <v>6.0999999999999999E-2</v>
      </c>
      <c r="F58" s="267">
        <f>'Flusso dati statici sensori'!E255</f>
        <v>8.9999999999999993E-3</v>
      </c>
      <c r="G58" s="345">
        <f>'Flusso dati statici sensori'!F255</f>
        <v>9.1000000000000004E-3</v>
      </c>
      <c r="I58" s="556"/>
      <c r="J58" s="337" t="s">
        <v>1149</v>
      </c>
      <c r="K58" s="344">
        <f>'Flusso dati statici sensori'!P255</f>
        <v>6.2E-2</v>
      </c>
      <c r="L58" s="344">
        <f>'Flusso dati statici sensori'!Q255</f>
        <v>8.6999999999999994E-2</v>
      </c>
      <c r="M58" s="355">
        <f>'Flusso dati statici sensori'!R255</f>
        <v>6.2E-2</v>
      </c>
      <c r="N58" s="267">
        <f>'Flusso dati statici sensori'!S255</f>
        <v>9.4000000000000004E-3</v>
      </c>
      <c r="O58" s="361">
        <f>'Flusso dati statici sensori'!T255</f>
        <v>9.2999999999999992E-3</v>
      </c>
      <c r="Q58" s="559"/>
      <c r="R58" s="337" t="s">
        <v>1149</v>
      </c>
      <c r="S58" s="344">
        <f>'Flusso dati statici sensori'!AD255</f>
        <v>5.8999999999999997E-2</v>
      </c>
      <c r="T58" s="339">
        <f>'Flusso dati statici sensori'!AE255</f>
        <v>8.2000000000000003E-2</v>
      </c>
      <c r="U58" s="217">
        <f>'Flusso dati statici sensori'!AF255</f>
        <v>5.8000000000000003E-2</v>
      </c>
      <c r="V58" s="334">
        <f>'Flusso dati statici sensori'!AG255</f>
        <v>8.8999999999999999E-3</v>
      </c>
      <c r="W58" s="345">
        <f>'Flusso dati statici sensori'!AH255</f>
        <v>8.6E-3</v>
      </c>
    </row>
    <row r="59" spans="1:23" x14ac:dyDescent="0.2">
      <c r="A59" s="556"/>
      <c r="B59" s="337" t="s">
        <v>1150</v>
      </c>
      <c r="C59" s="344">
        <f>'Flusso dati statici sensori'!B282</f>
        <v>0.05</v>
      </c>
      <c r="D59" s="339">
        <f>'Flusso dati statici sensori'!C282</f>
        <v>7.0999999999999994E-2</v>
      </c>
      <c r="E59" s="351">
        <f>'Flusso dati statici sensori'!D282</f>
        <v>5.0999999999999997E-2</v>
      </c>
      <c r="F59" s="267">
        <f>'Flusso dati statici sensori'!E282</f>
        <v>7.4999999999999997E-3</v>
      </c>
      <c r="G59" s="345">
        <f>'Flusso dati statici sensori'!F282</f>
        <v>7.6E-3</v>
      </c>
      <c r="I59" s="556"/>
      <c r="J59" s="337" t="s">
        <v>1150</v>
      </c>
      <c r="K59" s="344">
        <f>'Flusso dati statici sensori'!P282</f>
        <v>5.1999999999999998E-2</v>
      </c>
      <c r="L59" s="344">
        <f>'Flusso dati statici sensori'!Q282</f>
        <v>7.2999999999999995E-2</v>
      </c>
      <c r="M59" s="355">
        <f>'Flusso dati statici sensori'!R282</f>
        <v>5.1999999999999998E-2</v>
      </c>
      <c r="N59" s="267">
        <f>'Flusso dati statici sensori'!S282</f>
        <v>7.7999999999999996E-3</v>
      </c>
      <c r="O59" s="361">
        <f>'Flusso dati statici sensori'!T282</f>
        <v>7.7999999999999996E-3</v>
      </c>
      <c r="Q59" s="559"/>
      <c r="R59" s="337" t="s">
        <v>1150</v>
      </c>
      <c r="S59" s="344">
        <f>'Flusso dati statici sensori'!AD282</f>
        <v>5.0999999999999997E-2</v>
      </c>
      <c r="T59" s="339">
        <f>'Flusso dati statici sensori'!AE282</f>
        <v>7.0999999999999994E-2</v>
      </c>
      <c r="U59" s="217">
        <f>'Flusso dati statici sensori'!AF282</f>
        <v>0.05</v>
      </c>
      <c r="V59" s="334">
        <f>'Flusso dati statici sensori'!AG282</f>
        <v>7.7000000000000002E-3</v>
      </c>
      <c r="W59" s="345">
        <f>'Flusso dati statici sensori'!AH282</f>
        <v>7.6E-3</v>
      </c>
    </row>
    <row r="60" spans="1:23" x14ac:dyDescent="0.2">
      <c r="A60" s="556"/>
      <c r="B60" s="337" t="s">
        <v>1151</v>
      </c>
      <c r="C60" s="344">
        <f>'Flusso dati statici sensori'!B309</f>
        <v>4.5999999999999999E-2</v>
      </c>
      <c r="D60" s="339">
        <f>'Flusso dati statici sensori'!C309</f>
        <v>6.5000000000000002E-2</v>
      </c>
      <c r="E60" s="351">
        <f>'Flusso dati statici sensori'!D309</f>
        <v>4.5999999999999999E-2</v>
      </c>
      <c r="F60" s="267">
        <f>'Flusso dati statici sensori'!E309</f>
        <v>6.8999999999999999E-3</v>
      </c>
      <c r="G60" s="345">
        <f>'Flusso dati statici sensori'!F309</f>
        <v>6.8999999999999999E-3</v>
      </c>
      <c r="I60" s="556"/>
      <c r="J60" s="337" t="s">
        <v>1151</v>
      </c>
      <c r="K60" s="344">
        <f>'Flusso dati statici sensori'!P309</f>
        <v>4.5999999999999999E-2</v>
      </c>
      <c r="L60" s="344">
        <f>'Flusso dati statici sensori'!Q309</f>
        <v>6.4000000000000001E-2</v>
      </c>
      <c r="M60" s="355">
        <f>'Flusso dati statici sensori'!R309</f>
        <v>4.5999999999999999E-2</v>
      </c>
      <c r="N60" s="267">
        <f>'Flusso dati statici sensori'!S309</f>
        <v>6.8999999999999999E-3</v>
      </c>
      <c r="O60" s="361">
        <f>'Flusso dati statici sensori'!T309</f>
        <v>6.8999999999999999E-3</v>
      </c>
      <c r="Q60" s="559"/>
      <c r="R60" s="337" t="s">
        <v>1151</v>
      </c>
      <c r="S60" s="344">
        <f>'Flusso dati statici sensori'!AD309</f>
        <v>4.4999999999999998E-2</v>
      </c>
      <c r="T60" s="339">
        <f>'Flusso dati statici sensori'!AE309</f>
        <v>6.3E-2</v>
      </c>
      <c r="U60" s="217">
        <f>'Flusso dati statici sensori'!AF309</f>
        <v>4.4999999999999998E-2</v>
      </c>
      <c r="V60" s="334">
        <f>'Flusso dati statici sensori'!AG309</f>
        <v>6.7999999999999996E-3</v>
      </c>
      <c r="W60" s="345">
        <f>'Flusso dati statici sensori'!AH309</f>
        <v>6.7999999999999996E-3</v>
      </c>
    </row>
    <row r="61" spans="1:23" x14ac:dyDescent="0.2">
      <c r="A61" s="556"/>
      <c r="B61" s="337" t="s">
        <v>1152</v>
      </c>
      <c r="C61" s="344">
        <f>'Flusso dati statici sensori'!B336</f>
        <v>0.06</v>
      </c>
      <c r="D61" s="339">
        <f>'Flusso dati statici sensori'!C336</f>
        <v>8.5000000000000006E-2</v>
      </c>
      <c r="E61" s="351">
        <f>'Flusso dati statici sensori'!D336</f>
        <v>6.0999999999999999E-2</v>
      </c>
      <c r="F61" s="267">
        <f>'Flusso dati statici sensori'!E336</f>
        <v>8.8999999999999999E-3</v>
      </c>
      <c r="G61" s="345">
        <f>'Flusso dati statici sensori'!F336</f>
        <v>9.1999999999999998E-3</v>
      </c>
      <c r="I61" s="556"/>
      <c r="J61" s="337" t="s">
        <v>1152</v>
      </c>
      <c r="K61" s="344">
        <f>'Flusso dati statici sensori'!P336</f>
        <v>6.2E-2</v>
      </c>
      <c r="L61" s="344">
        <f>'Flusso dati statici sensori'!Q336</f>
        <v>8.6999999999999994E-2</v>
      </c>
      <c r="M61" s="355">
        <f>'Flusso dati statici sensori'!R336</f>
        <v>6.2E-2</v>
      </c>
      <c r="N61" s="267">
        <f>'Flusso dati statici sensori'!S336</f>
        <v>9.4000000000000004E-3</v>
      </c>
      <c r="O61" s="361">
        <f>'Flusso dati statici sensori'!T336</f>
        <v>9.4000000000000004E-3</v>
      </c>
      <c r="Q61" s="559"/>
      <c r="R61" s="337" t="s">
        <v>1152</v>
      </c>
      <c r="S61" s="344">
        <f>'Flusso dati statici sensori'!AD336</f>
        <v>5.8999999999999997E-2</v>
      </c>
      <c r="T61" s="339">
        <f>'Flusso dati statici sensori'!AE336</f>
        <v>8.2000000000000003E-2</v>
      </c>
      <c r="U61" s="217">
        <f>'Flusso dati statici sensori'!AF336</f>
        <v>5.8000000000000003E-2</v>
      </c>
      <c r="V61" s="334">
        <f>'Flusso dati statici sensori'!AG336</f>
        <v>8.8999999999999999E-3</v>
      </c>
      <c r="W61" s="345">
        <f>'Flusso dati statici sensori'!AH336</f>
        <v>8.6E-3</v>
      </c>
    </row>
    <row r="62" spans="1:23" x14ac:dyDescent="0.2">
      <c r="A62" s="556"/>
      <c r="B62" s="337" t="s">
        <v>1153</v>
      </c>
      <c r="C62" s="344">
        <f>'Flusso dati statici sensori'!B364</f>
        <v>5.2999999999999999E-2</v>
      </c>
      <c r="D62" s="339">
        <f>'Flusso dati statici sensori'!C364</f>
        <v>7.3999999999999996E-2</v>
      </c>
      <c r="E62" s="351">
        <f>'Flusso dati statici sensori'!D364</f>
        <v>5.2999999999999999E-2</v>
      </c>
      <c r="F62" s="267">
        <f>'Flusso dati statici sensori'!E364</f>
        <v>7.9000000000000008E-3</v>
      </c>
      <c r="G62" s="345">
        <f>'Flusso dati statici sensori'!F364</f>
        <v>7.9000000000000008E-3</v>
      </c>
      <c r="I62" s="556"/>
      <c r="J62" s="337" t="s">
        <v>1153</v>
      </c>
      <c r="K62" s="344">
        <f>'Flusso dati statici sensori'!P364</f>
        <v>5.2999999999999999E-2</v>
      </c>
      <c r="L62" s="344">
        <f>'Flusso dati statici sensori'!Q364</f>
        <v>7.3999999999999996E-2</v>
      </c>
      <c r="M62" s="355">
        <f>'Flusso dati statici sensori'!R364</f>
        <v>5.1999999999999998E-2</v>
      </c>
      <c r="N62" s="267">
        <f>'Flusso dati statici sensori'!S364</f>
        <v>8.0000000000000002E-3</v>
      </c>
      <c r="O62" s="361">
        <f>'Flusso dati statici sensori'!T364</f>
        <v>7.9000000000000008E-3</v>
      </c>
      <c r="Q62" s="559"/>
      <c r="R62" s="337" t="s">
        <v>1153</v>
      </c>
      <c r="S62" s="344">
        <f>'Flusso dati statici sensori'!AD364</f>
        <v>5.0999999999999997E-2</v>
      </c>
      <c r="T62" s="339">
        <f>'Flusso dati statici sensori'!AE364</f>
        <v>7.0999999999999994E-2</v>
      </c>
      <c r="U62" s="217">
        <f>'Flusso dati statici sensori'!AF364</f>
        <v>0.05</v>
      </c>
      <c r="V62" s="334">
        <f>'Flusso dati statici sensori'!AG364</f>
        <v>7.7000000000000002E-3</v>
      </c>
      <c r="W62" s="345">
        <f>'Flusso dati statici sensori'!AH364</f>
        <v>7.6E-3</v>
      </c>
    </row>
    <row r="63" spans="1:23" ht="16" thickBot="1" x14ac:dyDescent="0.25">
      <c r="A63" s="557"/>
      <c r="B63" s="338" t="s">
        <v>1154</v>
      </c>
      <c r="C63" s="346">
        <f>'Flusso dati statici sensori'!B392</f>
        <v>5.5E-2</v>
      </c>
      <c r="D63" s="347">
        <f>'Flusso dati statici sensori'!C392</f>
        <v>7.6999999999999999E-2</v>
      </c>
      <c r="E63" s="352">
        <f>'Flusso dati statici sensori'!D392</f>
        <v>5.5E-2</v>
      </c>
      <c r="F63" s="249">
        <f>'Flusso dati statici sensori'!E392</f>
        <v>8.2000000000000007E-3</v>
      </c>
      <c r="G63" s="349">
        <f>'Flusso dati statici sensori'!F392</f>
        <v>8.3999999999999995E-3</v>
      </c>
      <c r="I63" s="557"/>
      <c r="J63" s="338" t="s">
        <v>1154</v>
      </c>
      <c r="K63" s="346">
        <f>'Flusso dati statici sensori'!P392</f>
        <v>5.7000000000000002E-2</v>
      </c>
      <c r="L63" s="346">
        <f>'Flusso dati statici sensori'!Q392</f>
        <v>8.1000000000000003E-2</v>
      </c>
      <c r="M63" s="356">
        <f>'Flusso dati statici sensori'!R392</f>
        <v>5.8000000000000003E-2</v>
      </c>
      <c r="N63" s="249">
        <f>'Flusso dati statici sensori'!S392</f>
        <v>8.6999999999999994E-3</v>
      </c>
      <c r="O63" s="362">
        <f>'Flusso dati statici sensori'!T392</f>
        <v>8.8000000000000005E-3</v>
      </c>
      <c r="Q63" s="560"/>
      <c r="R63" s="338" t="s">
        <v>1154</v>
      </c>
      <c r="S63" s="346">
        <f>'Flusso dati statici sensori'!AD392</f>
        <v>5.0999999999999997E-2</v>
      </c>
      <c r="T63" s="347">
        <f>'Flusso dati statici sensori'!AE392</f>
        <v>7.0999999999999994E-2</v>
      </c>
      <c r="U63" s="218">
        <f>'Flusso dati statici sensori'!AF392</f>
        <v>0.05</v>
      </c>
      <c r="V63" s="335">
        <f>'Flusso dati statici sensori'!AG392</f>
        <v>7.7000000000000002E-3</v>
      </c>
      <c r="W63" s="349">
        <f>'Flusso dati statici sensori'!AH392</f>
        <v>7.6E-3</v>
      </c>
    </row>
    <row r="66" spans="1:23" ht="16" thickBot="1" x14ac:dyDescent="0.25"/>
    <row r="67" spans="1:23" ht="16" thickBot="1" x14ac:dyDescent="0.25">
      <c r="A67" s="543" t="s">
        <v>931</v>
      </c>
      <c r="B67" s="544"/>
      <c r="C67" s="544"/>
      <c r="D67" s="544"/>
      <c r="E67" s="544"/>
      <c r="F67" s="544"/>
      <c r="G67" s="545"/>
      <c r="I67" s="543" t="s">
        <v>931</v>
      </c>
      <c r="J67" s="544"/>
      <c r="K67" s="544"/>
      <c r="L67" s="544"/>
      <c r="M67" s="544"/>
      <c r="N67" s="544"/>
      <c r="O67" s="545"/>
      <c r="Q67" s="543" t="s">
        <v>931</v>
      </c>
      <c r="R67" s="544"/>
      <c r="S67" s="544"/>
      <c r="T67" s="544"/>
      <c r="U67" s="544"/>
      <c r="V67" s="544"/>
      <c r="W67" s="545"/>
    </row>
    <row r="68" spans="1:23" ht="16" thickBot="1" x14ac:dyDescent="0.25">
      <c r="A68" s="546" t="s">
        <v>1156</v>
      </c>
      <c r="B68" s="548" t="s">
        <v>790</v>
      </c>
      <c r="C68" s="550" t="s">
        <v>1092</v>
      </c>
      <c r="D68" s="551"/>
      <c r="E68" s="552"/>
      <c r="F68" s="553" t="s">
        <v>958</v>
      </c>
      <c r="G68" s="554"/>
      <c r="I68" s="546" t="s">
        <v>1156</v>
      </c>
      <c r="J68" s="548" t="s">
        <v>790</v>
      </c>
      <c r="K68" s="550" t="s">
        <v>1092</v>
      </c>
      <c r="L68" s="551"/>
      <c r="M68" s="552"/>
      <c r="N68" s="553" t="s">
        <v>958</v>
      </c>
      <c r="O68" s="554"/>
      <c r="Q68" s="546" t="s">
        <v>1156</v>
      </c>
      <c r="R68" s="548" t="s">
        <v>790</v>
      </c>
      <c r="S68" s="550" t="s">
        <v>1092</v>
      </c>
      <c r="T68" s="551"/>
      <c r="U68" s="552"/>
      <c r="V68" s="553" t="s">
        <v>958</v>
      </c>
      <c r="W68" s="554"/>
    </row>
    <row r="69" spans="1:23" ht="16" thickBot="1" x14ac:dyDescent="0.25">
      <c r="A69" s="547"/>
      <c r="B69" s="549"/>
      <c r="C69" s="327" t="s">
        <v>950</v>
      </c>
      <c r="D69" s="327" t="s">
        <v>951</v>
      </c>
      <c r="E69" s="327" t="s">
        <v>952</v>
      </c>
      <c r="F69" s="327" t="s">
        <v>956</v>
      </c>
      <c r="G69" s="327" t="s">
        <v>957</v>
      </c>
      <c r="I69" s="547"/>
      <c r="J69" s="549"/>
      <c r="K69" s="327" t="s">
        <v>950</v>
      </c>
      <c r="L69" s="327" t="s">
        <v>951</v>
      </c>
      <c r="M69" s="327" t="s">
        <v>952</v>
      </c>
      <c r="N69" s="327" t="s">
        <v>956</v>
      </c>
      <c r="O69" s="327" t="s">
        <v>957</v>
      </c>
      <c r="Q69" s="547"/>
      <c r="R69" s="549"/>
      <c r="S69" s="327" t="s">
        <v>950</v>
      </c>
      <c r="T69" s="327" t="s">
        <v>951</v>
      </c>
      <c r="U69" s="327" t="s">
        <v>952</v>
      </c>
      <c r="V69" s="327" t="s">
        <v>956</v>
      </c>
      <c r="W69" s="327" t="s">
        <v>957</v>
      </c>
    </row>
    <row r="70" spans="1:23" x14ac:dyDescent="0.2">
      <c r="A70" s="555" t="s">
        <v>1155</v>
      </c>
      <c r="B70" s="336" t="s">
        <v>1140</v>
      </c>
      <c r="C70" s="328">
        <f>'Flusso dati statici sensori'!B13</f>
        <v>4.9000000000000002E-2</v>
      </c>
      <c r="D70" s="341">
        <f>'Flusso dati statici sensori'!C13</f>
        <v>6.9000000000000006E-2</v>
      </c>
      <c r="E70" s="350">
        <f>'Flusso dati statici sensori'!D13</f>
        <v>0.05</v>
      </c>
      <c r="F70" s="266">
        <f>'Flusso dati statici sensori'!E13</f>
        <v>7.4000000000000003E-3</v>
      </c>
      <c r="G70" s="343">
        <f>'Flusso dati statici sensori'!F13</f>
        <v>7.4999999999999997E-3</v>
      </c>
      <c r="I70" s="555" t="s">
        <v>1157</v>
      </c>
      <c r="J70" s="336" t="s">
        <v>1140</v>
      </c>
      <c r="K70" s="328">
        <f>'Flusso dati statici sensori'!P13</f>
        <v>5.0999999999999997E-2</v>
      </c>
      <c r="L70" s="341">
        <f>'Flusso dati statici sensori'!Q13</f>
        <v>7.2999999999999995E-2</v>
      </c>
      <c r="M70" s="350">
        <f>'Flusso dati statici sensori'!R13</f>
        <v>5.1999999999999998E-2</v>
      </c>
      <c r="N70" s="328">
        <f>'Flusso dati statici sensori'!S13</f>
        <v>7.7000000000000002E-3</v>
      </c>
      <c r="O70" s="216">
        <f>'Flusso dati statici sensori'!T13</f>
        <v>7.9000000000000008E-3</v>
      </c>
      <c r="Q70" s="558" t="s">
        <v>1158</v>
      </c>
      <c r="R70" s="336" t="s">
        <v>1140</v>
      </c>
      <c r="S70" s="328">
        <f>'Flusso dati statici sensori'!AD13</f>
        <v>5.0999999999999997E-2</v>
      </c>
      <c r="T70" s="341">
        <f>'Flusso dati statici sensori'!AE13</f>
        <v>7.1999999999999995E-2</v>
      </c>
      <c r="U70" s="350">
        <f>'Flusso dati statici sensori'!AF13</f>
        <v>5.0999999999999997E-2</v>
      </c>
      <c r="V70" s="328">
        <f>'Flusso dati statici sensori'!AG13</f>
        <v>7.7000000000000002E-3</v>
      </c>
      <c r="W70" s="216">
        <f>'Flusso dati statici sensori'!AH13</f>
        <v>7.7000000000000002E-3</v>
      </c>
    </row>
    <row r="71" spans="1:23" x14ac:dyDescent="0.2">
      <c r="A71" s="556"/>
      <c r="B71" s="337" t="s">
        <v>1141</v>
      </c>
      <c r="C71" s="344">
        <f>'Flusso dati statici sensori'!B39</f>
        <v>5.2999999999999999E-2</v>
      </c>
      <c r="D71" s="339">
        <f>'Flusso dati statici sensori'!C39</f>
        <v>7.4999999999999997E-2</v>
      </c>
      <c r="E71" s="351">
        <f>'Flusso dati statici sensori'!D39</f>
        <v>5.3999999999999999E-2</v>
      </c>
      <c r="F71" s="267">
        <f>'Flusso dati statici sensori'!E39</f>
        <v>8.0000000000000002E-3</v>
      </c>
      <c r="G71" s="345">
        <f>'Flusso dati statici sensori'!F39</f>
        <v>8.0999999999999996E-3</v>
      </c>
      <c r="I71" s="556"/>
      <c r="J71" s="337" t="s">
        <v>1141</v>
      </c>
      <c r="K71" s="344">
        <f>'Flusso dati statici sensori'!P39</f>
        <v>4.4999999999999998E-2</v>
      </c>
      <c r="L71" s="339">
        <f>'Flusso dati statici sensori'!Q39</f>
        <v>6.3E-2</v>
      </c>
      <c r="M71" s="351">
        <f>'Flusso dati statici sensori'!R39</f>
        <v>4.4999999999999998E-2</v>
      </c>
      <c r="N71" s="344">
        <f>'Flusso dati statici sensori'!S39</f>
        <v>6.7999999999999996E-3</v>
      </c>
      <c r="O71" s="217">
        <f>'Flusso dati statici sensori'!T39</f>
        <v>6.7999999999999996E-3</v>
      </c>
      <c r="Q71" s="559"/>
      <c r="R71" s="337" t="s">
        <v>1141</v>
      </c>
      <c r="S71" s="344">
        <f>'Flusso dati statici sensori'!AD39</f>
        <v>5.2999999999999999E-2</v>
      </c>
      <c r="T71" s="339">
        <f>'Flusso dati statici sensori'!AE39</f>
        <v>7.4999999999999997E-2</v>
      </c>
      <c r="U71" s="351">
        <f>'Flusso dati statici sensori'!AF39</f>
        <v>5.2999999999999999E-2</v>
      </c>
      <c r="V71" s="344">
        <f>'Flusso dati statici sensori'!AG39</f>
        <v>0.30080000000000001</v>
      </c>
      <c r="W71" s="217">
        <f>'Flusso dati statici sensori'!AH39</f>
        <v>7.9000000000000008E-3</v>
      </c>
    </row>
    <row r="72" spans="1:23" x14ac:dyDescent="0.2">
      <c r="A72" s="556"/>
      <c r="B72" s="337" t="s">
        <v>1142</v>
      </c>
      <c r="C72" s="344">
        <f>'Flusso dati statici sensori'!B66</f>
        <v>4.4999999999999998E-2</v>
      </c>
      <c r="D72" s="339">
        <f>'Flusso dati statici sensori'!C66</f>
        <v>6.3E-2</v>
      </c>
      <c r="E72" s="351">
        <f>'Flusso dati statici sensori'!D66</f>
        <v>4.4999999999999998E-2</v>
      </c>
      <c r="F72" s="267">
        <f>'Flusso dati statici sensori'!E66</f>
        <v>6.7999999999999996E-3</v>
      </c>
      <c r="G72" s="345">
        <f>'Flusso dati statici sensori'!F66</f>
        <v>6.7999999999999996E-3</v>
      </c>
      <c r="I72" s="556"/>
      <c r="J72" s="337" t="s">
        <v>1142</v>
      </c>
      <c r="K72" s="344">
        <f>'Flusso dati statici sensori'!P66</f>
        <v>5.2999999999999999E-2</v>
      </c>
      <c r="L72" s="339">
        <f>'Flusso dati statici sensori'!Q66</f>
        <v>7.4999999999999997E-2</v>
      </c>
      <c r="M72" s="351">
        <f>'Flusso dati statici sensori'!R66</f>
        <v>5.2999999999999999E-2</v>
      </c>
      <c r="N72" s="344">
        <f>'Flusso dati statici sensori'!S66</f>
        <v>7.9000000000000008E-3</v>
      </c>
      <c r="O72" s="217">
        <f>'Flusso dati statici sensori'!T66</f>
        <v>8.0000000000000002E-3</v>
      </c>
      <c r="Q72" s="559"/>
      <c r="R72" s="337" t="s">
        <v>1142</v>
      </c>
      <c r="S72" s="344">
        <f>'Flusso dati statici sensori'!AD66</f>
        <v>5.1999999999999998E-2</v>
      </c>
      <c r="T72" s="339">
        <f>'Flusso dati statici sensori'!AE66</f>
        <v>7.3999999999999996E-2</v>
      </c>
      <c r="U72" s="351">
        <f>'Flusso dati statici sensori'!AF66</f>
        <v>5.1999999999999998E-2</v>
      </c>
      <c r="V72" s="344">
        <f>'Flusso dati statici sensori'!AG66</f>
        <v>7.9000000000000008E-3</v>
      </c>
      <c r="W72" s="217">
        <f>'Flusso dati statici sensori'!AH66</f>
        <v>7.7999999999999996E-3</v>
      </c>
    </row>
    <row r="73" spans="1:23" x14ac:dyDescent="0.2">
      <c r="A73" s="556"/>
      <c r="B73" s="337" t="s">
        <v>1143</v>
      </c>
      <c r="C73" s="344">
        <f>'Flusso dati statici sensori'!B93</f>
        <v>4.8000000000000001E-2</v>
      </c>
      <c r="D73" s="339">
        <f>'Flusso dati statici sensori'!C93</f>
        <v>6.7000000000000004E-2</v>
      </c>
      <c r="E73" s="351">
        <f>'Flusso dati statici sensori'!D93</f>
        <v>4.9000000000000002E-2</v>
      </c>
      <c r="F73" s="267">
        <f>'Flusso dati statici sensori'!E93</f>
        <v>7.1000000000000004E-3</v>
      </c>
      <c r="G73" s="345">
        <f>'Flusso dati statici sensori'!F93</f>
        <v>7.3000000000000001E-3</v>
      </c>
      <c r="I73" s="556"/>
      <c r="J73" s="337" t="s">
        <v>1143</v>
      </c>
      <c r="K73" s="344">
        <f>'Flusso dati statici sensori'!P93</f>
        <v>0.05</v>
      </c>
      <c r="L73" s="339">
        <f>'Flusso dati statici sensori'!Q93</f>
        <v>7.0999999999999994E-2</v>
      </c>
      <c r="M73" s="351">
        <f>'Flusso dati statici sensori'!R93</f>
        <v>0.05</v>
      </c>
      <c r="N73" s="344">
        <f>'Flusso dati statici sensori'!S93</f>
        <v>7.4999999999999997E-3</v>
      </c>
      <c r="O73" s="217">
        <f>'Flusso dati statici sensori'!T93</f>
        <v>7.7000000000000002E-3</v>
      </c>
      <c r="Q73" s="559"/>
      <c r="R73" s="337" t="s">
        <v>1143</v>
      </c>
      <c r="S73" s="344">
        <f>'Flusso dati statici sensori'!AD93</f>
        <v>5.0999999999999997E-2</v>
      </c>
      <c r="T73" s="339">
        <f>'Flusso dati statici sensori'!AE93</f>
        <v>7.1999999999999995E-2</v>
      </c>
      <c r="U73" s="351">
        <f>'Flusso dati statici sensori'!AF93</f>
        <v>5.0999999999999997E-2</v>
      </c>
      <c r="V73" s="344">
        <f>'Flusso dati statici sensori'!AG93</f>
        <v>7.6E-3</v>
      </c>
      <c r="W73" s="217">
        <f>'Flusso dati statici sensori'!AH93</f>
        <v>7.6E-3</v>
      </c>
    </row>
    <row r="74" spans="1:23" x14ac:dyDescent="0.2">
      <c r="A74" s="556"/>
      <c r="B74" s="337" t="s">
        <v>1144</v>
      </c>
      <c r="C74" s="344">
        <f>'Flusso dati statici sensori'!B120</f>
        <v>4.9000000000000002E-2</v>
      </c>
      <c r="D74" s="339">
        <f>'Flusso dati statici sensori'!C120</f>
        <v>6.9000000000000006E-2</v>
      </c>
      <c r="E74" s="351">
        <f>'Flusso dati statici sensori'!D120</f>
        <v>0.05</v>
      </c>
      <c r="F74" s="267">
        <f>'Flusso dati statici sensori'!E120</f>
        <v>7.1399999999999996E-3</v>
      </c>
      <c r="G74" s="345">
        <f>'Flusso dati statici sensori'!F120</f>
        <v>7.4999999999999997E-3</v>
      </c>
      <c r="I74" s="556"/>
      <c r="J74" s="337" t="s">
        <v>1144</v>
      </c>
      <c r="K74" s="344">
        <f>'Flusso dati statici sensori'!P120</f>
        <v>5.0999999999999997E-2</v>
      </c>
      <c r="L74" s="339">
        <f>'Flusso dati statici sensori'!Q120</f>
        <v>7.2999999999999995E-2</v>
      </c>
      <c r="M74" s="351">
        <f>'Flusso dati statici sensori'!R120</f>
        <v>5.0999999999999997E-2</v>
      </c>
      <c r="N74" s="344">
        <f>'Flusso dati statici sensori'!S120</f>
        <v>7.7000000000000002E-3</v>
      </c>
      <c r="O74" s="217">
        <f>'Flusso dati statici sensori'!T120</f>
        <v>7.9000000000000008E-3</v>
      </c>
      <c r="Q74" s="559"/>
      <c r="R74" s="337" t="s">
        <v>1144</v>
      </c>
      <c r="S74" s="344">
        <f>'Flusso dati statici sensori'!AD120</f>
        <v>5.1999999999999998E-2</v>
      </c>
      <c r="T74" s="339">
        <f>'Flusso dati statici sensori'!AE120</f>
        <v>7.2999999999999995E-2</v>
      </c>
      <c r="U74" s="351">
        <f>'Flusso dati statici sensori'!AF120</f>
        <v>5.0999999999999997E-2</v>
      </c>
      <c r="V74" s="344">
        <f>'Flusso dati statici sensori'!AG120</f>
        <v>7.7999999999999996E-3</v>
      </c>
      <c r="W74" s="217">
        <f>'Flusso dati statici sensori'!AH120</f>
        <v>7.7000000000000002E-3</v>
      </c>
    </row>
    <row r="75" spans="1:23" x14ac:dyDescent="0.2">
      <c r="A75" s="556"/>
      <c r="B75" s="337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5">
        <f>'Flusso dati statici sensori'!F147</f>
        <v>7.6E-3</v>
      </c>
      <c r="I75" s="556"/>
      <c r="J75" s="337" t="s">
        <v>1145</v>
      </c>
      <c r="K75" s="215">
        <f>'Flusso dati statici sensori'!P147</f>
        <v>5.1999999999999998E-2</v>
      </c>
      <c r="L75" s="214">
        <f>'Flusso dati statici sensori'!Q147</f>
        <v>7.3999999999999996E-2</v>
      </c>
      <c r="M75" s="179">
        <f>'Flusso dati statici sensori'!R147</f>
        <v>5.2999999999999999E-2</v>
      </c>
      <c r="N75" s="215">
        <f>'Flusso dati statici sensori'!S147</f>
        <v>7.7999999999999996E-3</v>
      </c>
      <c r="O75" s="262">
        <f>'Flusso dati statici sensori'!T147</f>
        <v>8.0999999999999996E-3</v>
      </c>
      <c r="Q75" s="559"/>
      <c r="R75" s="337" t="s">
        <v>1145</v>
      </c>
      <c r="S75" s="215">
        <f>'Flusso dati statici sensori'!AD147</f>
        <v>5.3999999999999999E-2</v>
      </c>
      <c r="T75" s="214">
        <f>'Flusso dati statici sensori'!AE147</f>
        <v>7.5999999999999998E-2</v>
      </c>
      <c r="U75" s="179">
        <f>'Flusso dati statici sensori'!AF147</f>
        <v>5.2999999999999999E-2</v>
      </c>
      <c r="V75" s="215">
        <f>'Flusso dati statici sensori'!AG147</f>
        <v>8.0999999999999996E-3</v>
      </c>
      <c r="W75" s="262">
        <f>'Flusso dati statici sensori'!AH147</f>
        <v>8.0000000000000002E-3</v>
      </c>
    </row>
    <row r="76" spans="1:23" x14ac:dyDescent="0.2">
      <c r="A76" s="556"/>
      <c r="B76" s="337" t="s">
        <v>1146</v>
      </c>
      <c r="C76" s="344">
        <f>'Flusso dati statici sensori'!B174</f>
        <v>4.5999999999999999E-2</v>
      </c>
      <c r="D76" s="339">
        <f>'Flusso dati statici sensori'!C174</f>
        <v>6.5000000000000002E-2</v>
      </c>
      <c r="E76" s="351">
        <f>'Flusso dati statici sensori'!D174</f>
        <v>4.7E-2</v>
      </c>
      <c r="F76" s="267">
        <f>'Flusso dati statici sensori'!E174</f>
        <v>7.0000000000000001E-3</v>
      </c>
      <c r="G76" s="345">
        <f>'Flusso dati statici sensori'!F174</f>
        <v>7.1000000000000004E-3</v>
      </c>
      <c r="I76" s="556"/>
      <c r="J76" s="337" t="s">
        <v>1146</v>
      </c>
      <c r="K76" s="344">
        <f>'Flusso dati statici sensori'!P174</f>
        <v>4.8000000000000001E-2</v>
      </c>
      <c r="L76" s="339">
        <f>'Flusso dati statici sensori'!Q174</f>
        <v>6.7000000000000004E-2</v>
      </c>
      <c r="M76" s="351">
        <f>'Flusso dati statici sensori'!R174</f>
        <v>4.8000000000000001E-2</v>
      </c>
      <c r="N76" s="344">
        <f>'Flusso dati statici sensori'!S174</f>
        <v>7.1999999999999998E-3</v>
      </c>
      <c r="O76" s="217">
        <f>'Flusso dati statici sensori'!T174</f>
        <v>7.3000000000000001E-3</v>
      </c>
      <c r="Q76" s="559"/>
      <c r="R76" s="337" t="s">
        <v>1146</v>
      </c>
      <c r="S76" s="344">
        <f>'Flusso dati statici sensori'!AD174</f>
        <v>4.8000000000000001E-2</v>
      </c>
      <c r="T76" s="339">
        <f>'Flusso dati statici sensori'!AE174</f>
        <v>6.8000000000000005E-2</v>
      </c>
      <c r="U76" s="351">
        <f>'Flusso dati statici sensori'!AF174</f>
        <v>4.8000000000000001E-2</v>
      </c>
      <c r="V76" s="344">
        <f>'Flusso dati statici sensori'!AG174</f>
        <v>7.1999999999999998E-3</v>
      </c>
      <c r="W76" s="217">
        <f>'Flusso dati statici sensori'!AH174</f>
        <v>7.1999999999999998E-3</v>
      </c>
    </row>
    <row r="77" spans="1:23" x14ac:dyDescent="0.2">
      <c r="A77" s="556"/>
      <c r="B77" s="337" t="s">
        <v>1147</v>
      </c>
      <c r="C77" s="344">
        <f>'Flusso dati statici sensori'!B201</f>
        <v>4.9000000000000002E-2</v>
      </c>
      <c r="D77" s="339">
        <f>'Flusso dati statici sensori'!C201</f>
        <v>6.9000000000000006E-2</v>
      </c>
      <c r="E77" s="351">
        <f>'Flusso dati statici sensori'!D201</f>
        <v>0.05</v>
      </c>
      <c r="F77" s="267">
        <f>'Flusso dati statici sensori'!E201</f>
        <v>7.4000000000000003E-3</v>
      </c>
      <c r="G77" s="345">
        <f>'Flusso dati statici sensori'!F201</f>
        <v>7.4999999999999997E-3</v>
      </c>
      <c r="I77" s="556"/>
      <c r="J77" s="337" t="s">
        <v>1147</v>
      </c>
      <c r="K77" s="344">
        <f>'Flusso dati statici sensori'!P201</f>
        <v>5.0999999999999997E-2</v>
      </c>
      <c r="L77" s="339">
        <f>'Flusso dati statici sensori'!Q201</f>
        <v>7.0999999999999994E-2</v>
      </c>
      <c r="M77" s="351">
        <f>'Flusso dati statici sensori'!R201</f>
        <v>5.0999999999999997E-2</v>
      </c>
      <c r="N77" s="344">
        <f>'Flusso dati statici sensori'!S201</f>
        <v>7.6E-3</v>
      </c>
      <c r="O77" s="217">
        <f>'Flusso dati statici sensori'!T201</f>
        <v>7.7000000000000002E-3</v>
      </c>
      <c r="Q77" s="559"/>
      <c r="R77" s="337" t="s">
        <v>1147</v>
      </c>
      <c r="S77" s="344">
        <f>'Flusso dati statici sensori'!AD201</f>
        <v>0.05</v>
      </c>
      <c r="T77" s="339">
        <f>'Flusso dati statici sensori'!AE201</f>
        <v>7.0000000000000007E-2</v>
      </c>
      <c r="U77" s="351">
        <f>'Flusso dati statici sensori'!AF201</f>
        <v>0.05</v>
      </c>
      <c r="V77" s="344">
        <f>'Flusso dati statici sensori'!AG201</f>
        <v>7.4999999999999997E-3</v>
      </c>
      <c r="W77" s="217">
        <f>'Flusso dati statici sensori'!AH201</f>
        <v>7.4999999999999997E-3</v>
      </c>
    </row>
    <row r="78" spans="1:23" x14ac:dyDescent="0.2">
      <c r="A78" s="556"/>
      <c r="B78" s="337" t="s">
        <v>1148</v>
      </c>
      <c r="C78" s="344">
        <f>'Flusso dati statici sensori'!B229</f>
        <v>5.7000000000000002E-2</v>
      </c>
      <c r="D78" s="339">
        <f>'Flusso dati statici sensori'!C229</f>
        <v>8.1000000000000003E-2</v>
      </c>
      <c r="E78" s="351">
        <f>'Flusso dati statici sensori'!D229</f>
        <v>5.8000000000000003E-2</v>
      </c>
      <c r="F78" s="267">
        <f>'Flusso dati statici sensori'!E229</f>
        <v>8.6E-3</v>
      </c>
      <c r="G78" s="345">
        <f>'Flusso dati statici sensori'!F229</f>
        <v>8.6999999999999994E-3</v>
      </c>
      <c r="I78" s="556"/>
      <c r="J78" s="337" t="s">
        <v>1148</v>
      </c>
      <c r="K78" s="344">
        <f>'Flusso dati statici sensori'!P229</f>
        <v>5.1999999999999998E-2</v>
      </c>
      <c r="L78" s="339">
        <f>'Flusso dati statici sensori'!Q229</f>
        <v>7.3999999999999996E-2</v>
      </c>
      <c r="M78" s="351">
        <f>'Flusso dati statici sensori'!R229</f>
        <v>5.3999999999999999E-2</v>
      </c>
      <c r="N78" s="344">
        <f>'Flusso dati statici sensori'!S229</f>
        <v>7.7999999999999996E-3</v>
      </c>
      <c r="O78" s="217">
        <f>'Flusso dati statici sensori'!T229</f>
        <v>8.0999999999999996E-3</v>
      </c>
      <c r="Q78" s="559"/>
      <c r="R78" s="337" t="s">
        <v>1148</v>
      </c>
      <c r="S78" s="344">
        <f>'Flusso dati statici sensori'!AD229</f>
        <v>4.4999999999999998E-2</v>
      </c>
      <c r="T78" s="339">
        <f>'Flusso dati statici sensori'!AE229</f>
        <v>6.3E-2</v>
      </c>
      <c r="U78" s="351">
        <f>'Flusso dati statici sensori'!AF229</f>
        <v>4.4999999999999998E-2</v>
      </c>
      <c r="V78" s="344">
        <f>'Flusso dati statici sensori'!AG229</f>
        <v>6.7999999999999996E-3</v>
      </c>
      <c r="W78" s="217">
        <f>'Flusso dati statici sensori'!AH229</f>
        <v>6.7999999999999996E-3</v>
      </c>
    </row>
    <row r="79" spans="1:23" x14ac:dyDescent="0.2">
      <c r="A79" s="556"/>
      <c r="B79" s="337" t="s">
        <v>1149</v>
      </c>
      <c r="C79" s="344">
        <f>'Flusso dati statici sensori'!B256</f>
        <v>5.7000000000000002E-2</v>
      </c>
      <c r="D79" s="339">
        <f>'Flusso dati statici sensori'!C256</f>
        <v>8.1000000000000003E-2</v>
      </c>
      <c r="E79" s="351">
        <f>'Flusso dati statici sensori'!D256</f>
        <v>5.8000000000000003E-2</v>
      </c>
      <c r="F79" s="267">
        <f>'Flusso dati statici sensori'!E256</f>
        <v>8.6999999999999994E-3</v>
      </c>
      <c r="G79" s="345">
        <f>'Flusso dati statici sensori'!F256</f>
        <v>8.8000000000000005E-3</v>
      </c>
      <c r="I79" s="556"/>
      <c r="J79" s="337" t="s">
        <v>1149</v>
      </c>
      <c r="K79" s="344">
        <f>'Flusso dati statici sensori'!P256</f>
        <v>0.06</v>
      </c>
      <c r="L79" s="339">
        <f>'Flusso dati statici sensori'!Q256</f>
        <v>8.3000000000000004E-2</v>
      </c>
      <c r="M79" s="351">
        <f>'Flusso dati statici sensori'!R256</f>
        <v>0.06</v>
      </c>
      <c r="N79" s="344">
        <f>'Flusso dati statici sensori'!S256</f>
        <v>8.9999999999999993E-3</v>
      </c>
      <c r="O79" s="217">
        <f>'Flusso dati statici sensori'!T256</f>
        <v>8.8999999999999999E-3</v>
      </c>
      <c r="Q79" s="559"/>
      <c r="R79" s="337" t="s">
        <v>1149</v>
      </c>
      <c r="S79" s="344">
        <f>'Flusso dati statici sensori'!AD256</f>
        <v>5.7000000000000002E-2</v>
      </c>
      <c r="T79" s="339">
        <f>'Flusso dati statici sensori'!AE256</f>
        <v>7.9000000000000001E-2</v>
      </c>
      <c r="U79" s="351">
        <f>'Flusso dati statici sensori'!AF256</f>
        <v>5.6000000000000001E-2</v>
      </c>
      <c r="V79" s="344">
        <f>'Flusso dati statici sensori'!AG256</f>
        <v>8.6E-3</v>
      </c>
      <c r="W79" s="217">
        <f>'Flusso dati statici sensori'!AH256</f>
        <v>8.3000000000000001E-3</v>
      </c>
    </row>
    <row r="80" spans="1:23" x14ac:dyDescent="0.2">
      <c r="A80" s="556"/>
      <c r="B80" s="337" t="s">
        <v>1150</v>
      </c>
      <c r="C80" s="344">
        <f>'Flusso dati statici sensori'!B283</f>
        <v>4.9000000000000002E-2</v>
      </c>
      <c r="D80" s="339">
        <f>'Flusso dati statici sensori'!C283</f>
        <v>7.0000000000000007E-2</v>
      </c>
      <c r="E80" s="351">
        <f>'Flusso dati statici sensori'!D283</f>
        <v>0.05</v>
      </c>
      <c r="F80" s="267">
        <f>'Flusso dati statici sensori'!E283</f>
        <v>7.4000000000000003E-3</v>
      </c>
      <c r="G80" s="345">
        <f>'Flusso dati statici sensori'!F283</f>
        <v>7.4999999999999997E-3</v>
      </c>
      <c r="I80" s="556"/>
      <c r="J80" s="337" t="s">
        <v>1150</v>
      </c>
      <c r="K80" s="344">
        <f>'Flusso dati statici sensori'!P283</f>
        <v>5.0999999999999997E-2</v>
      </c>
      <c r="L80" s="339">
        <f>'Flusso dati statici sensori'!Q283</f>
        <v>7.0999999999999994E-2</v>
      </c>
      <c r="M80" s="351">
        <f>'Flusso dati statici sensori'!R283</f>
        <v>5.0999999999999997E-2</v>
      </c>
      <c r="N80" s="344">
        <f>'Flusso dati statici sensori'!S283</f>
        <v>7.6E-3</v>
      </c>
      <c r="O80" s="217">
        <f>'Flusso dati statici sensori'!T283</f>
        <v>7.7000000000000002E-3</v>
      </c>
      <c r="Q80" s="559"/>
      <c r="R80" s="337" t="s">
        <v>1150</v>
      </c>
      <c r="S80" s="344">
        <f>'Flusso dati statici sensori'!AD283</f>
        <v>0.05</v>
      </c>
      <c r="T80" s="339">
        <f>'Flusso dati statici sensori'!AE283</f>
        <v>7.0000000000000007E-2</v>
      </c>
      <c r="U80" s="351">
        <f>'Flusso dati statici sensori'!AF283</f>
        <v>0.05</v>
      </c>
      <c r="V80" s="344">
        <f>'Flusso dati statici sensori'!AG283</f>
        <v>7.4999999999999997E-3</v>
      </c>
      <c r="W80" s="217">
        <f>'Flusso dati statici sensori'!AH283</f>
        <v>7.4999999999999997E-3</v>
      </c>
    </row>
    <row r="81" spans="1:23" x14ac:dyDescent="0.2">
      <c r="A81" s="556"/>
      <c r="B81" s="337" t="s">
        <v>1151</v>
      </c>
      <c r="C81" s="344">
        <f>'Flusso dati statici sensori'!B310</f>
        <v>4.5999999999999999E-2</v>
      </c>
      <c r="D81" s="339">
        <f>'Flusso dati statici sensori'!C310</f>
        <v>6.5000000000000002E-2</v>
      </c>
      <c r="E81" s="351">
        <f>'Flusso dati statici sensori'!D310</f>
        <v>4.5999999999999999E-2</v>
      </c>
      <c r="F81" s="267">
        <f>'Flusso dati statici sensori'!E310</f>
        <v>6.8999999999999999E-3</v>
      </c>
      <c r="G81" s="345">
        <f>'Flusso dati statici sensori'!F310</f>
        <v>6.8999999999999999E-3</v>
      </c>
      <c r="I81" s="556"/>
      <c r="J81" s="337" t="s">
        <v>1151</v>
      </c>
      <c r="K81" s="344">
        <f>'Flusso dati statici sensori'!P310</f>
        <v>4.5999999999999999E-2</v>
      </c>
      <c r="L81" s="339">
        <f>'Flusso dati statici sensori'!Q310</f>
        <v>6.5000000000000002E-2</v>
      </c>
      <c r="M81" s="351">
        <f>'Flusso dati statici sensori'!R310</f>
        <v>4.5999999999999999E-2</v>
      </c>
      <c r="N81" s="344">
        <f>'Flusso dati statici sensori'!S310</f>
        <v>6.8999999999999999E-3</v>
      </c>
      <c r="O81" s="217">
        <f>'Flusso dati statici sensori'!T310</f>
        <v>6.8999999999999999E-3</v>
      </c>
      <c r="Q81" s="559"/>
      <c r="R81" s="337" t="s">
        <v>1151</v>
      </c>
      <c r="S81" s="344">
        <f>'Flusso dati statici sensori'!AD310</f>
        <v>4.4999999999999998E-2</v>
      </c>
      <c r="T81" s="339">
        <f>'Flusso dati statici sensori'!AE310</f>
        <v>6.3E-2</v>
      </c>
      <c r="U81" s="351">
        <f>'Flusso dati statici sensori'!AF310</f>
        <v>4.4999999999999998E-2</v>
      </c>
      <c r="V81" s="344">
        <f>'Flusso dati statici sensori'!AG310</f>
        <v>6.7999999999999996E-3</v>
      </c>
      <c r="W81" s="217">
        <f>'Flusso dati statici sensori'!AH310</f>
        <v>6.7999999999999996E-3</v>
      </c>
    </row>
    <row r="82" spans="1:23" x14ac:dyDescent="0.2">
      <c r="A82" s="556"/>
      <c r="B82" s="337" t="s">
        <v>1152</v>
      </c>
      <c r="C82" s="344">
        <f>'Flusso dati statici sensori'!B337</f>
        <v>5.7000000000000002E-2</v>
      </c>
      <c r="D82" s="339">
        <f>'Flusso dati statici sensori'!C337</f>
        <v>8.1000000000000003E-2</v>
      </c>
      <c r="E82" s="351">
        <f>'Flusso dati statici sensori'!D337</f>
        <v>5.8000000000000003E-2</v>
      </c>
      <c r="F82" s="267">
        <f>'Flusso dati statici sensori'!E337</f>
        <v>8.6E-3</v>
      </c>
      <c r="G82" s="345">
        <f>'Flusso dati statici sensori'!F337</f>
        <v>8.8000000000000005E-3</v>
      </c>
      <c r="I82" s="556"/>
      <c r="J82" s="337" t="s">
        <v>1152</v>
      </c>
      <c r="K82" s="344">
        <f>'Flusso dati statici sensori'!P337</f>
        <v>5.8999999999999997E-2</v>
      </c>
      <c r="L82" s="339">
        <f>'Flusso dati statici sensori'!Q337</f>
        <v>8.3000000000000004E-2</v>
      </c>
      <c r="M82" s="351">
        <f>'Flusso dati statici sensori'!R337</f>
        <v>5.8999999999999997E-2</v>
      </c>
      <c r="N82" s="344">
        <f>'Flusso dati statici sensori'!S337</f>
        <v>8.9999999999999993E-3</v>
      </c>
      <c r="O82" s="217">
        <f>'Flusso dati statici sensori'!T337</f>
        <v>8.8999999999999999E-3</v>
      </c>
      <c r="Q82" s="559"/>
      <c r="R82" s="337" t="s">
        <v>1152</v>
      </c>
      <c r="S82" s="344">
        <f>'Flusso dati statici sensori'!AD337</f>
        <v>5.7000000000000002E-2</v>
      </c>
      <c r="T82" s="339">
        <f>'Flusso dati statici sensori'!AE337</f>
        <v>7.9000000000000001E-2</v>
      </c>
      <c r="U82" s="351">
        <f>'Flusso dati statici sensori'!AF337</f>
        <v>5.6000000000000001E-2</v>
      </c>
      <c r="V82" s="344">
        <f>'Flusso dati statici sensori'!AG337</f>
        <v>8.6E-3</v>
      </c>
      <c r="W82" s="217">
        <f>'Flusso dati statici sensori'!AH337</f>
        <v>8.3000000000000001E-3</v>
      </c>
    </row>
    <row r="83" spans="1:23" x14ac:dyDescent="0.2">
      <c r="A83" s="556"/>
      <c r="B83" s="337" t="s">
        <v>1153</v>
      </c>
      <c r="C83" s="344">
        <f>'Flusso dati statici sensori'!B365</f>
        <v>5.0999999999999997E-2</v>
      </c>
      <c r="D83" s="339">
        <f>'Flusso dati statici sensori'!C365</f>
        <v>7.1999999999999995E-2</v>
      </c>
      <c r="E83" s="351">
        <f>'Flusso dati statici sensori'!D365</f>
        <v>5.1999999999999998E-2</v>
      </c>
      <c r="F83" s="267">
        <f>'Flusso dati statici sensori'!E365</f>
        <v>7.7999999999999996E-3</v>
      </c>
      <c r="G83" s="345">
        <f>'Flusso dati statici sensori'!F365</f>
        <v>7.7999999999999996E-3</v>
      </c>
      <c r="I83" s="556"/>
      <c r="J83" s="337" t="s">
        <v>1153</v>
      </c>
      <c r="K83" s="344">
        <f>'Flusso dati statici sensori'!P365</f>
        <v>5.1999999999999998E-2</v>
      </c>
      <c r="L83" s="339">
        <f>'Flusso dati statici sensori'!Q365</f>
        <v>7.1999999999999995E-2</v>
      </c>
      <c r="M83" s="351">
        <f>'Flusso dati statici sensori'!R365</f>
        <v>5.0999999999999997E-2</v>
      </c>
      <c r="N83" s="344">
        <f>'Flusso dati statici sensori'!S365</f>
        <v>7.7999999999999996E-3</v>
      </c>
      <c r="O83" s="217">
        <f>'Flusso dati statici sensori'!T365</f>
        <v>7.7000000000000002E-3</v>
      </c>
      <c r="Q83" s="559"/>
      <c r="R83" s="337" t="s">
        <v>1153</v>
      </c>
      <c r="S83" s="344">
        <f>'Flusso dati statici sensori'!AD365</f>
        <v>0.05</v>
      </c>
      <c r="T83" s="339">
        <f>'Flusso dati statici sensori'!AE365</f>
        <v>7.0000000000000007E-2</v>
      </c>
      <c r="U83" s="351">
        <f>'Flusso dati statici sensori'!AF365</f>
        <v>0.05</v>
      </c>
      <c r="V83" s="344">
        <f>'Flusso dati statici sensori'!AG365</f>
        <v>7.6E-3</v>
      </c>
      <c r="W83" s="217">
        <f>'Flusso dati statici sensori'!AH365</f>
        <v>7.4999999999999997E-3</v>
      </c>
    </row>
    <row r="84" spans="1:23" ht="16" thickBot="1" x14ac:dyDescent="0.25">
      <c r="A84" s="557"/>
      <c r="B84" s="338" t="s">
        <v>1154</v>
      </c>
      <c r="C84" s="346">
        <f>'Flusso dati statici sensori'!B393</f>
        <v>5.3E-3</v>
      </c>
      <c r="D84" s="347">
        <f>'Flusso dati statici sensori'!C393</f>
        <v>7.4999999999999997E-2</v>
      </c>
      <c r="E84" s="352">
        <f>'Flusso dati statici sensori'!D393</f>
        <v>5.3999999999999999E-2</v>
      </c>
      <c r="F84" s="249">
        <f>'Flusso dati statici sensori'!E393</f>
        <v>8.0000000000000002E-3</v>
      </c>
      <c r="G84" s="349">
        <f>'Flusso dati statici sensori'!F393</f>
        <v>8.2000000000000007E-3</v>
      </c>
      <c r="I84" s="557"/>
      <c r="J84" s="338" t="s">
        <v>1154</v>
      </c>
      <c r="K84" s="346">
        <f>'Flusso dati statici sensori'!P393</f>
        <v>5.5E-2</v>
      </c>
      <c r="L84" s="347">
        <f>'Flusso dati statici sensori'!Q393</f>
        <v>7.9000000000000001E-2</v>
      </c>
      <c r="M84" s="352">
        <f>'Flusso dati statici sensori'!R393</f>
        <v>5.5E-2</v>
      </c>
      <c r="N84" s="346">
        <f>'Flusso dati statici sensori'!S393</f>
        <v>8.5000000000000006E-3</v>
      </c>
      <c r="O84" s="218">
        <f>'Flusso dati statici sensori'!T393</f>
        <v>8.3999999999999995E-3</v>
      </c>
      <c r="Q84" s="560"/>
      <c r="R84" s="338" t="s">
        <v>1154</v>
      </c>
      <c r="S84" s="346">
        <f>'Flusso dati statici sensori'!AD393</f>
        <v>0.05</v>
      </c>
      <c r="T84" s="347">
        <f>'Flusso dati statici sensori'!AE393</f>
        <v>7.0000000000000007E-2</v>
      </c>
      <c r="U84" s="352">
        <f>'Flusso dati statici sensori'!AF393</f>
        <v>0.05</v>
      </c>
      <c r="V84" s="346">
        <f>'Flusso dati statici sensori'!AG393</f>
        <v>7.6E-3</v>
      </c>
      <c r="W84" s="218">
        <f>'Flusso dati statici sensori'!AH393</f>
        <v>7.4999999999999997E-3</v>
      </c>
    </row>
    <row r="87" spans="1:23" ht="16" thickBot="1" x14ac:dyDescent="0.25"/>
    <row r="88" spans="1:23" ht="16" thickBot="1" x14ac:dyDescent="0.25">
      <c r="A88" s="543" t="s">
        <v>932</v>
      </c>
      <c r="B88" s="544"/>
      <c r="C88" s="544"/>
      <c r="D88" s="544"/>
      <c r="E88" s="544"/>
      <c r="F88" s="544"/>
      <c r="G88" s="545"/>
      <c r="I88" s="543" t="s">
        <v>932</v>
      </c>
      <c r="J88" s="544"/>
      <c r="K88" s="544"/>
      <c r="L88" s="544"/>
      <c r="M88" s="544"/>
      <c r="N88" s="544"/>
      <c r="O88" s="545"/>
      <c r="Q88" s="543" t="s">
        <v>932</v>
      </c>
      <c r="R88" s="544"/>
      <c r="S88" s="544"/>
      <c r="T88" s="544"/>
      <c r="U88" s="544"/>
      <c r="V88" s="544"/>
      <c r="W88" s="545"/>
    </row>
    <row r="89" spans="1:23" ht="16" thickBot="1" x14ac:dyDescent="0.25">
      <c r="A89" s="546" t="s">
        <v>1156</v>
      </c>
      <c r="B89" s="548" t="s">
        <v>790</v>
      </c>
      <c r="C89" s="550" t="s">
        <v>1092</v>
      </c>
      <c r="D89" s="551"/>
      <c r="E89" s="552"/>
      <c r="F89" s="553" t="s">
        <v>958</v>
      </c>
      <c r="G89" s="554"/>
      <c r="I89" s="546" t="s">
        <v>1156</v>
      </c>
      <c r="J89" s="548" t="s">
        <v>790</v>
      </c>
      <c r="K89" s="550" t="s">
        <v>1092</v>
      </c>
      <c r="L89" s="551"/>
      <c r="M89" s="552"/>
      <c r="N89" s="553" t="s">
        <v>958</v>
      </c>
      <c r="O89" s="554"/>
      <c r="Q89" s="546" t="s">
        <v>1156</v>
      </c>
      <c r="R89" s="548" t="s">
        <v>790</v>
      </c>
      <c r="S89" s="550" t="s">
        <v>1092</v>
      </c>
      <c r="T89" s="551"/>
      <c r="U89" s="552"/>
      <c r="V89" s="553" t="s">
        <v>958</v>
      </c>
      <c r="W89" s="554"/>
    </row>
    <row r="90" spans="1:23" ht="16" thickBot="1" x14ac:dyDescent="0.25">
      <c r="A90" s="547"/>
      <c r="B90" s="549"/>
      <c r="C90" s="327" t="s">
        <v>950</v>
      </c>
      <c r="D90" s="327" t="s">
        <v>951</v>
      </c>
      <c r="E90" s="327" t="s">
        <v>952</v>
      </c>
      <c r="F90" s="327" t="s">
        <v>956</v>
      </c>
      <c r="G90" s="327" t="s">
        <v>957</v>
      </c>
      <c r="I90" s="547"/>
      <c r="J90" s="549"/>
      <c r="K90" s="327" t="s">
        <v>950</v>
      </c>
      <c r="L90" s="327" t="s">
        <v>951</v>
      </c>
      <c r="M90" s="327" t="s">
        <v>952</v>
      </c>
      <c r="N90" s="327" t="s">
        <v>956</v>
      </c>
      <c r="O90" s="327" t="s">
        <v>957</v>
      </c>
      <c r="Q90" s="547"/>
      <c r="R90" s="549"/>
      <c r="S90" s="327" t="s">
        <v>950</v>
      </c>
      <c r="T90" s="327" t="s">
        <v>951</v>
      </c>
      <c r="U90" s="327" t="s">
        <v>952</v>
      </c>
      <c r="V90" s="327" t="s">
        <v>956</v>
      </c>
      <c r="W90" s="327" t="s">
        <v>957</v>
      </c>
    </row>
    <row r="91" spans="1:23" x14ac:dyDescent="0.2">
      <c r="A91" s="555" t="s">
        <v>1155</v>
      </c>
      <c r="B91" s="336" t="s">
        <v>1140</v>
      </c>
      <c r="C91" s="328">
        <f>'Flusso dati statici sensori'!B14</f>
        <v>4.8000000000000001E-2</v>
      </c>
      <c r="D91" s="341">
        <f>'Flusso dati statici sensori'!C14</f>
        <v>6.8000000000000005E-2</v>
      </c>
      <c r="E91" s="350">
        <f>'Flusso dati statici sensori'!D14</f>
        <v>4.8000000000000001E-2</v>
      </c>
      <c r="F91" s="266">
        <f>'Flusso dati statici sensori'!E14</f>
        <v>7.1999999999999998E-3</v>
      </c>
      <c r="G91" s="343">
        <f>'Flusso dati statici sensori'!F14</f>
        <v>7.3000000000000001E-3</v>
      </c>
      <c r="I91" s="555" t="s">
        <v>1157</v>
      </c>
      <c r="J91" s="336" t="s">
        <v>1140</v>
      </c>
      <c r="K91" s="328">
        <f>'Flusso dati statici sensori'!P14</f>
        <v>0.05</v>
      </c>
      <c r="L91" s="341">
        <f>'Flusso dati statici sensori'!Q14</f>
        <v>7.0999999999999994E-2</v>
      </c>
      <c r="M91" s="350">
        <f>'Flusso dati statici sensori'!R14</f>
        <v>0.05</v>
      </c>
      <c r="N91" s="266">
        <f>'Flusso dati statici sensori'!S14</f>
        <v>7.4999999999999997E-3</v>
      </c>
      <c r="O91" s="343">
        <f>'Flusso dati statici sensori'!T14</f>
        <v>7.6E-3</v>
      </c>
      <c r="Q91" s="558" t="s">
        <v>1158</v>
      </c>
      <c r="R91" s="336" t="s">
        <v>1140</v>
      </c>
      <c r="S91" s="328">
        <f>'Flusso dati statici sensori'!AD14</f>
        <v>0.05</v>
      </c>
      <c r="T91" s="341">
        <f>'Flusso dati statici sensori'!AE14</f>
        <v>7.0000000000000007E-2</v>
      </c>
      <c r="U91" s="350">
        <f>'Flusso dati statici sensori'!AF14</f>
        <v>0.05</v>
      </c>
      <c r="V91" s="266">
        <f>'Flusso dati statici sensori'!AG14</f>
        <v>7.4999999999999997E-3</v>
      </c>
      <c r="W91" s="343">
        <f>'Flusso dati statici sensori'!AH14</f>
        <v>7.4999999999999997E-3</v>
      </c>
    </row>
    <row r="92" spans="1:23" x14ac:dyDescent="0.2">
      <c r="A92" s="556"/>
      <c r="B92" s="337" t="s">
        <v>1141</v>
      </c>
      <c r="C92" s="344">
        <f>'Flusso dati statici sensori'!B40</f>
        <v>5.0999999999999997E-2</v>
      </c>
      <c r="D92" s="339">
        <f>'Flusso dati statici sensori'!C40</f>
        <v>7.1999999999999995E-2</v>
      </c>
      <c r="E92" s="351">
        <f>'Flusso dati statici sensori'!D40</f>
        <v>5.1999999999999998E-2</v>
      </c>
      <c r="F92" s="267">
        <f>'Flusso dati statici sensori'!E40</f>
        <v>7.7000000000000002E-3</v>
      </c>
      <c r="G92" s="345">
        <f>'Flusso dati statici sensori'!F40</f>
        <v>7.7999999999999996E-3</v>
      </c>
      <c r="I92" s="556"/>
      <c r="J92" s="337" t="s">
        <v>1141</v>
      </c>
      <c r="K92" s="344">
        <f>'Flusso dati statici sensori'!P40</f>
        <v>4.4999999999999998E-2</v>
      </c>
      <c r="L92" s="339">
        <f>'Flusso dati statici sensori'!Q40</f>
        <v>6.3E-2</v>
      </c>
      <c r="M92" s="351">
        <f>'Flusso dati statici sensori'!R40</f>
        <v>4.4999999999999998E-2</v>
      </c>
      <c r="N92" s="267">
        <f>'Flusso dati statici sensori'!S40</f>
        <v>6.7000000000000002E-3</v>
      </c>
      <c r="O92" s="345">
        <f>'Flusso dati statici sensori'!T40</f>
        <v>6.7999999999999996E-3</v>
      </c>
      <c r="Q92" s="559"/>
      <c r="R92" s="337" t="s">
        <v>1141</v>
      </c>
      <c r="S92" s="344">
        <f>'Flusso dati statici sensori'!AD40</f>
        <v>5.0999999999999997E-2</v>
      </c>
      <c r="T92" s="339">
        <f>'Flusso dati statici sensori'!AE40</f>
        <v>7.2999999999999995E-2</v>
      </c>
      <c r="U92" s="351">
        <f>'Flusso dati statici sensori'!AF40</f>
        <v>5.1999999999999998E-2</v>
      </c>
      <c r="V92" s="267">
        <f>'Flusso dati statici sensori'!AG40</f>
        <v>7.7000000000000002E-3</v>
      </c>
      <c r="W92" s="345">
        <f>'Flusso dati statici sensori'!AH40</f>
        <v>7.6E-3</v>
      </c>
    </row>
    <row r="93" spans="1:23" x14ac:dyDescent="0.2">
      <c r="A93" s="556"/>
      <c r="B93" s="337" t="s">
        <v>1142</v>
      </c>
      <c r="C93" s="344">
        <f>'Flusso dati statici sensori'!B67</f>
        <v>4.4999999999999998E-2</v>
      </c>
      <c r="D93" s="339">
        <f>'Flusso dati statici sensori'!C67</f>
        <v>6.3E-2</v>
      </c>
      <c r="E93" s="351">
        <f>'Flusso dati statici sensori'!D67</f>
        <v>4.4999999999999998E-2</v>
      </c>
      <c r="F93" s="267">
        <f>'Flusso dati statici sensori'!E67</f>
        <v>6.7999999999999996E-3</v>
      </c>
      <c r="G93" s="345">
        <f>'Flusso dati statici sensori'!F67</f>
        <v>6.7999999999999996E-3</v>
      </c>
      <c r="I93" s="556"/>
      <c r="J93" s="337" t="s">
        <v>1142</v>
      </c>
      <c r="K93" s="344">
        <f>'Flusso dati statici sensori'!P67</f>
        <v>5.1999999999999998E-2</v>
      </c>
      <c r="L93" s="339">
        <f>'Flusso dati statici sensori'!Q67</f>
        <v>7.2999999999999995E-2</v>
      </c>
      <c r="M93" s="351">
        <f>'Flusso dati statici sensori'!R67</f>
        <v>5.1999999999999998E-2</v>
      </c>
      <c r="N93" s="267">
        <f>'Flusso dati statici sensori'!S67</f>
        <v>7.7999999999999996E-3</v>
      </c>
      <c r="O93" s="345">
        <f>'Flusso dati statici sensori'!T67</f>
        <v>7.7999999999999996E-3</v>
      </c>
      <c r="Q93" s="559"/>
      <c r="R93" s="337" t="s">
        <v>1142</v>
      </c>
      <c r="S93" s="344">
        <f>'Flusso dati statici sensori'!AD67</f>
        <v>5.0999999999999997E-2</v>
      </c>
      <c r="T93" s="339">
        <f>'Flusso dati statici sensori'!AE67</f>
        <v>7.1999999999999995E-2</v>
      </c>
      <c r="U93" s="351">
        <f>'Flusso dati statici sensori'!AF67</f>
        <v>5.0999999999999997E-2</v>
      </c>
      <c r="V93" s="267">
        <f>'Flusso dati statici sensori'!AG67</f>
        <v>7.7000000000000002E-3</v>
      </c>
      <c r="W93" s="345">
        <f>'Flusso dati statici sensori'!AH67</f>
        <v>7.6E-3</v>
      </c>
    </row>
    <row r="94" spans="1:23" x14ac:dyDescent="0.2">
      <c r="A94" s="556"/>
      <c r="B94" s="337" t="s">
        <v>1143</v>
      </c>
      <c r="C94" s="344">
        <f>'Flusso dati statici sensori'!B94</f>
        <v>4.7E-2</v>
      </c>
      <c r="D94" s="339">
        <f>'Flusso dati statici sensori'!C94</f>
        <v>6.7000000000000004E-2</v>
      </c>
      <c r="E94" s="351">
        <f>'Flusso dati statici sensori'!D94</f>
        <v>4.8000000000000001E-2</v>
      </c>
      <c r="F94" s="267">
        <f>'Flusso dati statici sensori'!E94</f>
        <v>7.1000000000000004E-3</v>
      </c>
      <c r="G94" s="345">
        <f>'Flusso dati statici sensori'!F94</f>
        <v>7.3000000000000001E-3</v>
      </c>
      <c r="I94" s="556"/>
      <c r="J94" s="337" t="s">
        <v>1143</v>
      </c>
      <c r="K94" s="344">
        <f>'Flusso dati statici sensori'!P94</f>
        <v>4.9000000000000002E-2</v>
      </c>
      <c r="L94" s="339">
        <f>'Flusso dati statici sensori'!Q94</f>
        <v>7.0000000000000007E-2</v>
      </c>
      <c r="M94" s="351">
        <f>'Flusso dati statici sensori'!R94</f>
        <v>0.05</v>
      </c>
      <c r="N94" s="267">
        <f>'Flusso dati statici sensori'!S94</f>
        <v>7.4000000000000003E-3</v>
      </c>
      <c r="O94" s="345">
        <f>'Flusso dati statici sensori'!T94</f>
        <v>7.4999999999999997E-3</v>
      </c>
      <c r="Q94" s="559"/>
      <c r="R94" s="337" t="s">
        <v>1143</v>
      </c>
      <c r="S94" s="344">
        <f>'Flusso dati statici sensori'!AD94</f>
        <v>0.05</v>
      </c>
      <c r="T94" s="339">
        <f>'Flusso dati statici sensori'!AE94</f>
        <v>7.0000000000000007E-2</v>
      </c>
      <c r="U94" s="351">
        <f>'Flusso dati statici sensori'!AF94</f>
        <v>0.05</v>
      </c>
      <c r="V94" s="267">
        <f>'Flusso dati statici sensori'!AG94</f>
        <v>7.4999999999999997E-3</v>
      </c>
      <c r="W94" s="345">
        <f>'Flusso dati statici sensori'!AH94</f>
        <v>7.4999999999999997E-3</v>
      </c>
    </row>
    <row r="95" spans="1:23" x14ac:dyDescent="0.2">
      <c r="A95" s="556"/>
      <c r="B95" s="337" t="s">
        <v>1144</v>
      </c>
      <c r="C95" s="344">
        <f>'Flusso dati statici sensori'!B121</f>
        <v>4.8000000000000001E-2</v>
      </c>
      <c r="D95" s="339">
        <f>'Flusso dati statici sensori'!C121</f>
        <v>6.8000000000000005E-2</v>
      </c>
      <c r="E95" s="351">
        <f>'Flusso dati statici sensori'!D121</f>
        <v>4.9000000000000002E-2</v>
      </c>
      <c r="F95" s="267">
        <f>'Flusso dati statici sensori'!E121</f>
        <v>7.1999999999999998E-3</v>
      </c>
      <c r="G95" s="345">
        <f>'Flusso dati statici sensori'!F121</f>
        <v>7.4000000000000003E-3</v>
      </c>
      <c r="I95" s="556"/>
      <c r="J95" s="337" t="s">
        <v>1144</v>
      </c>
      <c r="K95" s="344">
        <f>'Flusso dati statici sensori'!P121</f>
        <v>4.9000000000000002E-2</v>
      </c>
      <c r="L95" s="339">
        <f>'Flusso dati statici sensori'!Q121</f>
        <v>7.0000000000000007E-2</v>
      </c>
      <c r="M95" s="351">
        <f>'Flusso dati statici sensori'!R121</f>
        <v>0.05</v>
      </c>
      <c r="N95" s="267">
        <f>'Flusso dati statici sensori'!S121</f>
        <v>7.4999999999999997E-3</v>
      </c>
      <c r="O95" s="345">
        <f>'Flusso dati statici sensori'!T121</f>
        <v>7.7000000000000002E-3</v>
      </c>
      <c r="Q95" s="559"/>
      <c r="R95" s="337" t="s">
        <v>1144</v>
      </c>
      <c r="S95" s="344">
        <f>'Flusso dati statici sensori'!AD121</f>
        <v>0.05</v>
      </c>
      <c r="T95" s="339">
        <f>'Flusso dati statici sensori'!AE121</f>
        <v>7.0999999999999994E-2</v>
      </c>
      <c r="U95" s="351">
        <f>'Flusso dati statici sensori'!AF121</f>
        <v>0.05</v>
      </c>
      <c r="V95" s="267">
        <f>'Flusso dati statici sensori'!AG121</f>
        <v>7.6E-3</v>
      </c>
      <c r="W95" s="345">
        <f>'Flusso dati statici sensori'!AH121</f>
        <v>7.6E-3</v>
      </c>
    </row>
    <row r="96" spans="1:23" x14ac:dyDescent="0.2">
      <c r="A96" s="556"/>
      <c r="B96" s="337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5">
        <f>'Flusso dati statici sensori'!F148</f>
        <v>7.4000000000000003E-3</v>
      </c>
      <c r="I96" s="556"/>
      <c r="J96" s="337" t="s">
        <v>1145</v>
      </c>
      <c r="K96" s="215">
        <f>'Flusso dati statici sensori'!P148</f>
        <v>5.0999999999999997E-2</v>
      </c>
      <c r="L96" s="214">
        <f>'Flusso dati statici sensori'!Q148</f>
        <v>7.1999999999999995E-2</v>
      </c>
      <c r="M96" s="179">
        <f>'Flusso dati statici sensori'!R148</f>
        <v>5.1999999999999998E-2</v>
      </c>
      <c r="N96" s="267">
        <f>'Flusso dati statici sensori'!S148</f>
        <v>7.6E-3</v>
      </c>
      <c r="O96" s="345">
        <f>'Flusso dati statici sensori'!T148</f>
        <v>7.7999999999999996E-3</v>
      </c>
      <c r="Q96" s="559"/>
      <c r="R96" s="337" t="s">
        <v>1145</v>
      </c>
      <c r="S96" s="215">
        <f>'Flusso dati statici sensori'!AD148</f>
        <v>5.1999999999999998E-2</v>
      </c>
      <c r="T96" s="214">
        <f>'Flusso dati statici sensori'!AE148</f>
        <v>7.2999999999999995E-2</v>
      </c>
      <c r="U96" s="179">
        <f>'Flusso dati statici sensori'!AF148</f>
        <v>5.1999999999999998E-2</v>
      </c>
      <c r="V96" s="267">
        <f>'Flusso dati statici sensori'!AG148</f>
        <v>7.7999999999999996E-3</v>
      </c>
      <c r="W96" s="345">
        <f>'Flusso dati statici sensori'!AH148</f>
        <v>7.7999999999999996E-3</v>
      </c>
    </row>
    <row r="97" spans="1:23" x14ac:dyDescent="0.2">
      <c r="A97" s="556"/>
      <c r="B97" s="337" t="s">
        <v>1146</v>
      </c>
      <c r="C97" s="344">
        <f>'Flusso dati statici sensori'!B175</f>
        <v>4.5999999999999999E-2</v>
      </c>
      <c r="D97" s="339">
        <f>'Flusso dati statici sensori'!C175</f>
        <v>6.5000000000000002E-2</v>
      </c>
      <c r="E97" s="351">
        <f>'Flusso dati statici sensori'!D175</f>
        <v>4.7E-2</v>
      </c>
      <c r="F97" s="267">
        <f>'Flusso dati statici sensori'!E175</f>
        <v>6.8999999999999999E-3</v>
      </c>
      <c r="G97" s="345">
        <f>'Flusso dati statici sensori'!F175</f>
        <v>7.0000000000000001E-3</v>
      </c>
      <c r="I97" s="556"/>
      <c r="J97" s="337" t="s">
        <v>1146</v>
      </c>
      <c r="K97" s="344">
        <f>'Flusso dati statici sensori'!P175</f>
        <v>4.7E-2</v>
      </c>
      <c r="L97" s="339">
        <f>'Flusso dati statici sensori'!Q175</f>
        <v>6.7000000000000004E-2</v>
      </c>
      <c r="M97" s="351">
        <f>'Flusso dati statici sensori'!R175</f>
        <v>4.8000000000000001E-2</v>
      </c>
      <c r="N97" s="267">
        <f>'Flusso dati statici sensori'!S175</f>
        <v>7.1000000000000004E-3</v>
      </c>
      <c r="O97" s="345">
        <f>'Flusso dati statici sensori'!T175</f>
        <v>7.3000000000000001E-3</v>
      </c>
      <c r="Q97" s="559"/>
      <c r="R97" s="337" t="s">
        <v>1146</v>
      </c>
      <c r="S97" s="344">
        <f>'Flusso dati statici sensori'!AD175</f>
        <v>4.7E-2</v>
      </c>
      <c r="T97" s="339">
        <f>'Flusso dati statici sensori'!AE175</f>
        <v>6.7000000000000004E-2</v>
      </c>
      <c r="U97" s="351">
        <f>'Flusso dati statici sensori'!AF175</f>
        <v>4.7E-2</v>
      </c>
      <c r="V97" s="267">
        <f>'Flusso dati statici sensori'!AG175</f>
        <v>7.1000000000000004E-3</v>
      </c>
      <c r="W97" s="345">
        <f>'Flusso dati statici sensori'!AH175</f>
        <v>7.1000000000000004E-3</v>
      </c>
    </row>
    <row r="98" spans="1:23" x14ac:dyDescent="0.2">
      <c r="A98" s="556"/>
      <c r="B98" s="337" t="s">
        <v>1147</v>
      </c>
      <c r="C98" s="344">
        <f>'Flusso dati statici sensori'!B202</f>
        <v>4.8000000000000001E-2</v>
      </c>
      <c r="D98" s="339">
        <f>'Flusso dati statici sensori'!C202</f>
        <v>6.8000000000000005E-2</v>
      </c>
      <c r="E98" s="351">
        <f>'Flusso dati statici sensori'!D202</f>
        <v>4.9000000000000002E-2</v>
      </c>
      <c r="F98" s="267">
        <f>'Flusso dati statici sensori'!E202</f>
        <v>7.1999999999999998E-3</v>
      </c>
      <c r="G98" s="345">
        <f>'Flusso dati statici sensori'!F202</f>
        <v>7.4000000000000003E-3</v>
      </c>
      <c r="I98" s="556"/>
      <c r="J98" s="337" t="s">
        <v>1147</v>
      </c>
      <c r="K98" s="344">
        <f>'Flusso dati statici sensori'!P202</f>
        <v>0.05</v>
      </c>
      <c r="L98" s="339">
        <f>'Flusso dati statici sensori'!Q202</f>
        <v>7.0000000000000007E-2</v>
      </c>
      <c r="M98" s="351">
        <f>'Flusso dati statici sensori'!R202</f>
        <v>0.05</v>
      </c>
      <c r="N98" s="267">
        <f>'Flusso dati statici sensori'!S202</f>
        <v>7.4999999999999997E-3</v>
      </c>
      <c r="O98" s="345">
        <f>'Flusso dati statici sensori'!T202</f>
        <v>7.4999999999999997E-3</v>
      </c>
      <c r="Q98" s="559"/>
      <c r="R98" s="337" t="s">
        <v>1147</v>
      </c>
      <c r="S98" s="344">
        <f>'Flusso dati statici sensori'!AD202</f>
        <v>4.9000000000000002E-2</v>
      </c>
      <c r="T98" s="339">
        <f>'Flusso dati statici sensori'!AE202</f>
        <v>6.9000000000000006E-2</v>
      </c>
      <c r="U98" s="351">
        <f>'Flusso dati statici sensori'!AF202</f>
        <v>4.9000000000000002E-2</v>
      </c>
      <c r="V98" s="267">
        <f>'Flusso dati statici sensori'!AG202</f>
        <v>7.4000000000000003E-3</v>
      </c>
      <c r="W98" s="345">
        <f>'Flusso dati statici sensori'!AH202</f>
        <v>7.3000000000000001E-3</v>
      </c>
    </row>
    <row r="99" spans="1:23" x14ac:dyDescent="0.2">
      <c r="A99" s="556"/>
      <c r="B99" s="337" t="s">
        <v>1148</v>
      </c>
      <c r="C99" s="344">
        <f>'Flusso dati statici sensori'!B230</f>
        <v>5.5E-2</v>
      </c>
      <c r="D99" s="339">
        <f>'Flusso dati statici sensori'!C230</f>
        <v>7.6999999999999999E-2</v>
      </c>
      <c r="E99" s="351">
        <f>'Flusso dati statici sensori'!D230</f>
        <v>5.5E-2</v>
      </c>
      <c r="F99" s="267">
        <f>'Flusso dati statici sensori'!E230</f>
        <v>8.2000000000000007E-3</v>
      </c>
      <c r="G99" s="345">
        <f>'Flusso dati statici sensori'!F230</f>
        <v>8.3000000000000001E-3</v>
      </c>
      <c r="I99" s="556"/>
      <c r="J99" s="337" t="s">
        <v>1148</v>
      </c>
      <c r="K99" s="344">
        <f>'Flusso dati statici sensori'!P230</f>
        <v>5.0999999999999997E-2</v>
      </c>
      <c r="L99" s="339">
        <f>'Flusso dati statici sensori'!Q230</f>
        <v>7.1999999999999995E-2</v>
      </c>
      <c r="M99" s="351">
        <f>'Flusso dati statici sensori'!R230</f>
        <v>5.1999999999999998E-2</v>
      </c>
      <c r="N99" s="267">
        <f>'Flusso dati statici sensori'!S230</f>
        <v>7.6E-3</v>
      </c>
      <c r="O99" s="345">
        <f>'Flusso dati statici sensori'!T230</f>
        <v>7.7999999999999996E-3</v>
      </c>
      <c r="Q99" s="559"/>
      <c r="R99" s="337" t="s">
        <v>1148</v>
      </c>
      <c r="S99" s="344">
        <f>'Flusso dati statici sensori'!AD230</f>
        <v>4.4999999999999998E-2</v>
      </c>
      <c r="T99" s="339">
        <f>'Flusso dati statici sensori'!AE230</f>
        <v>6.3E-2</v>
      </c>
      <c r="U99" s="351">
        <f>'Flusso dati statici sensori'!AF230</f>
        <v>4.4999999999999998E-2</v>
      </c>
      <c r="V99" s="267">
        <f>'Flusso dati statici sensori'!AG230</f>
        <v>6.7000000000000002E-3</v>
      </c>
      <c r="W99" s="345">
        <f>'Flusso dati statici sensori'!AH230</f>
        <v>6.7000000000000002E-3</v>
      </c>
    </row>
    <row r="100" spans="1:23" x14ac:dyDescent="0.2">
      <c r="A100" s="556"/>
      <c r="B100" s="337" t="s">
        <v>1149</v>
      </c>
      <c r="C100" s="344">
        <f>'Flusso dati statici sensori'!B257</f>
        <v>5.5E-2</v>
      </c>
      <c r="D100" s="339">
        <f>'Flusso dati statici sensori'!C257</f>
        <v>7.8E-2</v>
      </c>
      <c r="E100" s="351">
        <f>'Flusso dati statici sensori'!D257</f>
        <v>5.5E-2</v>
      </c>
      <c r="F100" s="267">
        <f>'Flusso dati statici sensori'!E257</f>
        <v>8.5000000000000006E-3</v>
      </c>
      <c r="G100" s="345">
        <f>'Flusso dati statici sensori'!F257</f>
        <v>8.3999999999999995E-3</v>
      </c>
      <c r="I100" s="556"/>
      <c r="J100" s="337" t="s">
        <v>1149</v>
      </c>
      <c r="K100" s="344">
        <f>'Flusso dati statici sensori'!P257</f>
        <v>5.7000000000000002E-2</v>
      </c>
      <c r="L100" s="339">
        <f>'Flusso dati statici sensori'!Q257</f>
        <v>7.9000000000000001E-2</v>
      </c>
      <c r="M100" s="351">
        <f>'Flusso dati statici sensori'!R257</f>
        <v>5.7000000000000002E-2</v>
      </c>
      <c r="N100" s="267">
        <f>'Flusso dati statici sensori'!S257</f>
        <v>8.5000000000000006E-3</v>
      </c>
      <c r="O100" s="345">
        <f>'Flusso dati statici sensori'!T257</f>
        <v>8.5000000000000006E-3</v>
      </c>
      <c r="Q100" s="559"/>
      <c r="R100" s="337" t="s">
        <v>1149</v>
      </c>
      <c r="S100" s="344">
        <f>'Flusso dati statici sensori'!AD257</f>
        <v>5.3999999999999999E-2</v>
      </c>
      <c r="T100" s="339">
        <f>'Flusso dati statici sensori'!AE257</f>
        <v>7.5999999999999998E-2</v>
      </c>
      <c r="U100" s="351">
        <f>'Flusso dati statici sensori'!AF257</f>
        <v>5.2999999999999999E-2</v>
      </c>
      <c r="V100" s="267">
        <f>'Flusso dati statici sensori'!AG257</f>
        <v>8.2000000000000007E-3</v>
      </c>
      <c r="W100" s="345">
        <f>'Flusso dati statici sensori'!AH257</f>
        <v>8.0000000000000002E-3</v>
      </c>
    </row>
    <row r="101" spans="1:23" x14ac:dyDescent="0.2">
      <c r="A101" s="556"/>
      <c r="B101" s="337" t="s">
        <v>1150</v>
      </c>
      <c r="C101" s="344">
        <f>'Flusso dati statici sensori'!B284</f>
        <v>4.8000000000000001E-2</v>
      </c>
      <c r="D101" s="339">
        <f>'Flusso dati statici sensori'!C284</f>
        <v>6.9000000000000006E-2</v>
      </c>
      <c r="E101" s="351">
        <f>'Flusso dati statici sensori'!D284</f>
        <v>5.8999999999999997E-2</v>
      </c>
      <c r="F101" s="267">
        <f>'Flusso dati statici sensori'!E284</f>
        <v>7.3000000000000001E-3</v>
      </c>
      <c r="G101" s="345">
        <f>'Flusso dati statici sensori'!F284</f>
        <v>7.4000000000000003E-3</v>
      </c>
      <c r="I101" s="556"/>
      <c r="J101" s="337" t="s">
        <v>1150</v>
      </c>
      <c r="K101" s="344">
        <f>'Flusso dati statici sensori'!P284</f>
        <v>0.05</v>
      </c>
      <c r="L101" s="339">
        <f>'Flusso dati statici sensori'!Q284</f>
        <v>7.0000000000000007E-2</v>
      </c>
      <c r="M101" s="351">
        <f>'Flusso dati statici sensori'!R284</f>
        <v>0.05</v>
      </c>
      <c r="N101" s="267">
        <f>'Flusso dati statici sensori'!S284</f>
        <v>7.4999999999999997E-3</v>
      </c>
      <c r="O101" s="345">
        <f>'Flusso dati statici sensori'!T284</f>
        <v>7.4999999999999997E-3</v>
      </c>
      <c r="Q101" s="559"/>
      <c r="R101" s="337" t="s">
        <v>1150</v>
      </c>
      <c r="S101" s="344">
        <f>'Flusso dati statici sensori'!AD284</f>
        <v>4.9000000000000002E-2</v>
      </c>
      <c r="T101" s="339">
        <f>'Flusso dati statici sensori'!AE284</f>
        <v>6.9000000000000006E-2</v>
      </c>
      <c r="U101" s="351">
        <f>'Flusso dati statici sensori'!AF284</f>
        <v>4.9000000000000002E-2</v>
      </c>
      <c r="V101" s="267">
        <f>'Flusso dati statici sensori'!AG284</f>
        <v>7.4000000000000003E-3</v>
      </c>
      <c r="W101" s="345">
        <f>'Flusso dati statici sensori'!AH284</f>
        <v>7.3000000000000001E-3</v>
      </c>
    </row>
    <row r="102" spans="1:23" x14ac:dyDescent="0.2">
      <c r="A102" s="556"/>
      <c r="B102" s="337" t="s">
        <v>1151</v>
      </c>
      <c r="C102" s="344">
        <f>'Flusso dati statici sensori'!B311</f>
        <v>4.5999999999999999E-2</v>
      </c>
      <c r="D102" s="339">
        <f>'Flusso dati statici sensori'!C311</f>
        <v>6.4000000000000001E-2</v>
      </c>
      <c r="E102" s="351">
        <f>'Flusso dati statici sensori'!D311</f>
        <v>4.5999999999999999E-2</v>
      </c>
      <c r="F102" s="267">
        <f>'Flusso dati statici sensori'!E311</f>
        <v>6.8999999999999999E-3</v>
      </c>
      <c r="G102" s="345">
        <f>'Flusso dati statici sensori'!F311</f>
        <v>6.8999999999999999E-3</v>
      </c>
      <c r="I102" s="556"/>
      <c r="J102" s="337" t="s">
        <v>1151</v>
      </c>
      <c r="K102" s="344">
        <f>'Flusso dati statici sensori'!P311</f>
        <v>4.5999999999999999E-2</v>
      </c>
      <c r="L102" s="339">
        <f>'Flusso dati statici sensori'!Q311</f>
        <v>6.5000000000000002E-2</v>
      </c>
      <c r="M102" s="351">
        <f>'Flusso dati statici sensori'!R311</f>
        <v>4.5999999999999999E-2</v>
      </c>
      <c r="N102" s="267">
        <f>'Flusso dati statici sensori'!S311</f>
        <v>6.8999999999999999E-3</v>
      </c>
      <c r="O102" s="345">
        <f>'Flusso dati statici sensori'!T311</f>
        <v>6.8999999999999999E-3</v>
      </c>
      <c r="Q102" s="559"/>
      <c r="R102" s="337" t="s">
        <v>1151</v>
      </c>
      <c r="S102" s="344">
        <f>'Flusso dati statici sensori'!AD311</f>
        <v>4.4999999999999998E-2</v>
      </c>
      <c r="T102" s="339">
        <f>'Flusso dati statici sensori'!AE311</f>
        <v>6.3E-2</v>
      </c>
      <c r="U102" s="351">
        <f>'Flusso dati statici sensori'!AF311</f>
        <v>4.4999999999999998E-2</v>
      </c>
      <c r="V102" s="267">
        <f>'Flusso dati statici sensori'!AG311</f>
        <v>6.7999999999999996E-3</v>
      </c>
      <c r="W102" s="345">
        <f>'Flusso dati statici sensori'!AH311</f>
        <v>6.7999999999999996E-3</v>
      </c>
    </row>
    <row r="103" spans="1:23" x14ac:dyDescent="0.2">
      <c r="A103" s="556"/>
      <c r="B103" s="337" t="s">
        <v>1152</v>
      </c>
      <c r="C103" s="344">
        <f>'Flusso dati statici sensori'!B338</f>
        <v>5.5E-2</v>
      </c>
      <c r="D103" s="339">
        <f>'Flusso dati statici sensori'!C338</f>
        <v>7.8E-2</v>
      </c>
      <c r="E103" s="351">
        <f>'Flusso dati statici sensori'!D338</f>
        <v>5.6000000000000001E-2</v>
      </c>
      <c r="F103" s="267">
        <f>'Flusso dati statici sensori'!E338</f>
        <v>8.2000000000000007E-3</v>
      </c>
      <c r="G103" s="345">
        <f>'Flusso dati statici sensori'!F338</f>
        <v>8.3999999999999995E-3</v>
      </c>
      <c r="I103" s="556"/>
      <c r="J103" s="337" t="s">
        <v>1152</v>
      </c>
      <c r="K103" s="344">
        <f>'Flusso dati statici sensori'!P338</f>
        <v>5.7000000000000002E-2</v>
      </c>
      <c r="L103" s="339">
        <f>'Flusso dati statici sensori'!Q338</f>
        <v>7.9000000000000001E-2</v>
      </c>
      <c r="M103" s="351">
        <f>'Flusso dati statici sensori'!R338</f>
        <v>5.6000000000000001E-2</v>
      </c>
      <c r="N103" s="267">
        <f>'Flusso dati statici sensori'!S338</f>
        <v>8.5000000000000006E-3</v>
      </c>
      <c r="O103" s="345">
        <f>'Flusso dati statici sensori'!T338</f>
        <v>8.5000000000000006E-3</v>
      </c>
      <c r="Q103" s="559"/>
      <c r="R103" s="337" t="s">
        <v>1152</v>
      </c>
      <c r="S103" s="344">
        <f>'Flusso dati statici sensori'!AD338</f>
        <v>5.3999999999999999E-2</v>
      </c>
      <c r="T103" s="339">
        <f>'Flusso dati statici sensori'!AE338</f>
        <v>7.5999999999999998E-2</v>
      </c>
      <c r="U103" s="351">
        <f>'Flusso dati statici sensori'!AF338</f>
        <v>5.2999999999999999E-2</v>
      </c>
      <c r="V103" s="267">
        <f>'Flusso dati statici sensori'!AG338</f>
        <v>8.2000000000000007E-3</v>
      </c>
      <c r="W103" s="345">
        <f>'Flusso dati statici sensori'!AH338</f>
        <v>8.0999999999999996E-3</v>
      </c>
    </row>
    <row r="104" spans="1:23" x14ac:dyDescent="0.2">
      <c r="A104" s="556"/>
      <c r="B104" s="337" t="s">
        <v>1153</v>
      </c>
      <c r="C104" s="344">
        <f>'Flusso dati statici sensori'!B366</f>
        <v>0.05</v>
      </c>
      <c r="D104" s="339">
        <f>'Flusso dati statici sensori'!C366</f>
        <v>7.0999999999999994E-2</v>
      </c>
      <c r="E104" s="351">
        <f>'Flusso dati statici sensori'!D366</f>
        <v>0.05</v>
      </c>
      <c r="F104" s="267">
        <f>'Flusso dati statici sensori'!E366</f>
        <v>7.6E-3</v>
      </c>
      <c r="G104" s="345">
        <f>'Flusso dati statici sensori'!F366</f>
        <v>7.6E-3</v>
      </c>
      <c r="I104" s="556"/>
      <c r="J104" s="337" t="s">
        <v>1153</v>
      </c>
      <c r="K104" s="344">
        <f>'Flusso dati statici sensori'!P366</f>
        <v>0.05</v>
      </c>
      <c r="L104" s="339">
        <f>'Flusso dati statici sensori'!Q366</f>
        <v>7.0999999999999994E-2</v>
      </c>
      <c r="M104" s="351">
        <f>'Flusso dati statici sensori'!R366</f>
        <v>0.05</v>
      </c>
      <c r="N104" s="267">
        <f>'Flusso dati statici sensori'!S366</f>
        <v>7.6E-3</v>
      </c>
      <c r="O104" s="345">
        <f>'Flusso dati statici sensori'!T366</f>
        <v>7.6E-3</v>
      </c>
      <c r="Q104" s="559"/>
      <c r="R104" s="337" t="s">
        <v>1153</v>
      </c>
      <c r="S104" s="344">
        <f>'Flusso dati statici sensori'!AD366</f>
        <v>4.9000000000000002E-2</v>
      </c>
      <c r="T104" s="339">
        <f>'Flusso dati statici sensori'!AE366</f>
        <v>6.9000000000000006E-2</v>
      </c>
      <c r="U104" s="351">
        <f>'Flusso dati statici sensori'!AF366</f>
        <v>4.9000000000000002E-2</v>
      </c>
      <c r="V104" s="267">
        <f>'Flusso dati statici sensori'!AG366</f>
        <v>7.4000000000000003E-3</v>
      </c>
      <c r="W104" s="345">
        <f>'Flusso dati statici sensori'!AH366</f>
        <v>7.3000000000000001E-3</v>
      </c>
    </row>
    <row r="105" spans="1:23" ht="16" thickBot="1" x14ac:dyDescent="0.25">
      <c r="A105" s="557"/>
      <c r="B105" s="338" t="s">
        <v>1154</v>
      </c>
      <c r="C105" s="346">
        <f>'Flusso dati statici sensori'!B394</f>
        <v>5.0999999999999997E-2</v>
      </c>
      <c r="D105" s="347">
        <f>'Flusso dati statici sensori'!C394</f>
        <v>7.2999999999999995E-2</v>
      </c>
      <c r="E105" s="352">
        <f>'Flusso dati statici sensori'!D394</f>
        <v>5.1999999999999998E-2</v>
      </c>
      <c r="F105" s="249">
        <f>'Flusso dati statici sensori'!E394</f>
        <v>7.7000000000000002E-3</v>
      </c>
      <c r="G105" s="349">
        <f>'Flusso dati statici sensori'!F394</f>
        <v>7.9000000000000008E-3</v>
      </c>
      <c r="I105" s="557"/>
      <c r="J105" s="338" t="s">
        <v>1154</v>
      </c>
      <c r="K105" s="346">
        <f>'Flusso dati statici sensori'!P394</f>
        <v>5.2999999999999999E-2</v>
      </c>
      <c r="L105" s="347">
        <f>'Flusso dati statici sensori'!Q394</f>
        <v>7.4999999999999997E-2</v>
      </c>
      <c r="M105" s="352">
        <f>'Flusso dati statici sensori'!R394</f>
        <v>5.3999999999999999E-2</v>
      </c>
      <c r="N105" s="249">
        <f>'Flusso dati statici sensori'!S394</f>
        <v>8.0000000000000002E-3</v>
      </c>
      <c r="O105" s="349">
        <f>'Flusso dati statici sensori'!T394</f>
        <v>8.2000000000000007E-3</v>
      </c>
      <c r="Q105" s="560"/>
      <c r="R105" s="338" t="s">
        <v>1154</v>
      </c>
      <c r="S105" s="346">
        <f>'Flusso dati statici sensori'!AD394</f>
        <v>4.9000000000000002E-2</v>
      </c>
      <c r="T105" s="347">
        <f>'Flusso dati statici sensori'!AE394</f>
        <v>6.9000000000000006E-2</v>
      </c>
      <c r="U105" s="352">
        <f>'Flusso dati statici sensori'!AF394</f>
        <v>4.9000000000000002E-2</v>
      </c>
      <c r="V105" s="249">
        <f>'Flusso dati statici sensori'!AG394</f>
        <v>7.4000000000000003E-3</v>
      </c>
      <c r="W105" s="349">
        <f>'Flusso dati statici sensori'!AH394</f>
        <v>7.3000000000000001E-3</v>
      </c>
    </row>
    <row r="108" spans="1:23" ht="16" thickBot="1" x14ac:dyDescent="0.25"/>
    <row r="109" spans="1:23" ht="16" thickBot="1" x14ac:dyDescent="0.25">
      <c r="A109" s="543" t="s">
        <v>933</v>
      </c>
      <c r="B109" s="544"/>
      <c r="C109" s="544"/>
      <c r="D109" s="544"/>
      <c r="E109" s="544"/>
      <c r="F109" s="544"/>
      <c r="G109" s="545"/>
      <c r="I109" s="543" t="s">
        <v>933</v>
      </c>
      <c r="J109" s="544"/>
      <c r="K109" s="544"/>
      <c r="L109" s="544"/>
      <c r="M109" s="544"/>
      <c r="N109" s="544"/>
      <c r="O109" s="545"/>
      <c r="Q109" s="543" t="s">
        <v>933</v>
      </c>
      <c r="R109" s="544"/>
      <c r="S109" s="544"/>
      <c r="T109" s="544"/>
      <c r="U109" s="544"/>
      <c r="V109" s="544"/>
      <c r="W109" s="545"/>
    </row>
    <row r="110" spans="1:23" ht="16" thickBot="1" x14ac:dyDescent="0.25">
      <c r="A110" s="546" t="s">
        <v>1156</v>
      </c>
      <c r="B110" s="548" t="s">
        <v>790</v>
      </c>
      <c r="C110" s="550" t="s">
        <v>1092</v>
      </c>
      <c r="D110" s="551"/>
      <c r="E110" s="552"/>
      <c r="F110" s="553" t="s">
        <v>958</v>
      </c>
      <c r="G110" s="554"/>
      <c r="I110" s="546" t="s">
        <v>1156</v>
      </c>
      <c r="J110" s="548" t="s">
        <v>790</v>
      </c>
      <c r="K110" s="550" t="s">
        <v>1092</v>
      </c>
      <c r="L110" s="551"/>
      <c r="M110" s="552"/>
      <c r="N110" s="553" t="s">
        <v>958</v>
      </c>
      <c r="O110" s="554"/>
      <c r="Q110" s="546" t="s">
        <v>1156</v>
      </c>
      <c r="R110" s="548" t="s">
        <v>790</v>
      </c>
      <c r="S110" s="550" t="s">
        <v>1092</v>
      </c>
      <c r="T110" s="551"/>
      <c r="U110" s="552"/>
      <c r="V110" s="553" t="s">
        <v>958</v>
      </c>
      <c r="W110" s="554"/>
    </row>
    <row r="111" spans="1:23" ht="16" thickBot="1" x14ac:dyDescent="0.25">
      <c r="A111" s="547"/>
      <c r="B111" s="549"/>
      <c r="C111" s="327" t="s">
        <v>950</v>
      </c>
      <c r="D111" s="327" t="s">
        <v>951</v>
      </c>
      <c r="E111" s="327" t="s">
        <v>952</v>
      </c>
      <c r="F111" s="327" t="s">
        <v>956</v>
      </c>
      <c r="G111" s="327" t="s">
        <v>957</v>
      </c>
      <c r="I111" s="547"/>
      <c r="J111" s="549"/>
      <c r="K111" s="327" t="s">
        <v>950</v>
      </c>
      <c r="L111" s="327" t="s">
        <v>951</v>
      </c>
      <c r="M111" s="327" t="s">
        <v>952</v>
      </c>
      <c r="N111" s="327" t="s">
        <v>956</v>
      </c>
      <c r="O111" s="327" t="s">
        <v>957</v>
      </c>
      <c r="Q111" s="547"/>
      <c r="R111" s="549"/>
      <c r="S111" s="327" t="s">
        <v>950</v>
      </c>
      <c r="T111" s="327" t="s">
        <v>951</v>
      </c>
      <c r="U111" s="327" t="s">
        <v>952</v>
      </c>
      <c r="V111" s="327" t="s">
        <v>956</v>
      </c>
      <c r="W111" s="327" t="s">
        <v>957</v>
      </c>
    </row>
    <row r="112" spans="1:23" x14ac:dyDescent="0.2">
      <c r="A112" s="555" t="s">
        <v>1155</v>
      </c>
      <c r="B112" s="336" t="s">
        <v>1140</v>
      </c>
      <c r="C112" s="328">
        <f>'Flusso dati statici sensori'!B15</f>
        <v>4.7E-2</v>
      </c>
      <c r="D112" s="341">
        <f>'Flusso dati statici sensori'!C15</f>
        <v>6.7000000000000004E-2</v>
      </c>
      <c r="E112" s="350">
        <f>'Flusso dati statici sensori'!D15</f>
        <v>4.8000000000000001E-2</v>
      </c>
      <c r="F112" s="328">
        <f>'Flusso dati statici sensori'!E15</f>
        <v>7.1000000000000004E-3</v>
      </c>
      <c r="G112" s="216">
        <f>'Flusso dati statici sensori'!F15</f>
        <v>7.1000000000000004E-3</v>
      </c>
      <c r="I112" s="555" t="s">
        <v>1157</v>
      </c>
      <c r="J112" s="336" t="s">
        <v>1140</v>
      </c>
      <c r="K112" s="328">
        <f>'Flusso dati statici sensori'!P15</f>
        <v>4.8000000000000001E-2</v>
      </c>
      <c r="L112" s="341">
        <f>'Flusso dati statici sensori'!Q15</f>
        <v>6.8000000000000005E-2</v>
      </c>
      <c r="M112" s="350">
        <f>'Flusso dati statici sensori'!R15</f>
        <v>4.9000000000000002E-2</v>
      </c>
      <c r="N112" s="266">
        <f>'Flusso dati statici sensori'!S15</f>
        <v>7.3000000000000001E-3</v>
      </c>
      <c r="O112" s="343">
        <f>'Flusso dati statici sensori'!T15</f>
        <v>7.3000000000000001E-3</v>
      </c>
      <c r="Q112" s="558" t="s">
        <v>1158</v>
      </c>
      <c r="R112" s="336" t="s">
        <v>1140</v>
      </c>
      <c r="S112" s="328">
        <f>'Flusso dati statici sensori'!AD15</f>
        <v>4.8000000000000001E-2</v>
      </c>
      <c r="T112" s="341">
        <f>'Flusso dati statici sensori'!AE15</f>
        <v>6.8000000000000005E-2</v>
      </c>
      <c r="U112" s="350">
        <f>'Flusso dati statici sensori'!AF15</f>
        <v>4.8000000000000001E-2</v>
      </c>
      <c r="V112" s="266">
        <f>'Flusso dati statici sensori'!AG15</f>
        <v>7.3000000000000001E-3</v>
      </c>
      <c r="W112" s="343">
        <f>'Flusso dati statici sensori'!AH15</f>
        <v>7.3000000000000001E-3</v>
      </c>
    </row>
    <row r="113" spans="1:23" x14ac:dyDescent="0.2">
      <c r="A113" s="556"/>
      <c r="B113" s="337" t="s">
        <v>1141</v>
      </c>
      <c r="C113" s="344">
        <f>'Flusso dati statici sensori'!B41</f>
        <v>4.9000000000000002E-2</v>
      </c>
      <c r="D113" s="339">
        <f>'Flusso dati statici sensori'!C41</f>
        <v>7.0000000000000007E-2</v>
      </c>
      <c r="E113" s="351">
        <f>'Flusso dati statici sensori'!D41</f>
        <v>0.05</v>
      </c>
      <c r="F113" s="344">
        <f>'Flusso dati statici sensori'!E41</f>
        <v>7.4000000000000003E-3</v>
      </c>
      <c r="G113" s="217">
        <f>'Flusso dati statici sensori'!F41</f>
        <v>7.4999999999999997E-3</v>
      </c>
      <c r="I113" s="556"/>
      <c r="J113" s="337" t="s">
        <v>1141</v>
      </c>
      <c r="K113" s="344">
        <f>'Flusso dati statici sensori'!P41</f>
        <v>4.4999999999999998E-2</v>
      </c>
      <c r="L113" s="339">
        <f>'Flusso dati statici sensori'!Q41</f>
        <v>6.2E-2</v>
      </c>
      <c r="M113" s="351">
        <f>'Flusso dati statici sensori'!R41</f>
        <v>4.4999999999999998E-2</v>
      </c>
      <c r="N113" s="267">
        <f>'Flusso dati statici sensori'!S41</f>
        <v>6.7000000000000002E-3</v>
      </c>
      <c r="O113" s="345">
        <f>'Flusso dati statici sensori'!T41</f>
        <v>6.7999999999999996E-3</v>
      </c>
      <c r="Q113" s="559"/>
      <c r="R113" s="337" t="s">
        <v>1141</v>
      </c>
      <c r="S113" s="344">
        <f>'Flusso dati statici sensori'!AD41</f>
        <v>4.9000000000000002E-2</v>
      </c>
      <c r="T113" s="339">
        <f>'Flusso dati statici sensori'!AE41</f>
        <v>7.0000000000000007E-2</v>
      </c>
      <c r="U113" s="351">
        <f>'Flusso dati statici sensori'!AF41</f>
        <v>0.05</v>
      </c>
      <c r="V113" s="267">
        <f>'Flusso dati statici sensori'!AG41</f>
        <v>7.4000000000000003E-3</v>
      </c>
      <c r="W113" s="345">
        <f>'Flusso dati statici sensori'!AH41</f>
        <v>7.4000000000000003E-3</v>
      </c>
    </row>
    <row r="114" spans="1:23" x14ac:dyDescent="0.2">
      <c r="A114" s="556"/>
      <c r="B114" s="337" t="s">
        <v>1142</v>
      </c>
      <c r="C114" s="344">
        <f>'Flusso dati statici sensori'!B68</f>
        <v>4.4999999999999998E-2</v>
      </c>
      <c r="D114" s="339">
        <f>'Flusso dati statici sensori'!C68</f>
        <v>6.3E-2</v>
      </c>
      <c r="E114" s="351">
        <f>'Flusso dati statici sensori'!D68</f>
        <v>4.4999999999999998E-2</v>
      </c>
      <c r="F114" s="344">
        <f>'Flusso dati statici sensori'!E68</f>
        <v>6.7000000000000002E-3</v>
      </c>
      <c r="G114" s="217">
        <f>'Flusso dati statici sensori'!F68</f>
        <v>6.7999999999999996E-3</v>
      </c>
      <c r="I114" s="556"/>
      <c r="J114" s="337" t="s">
        <v>1142</v>
      </c>
      <c r="K114" s="344">
        <f>'Flusso dati statici sensori'!P68</f>
        <v>0.05</v>
      </c>
      <c r="L114" s="339">
        <f>'Flusso dati statici sensori'!Q68</f>
        <v>7.0999999999999994E-2</v>
      </c>
      <c r="M114" s="351">
        <f>'Flusso dati statici sensori'!R68</f>
        <v>0.05</v>
      </c>
      <c r="N114" s="267">
        <f>'Flusso dati statici sensori'!S68</f>
        <v>7.4999999999999997E-3</v>
      </c>
      <c r="O114" s="345">
        <f>'Flusso dati statici sensori'!T68</f>
        <v>7.6E-3</v>
      </c>
      <c r="Q114" s="559"/>
      <c r="R114" s="337" t="s">
        <v>1142</v>
      </c>
      <c r="S114" s="344">
        <f>'Flusso dati statici sensori'!AD68</f>
        <v>4.9000000000000002E-2</v>
      </c>
      <c r="T114" s="339">
        <f>'Flusso dati statici sensori'!AE68</f>
        <v>6.9000000000000006E-2</v>
      </c>
      <c r="U114" s="351">
        <f>'Flusso dati statici sensori'!AF68</f>
        <v>4.9000000000000002E-2</v>
      </c>
      <c r="V114" s="267">
        <f>'Flusso dati statici sensori'!AG68</f>
        <v>7.4999999999999997E-3</v>
      </c>
      <c r="W114" s="345">
        <f>'Flusso dati statici sensori'!AH68</f>
        <v>7.4000000000000003E-3</v>
      </c>
    </row>
    <row r="115" spans="1:23" x14ac:dyDescent="0.2">
      <c r="A115" s="556"/>
      <c r="B115" s="337" t="s">
        <v>1143</v>
      </c>
      <c r="C115" s="344">
        <f>'Flusso dati statici sensori'!B95</f>
        <v>4.7E-2</v>
      </c>
      <c r="D115" s="339">
        <f>'Flusso dati statici sensori'!C95</f>
        <v>6.6000000000000003E-2</v>
      </c>
      <c r="E115" s="351">
        <f>'Flusso dati statici sensori'!D95</f>
        <v>4.7E-2</v>
      </c>
      <c r="F115" s="344">
        <f>'Flusso dati statici sensori'!E95</f>
        <v>7.0000000000000001E-3</v>
      </c>
      <c r="G115" s="217">
        <f>'Flusso dati statici sensori'!F95</f>
        <v>7.3000000000000001E-3</v>
      </c>
      <c r="I115" s="556"/>
      <c r="J115" s="337" t="s">
        <v>1143</v>
      </c>
      <c r="K115" s="344">
        <f>'Flusso dati statici sensori'!P95</f>
        <v>4.8000000000000001E-2</v>
      </c>
      <c r="L115" s="339">
        <f>'Flusso dati statici sensori'!Q95</f>
        <v>6.8000000000000005E-2</v>
      </c>
      <c r="M115" s="351">
        <f>'Flusso dati statici sensori'!R95</f>
        <v>4.9000000000000002E-2</v>
      </c>
      <c r="N115" s="267">
        <f>'Flusso dati statici sensori'!S95</f>
        <v>7.3000000000000001E-3</v>
      </c>
      <c r="O115" s="345">
        <f>'Flusso dati statici sensori'!T95</f>
        <v>7.4000000000000003E-3</v>
      </c>
      <c r="Q115" s="559"/>
      <c r="R115" s="337" t="s">
        <v>1143</v>
      </c>
      <c r="S115" s="344">
        <f>'Flusso dati statici sensori'!AD95</f>
        <v>4.9000000000000002E-2</v>
      </c>
      <c r="T115" s="339">
        <f>'Flusso dati statici sensori'!AE95</f>
        <v>6.8000000000000005E-2</v>
      </c>
      <c r="U115" s="351">
        <f>'Flusso dati statici sensori'!AF95</f>
        <v>4.9000000000000002E-2</v>
      </c>
      <c r="V115" s="267">
        <f>'Flusso dati statici sensori'!AG95</f>
        <v>7.3000000000000001E-3</v>
      </c>
      <c r="W115" s="345">
        <f>'Flusso dati statici sensori'!AH95</f>
        <v>7.3000000000000001E-3</v>
      </c>
    </row>
    <row r="116" spans="1:23" x14ac:dyDescent="0.2">
      <c r="A116" s="556"/>
      <c r="B116" s="337" t="s">
        <v>1144</v>
      </c>
      <c r="C116" s="344">
        <f>'Flusso dati statici sensori'!B122</f>
        <v>4.7E-2</v>
      </c>
      <c r="D116" s="339">
        <f>'Flusso dati statici sensori'!C122</f>
        <v>6.6000000000000003E-2</v>
      </c>
      <c r="E116" s="351">
        <f>'Flusso dati statici sensori'!D122</f>
        <v>4.7E-2</v>
      </c>
      <c r="F116" s="344">
        <f>'Flusso dati statici sensori'!E122</f>
        <v>7.0000000000000001E-3</v>
      </c>
      <c r="G116" s="217">
        <f>'Flusso dati statici sensori'!F122</f>
        <v>7.1999999999999998E-3</v>
      </c>
      <c r="I116" s="556"/>
      <c r="J116" s="337" t="s">
        <v>1144</v>
      </c>
      <c r="K116" s="344">
        <f>'Flusso dati statici sensori'!P122</f>
        <v>4.9000000000000002E-2</v>
      </c>
      <c r="L116" s="339">
        <f>'Flusso dati statici sensori'!Q122</f>
        <v>6.9000000000000006E-2</v>
      </c>
      <c r="M116" s="351">
        <f>'Flusso dati statici sensori'!R122</f>
        <v>4.9000000000000002E-2</v>
      </c>
      <c r="N116" s="267">
        <f>'Flusso dati statici sensori'!S122</f>
        <v>7.4000000000000003E-3</v>
      </c>
      <c r="O116" s="345">
        <f>'Flusso dati statici sensori'!T122</f>
        <v>7.4000000000000003E-3</v>
      </c>
      <c r="Q116" s="559"/>
      <c r="R116" s="337" t="s">
        <v>1144</v>
      </c>
      <c r="S116" s="344">
        <f>'Flusso dati statici sensori'!AD122</f>
        <v>4.9000000000000002E-2</v>
      </c>
      <c r="T116" s="339">
        <f>'Flusso dati statici sensori'!AE122</f>
        <v>6.9000000000000006E-2</v>
      </c>
      <c r="U116" s="351">
        <f>'Flusso dati statici sensori'!AF122</f>
        <v>4.9000000000000002E-2</v>
      </c>
      <c r="V116" s="267">
        <f>'Flusso dati statici sensori'!AG122</f>
        <v>7.4000000000000003E-3</v>
      </c>
      <c r="W116" s="345">
        <f>'Flusso dati statici sensori'!AH122</f>
        <v>7.4000000000000003E-3</v>
      </c>
    </row>
    <row r="117" spans="1:23" x14ac:dyDescent="0.2">
      <c r="A117" s="556"/>
      <c r="B117" s="337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556"/>
      <c r="J117" s="337" t="s">
        <v>1145</v>
      </c>
      <c r="K117" s="215">
        <f>'Flusso dati statici sensori'!P149</f>
        <v>4.9000000000000002E-2</v>
      </c>
      <c r="L117" s="214">
        <f>'Flusso dati statici sensori'!Q149</f>
        <v>7.0000000000000007E-2</v>
      </c>
      <c r="M117" s="179">
        <f>'Flusso dati statici sensori'!R149</f>
        <v>0.05</v>
      </c>
      <c r="N117" s="267">
        <f>'Flusso dati statici sensori'!S149</f>
        <v>7.4000000000000003E-3</v>
      </c>
      <c r="O117" s="345">
        <f>'Flusso dati statici sensori'!T149</f>
        <v>7.4999999999999997E-3</v>
      </c>
      <c r="Q117" s="559"/>
      <c r="R117" s="337" t="s">
        <v>1145</v>
      </c>
      <c r="S117" s="215">
        <f>'Flusso dati statici sensori'!AD149</f>
        <v>0.05</v>
      </c>
      <c r="T117" s="214">
        <f>'Flusso dati statici sensori'!AE149</f>
        <v>7.0000000000000007E-2</v>
      </c>
      <c r="U117" s="179">
        <f>'Flusso dati statici sensori'!AF149</f>
        <v>0.05</v>
      </c>
      <c r="V117" s="267">
        <f>'Flusso dati statici sensori'!AG149</f>
        <v>7.4999999999999997E-3</v>
      </c>
      <c r="W117" s="345">
        <f>'Flusso dati statici sensori'!AH149</f>
        <v>7.4999999999999997E-3</v>
      </c>
    </row>
    <row r="118" spans="1:23" x14ac:dyDescent="0.2">
      <c r="A118" s="556"/>
      <c r="B118" s="337" t="s">
        <v>1146</v>
      </c>
      <c r="C118" s="344">
        <f>'Flusso dati statici sensori'!B176</f>
        <v>4.5999999999999999E-2</v>
      </c>
      <c r="D118" s="339">
        <f>'Flusso dati statici sensori'!C176</f>
        <v>6.5000000000000002E-2</v>
      </c>
      <c r="E118" s="351">
        <f>'Flusso dati statici sensori'!D176</f>
        <v>4.5999999999999999E-2</v>
      </c>
      <c r="F118" s="344">
        <f>'Flusso dati statici sensori'!E176</f>
        <v>6.8999999999999999E-3</v>
      </c>
      <c r="G118" s="217">
        <f>'Flusso dati statici sensori'!F176</f>
        <v>7.0000000000000001E-3</v>
      </c>
      <c r="I118" s="556"/>
      <c r="J118" s="337" t="s">
        <v>1146</v>
      </c>
      <c r="K118" s="344">
        <f>'Flusso dati statici sensori'!P176</f>
        <v>4.7E-2</v>
      </c>
      <c r="L118" s="339">
        <f>'Flusso dati statici sensori'!Q176</f>
        <v>6.6000000000000003E-2</v>
      </c>
      <c r="M118" s="351">
        <f>'Flusso dati statici sensori'!R176</f>
        <v>4.7E-2</v>
      </c>
      <c r="N118" s="267">
        <f>'Flusso dati statici sensori'!S176</f>
        <v>7.0000000000000001E-3</v>
      </c>
      <c r="O118" s="345">
        <f>'Flusso dati statici sensori'!T176</f>
        <v>7.1999999999999998E-3</v>
      </c>
      <c r="Q118" s="559"/>
      <c r="R118" s="337" t="s">
        <v>1146</v>
      </c>
      <c r="S118" s="344">
        <f>'Flusso dati statici sensori'!AD176</f>
        <v>4.7E-2</v>
      </c>
      <c r="T118" s="339">
        <f>'Flusso dati statici sensori'!AE176</f>
        <v>6.6000000000000003E-2</v>
      </c>
      <c r="U118" s="351">
        <f>'Flusso dati statici sensori'!AF176</f>
        <v>4.7E-2</v>
      </c>
      <c r="V118" s="267">
        <f>'Flusso dati statici sensori'!AG176</f>
        <v>7.0000000000000001E-3</v>
      </c>
      <c r="W118" s="345">
        <f>'Flusso dati statici sensori'!AH176</f>
        <v>7.0000000000000001E-3</v>
      </c>
    </row>
    <row r="119" spans="1:23" x14ac:dyDescent="0.2">
      <c r="A119" s="556"/>
      <c r="B119" s="337" t="s">
        <v>1147</v>
      </c>
      <c r="C119" s="344">
        <f>'Flusso dati statici sensori'!B203</f>
        <v>4.7E-2</v>
      </c>
      <c r="D119" s="339">
        <f>'Flusso dati statici sensori'!C203</f>
        <v>6.7000000000000004E-2</v>
      </c>
      <c r="E119" s="351">
        <f>'Flusso dati statici sensori'!D203</f>
        <v>4.8000000000000001E-2</v>
      </c>
      <c r="F119" s="344">
        <f>'Flusso dati statici sensori'!E203</f>
        <v>7.1000000000000004E-3</v>
      </c>
      <c r="G119" s="217">
        <f>'Flusso dati statici sensori'!F203</f>
        <v>7.1999999999999998E-3</v>
      </c>
      <c r="I119" s="556"/>
      <c r="J119" s="337" t="s">
        <v>1147</v>
      </c>
      <c r="K119" s="344">
        <f>'Flusso dati statici sensori'!P203</f>
        <v>4.8000000000000001E-2</v>
      </c>
      <c r="L119" s="339">
        <f>'Flusso dati statici sensori'!Q203</f>
        <v>6.8000000000000005E-2</v>
      </c>
      <c r="M119" s="351">
        <f>'Flusso dati statici sensori'!R203</f>
        <v>4.8000000000000001E-2</v>
      </c>
      <c r="N119" s="267">
        <f>'Flusso dati statici sensori'!S203</f>
        <v>7.3000000000000001E-3</v>
      </c>
      <c r="O119" s="345">
        <f>'Flusso dati statici sensori'!T203</f>
        <v>7.3000000000000001E-3</v>
      </c>
      <c r="Q119" s="559"/>
      <c r="R119" s="337" t="s">
        <v>1147</v>
      </c>
      <c r="S119" s="344">
        <f>'Flusso dati statici sensori'!AD203</f>
        <v>4.8000000000000001E-2</v>
      </c>
      <c r="T119" s="339">
        <f>'Flusso dati statici sensori'!AE203</f>
        <v>6.7000000000000004E-2</v>
      </c>
      <c r="U119" s="351">
        <f>'Flusso dati statici sensori'!AF203</f>
        <v>4.8000000000000001E-2</v>
      </c>
      <c r="V119" s="267">
        <f>'Flusso dati statici sensori'!AG203</f>
        <v>7.1999999999999998E-3</v>
      </c>
      <c r="W119" s="345">
        <f>'Flusso dati statici sensori'!AH203</f>
        <v>7.1999999999999998E-3</v>
      </c>
    </row>
    <row r="120" spans="1:23" x14ac:dyDescent="0.2">
      <c r="A120" s="556"/>
      <c r="B120" s="337" t="s">
        <v>1148</v>
      </c>
      <c r="C120" s="344">
        <f>'Flusso dati statici sensori'!B231</f>
        <v>5.1999999999999998E-2</v>
      </c>
      <c r="D120" s="339">
        <f>'Flusso dati statici sensori'!C231</f>
        <v>7.3999999999999996E-2</v>
      </c>
      <c r="E120" s="351">
        <f>'Flusso dati statici sensori'!D231</f>
        <v>5.1999999999999998E-2</v>
      </c>
      <c r="F120" s="344">
        <f>'Flusso dati statici sensori'!E231</f>
        <v>7.7999999999999996E-3</v>
      </c>
      <c r="G120" s="217">
        <f>'Flusso dati statici sensori'!F231</f>
        <v>7.9000000000000008E-3</v>
      </c>
      <c r="I120" s="556"/>
      <c r="J120" s="337" t="s">
        <v>1148</v>
      </c>
      <c r="K120" s="344">
        <f>'Flusso dati statici sensori'!P231</f>
        <v>4.9000000000000002E-2</v>
      </c>
      <c r="L120" s="339">
        <f>'Flusso dati statici sensori'!Q231</f>
        <v>7.0000000000000007E-2</v>
      </c>
      <c r="M120" s="351">
        <f>'Flusso dati statici sensori'!R231</f>
        <v>0.05</v>
      </c>
      <c r="N120" s="267">
        <f>'Flusso dati statici sensori'!S231</f>
        <v>7.4000000000000003E-3</v>
      </c>
      <c r="O120" s="345">
        <f>'Flusso dati statici sensori'!T231</f>
        <v>7.4999999999999997E-3</v>
      </c>
      <c r="Q120" s="559"/>
      <c r="R120" s="337" t="s">
        <v>1148</v>
      </c>
      <c r="S120" s="344">
        <f>'Flusso dati statici sensori'!AD231</f>
        <v>4.4999999999999998E-2</v>
      </c>
      <c r="T120" s="339">
        <f>'Flusso dati statici sensori'!AE231</f>
        <v>6.3E-2</v>
      </c>
      <c r="U120" s="351">
        <f>'Flusso dati statici sensori'!AF231</f>
        <v>4.4999999999999998E-2</v>
      </c>
      <c r="V120" s="267">
        <f>'Flusso dati statici sensori'!AG231</f>
        <v>6.7000000000000002E-3</v>
      </c>
      <c r="W120" s="345">
        <f>'Flusso dati statici sensori'!AH231</f>
        <v>6.7000000000000002E-3</v>
      </c>
    </row>
    <row r="121" spans="1:23" x14ac:dyDescent="0.2">
      <c r="A121" s="556"/>
      <c r="B121" s="337" t="s">
        <v>1149</v>
      </c>
      <c r="C121" s="344">
        <f>'Flusso dati statici sensori'!B258</f>
        <v>5.1999999999999998E-2</v>
      </c>
      <c r="D121" s="339">
        <f>'Flusso dati statici sensori'!C258</f>
        <v>7.3999999999999996E-2</v>
      </c>
      <c r="E121" s="351">
        <f>'Flusso dati statici sensori'!D258</f>
        <v>5.2999999999999999E-2</v>
      </c>
      <c r="F121" s="344">
        <f>'Flusso dati statici sensori'!E258</f>
        <v>7.9000000000000008E-3</v>
      </c>
      <c r="G121" s="217">
        <f>'Flusso dati statici sensori'!F258</f>
        <v>8.0000000000000002E-3</v>
      </c>
      <c r="I121" s="556"/>
      <c r="J121" s="337" t="s">
        <v>1149</v>
      </c>
      <c r="K121" s="344">
        <f>'Flusso dati statici sensori'!P258</f>
        <v>5.3999999999999999E-2</v>
      </c>
      <c r="L121" s="339">
        <f>'Flusso dati statici sensori'!Q258</f>
        <v>7.4999999999999997E-2</v>
      </c>
      <c r="M121" s="351">
        <f>'Flusso dati statici sensori'!R258</f>
        <v>5.3999999999999999E-2</v>
      </c>
      <c r="N121" s="267">
        <f>'Flusso dati statici sensori'!S258</f>
        <v>8.0999999999999996E-3</v>
      </c>
      <c r="O121" s="345">
        <f>'Flusso dati statici sensori'!T258</f>
        <v>8.0000000000000002E-3</v>
      </c>
      <c r="Q121" s="559"/>
      <c r="R121" s="337" t="s">
        <v>1149</v>
      </c>
      <c r="S121" s="344">
        <f>'Flusso dati statici sensori'!AD258</f>
        <v>5.1999999999999998E-2</v>
      </c>
      <c r="T121" s="339">
        <f>'Flusso dati statici sensori'!AE258</f>
        <v>7.1999999999999995E-2</v>
      </c>
      <c r="U121" s="351">
        <f>'Flusso dati statici sensori'!AF258</f>
        <v>5.0999999999999997E-2</v>
      </c>
      <c r="V121" s="267">
        <f>'Flusso dati statici sensori'!AG258</f>
        <v>7.7999999999999996E-3</v>
      </c>
      <c r="W121" s="345">
        <f>'Flusso dati statici sensori'!AH258</f>
        <v>7.7000000000000002E-3</v>
      </c>
    </row>
    <row r="122" spans="1:23" x14ac:dyDescent="0.2">
      <c r="A122" s="556"/>
      <c r="B122" s="337" t="s">
        <v>1150</v>
      </c>
      <c r="C122" s="344">
        <f>'Flusso dati statici sensori'!B285</f>
        <v>4.8000000000000001E-2</v>
      </c>
      <c r="D122" s="339">
        <f>'Flusso dati statici sensori'!C285</f>
        <v>6.7000000000000004E-2</v>
      </c>
      <c r="E122" s="351">
        <f>'Flusso dati statici sensori'!D285</f>
        <v>4.8000000000000001E-2</v>
      </c>
      <c r="F122" s="344">
        <f>'Flusso dati statici sensori'!E285</f>
        <v>7.1999999999999998E-3</v>
      </c>
      <c r="G122" s="217">
        <f>'Flusso dati statici sensori'!F285</f>
        <v>7.1999999999999998E-3</v>
      </c>
      <c r="I122" s="556"/>
      <c r="J122" s="337" t="s">
        <v>1150</v>
      </c>
      <c r="K122" s="344">
        <f>'Flusso dati statici sensori'!P285</f>
        <v>4.9000000000000002E-2</v>
      </c>
      <c r="L122" s="339">
        <f>'Flusso dati statici sensori'!Q285</f>
        <v>6.8000000000000005E-2</v>
      </c>
      <c r="M122" s="351">
        <f>'Flusso dati statici sensori'!R285</f>
        <v>4.9000000000000002E-2</v>
      </c>
      <c r="N122" s="267">
        <f>'Flusso dati statici sensori'!S285</f>
        <v>7.3000000000000001E-3</v>
      </c>
      <c r="O122" s="345">
        <f>'Flusso dati statici sensori'!T285</f>
        <v>7.3000000000000001E-3</v>
      </c>
      <c r="Q122" s="559"/>
      <c r="R122" s="337" t="s">
        <v>1150</v>
      </c>
      <c r="S122" s="344">
        <f>'Flusso dati statici sensori'!AD285</f>
        <v>4.8000000000000001E-2</v>
      </c>
      <c r="T122" s="339">
        <f>'Flusso dati statici sensori'!AE285</f>
        <v>6.7000000000000004E-2</v>
      </c>
      <c r="U122" s="351">
        <f>'Flusso dati statici sensori'!AF285</f>
        <v>4.8000000000000001E-2</v>
      </c>
      <c r="V122" s="267">
        <f>'Flusso dati statici sensori'!AG285</f>
        <v>7.1999999999999998E-3</v>
      </c>
      <c r="W122" s="345">
        <f>'Flusso dati statici sensori'!AH285</f>
        <v>7.1999999999999998E-3</v>
      </c>
    </row>
    <row r="123" spans="1:23" x14ac:dyDescent="0.2">
      <c r="A123" s="556"/>
      <c r="B123" s="337" t="s">
        <v>1151</v>
      </c>
      <c r="C123" s="344">
        <f>'Flusso dati statici sensori'!B312</f>
        <v>4.4999999999999998E-2</v>
      </c>
      <c r="D123" s="339">
        <f>'Flusso dati statici sensori'!C312</f>
        <v>6.4000000000000001E-2</v>
      </c>
      <c r="E123" s="351">
        <f>'Flusso dati statici sensori'!D312</f>
        <v>4.4999999999999998E-2</v>
      </c>
      <c r="F123" s="344">
        <f>'Flusso dati statici sensori'!E312</f>
        <v>6.8999999999999999E-3</v>
      </c>
      <c r="G123" s="217">
        <f>'Flusso dati statici sensori'!F312</f>
        <v>6.8999999999999999E-3</v>
      </c>
      <c r="I123" s="556"/>
      <c r="J123" s="337" t="s">
        <v>1151</v>
      </c>
      <c r="K123" s="344">
        <f>'Flusso dati statici sensori'!P312</f>
        <v>4.5999999999999999E-2</v>
      </c>
      <c r="L123" s="339">
        <f>'Flusso dati statici sensori'!Q312</f>
        <v>6.4000000000000001E-2</v>
      </c>
      <c r="M123" s="351">
        <f>'Flusso dati statici sensori'!R312</f>
        <v>4.5999999999999999E-2</v>
      </c>
      <c r="N123" s="267">
        <f>'Flusso dati statici sensori'!S312</f>
        <v>6.8999999999999999E-3</v>
      </c>
      <c r="O123" s="345">
        <f>'Flusso dati statici sensori'!T312</f>
        <v>6.8999999999999999E-3</v>
      </c>
      <c r="Q123" s="559"/>
      <c r="R123" s="337" t="s">
        <v>1151</v>
      </c>
      <c r="S123" s="344">
        <f>'Flusso dati statici sensori'!AD312</f>
        <v>4.4999999999999998E-2</v>
      </c>
      <c r="T123" s="339">
        <f>'Flusso dati statici sensori'!AE312</f>
        <v>6.3E-2</v>
      </c>
      <c r="U123" s="351">
        <f>'Flusso dati statici sensori'!AF312</f>
        <v>4.4999999999999998E-2</v>
      </c>
      <c r="V123" s="267">
        <f>'Flusso dati statici sensori'!AG312</f>
        <v>6.7999999999999996E-3</v>
      </c>
      <c r="W123" s="345">
        <f>'Flusso dati statici sensori'!AH312</f>
        <v>6.7000000000000002E-3</v>
      </c>
    </row>
    <row r="124" spans="1:23" x14ac:dyDescent="0.2">
      <c r="A124" s="556"/>
      <c r="B124" s="337" t="s">
        <v>1152</v>
      </c>
      <c r="C124" s="344">
        <f>'Flusso dati statici sensori'!B339</f>
        <v>5.1999999999999998E-2</v>
      </c>
      <c r="D124" s="339">
        <f>'Flusso dati statici sensori'!C339</f>
        <v>7.3999999999999996E-2</v>
      </c>
      <c r="E124" s="351">
        <f>'Flusso dati statici sensori'!D339</f>
        <v>5.2999999999999999E-2</v>
      </c>
      <c r="F124" s="344">
        <f>'Flusso dati statici sensori'!E339</f>
        <v>7.9000000000000008E-3</v>
      </c>
      <c r="G124" s="217">
        <f>'Flusso dati statici sensori'!F339</f>
        <v>8.0000000000000002E-3</v>
      </c>
      <c r="I124" s="556"/>
      <c r="J124" s="337" t="s">
        <v>1152</v>
      </c>
      <c r="K124" s="344">
        <f>'Flusso dati statici sensori'!P339</f>
        <v>5.3999999999999999E-2</v>
      </c>
      <c r="L124" s="339">
        <f>'Flusso dati statici sensori'!Q339</f>
        <v>7.4999999999999997E-2</v>
      </c>
      <c r="M124" s="351">
        <f>'Flusso dati statici sensori'!R339</f>
        <v>5.2999999999999999E-2</v>
      </c>
      <c r="N124" s="267">
        <f>'Flusso dati statici sensori'!S339</f>
        <v>8.0999999999999996E-3</v>
      </c>
      <c r="O124" s="345">
        <f>'Flusso dati statici sensori'!T339</f>
        <v>8.0000000000000002E-3</v>
      </c>
      <c r="Q124" s="559"/>
      <c r="R124" s="337" t="s">
        <v>1152</v>
      </c>
      <c r="S124" s="344">
        <f>'Flusso dati statici sensori'!AD339</f>
        <v>5.1999999999999998E-2</v>
      </c>
      <c r="T124" s="339">
        <f>'Flusso dati statici sensori'!AE339</f>
        <v>7.1999999999999995E-2</v>
      </c>
      <c r="U124" s="351">
        <f>'Flusso dati statici sensori'!AF339</f>
        <v>5.0999999999999997E-2</v>
      </c>
      <c r="V124" s="267">
        <f>'Flusso dati statici sensori'!AG339</f>
        <v>7.9000000000000008E-3</v>
      </c>
      <c r="W124" s="345">
        <f>'Flusso dati statici sensori'!AH339</f>
        <v>7.7000000000000002E-3</v>
      </c>
    </row>
    <row r="125" spans="1:23" x14ac:dyDescent="0.2">
      <c r="A125" s="556"/>
      <c r="B125" s="337" t="s">
        <v>1153</v>
      </c>
      <c r="C125" s="344">
        <f>'Flusso dati statici sensori'!B367</f>
        <v>4.9000000000000002E-2</v>
      </c>
      <c r="D125" s="339">
        <f>'Flusso dati statici sensori'!C367</f>
        <v>6.9000000000000006E-2</v>
      </c>
      <c r="E125" s="351">
        <f>'Flusso dati statici sensori'!D367</f>
        <v>4.9000000000000002E-2</v>
      </c>
      <c r="F125" s="344">
        <f>'Flusso dati statici sensori'!E367</f>
        <v>7.4000000000000003E-3</v>
      </c>
      <c r="G125" s="217">
        <f>'Flusso dati statici sensori'!F367</f>
        <v>7.4000000000000003E-3</v>
      </c>
      <c r="I125" s="556"/>
      <c r="J125" s="337" t="s">
        <v>1153</v>
      </c>
      <c r="K125" s="344">
        <f>'Flusso dati statici sensori'!P367</f>
        <v>4.9000000000000002E-2</v>
      </c>
      <c r="L125" s="339">
        <f>'Flusso dati statici sensori'!Q367</f>
        <v>6.9000000000000006E-2</v>
      </c>
      <c r="M125" s="351">
        <f>'Flusso dati statici sensori'!R367</f>
        <v>4.9000000000000002E-2</v>
      </c>
      <c r="N125" s="267">
        <f>'Flusso dati statici sensori'!S367</f>
        <v>7.4000000000000003E-3</v>
      </c>
      <c r="O125" s="345">
        <f>'Flusso dati statici sensori'!T367</f>
        <v>7.4000000000000003E-3</v>
      </c>
      <c r="Q125" s="559"/>
      <c r="R125" s="337" t="s">
        <v>1153</v>
      </c>
      <c r="S125" s="344">
        <f>'Flusso dati statici sensori'!AD367</f>
        <v>4.8000000000000001E-2</v>
      </c>
      <c r="T125" s="339">
        <f>'Flusso dati statici sensori'!AE367</f>
        <v>6.7000000000000004E-2</v>
      </c>
      <c r="U125" s="351">
        <f>'Flusso dati statici sensori'!AF367</f>
        <v>4.8000000000000001E-2</v>
      </c>
      <c r="V125" s="267">
        <f>'Flusso dati statici sensori'!AG367</f>
        <v>7.1999999999999998E-3</v>
      </c>
      <c r="W125" s="345">
        <f>'Flusso dati statici sensori'!AH367</f>
        <v>7.1999999999999998E-3</v>
      </c>
    </row>
    <row r="126" spans="1:23" ht="16" thickBot="1" x14ac:dyDescent="0.25">
      <c r="A126" s="557"/>
      <c r="B126" s="338" t="s">
        <v>1154</v>
      </c>
      <c r="C126" s="346">
        <f>'Flusso dati statici sensori'!B395</f>
        <v>0.05</v>
      </c>
      <c r="D126" s="347">
        <f>'Flusso dati statici sensori'!C395</f>
        <v>7.0000000000000007E-2</v>
      </c>
      <c r="E126" s="352">
        <f>'Flusso dati statici sensori'!D395</f>
        <v>0.05</v>
      </c>
      <c r="F126" s="346">
        <f>'Flusso dati statici sensori'!E395</f>
        <v>7.4999999999999997E-3</v>
      </c>
      <c r="G126" s="218">
        <f>'Flusso dati statici sensori'!F395</f>
        <v>7.6E-3</v>
      </c>
      <c r="I126" s="557"/>
      <c r="J126" s="338" t="s">
        <v>1154</v>
      </c>
      <c r="K126" s="346">
        <f>'Flusso dati statici sensori'!P395</f>
        <v>5.0999999999999997E-2</v>
      </c>
      <c r="L126" s="347">
        <f>'Flusso dati statici sensori'!Q395</f>
        <v>7.1999999999999995E-2</v>
      </c>
      <c r="M126" s="352">
        <f>'Flusso dati statici sensori'!R395</f>
        <v>5.0999999999999997E-2</v>
      </c>
      <c r="N126" s="249">
        <f>'Flusso dati statici sensori'!S395</f>
        <v>7.7000000000000002E-3</v>
      </c>
      <c r="O126" s="349">
        <f>'Flusso dati statici sensori'!T395</f>
        <v>7.7999999999999996E-3</v>
      </c>
      <c r="Q126" s="560"/>
      <c r="R126" s="338" t="s">
        <v>1154</v>
      </c>
      <c r="S126" s="346">
        <f>'Flusso dati statici sensori'!AD395</f>
        <v>4.8000000000000001E-2</v>
      </c>
      <c r="T126" s="347">
        <f>'Flusso dati statici sensori'!AE395</f>
        <v>6.7000000000000004E-2</v>
      </c>
      <c r="U126" s="352">
        <f>'Flusso dati statici sensori'!AF395</f>
        <v>4.7E-2</v>
      </c>
      <c r="V126" s="249">
        <f>'Flusso dati statici sensori'!AG395</f>
        <v>7.1999999999999998E-3</v>
      </c>
      <c r="W126" s="349">
        <f>'Flusso dati statici sensori'!AH395</f>
        <v>7.1999999999999998E-3</v>
      </c>
    </row>
    <row r="129" spans="1:23" ht="16" thickBot="1" x14ac:dyDescent="0.25"/>
    <row r="130" spans="1:23" ht="16" thickBot="1" x14ac:dyDescent="0.25">
      <c r="A130" s="543" t="s">
        <v>934</v>
      </c>
      <c r="B130" s="544"/>
      <c r="C130" s="544"/>
      <c r="D130" s="544"/>
      <c r="E130" s="544"/>
      <c r="F130" s="544"/>
      <c r="G130" s="545"/>
      <c r="I130" s="543" t="s">
        <v>934</v>
      </c>
      <c r="J130" s="544"/>
      <c r="K130" s="544"/>
      <c r="L130" s="544"/>
      <c r="M130" s="544"/>
      <c r="N130" s="544"/>
      <c r="O130" s="545"/>
      <c r="Q130" s="543" t="s">
        <v>934</v>
      </c>
      <c r="R130" s="544"/>
      <c r="S130" s="544"/>
      <c r="T130" s="544"/>
      <c r="U130" s="544"/>
      <c r="V130" s="544"/>
      <c r="W130" s="545"/>
    </row>
    <row r="131" spans="1:23" ht="16" thickBot="1" x14ac:dyDescent="0.25">
      <c r="A131" s="546" t="s">
        <v>1156</v>
      </c>
      <c r="B131" s="548" t="s">
        <v>790</v>
      </c>
      <c r="C131" s="550" t="s">
        <v>1092</v>
      </c>
      <c r="D131" s="551"/>
      <c r="E131" s="552"/>
      <c r="F131" s="553" t="s">
        <v>958</v>
      </c>
      <c r="G131" s="554"/>
      <c r="I131" s="546" t="s">
        <v>1156</v>
      </c>
      <c r="J131" s="548" t="s">
        <v>790</v>
      </c>
      <c r="K131" s="550" t="s">
        <v>1092</v>
      </c>
      <c r="L131" s="551"/>
      <c r="M131" s="552"/>
      <c r="N131" s="553" t="s">
        <v>958</v>
      </c>
      <c r="O131" s="554"/>
      <c r="Q131" s="546" t="s">
        <v>1156</v>
      </c>
      <c r="R131" s="548" t="s">
        <v>790</v>
      </c>
      <c r="S131" s="550" t="s">
        <v>1092</v>
      </c>
      <c r="T131" s="551"/>
      <c r="U131" s="552"/>
      <c r="V131" s="553" t="s">
        <v>958</v>
      </c>
      <c r="W131" s="554"/>
    </row>
    <row r="132" spans="1:23" ht="16" thickBot="1" x14ac:dyDescent="0.25">
      <c r="A132" s="547"/>
      <c r="B132" s="549"/>
      <c r="C132" s="327" t="s">
        <v>950</v>
      </c>
      <c r="D132" s="327" t="s">
        <v>951</v>
      </c>
      <c r="E132" s="327" t="s">
        <v>952</v>
      </c>
      <c r="F132" s="327" t="s">
        <v>956</v>
      </c>
      <c r="G132" s="327" t="s">
        <v>957</v>
      </c>
      <c r="I132" s="547"/>
      <c r="J132" s="549"/>
      <c r="K132" s="327" t="s">
        <v>950</v>
      </c>
      <c r="L132" s="327" t="s">
        <v>951</v>
      </c>
      <c r="M132" s="327" t="s">
        <v>952</v>
      </c>
      <c r="N132" s="327" t="s">
        <v>956</v>
      </c>
      <c r="O132" s="327" t="s">
        <v>957</v>
      </c>
      <c r="Q132" s="547"/>
      <c r="R132" s="549"/>
      <c r="S132" s="327" t="s">
        <v>950</v>
      </c>
      <c r="T132" s="327" t="s">
        <v>951</v>
      </c>
      <c r="U132" s="327" t="s">
        <v>952</v>
      </c>
      <c r="V132" s="327" t="s">
        <v>956</v>
      </c>
      <c r="W132" s="327" t="s">
        <v>957</v>
      </c>
    </row>
    <row r="133" spans="1:23" x14ac:dyDescent="0.2">
      <c r="A133" s="555" t="s">
        <v>1155</v>
      </c>
      <c r="B133" s="336" t="s">
        <v>1140</v>
      </c>
      <c r="C133" s="328">
        <f>'Flusso dati statici sensori'!B16</f>
        <v>4.5999999999999999E-2</v>
      </c>
      <c r="D133" s="341">
        <f>'Flusso dati statici sensori'!C16</f>
        <v>6.5000000000000002E-2</v>
      </c>
      <c r="E133" s="350">
        <f>'Flusso dati statici sensori'!D16</f>
        <v>4.5999999999999999E-2</v>
      </c>
      <c r="F133" s="328">
        <f>'Flusso dati statici sensori'!E16</f>
        <v>7.0000000000000001E-3</v>
      </c>
      <c r="G133" s="216">
        <f>'Flusso dati statici sensori'!F16</f>
        <v>7.0000000000000001E-3</v>
      </c>
      <c r="I133" s="555" t="s">
        <v>1157</v>
      </c>
      <c r="J133" s="336" t="s">
        <v>1140</v>
      </c>
      <c r="K133" s="328">
        <f>'Flusso dati statici sensori'!P16</f>
        <v>4.7E-2</v>
      </c>
      <c r="L133" s="341">
        <f>'Flusso dati statici sensori'!Q16</f>
        <v>6.6000000000000003E-2</v>
      </c>
      <c r="M133" s="350">
        <f>'Flusso dati statici sensori'!R16</f>
        <v>4.8000000000000001E-2</v>
      </c>
      <c r="N133" s="266">
        <f>'Flusso dati statici sensori'!S16</f>
        <v>7.1000000000000004E-3</v>
      </c>
      <c r="O133" s="343">
        <f>'Flusso dati statici sensori'!T16</f>
        <v>7.1000000000000004E-3</v>
      </c>
      <c r="Q133" s="558" t="s">
        <v>1158</v>
      </c>
      <c r="R133" s="336" t="s">
        <v>1140</v>
      </c>
      <c r="S133" s="328">
        <f>'Flusso dati statici sensori'!AD16</f>
        <v>0.04</v>
      </c>
      <c r="T133" s="341">
        <f>'Flusso dati statici sensori'!AE16</f>
        <v>6.6000000000000003E-2</v>
      </c>
      <c r="U133" s="350">
        <f>'Flusso dati statici sensori'!AF16</f>
        <v>4.7E-2</v>
      </c>
      <c r="V133" s="266">
        <f>'Flusso dati statici sensori'!AG16</f>
        <v>7.0000000000000001E-3</v>
      </c>
      <c r="W133" s="343">
        <f>'Flusso dati statici sensori'!AH16</f>
        <v>7.0000000000000001E-3</v>
      </c>
    </row>
    <row r="134" spans="1:23" x14ac:dyDescent="0.2">
      <c r="A134" s="556"/>
      <c r="B134" s="337" t="s">
        <v>1141</v>
      </c>
      <c r="C134" s="344">
        <f>'Flusso dati statici sensori'!B42</f>
        <v>4.8000000000000001E-2</v>
      </c>
      <c r="D134" s="339">
        <f>'Flusso dati statici sensori'!C42</f>
        <v>6.7000000000000004E-2</v>
      </c>
      <c r="E134" s="351">
        <f>'Flusso dati statici sensori'!D42</f>
        <v>4.8000000000000001E-2</v>
      </c>
      <c r="F134" s="344">
        <f>'Flusso dati statici sensori'!E42</f>
        <v>7.1999999999999998E-3</v>
      </c>
      <c r="G134" s="217">
        <f>'Flusso dati statici sensori'!F42</f>
        <v>7.1999999999999998E-3</v>
      </c>
      <c r="I134" s="556"/>
      <c r="J134" s="337" t="s">
        <v>1141</v>
      </c>
      <c r="K134" s="344">
        <f>'Flusso dati statici sensori'!P42</f>
        <v>4.3999999999999997E-2</v>
      </c>
      <c r="L134" s="339">
        <f>'Flusso dati statici sensori'!Q42</f>
        <v>6.2E-2</v>
      </c>
      <c r="M134" s="351">
        <f>'Flusso dati statici sensori'!R42</f>
        <v>4.3999999999999997E-2</v>
      </c>
      <c r="N134" s="267">
        <f>'Flusso dati statici sensori'!S42</f>
        <v>6.7000000000000002E-3</v>
      </c>
      <c r="O134" s="345">
        <f>'Flusso dati statici sensori'!T42</f>
        <v>6.7000000000000002E-3</v>
      </c>
      <c r="Q134" s="559"/>
      <c r="R134" s="337" t="s">
        <v>1141</v>
      </c>
      <c r="S134" s="344">
        <f>'Flusso dati statici sensori'!AD42</f>
        <v>4.7E-2</v>
      </c>
      <c r="T134" s="339">
        <f>'Flusso dati statici sensori'!AE42</f>
        <v>6.7000000000000004E-2</v>
      </c>
      <c r="U134" s="351">
        <f>'Flusso dati statici sensori'!AF42</f>
        <v>4.7E-2</v>
      </c>
      <c r="V134" s="267">
        <f>'Flusso dati statici sensori'!AG42</f>
        <v>7.1999999999999998E-3</v>
      </c>
      <c r="W134" s="345">
        <f>'Flusso dati statici sensori'!AH42</f>
        <v>7.1000000000000004E-3</v>
      </c>
    </row>
    <row r="135" spans="1:23" x14ac:dyDescent="0.2">
      <c r="A135" s="556"/>
      <c r="B135" s="337" t="s">
        <v>1142</v>
      </c>
      <c r="C135" s="344">
        <f>'Flusso dati statici sensori'!B69</f>
        <v>4.3999999999999997E-2</v>
      </c>
      <c r="D135" s="339">
        <f>'Flusso dati statici sensori'!C69</f>
        <v>6.2E-2</v>
      </c>
      <c r="E135" s="351">
        <f>'Flusso dati statici sensori'!D69</f>
        <v>4.3999999999999997E-2</v>
      </c>
      <c r="F135" s="344">
        <f>'Flusso dati statici sensori'!E69</f>
        <v>6.6E-3</v>
      </c>
      <c r="G135" s="217">
        <f>'Flusso dati statici sensori'!F69</f>
        <v>6.7000000000000002E-3</v>
      </c>
      <c r="I135" s="556"/>
      <c r="J135" s="337" t="s">
        <v>1142</v>
      </c>
      <c r="K135" s="344">
        <f>'Flusso dati statici sensori'!P69</f>
        <v>4.9000000000000002E-2</v>
      </c>
      <c r="L135" s="339">
        <f>'Flusso dati statici sensori'!Q69</f>
        <v>6.8000000000000005E-2</v>
      </c>
      <c r="M135" s="351">
        <f>'Flusso dati statici sensori'!R69</f>
        <v>4.9000000000000002E-2</v>
      </c>
      <c r="N135" s="267">
        <f>'Flusso dati statici sensori'!S69</f>
        <v>7.3000000000000001E-3</v>
      </c>
      <c r="O135" s="345">
        <f>'Flusso dati statici sensori'!T69</f>
        <v>7.3000000000000001E-3</v>
      </c>
      <c r="Q135" s="559"/>
      <c r="R135" s="337" t="s">
        <v>1142</v>
      </c>
      <c r="S135" s="344">
        <f>'Flusso dati statici sensori'!AD69</f>
        <v>4.8000000000000001E-2</v>
      </c>
      <c r="T135" s="339">
        <f>'Flusso dati statici sensori'!AE69</f>
        <v>6.7000000000000004E-2</v>
      </c>
      <c r="U135" s="351">
        <f>'Flusso dati statici sensori'!AF69</f>
        <v>4.8000000000000001E-2</v>
      </c>
      <c r="V135" s="267">
        <f>'Flusso dati statici sensori'!AG69</f>
        <v>7.1999999999999998E-3</v>
      </c>
      <c r="W135" s="345">
        <f>'Flusso dati statici sensori'!AH69</f>
        <v>7.1999999999999998E-3</v>
      </c>
    </row>
    <row r="136" spans="1:23" x14ac:dyDescent="0.2">
      <c r="A136" s="556"/>
      <c r="B136" s="337" t="s">
        <v>1143</v>
      </c>
      <c r="C136" s="344">
        <f>'Flusso dati statici sensori'!B96</f>
        <v>4.5999999999999999E-2</v>
      </c>
      <c r="D136" s="339">
        <f>'Flusso dati statici sensori'!C96</f>
        <v>6.5000000000000002E-2</v>
      </c>
      <c r="E136" s="351">
        <f>'Flusso dati statici sensori'!D96</f>
        <v>4.5999999999999999E-2</v>
      </c>
      <c r="F136" s="344">
        <f>'Flusso dati statici sensori'!E96</f>
        <v>6.8999999999999999E-3</v>
      </c>
      <c r="G136" s="217">
        <f>'Flusso dati statici sensori'!F96</f>
        <v>7.1000000000000004E-3</v>
      </c>
      <c r="I136" s="556"/>
      <c r="J136" s="337" t="s">
        <v>1143</v>
      </c>
      <c r="K136" s="344">
        <f>'Flusso dati statici sensori'!P96</f>
        <v>4.7E-2</v>
      </c>
      <c r="L136" s="339">
        <f>'Flusso dati statici sensori'!Q96</f>
        <v>6.7000000000000004E-2</v>
      </c>
      <c r="M136" s="351">
        <f>'Flusso dati statici sensori'!R96</f>
        <v>4.8000000000000001E-2</v>
      </c>
      <c r="N136" s="267">
        <f>'Flusso dati statici sensori'!S96</f>
        <v>7.1000000000000004E-3</v>
      </c>
      <c r="O136" s="345">
        <f>'Flusso dati statici sensori'!T96</f>
        <v>7.1999999999999998E-3</v>
      </c>
      <c r="Q136" s="559"/>
      <c r="R136" s="337" t="s">
        <v>1143</v>
      </c>
      <c r="S136" s="344">
        <f>'Flusso dati statici sensori'!AD96</f>
        <v>4.7E-2</v>
      </c>
      <c r="T136" s="339">
        <f>'Flusso dati statici sensori'!AE96</f>
        <v>6.7000000000000004E-2</v>
      </c>
      <c r="U136" s="351">
        <f>'Flusso dati statici sensori'!AF96</f>
        <v>4.7E-2</v>
      </c>
      <c r="V136" s="267">
        <f>'Flusso dati statici sensori'!AG96</f>
        <v>7.1999999999999998E-3</v>
      </c>
      <c r="W136" s="345">
        <f>'Flusso dati statici sensori'!AH96</f>
        <v>7.1000000000000004E-3</v>
      </c>
    </row>
    <row r="137" spans="1:23" x14ac:dyDescent="0.2">
      <c r="A137" s="556"/>
      <c r="B137" s="337" t="s">
        <v>1144</v>
      </c>
      <c r="C137" s="344">
        <f>'Flusso dati statici sensori'!B123</f>
        <v>4.5999999999999999E-2</v>
      </c>
      <c r="D137" s="339">
        <f>'Flusso dati statici sensori'!C123</f>
        <v>6.5000000000000002E-2</v>
      </c>
      <c r="E137" s="351">
        <f>'Flusso dati statici sensori'!D123</f>
        <v>4.5999999999999999E-2</v>
      </c>
      <c r="F137" s="344">
        <f>'Flusso dati statici sensori'!E123</f>
        <v>6.8999999999999999E-3</v>
      </c>
      <c r="G137" s="217">
        <f>'Flusso dati statici sensori'!F123</f>
        <v>7.0000000000000001E-3</v>
      </c>
      <c r="I137" s="556"/>
      <c r="J137" s="337" t="s">
        <v>1144</v>
      </c>
      <c r="K137" s="344">
        <f>'Flusso dati statici sensori'!P123</f>
        <v>4.8000000000000001E-2</v>
      </c>
      <c r="L137" s="339">
        <f>'Flusso dati statici sensori'!Q123</f>
        <v>6.7000000000000004E-2</v>
      </c>
      <c r="M137" s="351">
        <f>'Flusso dati statici sensori'!R123</f>
        <v>4.8000000000000001E-2</v>
      </c>
      <c r="N137" s="267">
        <f>'Flusso dati statici sensori'!S123</f>
        <v>7.1999999999999998E-3</v>
      </c>
      <c r="O137" s="345">
        <f>'Flusso dati statici sensori'!T123</f>
        <v>7.1999999999999998E-3</v>
      </c>
      <c r="Q137" s="559"/>
      <c r="R137" s="337" t="s">
        <v>1144</v>
      </c>
      <c r="S137" s="344">
        <f>'Flusso dati statici sensori'!AD123</f>
        <v>4.8000000000000001E-2</v>
      </c>
      <c r="T137" s="339">
        <f>'Flusso dati statici sensori'!AE123</f>
        <v>6.7000000000000004E-2</v>
      </c>
      <c r="U137" s="351">
        <f>'Flusso dati statici sensori'!AF123</f>
        <v>4.8000000000000001E-2</v>
      </c>
      <c r="V137" s="267">
        <f>'Flusso dati statici sensori'!AG123</f>
        <v>7.1999999999999998E-3</v>
      </c>
      <c r="W137" s="345">
        <f>'Flusso dati statici sensori'!AH123</f>
        <v>7.1000000000000004E-3</v>
      </c>
    </row>
    <row r="138" spans="1:23" x14ac:dyDescent="0.2">
      <c r="A138" s="556"/>
      <c r="B138" s="337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556"/>
      <c r="J138" s="337" t="s">
        <v>1145</v>
      </c>
      <c r="K138" s="215">
        <f>'Flusso dati statici sensori'!P150</f>
        <v>4.8000000000000001E-2</v>
      </c>
      <c r="L138" s="214">
        <f>'Flusso dati statici sensori'!Q150</f>
        <v>6.7000000000000004E-2</v>
      </c>
      <c r="M138" s="179">
        <f>'Flusso dati statici sensori'!R150</f>
        <v>4.7E-2</v>
      </c>
      <c r="N138" s="267">
        <f>'Flusso dati statici sensori'!S150</f>
        <v>7.1999999999999998E-3</v>
      </c>
      <c r="O138" s="345">
        <f>'Flusso dati statici sensori'!T150</f>
        <v>7.3000000000000001E-3</v>
      </c>
      <c r="Q138" s="559"/>
      <c r="R138" s="337" t="s">
        <v>1145</v>
      </c>
      <c r="S138" s="215">
        <f>'Flusso dati statici sensori'!AD150</f>
        <v>4.8000000000000001E-2</v>
      </c>
      <c r="T138" s="214">
        <f>'Flusso dati statici sensori'!AE150</f>
        <v>6.8000000000000005E-2</v>
      </c>
      <c r="U138" s="179">
        <f>'Flusso dati statici sensori'!AF150</f>
        <v>4.8000000000000001E-2</v>
      </c>
      <c r="V138" s="267">
        <f>'Flusso dati statici sensori'!AG150</f>
        <v>7.3000000000000001E-3</v>
      </c>
      <c r="W138" s="345">
        <f>'Flusso dati statici sensori'!AH150</f>
        <v>7.1999999999999998E-3</v>
      </c>
    </row>
    <row r="139" spans="1:23" x14ac:dyDescent="0.2">
      <c r="A139" s="556"/>
      <c r="B139" s="337" t="s">
        <v>1146</v>
      </c>
      <c r="C139" s="344">
        <f>'Flusso dati statici sensori'!B177</f>
        <v>4.5999999999999999E-2</v>
      </c>
      <c r="D139" s="339">
        <f>'Flusso dati statici sensori'!C177</f>
        <v>6.4000000000000001E-2</v>
      </c>
      <c r="E139" s="351">
        <f>'Flusso dati statici sensori'!D177</f>
        <v>4.5999999999999999E-2</v>
      </c>
      <c r="F139" s="344">
        <f>'Flusso dati statici sensori'!E177</f>
        <v>6.7999999999999996E-3</v>
      </c>
      <c r="G139" s="217">
        <f>'Flusso dati statici sensori'!F177</f>
        <v>6.7999999999999996E-3</v>
      </c>
      <c r="I139" s="556"/>
      <c r="J139" s="337" t="s">
        <v>1146</v>
      </c>
      <c r="K139" s="344">
        <f>'Flusso dati statici sensori'!P177</f>
        <v>4.5999999999999999E-2</v>
      </c>
      <c r="L139" s="339">
        <f>'Flusso dati statici sensori'!Q177</f>
        <v>6.5000000000000002E-2</v>
      </c>
      <c r="M139" s="351">
        <f>'Flusso dati statici sensori'!R177</f>
        <v>4.5999999999999999E-2</v>
      </c>
      <c r="N139" s="267">
        <f>'Flusso dati statici sensori'!S177</f>
        <v>6.7999999999999996E-3</v>
      </c>
      <c r="O139" s="345">
        <f>'Flusso dati statici sensori'!T177</f>
        <v>7.1000000000000004E-3</v>
      </c>
      <c r="Q139" s="559"/>
      <c r="R139" s="337" t="s">
        <v>1146</v>
      </c>
      <c r="S139" s="344">
        <f>'Flusso dati statici sensori'!AD177</f>
        <v>4.5999999999999999E-2</v>
      </c>
      <c r="T139" s="339">
        <f>'Flusso dati statici sensori'!AE177</f>
        <v>6.4000000000000001E-2</v>
      </c>
      <c r="U139" s="351">
        <f>'Flusso dati statici sensori'!AF177</f>
        <v>4.5999999999999999E-2</v>
      </c>
      <c r="V139" s="267">
        <f>'Flusso dati statici sensori'!AG177</f>
        <v>6.8999999999999999E-3</v>
      </c>
      <c r="W139" s="345">
        <f>'Flusso dati statici sensori'!AH177</f>
        <v>6.8999999999999999E-3</v>
      </c>
    </row>
    <row r="140" spans="1:23" x14ac:dyDescent="0.2">
      <c r="A140" s="556"/>
      <c r="B140" s="337" t="s">
        <v>1147</v>
      </c>
      <c r="C140" s="344">
        <f>'Flusso dati statici sensori'!B204</f>
        <v>4.5999999999999999E-2</v>
      </c>
      <c r="D140" s="339">
        <f>'Flusso dati statici sensori'!C204</f>
        <v>6.5000000000000002E-2</v>
      </c>
      <c r="E140" s="351">
        <f>'Flusso dati statici sensori'!D204</f>
        <v>4.7E-2</v>
      </c>
      <c r="F140" s="344">
        <f>'Flusso dati statici sensori'!E204</f>
        <v>7.0000000000000001E-3</v>
      </c>
      <c r="G140" s="217">
        <f>'Flusso dati statici sensori'!F204</f>
        <v>7.0000000000000001E-3</v>
      </c>
      <c r="I140" s="556"/>
      <c r="J140" s="337" t="s">
        <v>1147</v>
      </c>
      <c r="K140" s="344">
        <f>'Flusso dati statici sensori'!P204</f>
        <v>4.7E-2</v>
      </c>
      <c r="L140" s="339">
        <f>'Flusso dati statici sensori'!Q204</f>
        <v>6.7000000000000004E-2</v>
      </c>
      <c r="M140" s="351">
        <f>'Flusso dati statici sensori'!R204</f>
        <v>4.7E-2</v>
      </c>
      <c r="N140" s="267">
        <f>'Flusso dati statici sensori'!S204</f>
        <v>7.1000000000000004E-3</v>
      </c>
      <c r="O140" s="345">
        <f>'Flusso dati statici sensori'!T204</f>
        <v>7.1000000000000004E-3</v>
      </c>
      <c r="Q140" s="559"/>
      <c r="R140" s="337" t="s">
        <v>1147</v>
      </c>
      <c r="S140" s="344">
        <f>'Flusso dati statici sensori'!AD204</f>
        <v>4.7E-2</v>
      </c>
      <c r="T140" s="339">
        <f>'Flusso dati statici sensori'!AE204</f>
        <v>6.5000000000000002E-2</v>
      </c>
      <c r="U140" s="351">
        <f>'Flusso dati statici sensori'!AF204</f>
        <v>4.7E-2</v>
      </c>
      <c r="V140" s="267">
        <f>'Flusso dati statici sensori'!AG204</f>
        <v>7.0000000000000001E-3</v>
      </c>
      <c r="W140" s="345">
        <f>'Flusso dati statici sensori'!AH204</f>
        <v>7.0000000000000001E-3</v>
      </c>
    </row>
    <row r="141" spans="1:23" x14ac:dyDescent="0.2">
      <c r="A141" s="556"/>
      <c r="B141" s="337" t="s">
        <v>1148</v>
      </c>
      <c r="C141" s="344">
        <f>'Flusso dati statici sensori'!B232</f>
        <v>0.05</v>
      </c>
      <c r="D141" s="339">
        <f>'Flusso dati statici sensori'!C232</f>
        <v>7.0000000000000007E-2</v>
      </c>
      <c r="E141" s="351">
        <f>'Flusso dati statici sensori'!D232</f>
        <v>0.05</v>
      </c>
      <c r="F141" s="344">
        <f>'Flusso dati statici sensori'!E232</f>
        <v>7.4999999999999997E-3</v>
      </c>
      <c r="G141" s="217">
        <f>'Flusso dati statici sensori'!F232</f>
        <v>7.6E-3</v>
      </c>
      <c r="I141" s="556"/>
      <c r="J141" s="337" t="s">
        <v>1148</v>
      </c>
      <c r="K141" s="344">
        <f>'Flusso dati statici sensori'!P232</f>
        <v>4.8000000000000001E-2</v>
      </c>
      <c r="L141" s="339">
        <f>'Flusso dati statici sensori'!Q232</f>
        <v>6.8000000000000005E-2</v>
      </c>
      <c r="M141" s="351">
        <f>'Flusso dati statici sensori'!R232</f>
        <v>4.9000000000000002E-2</v>
      </c>
      <c r="N141" s="267">
        <f>'Flusso dati statici sensori'!S232</f>
        <v>7.1999999999999998E-3</v>
      </c>
      <c r="O141" s="345">
        <f>'Flusso dati statici sensori'!T232</f>
        <v>7.3000000000000001E-3</v>
      </c>
      <c r="Q141" s="559"/>
      <c r="R141" s="337" t="s">
        <v>1148</v>
      </c>
      <c r="S141" s="344">
        <f>'Flusso dati statici sensori'!AD232</f>
        <v>4.3999999999999997E-2</v>
      </c>
      <c r="T141" s="339">
        <f>'Flusso dati statici sensori'!AE232</f>
        <v>6.2E-2</v>
      </c>
      <c r="U141" s="351">
        <f>'Flusso dati statici sensori'!AF232</f>
        <v>4.3999999999999997E-2</v>
      </c>
      <c r="V141" s="267">
        <f>'Flusso dati statici sensori'!AG232</f>
        <v>6.6E-3</v>
      </c>
      <c r="W141" s="345">
        <f>'Flusso dati statici sensori'!AH232</f>
        <v>6.7000000000000002E-3</v>
      </c>
    </row>
    <row r="142" spans="1:23" x14ac:dyDescent="0.2">
      <c r="A142" s="556"/>
      <c r="B142" s="337" t="s">
        <v>1149</v>
      </c>
      <c r="C142" s="344">
        <f>'Flusso dati statici sensori'!B259</f>
        <v>0.05</v>
      </c>
      <c r="D142" s="339">
        <f>'Flusso dati statici sensori'!C259</f>
        <v>7.0999999999999994E-2</v>
      </c>
      <c r="E142" s="351">
        <f>'Flusso dati statici sensori'!D259</f>
        <v>5.0999999999999997E-2</v>
      </c>
      <c r="F142" s="344">
        <f>'Flusso dati statici sensori'!E259</f>
        <v>7.4999999999999997E-3</v>
      </c>
      <c r="G142" s="217">
        <f>'Flusso dati statici sensori'!F259</f>
        <v>7.6E-3</v>
      </c>
      <c r="I142" s="556"/>
      <c r="J142" s="337" t="s">
        <v>1149</v>
      </c>
      <c r="K142" s="344">
        <f>'Flusso dati statici sensori'!P259</f>
        <v>5.0999999999999997E-2</v>
      </c>
      <c r="L142" s="339">
        <f>'Flusso dati statici sensori'!Q259</f>
        <v>7.1999999999999995E-2</v>
      </c>
      <c r="M142" s="351">
        <f>'Flusso dati statici sensori'!R259</f>
        <v>5.0999999999999997E-2</v>
      </c>
      <c r="N142" s="267">
        <f>'Flusso dati statici sensori'!S259</f>
        <v>7.7000000000000002E-3</v>
      </c>
      <c r="O142" s="345">
        <f>'Flusso dati statici sensori'!T259</f>
        <v>7.7000000000000002E-3</v>
      </c>
      <c r="Q142" s="559"/>
      <c r="R142" s="337" t="s">
        <v>1149</v>
      </c>
      <c r="S142" s="344">
        <f>'Flusso dati statici sensori'!AD259</f>
        <v>4.9000000000000002E-2</v>
      </c>
      <c r="T142" s="339">
        <f>'Flusso dati statici sensori'!AE259</f>
        <v>6.9000000000000006E-2</v>
      </c>
      <c r="U142" s="351">
        <f>'Flusso dati statici sensori'!AF259</f>
        <v>4.9000000000000002E-2</v>
      </c>
      <c r="V142" s="267">
        <f>'Flusso dati statici sensori'!AG259</f>
        <v>7.4999999999999997E-3</v>
      </c>
      <c r="W142" s="345">
        <f>'Flusso dati statici sensori'!AH259</f>
        <v>7.4000000000000003E-3</v>
      </c>
    </row>
    <row r="143" spans="1:23" x14ac:dyDescent="0.2">
      <c r="A143" s="556"/>
      <c r="B143" s="337" t="s">
        <v>1150</v>
      </c>
      <c r="C143" s="344">
        <f>'Flusso dati statici sensori'!B286</f>
        <v>4.7E-2</v>
      </c>
      <c r="D143" s="339">
        <f>'Flusso dati statici sensori'!C286</f>
        <v>6.6000000000000003E-2</v>
      </c>
      <c r="E143" s="351">
        <f>'Flusso dati statici sensori'!D286</f>
        <v>4.7E-2</v>
      </c>
      <c r="F143" s="344">
        <f>'Flusso dati statici sensori'!E286</f>
        <v>7.0000000000000001E-3</v>
      </c>
      <c r="G143" s="217">
        <f>'Flusso dati statici sensori'!F286</f>
        <v>7.1000000000000004E-3</v>
      </c>
      <c r="I143" s="556"/>
      <c r="J143" s="337" t="s">
        <v>1150</v>
      </c>
      <c r="K143" s="344">
        <f>'Flusso dati statici sensori'!P286</f>
        <v>4.7E-2</v>
      </c>
      <c r="L143" s="339">
        <f>'Flusso dati statici sensori'!Q286</f>
        <v>6.7000000000000004E-2</v>
      </c>
      <c r="M143" s="351">
        <f>'Flusso dati statici sensori'!R286</f>
        <v>4.7E-2</v>
      </c>
      <c r="N143" s="267">
        <f>'Flusso dati statici sensori'!S286</f>
        <v>7.1000000000000004E-3</v>
      </c>
      <c r="O143" s="345">
        <f>'Flusso dati statici sensori'!T286</f>
        <v>7.1000000000000004E-3</v>
      </c>
      <c r="Q143" s="559"/>
      <c r="R143" s="337" t="s">
        <v>1150</v>
      </c>
      <c r="S143" s="344">
        <f>'Flusso dati statici sensori'!AD286</f>
        <v>4.7E-2</v>
      </c>
      <c r="T143" s="339">
        <f>'Flusso dati statici sensori'!AE286</f>
        <v>6.5000000000000002E-2</v>
      </c>
      <c r="U143" s="351">
        <f>'Flusso dati statici sensori'!AF286</f>
        <v>4.7E-2</v>
      </c>
      <c r="V143" s="267">
        <f>'Flusso dati statici sensori'!AG286</f>
        <v>7.0000000000000001E-3</v>
      </c>
      <c r="W143" s="345">
        <f>'Flusso dati statici sensori'!AH286</f>
        <v>7.0000000000000001E-3</v>
      </c>
    </row>
    <row r="144" spans="1:23" x14ac:dyDescent="0.2">
      <c r="A144" s="556"/>
      <c r="B144" s="337" t="s">
        <v>1151</v>
      </c>
      <c r="C144" s="344">
        <f>'Flusso dati statici sensori'!B313</f>
        <v>4.4999999999999998E-2</v>
      </c>
      <c r="D144" s="339">
        <f>'Flusso dati statici sensori'!C313</f>
        <v>6.4000000000000001E-2</v>
      </c>
      <c r="E144" s="351">
        <f>'Flusso dati statici sensori'!D313</f>
        <v>4.4999999999999998E-2</v>
      </c>
      <c r="F144" s="344">
        <f>'Flusso dati statici sensori'!E313</f>
        <v>6.7999999999999996E-3</v>
      </c>
      <c r="G144" s="217">
        <f>'Flusso dati statici sensori'!F313</f>
        <v>6.7999999999999996E-3</v>
      </c>
      <c r="I144" s="556"/>
      <c r="J144" s="337" t="s">
        <v>1151</v>
      </c>
      <c r="K144" s="344">
        <f>'Flusso dati statici sensori'!P313</f>
        <v>4.4999999999999998E-2</v>
      </c>
      <c r="L144" s="339">
        <f>'Flusso dati statici sensori'!Q313</f>
        <v>6.4000000000000001E-2</v>
      </c>
      <c r="M144" s="351">
        <f>'Flusso dati statici sensori'!R313</f>
        <v>4.4999999999999998E-2</v>
      </c>
      <c r="N144" s="267">
        <f>'Flusso dati statici sensori'!S313</f>
        <v>6.7999999999999996E-3</v>
      </c>
      <c r="O144" s="345">
        <f>'Flusso dati statici sensori'!T313</f>
        <v>6.7999999999999996E-3</v>
      </c>
      <c r="Q144" s="559"/>
      <c r="R144" s="337" t="s">
        <v>1151</v>
      </c>
      <c r="S144" s="344">
        <f>'Flusso dati statici sensori'!AD313</f>
        <v>4.4999999999999998E-2</v>
      </c>
      <c r="T144" s="339">
        <f>'Flusso dati statici sensori'!AE313</f>
        <v>6.3E-2</v>
      </c>
      <c r="U144" s="351">
        <f>'Flusso dati statici sensori'!AF313</f>
        <v>4.4999999999999998E-2</v>
      </c>
      <c r="V144" s="267">
        <f>'Flusso dati statici sensori'!AG313</f>
        <v>6.7000000000000002E-3</v>
      </c>
      <c r="W144" s="345">
        <f>'Flusso dati statici sensori'!AH313</f>
        <v>6.7000000000000002E-3</v>
      </c>
    </row>
    <row r="145" spans="1:23" x14ac:dyDescent="0.2">
      <c r="A145" s="556"/>
      <c r="B145" s="337" t="s">
        <v>1152</v>
      </c>
      <c r="C145" s="344">
        <f>'Flusso dati statici sensori'!B340</f>
        <v>0.05</v>
      </c>
      <c r="D145" s="339">
        <f>'Flusso dati statici sensori'!C340</f>
        <v>7.0999999999999994E-2</v>
      </c>
      <c r="E145" s="351">
        <f>'Flusso dati statici sensori'!D340</f>
        <v>0.05</v>
      </c>
      <c r="F145" s="344">
        <f>'Flusso dati statici sensori'!E340</f>
        <v>7.4999999999999997E-3</v>
      </c>
      <c r="G145" s="217">
        <f>'Flusso dati statici sensori'!F340</f>
        <v>7.6E-3</v>
      </c>
      <c r="I145" s="556"/>
      <c r="J145" s="337" t="s">
        <v>1152</v>
      </c>
      <c r="K145" s="344">
        <f>'Flusso dati statici sensori'!P340</f>
        <v>5.0999999999999997E-2</v>
      </c>
      <c r="L145" s="339">
        <f>'Flusso dati statici sensori'!Q340</f>
        <v>7.1999999999999995E-2</v>
      </c>
      <c r="M145" s="351">
        <f>'Flusso dati statici sensori'!R340</f>
        <v>5.0999999999999997E-2</v>
      </c>
      <c r="N145" s="267">
        <f>'Flusso dati statici sensori'!S340</f>
        <v>7.7000000000000002E-3</v>
      </c>
      <c r="O145" s="345">
        <f>'Flusso dati statici sensori'!T340</f>
        <v>7.7000000000000002E-3</v>
      </c>
      <c r="Q145" s="559"/>
      <c r="R145" s="337" t="s">
        <v>1152</v>
      </c>
      <c r="S145" s="344">
        <f>'Flusso dati statici sensori'!AD340</f>
        <v>4.9000000000000002E-2</v>
      </c>
      <c r="T145" s="339">
        <f>'Flusso dati statici sensori'!AE340</f>
        <v>6.9000000000000006E-2</v>
      </c>
      <c r="U145" s="351">
        <f>'Flusso dati statici sensori'!AF340</f>
        <v>4.8000000000000001E-2</v>
      </c>
      <c r="V145" s="267">
        <f>'Flusso dati statici sensori'!AG340</f>
        <v>7.7000000000000002E-3</v>
      </c>
      <c r="W145" s="345">
        <f>'Flusso dati statici sensori'!AH340</f>
        <v>7.4000000000000003E-3</v>
      </c>
    </row>
    <row r="146" spans="1:23" x14ac:dyDescent="0.2">
      <c r="A146" s="556"/>
      <c r="B146" s="337" t="s">
        <v>1153</v>
      </c>
      <c r="C146" s="344">
        <f>'Flusso dati statici sensori'!B368</f>
        <v>4.7E-2</v>
      </c>
      <c r="D146" s="339">
        <f>'Flusso dati statici sensori'!C368</f>
        <v>6.7000000000000004E-2</v>
      </c>
      <c r="E146" s="351">
        <f>'Flusso dati statici sensori'!D368</f>
        <v>4.8000000000000001E-2</v>
      </c>
      <c r="F146" s="344">
        <f>'Flusso dati statici sensori'!E368</f>
        <v>7.1999999999999998E-3</v>
      </c>
      <c r="G146" s="217">
        <f>'Flusso dati statici sensori'!F368</f>
        <v>7.1999999999999998E-3</v>
      </c>
      <c r="I146" s="556"/>
      <c r="J146" s="337" t="s">
        <v>1153</v>
      </c>
      <c r="K146" s="344">
        <f>'Flusso dati statici sensori'!P368</f>
        <v>4.8000000000000001E-2</v>
      </c>
      <c r="L146" s="339">
        <f>'Flusso dati statici sensori'!Q368</f>
        <v>6.7000000000000004E-2</v>
      </c>
      <c r="M146" s="351">
        <f>'Flusso dati statici sensori'!R368</f>
        <v>4.8000000000000001E-2</v>
      </c>
      <c r="N146" s="267">
        <f>'Flusso dati statici sensori'!S368</f>
        <v>7.1999999999999998E-3</v>
      </c>
      <c r="O146" s="345">
        <f>'Flusso dati statici sensori'!T368</f>
        <v>7.1999999999999998E-3</v>
      </c>
      <c r="Q146" s="559"/>
      <c r="R146" s="337" t="s">
        <v>1153</v>
      </c>
      <c r="S146" s="344">
        <f>'Flusso dati statici sensori'!AD368</f>
        <v>4.7E-2</v>
      </c>
      <c r="T146" s="339">
        <f>'Flusso dati statici sensori'!AE368</f>
        <v>6.5000000000000002E-2</v>
      </c>
      <c r="U146" s="351">
        <f>'Flusso dati statici sensori'!AF368</f>
        <v>4.7E-2</v>
      </c>
      <c r="V146" s="267">
        <f>'Flusso dati statici sensori'!AG368</f>
        <v>7.0000000000000001E-3</v>
      </c>
      <c r="W146" s="345">
        <f>'Flusso dati statici sensori'!AH368</f>
        <v>7.1000000000000004E-3</v>
      </c>
    </row>
    <row r="147" spans="1:23" ht="16" thickBot="1" x14ac:dyDescent="0.25">
      <c r="A147" s="557"/>
      <c r="B147" s="338" t="s">
        <v>1154</v>
      </c>
      <c r="C147" s="346">
        <f>'Flusso dati statici sensori'!B396</f>
        <v>4.9000000000000002E-2</v>
      </c>
      <c r="D147" s="347">
        <f>'Flusso dati statici sensori'!C396</f>
        <v>6.8000000000000005E-2</v>
      </c>
      <c r="E147" s="352">
        <f>'Flusso dati statici sensori'!D396</f>
        <v>4.8000000000000001E-2</v>
      </c>
      <c r="F147" s="346">
        <f>'Flusso dati statici sensori'!E396</f>
        <v>7.1999999999999998E-3</v>
      </c>
      <c r="G147" s="218">
        <f>'Flusso dati statici sensori'!F396</f>
        <v>7.3000000000000001E-3</v>
      </c>
      <c r="I147" s="557"/>
      <c r="J147" s="338" t="s">
        <v>1154</v>
      </c>
      <c r="K147" s="346">
        <f>'Flusso dati statici sensori'!P396</f>
        <v>4.9000000000000002E-2</v>
      </c>
      <c r="L147" s="347">
        <f>'Flusso dati statici sensori'!Q396</f>
        <v>6.9000000000000006E-2</v>
      </c>
      <c r="M147" s="352">
        <f>'Flusso dati statici sensori'!R396</f>
        <v>4.9000000000000002E-2</v>
      </c>
      <c r="N147" s="249">
        <f>'Flusso dati statici sensori'!S396</f>
        <v>7.4000000000000003E-3</v>
      </c>
      <c r="O147" s="349">
        <f>'Flusso dati statici sensori'!T396</f>
        <v>7.4999999999999997E-3</v>
      </c>
      <c r="Q147" s="560"/>
      <c r="R147" s="338" t="s">
        <v>1154</v>
      </c>
      <c r="S147" s="346">
        <f>'Flusso dati statici sensori'!AD396</f>
        <v>4.7E-2</v>
      </c>
      <c r="T147" s="347">
        <f>'Flusso dati statici sensori'!AE396</f>
        <v>6.5000000000000002E-2</v>
      </c>
      <c r="U147" s="352">
        <f>'Flusso dati statici sensori'!AF396</f>
        <v>4.7E-2</v>
      </c>
      <c r="V147" s="249">
        <f>'Flusso dati statici sensori'!AG396</f>
        <v>7.0000000000000001E-3</v>
      </c>
      <c r="W147" s="349">
        <f>'Flusso dati statici sensori'!AH396</f>
        <v>7.0000000000000001E-3</v>
      </c>
    </row>
    <row r="150" spans="1:23" ht="16" thickBot="1" x14ac:dyDescent="0.25"/>
    <row r="151" spans="1:23" ht="16" thickBot="1" x14ac:dyDescent="0.25">
      <c r="A151" s="543" t="s">
        <v>935</v>
      </c>
      <c r="B151" s="544"/>
      <c r="C151" s="544"/>
      <c r="D151" s="544"/>
      <c r="E151" s="544"/>
      <c r="F151" s="544"/>
      <c r="G151" s="545"/>
      <c r="I151" s="543" t="s">
        <v>935</v>
      </c>
      <c r="J151" s="544"/>
      <c r="K151" s="544"/>
      <c r="L151" s="544"/>
      <c r="M151" s="544"/>
      <c r="N151" s="544"/>
      <c r="O151" s="545"/>
      <c r="Q151" s="543" t="s">
        <v>935</v>
      </c>
      <c r="R151" s="544"/>
      <c r="S151" s="544"/>
      <c r="T151" s="544"/>
      <c r="U151" s="544"/>
      <c r="V151" s="544"/>
      <c r="W151" s="545"/>
    </row>
    <row r="152" spans="1:23" ht="16" thickBot="1" x14ac:dyDescent="0.25">
      <c r="A152" s="546" t="s">
        <v>1156</v>
      </c>
      <c r="B152" s="548" t="s">
        <v>790</v>
      </c>
      <c r="C152" s="550" t="s">
        <v>1092</v>
      </c>
      <c r="D152" s="551"/>
      <c r="E152" s="552"/>
      <c r="F152" s="553" t="s">
        <v>958</v>
      </c>
      <c r="G152" s="554"/>
      <c r="I152" s="546" t="s">
        <v>1156</v>
      </c>
      <c r="J152" s="548" t="s">
        <v>790</v>
      </c>
      <c r="K152" s="550" t="s">
        <v>1092</v>
      </c>
      <c r="L152" s="551"/>
      <c r="M152" s="552"/>
      <c r="N152" s="553" t="s">
        <v>958</v>
      </c>
      <c r="O152" s="554"/>
      <c r="Q152" s="546" t="s">
        <v>1156</v>
      </c>
      <c r="R152" s="548" t="s">
        <v>790</v>
      </c>
      <c r="S152" s="550" t="s">
        <v>1092</v>
      </c>
      <c r="T152" s="551"/>
      <c r="U152" s="552"/>
      <c r="V152" s="553" t="s">
        <v>958</v>
      </c>
      <c r="W152" s="554"/>
    </row>
    <row r="153" spans="1:23" ht="16" thickBot="1" x14ac:dyDescent="0.25">
      <c r="A153" s="547"/>
      <c r="B153" s="549"/>
      <c r="C153" s="327" t="s">
        <v>950</v>
      </c>
      <c r="D153" s="327" t="s">
        <v>951</v>
      </c>
      <c r="E153" s="327" t="s">
        <v>952</v>
      </c>
      <c r="F153" s="327" t="s">
        <v>956</v>
      </c>
      <c r="G153" s="327" t="s">
        <v>957</v>
      </c>
      <c r="I153" s="547"/>
      <c r="J153" s="549"/>
      <c r="K153" s="327" t="s">
        <v>950</v>
      </c>
      <c r="L153" s="327" t="s">
        <v>951</v>
      </c>
      <c r="M153" s="327" t="s">
        <v>952</v>
      </c>
      <c r="N153" s="327" t="s">
        <v>956</v>
      </c>
      <c r="O153" s="327" t="s">
        <v>957</v>
      </c>
      <c r="Q153" s="547"/>
      <c r="R153" s="549"/>
      <c r="S153" s="327" t="s">
        <v>950</v>
      </c>
      <c r="T153" s="327" t="s">
        <v>951</v>
      </c>
      <c r="U153" s="327" t="s">
        <v>952</v>
      </c>
      <c r="V153" s="327" t="s">
        <v>956</v>
      </c>
      <c r="W153" s="327" t="s">
        <v>957</v>
      </c>
    </row>
    <row r="154" spans="1:23" x14ac:dyDescent="0.2">
      <c r="A154" s="555" t="s">
        <v>1155</v>
      </c>
      <c r="B154" s="336" t="s">
        <v>1140</v>
      </c>
      <c r="C154" s="328">
        <f>'Flusso dati statici sensori'!B17</f>
        <v>4.4999999999999998E-2</v>
      </c>
      <c r="D154" s="341">
        <f>'Flusso dati statici sensori'!C17</f>
        <v>6.4000000000000001E-2</v>
      </c>
      <c r="E154" s="350">
        <f>'Flusso dati statici sensori'!D17</f>
        <v>4.5999999999999999E-2</v>
      </c>
      <c r="F154" s="266">
        <f>'Flusso dati statici sensori'!E17</f>
        <v>6.7999999999999996E-3</v>
      </c>
      <c r="G154" s="343">
        <f>'Flusso dati statici sensori'!F17</f>
        <v>6.7999999999999996E-3</v>
      </c>
      <c r="I154" s="555" t="s">
        <v>1157</v>
      </c>
      <c r="J154" s="336" t="s">
        <v>1140</v>
      </c>
      <c r="K154" s="328">
        <f>'Flusso dati statici sensori'!P17</f>
        <v>4.5999999999999999E-2</v>
      </c>
      <c r="L154" s="341">
        <f>'Flusso dati statici sensori'!Q17</f>
        <v>6.5000000000000002E-2</v>
      </c>
      <c r="M154" s="350">
        <f>'Flusso dati statici sensori'!R17</f>
        <v>4.5999999999999999E-2</v>
      </c>
      <c r="N154" s="266">
        <f>'Flusso dati statici sensori'!S17</f>
        <v>6.8999999999999999E-3</v>
      </c>
      <c r="O154" s="343">
        <f>'Flusso dati statici sensori'!T17</f>
        <v>6.8999999999999999E-3</v>
      </c>
      <c r="Q154" s="558" t="s">
        <v>1158</v>
      </c>
      <c r="R154" s="336" t="s">
        <v>1140</v>
      </c>
      <c r="S154" s="328">
        <f>'Flusso dati statici sensori'!AD17</f>
        <v>4.4999999999999998E-2</v>
      </c>
      <c r="T154" s="341">
        <f>'Flusso dati statici sensori'!AE17</f>
        <v>6.4000000000000001E-2</v>
      </c>
      <c r="U154" s="350">
        <f>'Flusso dati statici sensori'!AF17</f>
        <v>4.4999999999999998E-2</v>
      </c>
      <c r="V154" s="266">
        <f>'Flusso dati statici sensori'!AG17</f>
        <v>6.8999999999999999E-3</v>
      </c>
      <c r="W154" s="343">
        <f>'Flusso dati statici sensori'!AH17</f>
        <v>6.8999999999999999E-3</v>
      </c>
    </row>
    <row r="155" spans="1:23" x14ac:dyDescent="0.2">
      <c r="A155" s="556"/>
      <c r="B155" s="337" t="s">
        <v>1141</v>
      </c>
      <c r="C155" s="344">
        <f>'Flusso dati statici sensori'!B43</f>
        <v>4.5999999999999999E-2</v>
      </c>
      <c r="D155" s="339">
        <f>'Flusso dati statici sensori'!C43</f>
        <v>6.5000000000000002E-2</v>
      </c>
      <c r="E155" s="351">
        <f>'Flusso dati statici sensori'!D43</f>
        <v>4.5999999999999999E-2</v>
      </c>
      <c r="F155" s="267">
        <f>'Flusso dati statici sensori'!E43</f>
        <v>7.0000000000000001E-3</v>
      </c>
      <c r="G155" s="345">
        <f>'Flusso dati statici sensori'!F43</f>
        <v>7.0000000000000001E-3</v>
      </c>
      <c r="I155" s="556"/>
      <c r="J155" s="337" t="s">
        <v>1141</v>
      </c>
      <c r="K155" s="344">
        <f>'Flusso dati statici sensori'!P43</f>
        <v>4.3999999999999997E-2</v>
      </c>
      <c r="L155" s="339">
        <f>'Flusso dati statici sensori'!Q43</f>
        <v>6.2E-2</v>
      </c>
      <c r="M155" s="351">
        <f>'Flusso dati statici sensori'!R43</f>
        <v>4.3999999999999997E-2</v>
      </c>
      <c r="N155" s="267">
        <f>'Flusso dati statici sensori'!S43</f>
        <v>6.6E-3</v>
      </c>
      <c r="O155" s="345">
        <f>'Flusso dati statici sensori'!T43</f>
        <v>6.6E-3</v>
      </c>
      <c r="Q155" s="559"/>
      <c r="R155" s="337" t="s">
        <v>1141</v>
      </c>
      <c r="S155" s="344">
        <f>'Flusso dati statici sensori'!AD43</f>
        <v>4.5999999999999999E-2</v>
      </c>
      <c r="T155" s="339">
        <f>'Flusso dati statici sensori'!AE43</f>
        <v>6.5000000000000002E-2</v>
      </c>
      <c r="U155" s="351">
        <f>'Flusso dati statici sensori'!AF43</f>
        <v>4.5999999999999999E-2</v>
      </c>
      <c r="V155" s="267">
        <f>'Flusso dati statici sensori'!AG43</f>
        <v>7.0000000000000001E-3</v>
      </c>
      <c r="W155" s="345">
        <f>'Flusso dati statici sensori'!AH43</f>
        <v>6.8999999999999999E-3</v>
      </c>
    </row>
    <row r="156" spans="1:23" x14ac:dyDescent="0.2">
      <c r="A156" s="556"/>
      <c r="B156" s="337" t="s">
        <v>1142</v>
      </c>
      <c r="C156" s="344">
        <f>'Flusso dati statici sensori'!B70</f>
        <v>4.3999999999999997E-2</v>
      </c>
      <c r="D156" s="339">
        <f>'Flusso dati statici sensori'!C70</f>
        <v>6.0999999999999999E-2</v>
      </c>
      <c r="E156" s="351">
        <f>'Flusso dati statici sensori'!D70</f>
        <v>4.3999999999999997E-2</v>
      </c>
      <c r="F156" s="267">
        <f>'Flusso dati statici sensori'!E70</f>
        <v>6.6E-3</v>
      </c>
      <c r="G156" s="345">
        <f>'Flusso dati statici sensori'!F70</f>
        <v>6.6E-3</v>
      </c>
      <c r="I156" s="556"/>
      <c r="J156" s="337" t="s">
        <v>1142</v>
      </c>
      <c r="K156" s="344">
        <f>'Flusso dati statici sensori'!P70</f>
        <v>4.7E-2</v>
      </c>
      <c r="L156" s="339">
        <f>'Flusso dati statici sensori'!Q70</f>
        <v>6.6000000000000003E-2</v>
      </c>
      <c r="M156" s="351">
        <f>'Flusso dati statici sensori'!R70</f>
        <v>4.7E-2</v>
      </c>
      <c r="N156" s="267">
        <f>'Flusso dati statici sensori'!S70</f>
        <v>7.1000000000000004E-3</v>
      </c>
      <c r="O156" s="345">
        <f>'Flusso dati statici sensori'!T70</f>
        <v>7.1000000000000004E-3</v>
      </c>
      <c r="Q156" s="559"/>
      <c r="R156" s="337" t="s">
        <v>1142</v>
      </c>
      <c r="S156" s="344">
        <f>'Flusso dati statici sensori'!AD70</f>
        <v>4.7E-2</v>
      </c>
      <c r="T156" s="339">
        <f>'Flusso dati statici sensori'!AE70</f>
        <v>6.6000000000000003E-2</v>
      </c>
      <c r="U156" s="351">
        <f>'Flusso dati statici sensori'!AF70</f>
        <v>4.7E-2</v>
      </c>
      <c r="V156" s="267">
        <f>'Flusso dati statici sensori'!AG70</f>
        <v>7.0000000000000001E-3</v>
      </c>
      <c r="W156" s="345">
        <f>'Flusso dati statici sensori'!AH70</f>
        <v>7.1000000000000004E-3</v>
      </c>
    </row>
    <row r="157" spans="1:23" x14ac:dyDescent="0.2">
      <c r="A157" s="556"/>
      <c r="B157" s="337" t="s">
        <v>1143</v>
      </c>
      <c r="C157" s="344">
        <f>'Flusso dati statici sensori'!B97</f>
        <v>4.4999999999999998E-2</v>
      </c>
      <c r="D157" s="339">
        <f>'Flusso dati statici sensori'!C97</f>
        <v>6.4000000000000001E-2</v>
      </c>
      <c r="E157" s="351">
        <f>'Flusso dati statici sensori'!D97</f>
        <v>4.4999999999999998E-2</v>
      </c>
      <c r="F157" s="267">
        <f>'Flusso dati statici sensori'!E97</f>
        <v>6.7999999999999996E-3</v>
      </c>
      <c r="G157" s="345">
        <f>'Flusso dati statici sensori'!F97</f>
        <v>6.7999999999999996E-3</v>
      </c>
      <c r="I157" s="556"/>
      <c r="J157" s="337" t="s">
        <v>1143</v>
      </c>
      <c r="K157" s="344">
        <f>'Flusso dati statici sensori'!P97</f>
        <v>4.5999999999999999E-2</v>
      </c>
      <c r="L157" s="339">
        <f>'Flusso dati statici sensori'!Q97</f>
        <v>6.5000000000000002E-2</v>
      </c>
      <c r="M157" s="351">
        <f>'Flusso dati statici sensori'!R97</f>
        <v>4.5999999999999999E-2</v>
      </c>
      <c r="N157" s="267">
        <f>'Flusso dati statici sensori'!S97</f>
        <v>7.0000000000000001E-3</v>
      </c>
      <c r="O157" s="345">
        <f>'Flusso dati statici sensori'!T97</f>
        <v>7.0000000000000001E-3</v>
      </c>
      <c r="Q157" s="559"/>
      <c r="R157" s="337" t="s">
        <v>1143</v>
      </c>
      <c r="S157" s="344">
        <f>'Flusso dati statici sensori'!AD97</f>
        <v>4.5999999999999999E-2</v>
      </c>
      <c r="T157" s="339">
        <f>'Flusso dati statici sensori'!AE97</f>
        <v>6.5000000000000002E-2</v>
      </c>
      <c r="U157" s="351">
        <f>'Flusso dati statici sensori'!AF97</f>
        <v>4.5999999999999999E-2</v>
      </c>
      <c r="V157" s="267">
        <f>'Flusso dati statici sensori'!AG97</f>
        <v>7.0000000000000001E-3</v>
      </c>
      <c r="W157" s="345">
        <f>'Flusso dati statici sensori'!AH97</f>
        <v>7.0000000000000001E-3</v>
      </c>
    </row>
    <row r="158" spans="1:23" x14ac:dyDescent="0.2">
      <c r="A158" s="556"/>
      <c r="B158" s="337" t="s">
        <v>1144</v>
      </c>
      <c r="C158" s="344">
        <f>'Flusso dati statici sensori'!B124</f>
        <v>4.4999999999999998E-2</v>
      </c>
      <c r="D158" s="339">
        <f>'Flusso dati statici sensori'!C124</f>
        <v>6.4000000000000001E-2</v>
      </c>
      <c r="E158" s="351">
        <f>'Flusso dati statici sensori'!D124</f>
        <v>4.4999999999999998E-2</v>
      </c>
      <c r="F158" s="267">
        <f>'Flusso dati statici sensori'!E124</f>
        <v>6.7999999999999996E-3</v>
      </c>
      <c r="G158" s="345">
        <f>'Flusso dati statici sensori'!F124</f>
        <v>7.0000000000000001E-3</v>
      </c>
      <c r="I158" s="556"/>
      <c r="J158" s="337" t="s">
        <v>1144</v>
      </c>
      <c r="K158" s="344">
        <f>'Flusso dati statici sensori'!P124</f>
        <v>4.5999999999999999E-2</v>
      </c>
      <c r="L158" s="339">
        <f>'Flusso dati statici sensori'!Q124</f>
        <v>6.5000000000000002E-2</v>
      </c>
      <c r="M158" s="351">
        <f>'Flusso dati statici sensori'!R124</f>
        <v>4.5999999999999999E-2</v>
      </c>
      <c r="N158" s="267">
        <f>'Flusso dati statici sensori'!S124</f>
        <v>7.0000000000000001E-3</v>
      </c>
      <c r="O158" s="345">
        <f>'Flusso dati statici sensori'!T124</f>
        <v>7.0000000000000001E-3</v>
      </c>
      <c r="Q158" s="559"/>
      <c r="R158" s="337" t="s">
        <v>1144</v>
      </c>
      <c r="S158" s="344">
        <f>'Flusso dati statici sensori'!AD124</f>
        <v>4.5999999999999999E-2</v>
      </c>
      <c r="T158" s="339">
        <f>'Flusso dati statici sensori'!AE124</f>
        <v>6.5000000000000002E-2</v>
      </c>
      <c r="U158" s="351">
        <f>'Flusso dati statici sensori'!AF124</f>
        <v>4.5999999999999999E-2</v>
      </c>
      <c r="V158" s="267">
        <f>'Flusso dati statici sensori'!AG124</f>
        <v>7.0000000000000001E-3</v>
      </c>
      <c r="W158" s="345">
        <f>'Flusso dati statici sensori'!AH124</f>
        <v>7.0000000000000001E-3</v>
      </c>
    </row>
    <row r="159" spans="1:23" x14ac:dyDescent="0.2">
      <c r="A159" s="556"/>
      <c r="B159" s="337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5">
        <f>'Flusso dati statici sensori'!F151</f>
        <v>6.8999999999999999E-3</v>
      </c>
      <c r="I159" s="556"/>
      <c r="J159" s="337" t="s">
        <v>1145</v>
      </c>
      <c r="K159" s="215">
        <f>'Flusso dati statici sensori'!P151</f>
        <v>4.5999999999999999E-2</v>
      </c>
      <c r="L159" s="214">
        <f>'Flusso dati statici sensori'!Q151</f>
        <v>6.4000000000000001E-2</v>
      </c>
      <c r="M159" s="179">
        <f>'Flusso dati statici sensori'!R151</f>
        <v>4.5999999999999999E-2</v>
      </c>
      <c r="N159" s="267">
        <f>'Flusso dati statici sensori'!S151</f>
        <v>7.0000000000000001E-3</v>
      </c>
      <c r="O159" s="345">
        <f>'Flusso dati statici sensori'!T151</f>
        <v>7.0000000000000001E-3</v>
      </c>
      <c r="Q159" s="559"/>
      <c r="R159" s="337" t="s">
        <v>1145</v>
      </c>
      <c r="S159" s="215">
        <f>'Flusso dati statici sensori'!AD151</f>
        <v>4.7E-2</v>
      </c>
      <c r="T159" s="214">
        <f>'Flusso dati statici sensori'!AE151</f>
        <v>6.6000000000000003E-2</v>
      </c>
      <c r="U159" s="179">
        <f>'Flusso dati statici sensori'!AF151</f>
        <v>4.7E-2</v>
      </c>
      <c r="V159" s="267">
        <f>'Flusso dati statici sensori'!AG151</f>
        <v>7.0000000000000001E-3</v>
      </c>
      <c r="W159" s="345">
        <f>'Flusso dati statici sensori'!AH151</f>
        <v>7.0000000000000001E-3</v>
      </c>
    </row>
    <row r="160" spans="1:23" x14ac:dyDescent="0.2">
      <c r="A160" s="556"/>
      <c r="B160" s="337" t="s">
        <v>1146</v>
      </c>
      <c r="C160" s="344">
        <f>'Flusso dati statici sensori'!B178</f>
        <v>4.4999999999999998E-2</v>
      </c>
      <c r="D160" s="339">
        <f>'Flusso dati statici sensori'!C178</f>
        <v>6.4000000000000001E-2</v>
      </c>
      <c r="E160" s="351">
        <f>'Flusso dati statici sensori'!D178</f>
        <v>4.4999999999999998E-2</v>
      </c>
      <c r="F160" s="267">
        <f>'Flusso dati statici sensori'!E178</f>
        <v>6.7000000000000002E-3</v>
      </c>
      <c r="G160" s="345">
        <f>'Flusso dati statici sensori'!F178</f>
        <v>6.7999999999999996E-3</v>
      </c>
      <c r="I160" s="556"/>
      <c r="J160" s="337" t="s">
        <v>1146</v>
      </c>
      <c r="K160" s="344">
        <f>'Flusso dati statici sensori'!P178</f>
        <v>4.4999999999999998E-2</v>
      </c>
      <c r="L160" s="339">
        <f>'Flusso dati statici sensori'!Q178</f>
        <v>6.4000000000000001E-2</v>
      </c>
      <c r="M160" s="351">
        <f>'Flusso dati statici sensori'!R178</f>
        <v>4.4999999999999998E-2</v>
      </c>
      <c r="N160" s="267">
        <f>'Flusso dati statici sensori'!S178</f>
        <v>6.7999999999999996E-3</v>
      </c>
      <c r="O160" s="345">
        <f>'Flusso dati statici sensori'!T178</f>
        <v>6.8999999999999999E-3</v>
      </c>
      <c r="Q160" s="559"/>
      <c r="R160" s="337" t="s">
        <v>1146</v>
      </c>
      <c r="S160" s="344">
        <f>'Flusso dati statici sensori'!AD178</f>
        <v>4.4999999999999998E-2</v>
      </c>
      <c r="T160" s="339">
        <f>'Flusso dati statici sensori'!AE178</f>
        <v>6.3E-2</v>
      </c>
      <c r="U160" s="351">
        <f>'Flusso dati statici sensori'!AF178</f>
        <v>6.5000000000000002E-2</v>
      </c>
      <c r="V160" s="267">
        <f>'Flusso dati statici sensori'!AG178</f>
        <v>6.7999999999999996E-3</v>
      </c>
      <c r="W160" s="345">
        <f>'Flusso dati statici sensori'!AH178</f>
        <v>6.7999999999999996E-3</v>
      </c>
    </row>
    <row r="161" spans="1:23" x14ac:dyDescent="0.2">
      <c r="A161" s="556"/>
      <c r="B161" s="337" t="s">
        <v>1147</v>
      </c>
      <c r="C161" s="344">
        <f>'Flusso dati statici sensori'!B205</f>
        <v>4.4999999999999998E-2</v>
      </c>
      <c r="D161" s="339">
        <f>'Flusso dati statici sensori'!C205</f>
        <v>6.4000000000000001E-2</v>
      </c>
      <c r="E161" s="351">
        <f>'Flusso dati statici sensori'!D205</f>
        <v>4.5999999999999999E-2</v>
      </c>
      <c r="F161" s="267">
        <f>'Flusso dati statici sensori'!E205</f>
        <v>6.8999999999999999E-3</v>
      </c>
      <c r="G161" s="345">
        <f>'Flusso dati statici sensori'!F205</f>
        <v>6.8999999999999999E-3</v>
      </c>
      <c r="I161" s="556"/>
      <c r="J161" s="337" t="s">
        <v>1147</v>
      </c>
      <c r="K161" s="344">
        <f>'Flusso dati statici sensori'!P205</f>
        <v>4.5999999999999999E-2</v>
      </c>
      <c r="L161" s="339">
        <f>'Flusso dati statici sensori'!Q205</f>
        <v>6.5000000000000002E-2</v>
      </c>
      <c r="M161" s="351">
        <f>'Flusso dati statici sensori'!R205</f>
        <v>4.5999999999999999E-2</v>
      </c>
      <c r="N161" s="267">
        <f>'Flusso dati statici sensori'!S205</f>
        <v>7.0000000000000001E-3</v>
      </c>
      <c r="O161" s="345">
        <f>'Flusso dati statici sensori'!T205</f>
        <v>7.0000000000000001E-3</v>
      </c>
      <c r="Q161" s="559"/>
      <c r="R161" s="337" t="s">
        <v>1147</v>
      </c>
      <c r="S161" s="344">
        <f>'Flusso dati statici sensori'!AD205</f>
        <v>4.5999999999999999E-2</v>
      </c>
      <c r="T161" s="339">
        <f>'Flusso dati statici sensori'!AE205</f>
        <v>6.4000000000000001E-2</v>
      </c>
      <c r="U161" s="351">
        <f>'Flusso dati statici sensori'!AF205</f>
        <v>4.5999999999999999E-2</v>
      </c>
      <c r="V161" s="267">
        <f>'Flusso dati statici sensori'!AG205</f>
        <v>6.8999999999999999E-3</v>
      </c>
      <c r="W161" s="345">
        <f>'Flusso dati statici sensori'!AH205</f>
        <v>6.8999999999999999E-3</v>
      </c>
    </row>
    <row r="162" spans="1:23" x14ac:dyDescent="0.2">
      <c r="A162" s="556"/>
      <c r="B162" s="337" t="s">
        <v>1148</v>
      </c>
      <c r="C162" s="344">
        <f>'Flusso dati statici sensori'!B233</f>
        <v>4.8000000000000001E-2</v>
      </c>
      <c r="D162" s="339">
        <f>'Flusso dati statici sensori'!C233</f>
        <v>6.7000000000000004E-2</v>
      </c>
      <c r="E162" s="351">
        <f>'Flusso dati statici sensori'!D233</f>
        <v>4.8000000000000001E-2</v>
      </c>
      <c r="F162" s="267">
        <f>'Flusso dati statici sensori'!E233</f>
        <v>7.1999999999999998E-3</v>
      </c>
      <c r="G162" s="345">
        <f>'Flusso dati statici sensori'!F233</f>
        <v>7.1999999999999998E-3</v>
      </c>
      <c r="I162" s="556"/>
      <c r="J162" s="337" t="s">
        <v>1148</v>
      </c>
      <c r="K162" s="344">
        <f>'Flusso dati statici sensori'!P233</f>
        <v>4.7E-2</v>
      </c>
      <c r="L162" s="339">
        <f>'Flusso dati statici sensori'!Q233</f>
        <v>6.6000000000000003E-2</v>
      </c>
      <c r="M162" s="351">
        <f>'Flusso dati statici sensori'!R233</f>
        <v>4.7E-2</v>
      </c>
      <c r="N162" s="267">
        <f>'Flusso dati statici sensori'!S233</f>
        <v>7.0000000000000001E-3</v>
      </c>
      <c r="O162" s="345">
        <f>'Flusso dati statici sensori'!T233</f>
        <v>7.1000000000000004E-3</v>
      </c>
      <c r="Q162" s="559"/>
      <c r="R162" s="337" t="s">
        <v>1148</v>
      </c>
      <c r="S162" s="344">
        <f>'Flusso dati statici sensori'!AD233</f>
        <v>4.3999999999999997E-2</v>
      </c>
      <c r="T162" s="339">
        <f>'Flusso dati statici sensori'!AE233</f>
        <v>6.2E-2</v>
      </c>
      <c r="U162" s="351">
        <f>'Flusso dati statici sensori'!AF233</f>
        <v>4.3999999999999997E-2</v>
      </c>
      <c r="V162" s="267">
        <f>'Flusso dati statici sensori'!AG233</f>
        <v>6.6E-3</v>
      </c>
      <c r="W162" s="345">
        <f>'Flusso dati statici sensori'!AH233</f>
        <v>6.6E-3</v>
      </c>
    </row>
    <row r="163" spans="1:23" x14ac:dyDescent="0.2">
      <c r="A163" s="556"/>
      <c r="B163" s="337" t="s">
        <v>1149</v>
      </c>
      <c r="C163" s="344">
        <f>'Flusso dati statici sensori'!B260</f>
        <v>4.8000000000000001E-2</v>
      </c>
      <c r="D163" s="339">
        <f>'Flusso dati statici sensori'!C260</f>
        <v>6.8000000000000005E-2</v>
      </c>
      <c r="E163" s="351">
        <f>'Flusso dati statici sensori'!D260</f>
        <v>4.8000000000000001E-2</v>
      </c>
      <c r="F163" s="267">
        <f>'Flusso dati statici sensori'!E260</f>
        <v>7.3000000000000001E-3</v>
      </c>
      <c r="G163" s="345">
        <f>'Flusso dati statici sensori'!F260</f>
        <v>7.3000000000000001E-3</v>
      </c>
      <c r="I163" s="556"/>
      <c r="J163" s="337" t="s">
        <v>1149</v>
      </c>
      <c r="K163" s="344">
        <f>'Flusso dati statici sensori'!P260</f>
        <v>4.9000000000000002E-2</v>
      </c>
      <c r="L163" s="339">
        <f>'Flusso dati statici sensori'!Q260</f>
        <v>6.8000000000000005E-2</v>
      </c>
      <c r="M163" s="351">
        <f>'Flusso dati statici sensori'!R260</f>
        <v>4.9000000000000002E-2</v>
      </c>
      <c r="N163" s="267">
        <f>'Flusso dati statici sensori'!S260</f>
        <v>7.4000000000000003E-3</v>
      </c>
      <c r="O163" s="345">
        <f>'Flusso dati statici sensori'!T260</f>
        <v>7.3000000000000001E-3</v>
      </c>
      <c r="Q163" s="559"/>
      <c r="R163" s="337" t="s">
        <v>1149</v>
      </c>
      <c r="S163" s="344">
        <f>'Flusso dati statici sensori'!AD260</f>
        <v>5.7000000000000002E-2</v>
      </c>
      <c r="T163" s="339">
        <f>'Flusso dati statici sensori'!AE260</f>
        <v>6.7000000000000004E-2</v>
      </c>
      <c r="U163" s="351">
        <f>'Flusso dati statici sensori'!AF260</f>
        <v>4.7E-2</v>
      </c>
      <c r="V163" s="267">
        <f>'Flusso dati statici sensori'!AG260</f>
        <v>7.1999999999999998E-3</v>
      </c>
      <c r="W163" s="345">
        <f>'Flusso dati statici sensori'!AH260</f>
        <v>7.1000000000000004E-3</v>
      </c>
    </row>
    <row r="164" spans="1:23" x14ac:dyDescent="0.2">
      <c r="A164" s="556"/>
      <c r="B164" s="337" t="s">
        <v>1150</v>
      </c>
      <c r="C164" s="344">
        <f>'Flusso dati statici sensori'!B287</f>
        <v>4.5999999999999999E-2</v>
      </c>
      <c r="D164" s="339">
        <f>'Flusso dati statici sensori'!C287</f>
        <v>6.5000000000000002E-2</v>
      </c>
      <c r="E164" s="351">
        <f>'Flusso dati statici sensori'!D287</f>
        <v>4.5999999999999999E-2</v>
      </c>
      <c r="F164" s="267">
        <f>'Flusso dati statici sensori'!E287</f>
        <v>6.8999999999999999E-3</v>
      </c>
      <c r="G164" s="345">
        <f>'Flusso dati statici sensori'!F287</f>
        <v>6.8999999999999999E-3</v>
      </c>
      <c r="I164" s="556"/>
      <c r="J164" s="337" t="s">
        <v>1150</v>
      </c>
      <c r="K164" s="344">
        <f>'Flusso dati statici sensori'!P287</f>
        <v>4.5999999999999999E-2</v>
      </c>
      <c r="L164" s="339">
        <f>'Flusso dati statici sensori'!Q287</f>
        <v>6.5000000000000002E-2</v>
      </c>
      <c r="M164" s="351">
        <f>'Flusso dati statici sensori'!R287</f>
        <v>4.5999999999999999E-2</v>
      </c>
      <c r="N164" s="267">
        <f>'Flusso dati statici sensori'!S287</f>
        <v>7.0000000000000001E-3</v>
      </c>
      <c r="O164" s="345">
        <f>'Flusso dati statici sensori'!T287</f>
        <v>7.0000000000000001E-3</v>
      </c>
      <c r="Q164" s="559"/>
      <c r="R164" s="337" t="s">
        <v>1150</v>
      </c>
      <c r="S164" s="344">
        <f>'Flusso dati statici sensori'!AD287</f>
        <v>4.5999999999999999E-2</v>
      </c>
      <c r="T164" s="339">
        <f>'Flusso dati statici sensori'!AE287</f>
        <v>6.4000000000000001E-2</v>
      </c>
      <c r="U164" s="351">
        <f>'Flusso dati statici sensori'!AF287</f>
        <v>4.5999999999999999E-2</v>
      </c>
      <c r="V164" s="267">
        <f>'Flusso dati statici sensori'!AG287</f>
        <v>6.8999999999999999E-3</v>
      </c>
      <c r="W164" s="345">
        <f>'Flusso dati statici sensori'!AH287</f>
        <v>6.8999999999999999E-3</v>
      </c>
    </row>
    <row r="165" spans="1:23" x14ac:dyDescent="0.2">
      <c r="A165" s="556"/>
      <c r="B165" s="337" t="s">
        <v>1151</v>
      </c>
      <c r="C165" s="344">
        <f>'Flusso dati statici sensori'!B314</f>
        <v>4.4999999999999998E-2</v>
      </c>
      <c r="D165" s="339">
        <f>'Flusso dati statici sensori'!C314</f>
        <v>6.3E-2</v>
      </c>
      <c r="E165" s="351">
        <f>'Flusso dati statici sensori'!D314</f>
        <v>4.4999999999999998E-2</v>
      </c>
      <c r="F165" s="267">
        <f>'Flusso dati statici sensori'!E314</f>
        <v>6.7000000000000002E-3</v>
      </c>
      <c r="G165" s="345">
        <f>'Flusso dati statici sensori'!F314</f>
        <v>6.7999999999999996E-3</v>
      </c>
      <c r="I165" s="556"/>
      <c r="J165" s="337" t="s">
        <v>1151</v>
      </c>
      <c r="K165" s="344">
        <f>'Flusso dati statici sensori'!P314</f>
        <v>4.4999999999999998E-2</v>
      </c>
      <c r="L165" s="339">
        <f>'Flusso dati statici sensori'!Q314</f>
        <v>6.3E-2</v>
      </c>
      <c r="M165" s="351">
        <f>'Flusso dati statici sensori'!R314</f>
        <v>4.4999999999999998E-2</v>
      </c>
      <c r="N165" s="267">
        <f>'Flusso dati statici sensori'!S314</f>
        <v>6.7000000000000002E-3</v>
      </c>
      <c r="O165" s="345">
        <f>'Flusso dati statici sensori'!T314</f>
        <v>6.7999999999999996E-3</v>
      </c>
      <c r="Q165" s="559"/>
      <c r="R165" s="337" t="s">
        <v>1151</v>
      </c>
      <c r="S165" s="344">
        <f>'Flusso dati statici sensori'!AD314</f>
        <v>4.4999999999999998E-2</v>
      </c>
      <c r="T165" s="339">
        <f>'Flusso dati statici sensori'!AE314</f>
        <v>6.3E-2</v>
      </c>
      <c r="U165" s="351">
        <f>'Flusso dati statici sensori'!AF314</f>
        <v>4.4999999999999998E-2</v>
      </c>
      <c r="V165" s="267">
        <f>'Flusso dati statici sensori'!AG314</f>
        <v>6.7000000000000002E-3</v>
      </c>
      <c r="W165" s="345">
        <f>'Flusso dati statici sensori'!AH314</f>
        <v>6.7000000000000002E-3</v>
      </c>
    </row>
    <row r="166" spans="1:23" x14ac:dyDescent="0.2">
      <c r="A166" s="556"/>
      <c r="B166" s="337" t="s">
        <v>1152</v>
      </c>
      <c r="C166" s="344">
        <f>'Flusso dati statici sensori'!B341</f>
        <v>4.8000000000000001E-2</v>
      </c>
      <c r="D166" s="339">
        <f>'Flusso dati statici sensori'!C341</f>
        <v>6.8000000000000005E-2</v>
      </c>
      <c r="E166" s="351">
        <f>'Flusso dati statici sensori'!D341</f>
        <v>4.8000000000000001E-2</v>
      </c>
      <c r="F166" s="267">
        <f>'Flusso dati statici sensori'!E341</f>
        <v>7.3000000000000001E-3</v>
      </c>
      <c r="G166" s="345">
        <f>'Flusso dati statici sensori'!F341</f>
        <v>7.3000000000000001E-3</v>
      </c>
      <c r="I166" s="556"/>
      <c r="J166" s="337" t="s">
        <v>1152</v>
      </c>
      <c r="K166" s="344">
        <f>'Flusso dati statici sensori'!P341</f>
        <v>4.9000000000000002E-2</v>
      </c>
      <c r="L166" s="339">
        <f>'Flusso dati statici sensori'!Q341</f>
        <v>6.8000000000000005E-2</v>
      </c>
      <c r="M166" s="351">
        <f>'Flusso dati statici sensori'!R341</f>
        <v>4.9000000000000002E-2</v>
      </c>
      <c r="N166" s="267">
        <f>'Flusso dati statici sensori'!S341</f>
        <v>7.4000000000000003E-3</v>
      </c>
      <c r="O166" s="345">
        <f>'Flusso dati statici sensori'!T341</f>
        <v>7.3000000000000001E-3</v>
      </c>
      <c r="Q166" s="559"/>
      <c r="R166" s="337" t="s">
        <v>1152</v>
      </c>
      <c r="S166" s="344">
        <f>'Flusso dati statici sensori'!AD341</f>
        <v>4.7E-2</v>
      </c>
      <c r="T166" s="339">
        <f>'Flusso dati statici sensori'!AE341</f>
        <v>6.7000000000000004E-2</v>
      </c>
      <c r="U166" s="351">
        <f>'Flusso dati statici sensori'!AF341</f>
        <v>4.7E-2</v>
      </c>
      <c r="V166" s="267">
        <f>'Flusso dati statici sensori'!AG341</f>
        <v>7.3000000000000001E-3</v>
      </c>
      <c r="W166" s="345">
        <f>'Flusso dati statici sensori'!AH341</f>
        <v>7.1000000000000004E-3</v>
      </c>
    </row>
    <row r="167" spans="1:23" x14ac:dyDescent="0.2">
      <c r="A167" s="556"/>
      <c r="B167" s="337" t="s">
        <v>1153</v>
      </c>
      <c r="C167" s="344">
        <f>'Flusso dati statici sensori'!B369</f>
        <v>4.5999999999999999E-2</v>
      </c>
      <c r="D167" s="339">
        <f>'Flusso dati statici sensori'!C369</f>
        <v>6.5000000000000002E-2</v>
      </c>
      <c r="E167" s="351">
        <f>'Flusso dati statici sensori'!D369</f>
        <v>4.5999999999999999E-2</v>
      </c>
      <c r="F167" s="267">
        <f>'Flusso dati statici sensori'!E369</f>
        <v>7.0000000000000001E-3</v>
      </c>
      <c r="G167" s="345">
        <f>'Flusso dati statici sensori'!F369</f>
        <v>7.0000000000000001E-3</v>
      </c>
      <c r="I167" s="556"/>
      <c r="J167" s="337" t="s">
        <v>1153</v>
      </c>
      <c r="K167" s="344">
        <f>'Flusso dati statici sensori'!P369</f>
        <v>4.5999999999999999E-2</v>
      </c>
      <c r="L167" s="339">
        <f>'Flusso dati statici sensori'!Q369</f>
        <v>6.5000000000000002E-2</v>
      </c>
      <c r="M167" s="351">
        <f>'Flusso dati statici sensori'!R369</f>
        <v>4.5999999999999999E-2</v>
      </c>
      <c r="N167" s="267">
        <f>'Flusso dati statici sensori'!S369</f>
        <v>7.0000000000000001E-3</v>
      </c>
      <c r="O167" s="345">
        <f>'Flusso dati statici sensori'!T369</f>
        <v>7.0000000000000001E-3</v>
      </c>
      <c r="Q167" s="559"/>
      <c r="R167" s="337" t="s">
        <v>1153</v>
      </c>
      <c r="S167" s="344">
        <f>'Flusso dati statici sensori'!AD369</f>
        <v>4.5999999999999999E-2</v>
      </c>
      <c r="T167" s="339">
        <f>'Flusso dati statici sensori'!AE369</f>
        <v>6.4000000000000001E-2</v>
      </c>
      <c r="U167" s="351">
        <f>'Flusso dati statici sensori'!AF369</f>
        <v>4.5999999999999999E-2</v>
      </c>
      <c r="V167" s="267">
        <f>'Flusso dati statici sensori'!AG369</f>
        <v>6.8999999999999999E-3</v>
      </c>
      <c r="W167" s="345">
        <f>'Flusso dati statici sensori'!AH369</f>
        <v>6.8999999999999999E-3</v>
      </c>
    </row>
    <row r="168" spans="1:23" ht="16" thickBot="1" x14ac:dyDescent="0.25">
      <c r="A168" s="557"/>
      <c r="B168" s="338" t="s">
        <v>1154</v>
      </c>
      <c r="C168" s="346">
        <f>'Flusso dati statici sensori'!B397</f>
        <v>4.7E-2</v>
      </c>
      <c r="D168" s="347">
        <f>'Flusso dati statici sensori'!C397</f>
        <v>6.6000000000000003E-2</v>
      </c>
      <c r="E168" s="352">
        <f>'Flusso dati statici sensori'!D397</f>
        <v>4.7E-2</v>
      </c>
      <c r="F168" s="249">
        <f>'Flusso dati statici sensori'!E397</f>
        <v>7.0000000000000001E-3</v>
      </c>
      <c r="G168" s="349">
        <f>'Flusso dati statici sensori'!F397</f>
        <v>7.1000000000000004E-3</v>
      </c>
      <c r="I168" s="557"/>
      <c r="J168" s="338" t="s">
        <v>1154</v>
      </c>
      <c r="K168" s="346">
        <f>'Flusso dati statici sensori'!P397</f>
        <v>4.8000000000000001E-2</v>
      </c>
      <c r="L168" s="347">
        <f>'Flusso dati statici sensori'!Q397</f>
        <v>6.7000000000000004E-2</v>
      </c>
      <c r="M168" s="352">
        <f>'Flusso dati statici sensori'!R397</f>
        <v>4.8000000000000001E-2</v>
      </c>
      <c r="N168" s="249">
        <f>'Flusso dati statici sensori'!S397</f>
        <v>7.1999999999999998E-3</v>
      </c>
      <c r="O168" s="349">
        <f>'Flusso dati statici sensori'!T397</f>
        <v>7.1999999999999998E-3</v>
      </c>
      <c r="Q168" s="560"/>
      <c r="R168" s="338" t="s">
        <v>1154</v>
      </c>
      <c r="S168" s="346">
        <f>'Flusso dati statici sensori'!AD397</f>
        <v>4.5999999999999999E-2</v>
      </c>
      <c r="T168" s="347">
        <f>'Flusso dati statici sensori'!AE397</f>
        <v>6.4000000000000001E-2</v>
      </c>
      <c r="U168" s="352">
        <f>'Flusso dati statici sensori'!AF397</f>
        <v>4.5999999999999999E-2</v>
      </c>
      <c r="V168" s="249">
        <f>'Flusso dati statici sensori'!AG397</f>
        <v>6.8999999999999999E-3</v>
      </c>
      <c r="W168" s="349">
        <f>'Flusso dati statici sensori'!AH397</f>
        <v>6.8999999999999999E-3</v>
      </c>
    </row>
    <row r="171" spans="1:23" ht="16" thickBot="1" x14ac:dyDescent="0.25"/>
    <row r="172" spans="1:23" ht="16" thickBot="1" x14ac:dyDescent="0.25">
      <c r="A172" s="543" t="s">
        <v>936</v>
      </c>
      <c r="B172" s="544"/>
      <c r="C172" s="544"/>
      <c r="D172" s="544"/>
      <c r="E172" s="544"/>
      <c r="F172" s="544"/>
      <c r="G172" s="545"/>
      <c r="I172" s="543" t="s">
        <v>936</v>
      </c>
      <c r="J172" s="544"/>
      <c r="K172" s="544"/>
      <c r="L172" s="544"/>
      <c r="M172" s="544"/>
      <c r="N172" s="544"/>
      <c r="O172" s="545"/>
      <c r="Q172" s="543" t="s">
        <v>936</v>
      </c>
      <c r="R172" s="544"/>
      <c r="S172" s="544"/>
      <c r="T172" s="544"/>
      <c r="U172" s="544"/>
      <c r="V172" s="544"/>
      <c r="W172" s="545"/>
    </row>
    <row r="173" spans="1:23" ht="16" thickBot="1" x14ac:dyDescent="0.25">
      <c r="A173" s="546" t="s">
        <v>1156</v>
      </c>
      <c r="B173" s="548" t="s">
        <v>790</v>
      </c>
      <c r="C173" s="550" t="s">
        <v>1092</v>
      </c>
      <c r="D173" s="551"/>
      <c r="E173" s="552"/>
      <c r="F173" s="553" t="s">
        <v>958</v>
      </c>
      <c r="G173" s="554"/>
      <c r="I173" s="546" t="s">
        <v>1156</v>
      </c>
      <c r="J173" s="548" t="s">
        <v>790</v>
      </c>
      <c r="K173" s="550" t="s">
        <v>1092</v>
      </c>
      <c r="L173" s="551"/>
      <c r="M173" s="552"/>
      <c r="N173" s="553" t="s">
        <v>958</v>
      </c>
      <c r="O173" s="554"/>
      <c r="Q173" s="546" t="s">
        <v>1156</v>
      </c>
      <c r="R173" s="548" t="s">
        <v>790</v>
      </c>
      <c r="S173" s="550" t="s">
        <v>1092</v>
      </c>
      <c r="T173" s="551"/>
      <c r="U173" s="552"/>
      <c r="V173" s="553" t="s">
        <v>958</v>
      </c>
      <c r="W173" s="554"/>
    </row>
    <row r="174" spans="1:23" ht="16" thickBot="1" x14ac:dyDescent="0.25">
      <c r="A174" s="547"/>
      <c r="B174" s="549"/>
      <c r="C174" s="327" t="s">
        <v>950</v>
      </c>
      <c r="D174" s="327" t="s">
        <v>951</v>
      </c>
      <c r="E174" s="327" t="s">
        <v>952</v>
      </c>
      <c r="F174" s="327" t="s">
        <v>956</v>
      </c>
      <c r="G174" s="327" t="s">
        <v>957</v>
      </c>
      <c r="I174" s="547"/>
      <c r="J174" s="549"/>
      <c r="K174" s="327" t="s">
        <v>950</v>
      </c>
      <c r="L174" s="327" t="s">
        <v>951</v>
      </c>
      <c r="M174" s="327" t="s">
        <v>952</v>
      </c>
      <c r="N174" s="327" t="s">
        <v>956</v>
      </c>
      <c r="O174" s="327" t="s">
        <v>957</v>
      </c>
      <c r="Q174" s="547"/>
      <c r="R174" s="549"/>
      <c r="S174" s="327" t="s">
        <v>950</v>
      </c>
      <c r="T174" s="327" t="s">
        <v>951</v>
      </c>
      <c r="U174" s="327" t="s">
        <v>952</v>
      </c>
      <c r="V174" s="327" t="s">
        <v>956</v>
      </c>
      <c r="W174" s="327" t="s">
        <v>957</v>
      </c>
    </row>
    <row r="175" spans="1:23" x14ac:dyDescent="0.2">
      <c r="A175" s="555" t="s">
        <v>1155</v>
      </c>
      <c r="B175" s="336" t="s">
        <v>1140</v>
      </c>
      <c r="C175" s="328">
        <f>'Flusso dati statici sensori'!B18</f>
        <v>4.4999999999999998E-2</v>
      </c>
      <c r="D175" s="341">
        <f>'Flusso dati statici sensori'!C18</f>
        <v>6.3E-2</v>
      </c>
      <c r="E175" s="350">
        <f>'Flusso dati statici sensori'!D18</f>
        <v>4.4999999999999998E-2</v>
      </c>
      <c r="F175" s="266">
        <f>'Flusso dati statici sensori'!E18</f>
        <v>6.7000000000000002E-3</v>
      </c>
      <c r="G175" s="343">
        <f>'Flusso dati statici sensori'!F18</f>
        <v>6.7000000000000002E-3</v>
      </c>
      <c r="I175" s="555" t="s">
        <v>1157</v>
      </c>
      <c r="J175" s="336" t="s">
        <v>1140</v>
      </c>
      <c r="K175" s="328">
        <f>'Flusso dati statici sensori'!P18</f>
        <v>4.4999999999999998E-2</v>
      </c>
      <c r="L175" s="341">
        <f>'Flusso dati statici sensori'!Q18</f>
        <v>6.3E-2</v>
      </c>
      <c r="M175" s="350">
        <f>'Flusso dati statici sensori'!R18</f>
        <v>4.4999999999999998E-2</v>
      </c>
      <c r="N175" s="266">
        <f>'Flusso dati statici sensori'!S18</f>
        <v>6.7999999999999996E-3</v>
      </c>
      <c r="O175" s="343">
        <f>'Flusso dati statici sensori'!T18</f>
        <v>6.7999999999999996E-3</v>
      </c>
      <c r="Q175" s="558" t="s">
        <v>1158</v>
      </c>
      <c r="R175" s="336" t="s">
        <v>1140</v>
      </c>
      <c r="S175" s="328">
        <f>'Flusso dati statici sensori'!AD18</f>
        <v>4.3999999999999997E-2</v>
      </c>
      <c r="T175" s="341">
        <f>'Flusso dati statici sensori'!AE18</f>
        <v>6.3E-2</v>
      </c>
      <c r="U175" s="350">
        <f>'Flusso dati statici sensori'!AF18</f>
        <v>4.3999999999999997E-2</v>
      </c>
      <c r="V175" s="266">
        <f>'Flusso dati statici sensori'!AG18</f>
        <v>6.7000000000000002E-3</v>
      </c>
      <c r="W175" s="343">
        <f>'Flusso dati statici sensori'!AH18</f>
        <v>6.7000000000000002E-3</v>
      </c>
    </row>
    <row r="176" spans="1:23" x14ac:dyDescent="0.2">
      <c r="A176" s="556"/>
      <c r="B176" s="337" t="s">
        <v>1141</v>
      </c>
      <c r="C176" s="344">
        <f>'Flusso dati statici sensori'!B44</f>
        <v>4.4999999999999998E-2</v>
      </c>
      <c r="D176" s="339">
        <f>'Flusso dati statici sensori'!C44</f>
        <v>6.3E-2</v>
      </c>
      <c r="E176" s="351">
        <f>'Flusso dati statici sensori'!D44</f>
        <v>4.4999999999999998E-2</v>
      </c>
      <c r="F176" s="267">
        <f>'Flusso dati statici sensori'!E44</f>
        <v>6.7999999999999996E-3</v>
      </c>
      <c r="G176" s="345">
        <f>'Flusso dati statici sensori'!F44</f>
        <v>6.7999999999999996E-3</v>
      </c>
      <c r="I176" s="556"/>
      <c r="J176" s="337" t="s">
        <v>1141</v>
      </c>
      <c r="K176" s="344">
        <f>'Flusso dati statici sensori'!P44</f>
        <v>4.3999999999999997E-2</v>
      </c>
      <c r="L176" s="339">
        <f>'Flusso dati statici sensori'!Q44</f>
        <v>6.0999999999999999E-2</v>
      </c>
      <c r="M176" s="351">
        <f>'Flusso dati statici sensori'!R44</f>
        <v>4.3999999999999997E-2</v>
      </c>
      <c r="N176" s="267">
        <f>'Flusso dati statici sensori'!S44</f>
        <v>6.6E-3</v>
      </c>
      <c r="O176" s="345">
        <f>'Flusso dati statici sensori'!T44</f>
        <v>6.6E-3</v>
      </c>
      <c r="Q176" s="559"/>
      <c r="R176" s="337" t="s">
        <v>1141</v>
      </c>
      <c r="S176" s="344">
        <f>'Flusso dati statici sensori'!AD44</f>
        <v>4.4999999999999998E-2</v>
      </c>
      <c r="T176" s="339">
        <f>'Flusso dati statici sensori'!AE44</f>
        <v>6.4000000000000001E-2</v>
      </c>
      <c r="U176" s="351">
        <f>'Flusso dati statici sensori'!AF44</f>
        <v>4.4999999999999998E-2</v>
      </c>
      <c r="V176" s="267">
        <f>'Flusso dati statici sensori'!AG44</f>
        <v>6.7999999999999996E-3</v>
      </c>
      <c r="W176" s="345">
        <f>'Flusso dati statici sensori'!AH44</f>
        <v>6.7000000000000002E-3</v>
      </c>
    </row>
    <row r="177" spans="1:23" x14ac:dyDescent="0.2">
      <c r="A177" s="556"/>
      <c r="B177" s="337" t="s">
        <v>1142</v>
      </c>
      <c r="C177" s="344">
        <f>'Flusso dati statici sensori'!B71</f>
        <v>4.3999999999999997E-2</v>
      </c>
      <c r="D177" s="339">
        <f>'Flusso dati statici sensori'!C71</f>
        <v>6.0999999999999999E-2</v>
      </c>
      <c r="E177" s="351">
        <f>'Flusso dati statici sensori'!D71</f>
        <v>4.3999999999999997E-2</v>
      </c>
      <c r="F177" s="267">
        <f>'Flusso dati statici sensori'!E71</f>
        <v>6.6E-3</v>
      </c>
      <c r="G177" s="345">
        <f>'Flusso dati statici sensori'!F71</f>
        <v>6.6E-3</v>
      </c>
      <c r="I177" s="556"/>
      <c r="J177" s="337" t="s">
        <v>1142</v>
      </c>
      <c r="K177" s="344">
        <f>'Flusso dati statici sensori'!P71</f>
        <v>4.5999999999999999E-2</v>
      </c>
      <c r="L177" s="339">
        <f>'Flusso dati statici sensori'!Q71</f>
        <v>6.5000000000000002E-2</v>
      </c>
      <c r="M177" s="351">
        <f>'Flusso dati statici sensori'!R71</f>
        <v>4.5999999999999999E-2</v>
      </c>
      <c r="N177" s="267">
        <f>'Flusso dati statici sensori'!S71</f>
        <v>6.8999999999999999E-3</v>
      </c>
      <c r="O177" s="345">
        <f>'Flusso dati statici sensori'!T71</f>
        <v>6.8999999999999999E-3</v>
      </c>
      <c r="Q177" s="559"/>
      <c r="R177" s="337" t="s">
        <v>1142</v>
      </c>
      <c r="S177" s="344">
        <f>'Flusso dati statici sensori'!AD71</f>
        <v>4.5999999999999999E-2</v>
      </c>
      <c r="T177" s="339">
        <f>'Flusso dati statici sensori'!AE71</f>
        <v>6.4000000000000001E-2</v>
      </c>
      <c r="U177" s="351">
        <f>'Flusso dati statici sensori'!AF71</f>
        <v>4.5999999999999999E-2</v>
      </c>
      <c r="V177" s="267">
        <f>'Flusso dati statici sensori'!AG71</f>
        <v>6.8999999999999999E-3</v>
      </c>
      <c r="W177" s="345">
        <f>'Flusso dati statici sensori'!AH71</f>
        <v>6.8999999999999999E-3</v>
      </c>
    </row>
    <row r="178" spans="1:23" x14ac:dyDescent="0.2">
      <c r="A178" s="556"/>
      <c r="B178" s="337" t="s">
        <v>1143</v>
      </c>
      <c r="C178" s="344">
        <f>'Flusso dati statici sensori'!B98</f>
        <v>4.4999999999999998E-2</v>
      </c>
      <c r="D178" s="339">
        <f>'Flusso dati statici sensori'!C98</f>
        <v>6.3E-2</v>
      </c>
      <c r="E178" s="351">
        <f>'Flusso dati statici sensori'!D98</f>
        <v>4.4999999999999998E-2</v>
      </c>
      <c r="F178" s="267">
        <f>'Flusso dati statici sensori'!E98</f>
        <v>6.7999999999999996E-3</v>
      </c>
      <c r="G178" s="345">
        <f>'Flusso dati statici sensori'!F98</f>
        <v>6.8999999999999999E-3</v>
      </c>
      <c r="I178" s="556"/>
      <c r="J178" s="337" t="s">
        <v>1143</v>
      </c>
      <c r="K178" s="344">
        <f>'Flusso dati statici sensori'!P98</f>
        <v>4.5999999999999999E-2</v>
      </c>
      <c r="L178" s="339">
        <f>'Flusso dati statici sensori'!Q98</f>
        <v>6.4000000000000001E-2</v>
      </c>
      <c r="M178" s="351">
        <f>'Flusso dati statici sensori'!R98</f>
        <v>4.5999999999999999E-2</v>
      </c>
      <c r="N178" s="267">
        <f>'Flusso dati statici sensori'!S98</f>
        <v>6.7999999999999996E-3</v>
      </c>
      <c r="O178" s="345">
        <f>'Flusso dati statici sensori'!T98</f>
        <v>6.8999999999999999E-3</v>
      </c>
      <c r="Q178" s="559"/>
      <c r="R178" s="337" t="s">
        <v>1143</v>
      </c>
      <c r="S178" s="344">
        <f>'Flusso dati statici sensori'!AD98</f>
        <v>4.4999999999999998E-2</v>
      </c>
      <c r="T178" s="339">
        <f>'Flusso dati statici sensori'!AE98</f>
        <v>6.4000000000000001E-2</v>
      </c>
      <c r="U178" s="351">
        <f>'Flusso dati statici sensori'!AF98</f>
        <v>4.4999999999999998E-2</v>
      </c>
      <c r="V178" s="267">
        <f>'Flusso dati statici sensori'!AG98</f>
        <v>6.7999999999999996E-3</v>
      </c>
      <c r="W178" s="345">
        <f>'Flusso dati statici sensori'!AH98</f>
        <v>6.7999999999999996E-3</v>
      </c>
    </row>
    <row r="179" spans="1:23" x14ac:dyDescent="0.2">
      <c r="A179" s="556"/>
      <c r="B179" s="337" t="s">
        <v>1144</v>
      </c>
      <c r="C179" s="344">
        <f>'Flusso dati statici sensori'!B125</f>
        <v>4.3999999999999997E-2</v>
      </c>
      <c r="D179" s="339">
        <f>'Flusso dati statici sensori'!C125</f>
        <v>6.2E-2</v>
      </c>
      <c r="E179" s="351">
        <f>'Flusso dati statici sensori'!D125</f>
        <v>4.3999999999999997E-2</v>
      </c>
      <c r="F179" s="267">
        <f>'Flusso dati statici sensori'!E125</f>
        <v>6.7999999999999996E-3</v>
      </c>
      <c r="G179" s="345">
        <f>'Flusso dati statici sensori'!F125</f>
        <v>6.8999999999999999E-3</v>
      </c>
      <c r="I179" s="556"/>
      <c r="J179" s="337" t="s">
        <v>1144</v>
      </c>
      <c r="K179" s="344">
        <f>'Flusso dati statici sensori'!P125</f>
        <v>4.4999999999999998E-2</v>
      </c>
      <c r="L179" s="339">
        <f>'Flusso dati statici sensori'!Q125</f>
        <v>6.4000000000000001E-2</v>
      </c>
      <c r="M179" s="351">
        <f>'Flusso dati statici sensori'!R125</f>
        <v>4.5999999999999999E-2</v>
      </c>
      <c r="N179" s="267">
        <f>'Flusso dati statici sensori'!S125</f>
        <v>6.8999999999999999E-3</v>
      </c>
      <c r="O179" s="345">
        <f>'Flusso dati statici sensori'!T125</f>
        <v>6.8999999999999999E-3</v>
      </c>
      <c r="Q179" s="559"/>
      <c r="R179" s="337" t="s">
        <v>1144</v>
      </c>
      <c r="S179" s="344">
        <f>'Flusso dati statici sensori'!AD125</f>
        <v>4.4999999999999998E-2</v>
      </c>
      <c r="T179" s="339">
        <f>'Flusso dati statici sensori'!AE125</f>
        <v>6.4000000000000001E-2</v>
      </c>
      <c r="U179" s="351">
        <f>'Flusso dati statici sensori'!AF125</f>
        <v>4.4999999999999998E-2</v>
      </c>
      <c r="V179" s="267">
        <f>'Flusso dati statici sensori'!AG125</f>
        <v>6.7999999999999996E-3</v>
      </c>
      <c r="W179" s="345">
        <f>'Flusso dati statici sensori'!AH125</f>
        <v>6.7999999999999996E-3</v>
      </c>
    </row>
    <row r="180" spans="1:23" x14ac:dyDescent="0.2">
      <c r="A180" s="556"/>
      <c r="B180" s="337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6.7000000000000002E-3</v>
      </c>
      <c r="G180" s="345">
        <f>'Flusso dati statici sensori'!F152</f>
        <v>6.7000000000000002E-3</v>
      </c>
      <c r="I180" s="556"/>
      <c r="J180" s="337" t="s">
        <v>1145</v>
      </c>
      <c r="K180" s="215">
        <f>'Flusso dati statici sensori'!P152</f>
        <v>4.4999999999999998E-2</v>
      </c>
      <c r="L180" s="214">
        <f>'Flusso dati statici sensori'!Q152</f>
        <v>6.3E-2</v>
      </c>
      <c r="M180" s="179">
        <f>'Flusso dati statici sensori'!R152</f>
        <v>4.5999999999999999E-2</v>
      </c>
      <c r="N180" s="267">
        <f>'Flusso dati statici sensori'!S152</f>
        <v>6.8999999999999999E-3</v>
      </c>
      <c r="O180" s="345">
        <f>'Flusso dati statici sensori'!T152</f>
        <v>6.8999999999999999E-3</v>
      </c>
      <c r="Q180" s="559"/>
      <c r="R180" s="337" t="s">
        <v>1145</v>
      </c>
      <c r="S180" s="215">
        <f>'Flusso dati statici sensori'!AD152</f>
        <v>4.4999999999999998E-2</v>
      </c>
      <c r="T180" s="214">
        <f>'Flusso dati statici sensori'!AE152</f>
        <v>6.4000000000000001E-2</v>
      </c>
      <c r="U180" s="179">
        <f>'Flusso dati statici sensori'!AF152</f>
        <v>4.4999999999999998E-2</v>
      </c>
      <c r="V180" s="267">
        <f>'Flusso dati statici sensori'!AG152</f>
        <v>6.8999999999999999E-3</v>
      </c>
      <c r="W180" s="345">
        <f>'Flusso dati statici sensori'!AH152</f>
        <v>6.7999999999999996E-3</v>
      </c>
    </row>
    <row r="181" spans="1:23" x14ac:dyDescent="0.2">
      <c r="A181" s="556"/>
      <c r="B181" s="337" t="s">
        <v>1146</v>
      </c>
      <c r="C181" s="344">
        <f>'Flusso dati statici sensori'!B179</f>
        <v>4.4999999999999998E-2</v>
      </c>
      <c r="D181" s="339">
        <f>'Flusso dati statici sensori'!C179</f>
        <v>6.3E-2</v>
      </c>
      <c r="E181" s="351">
        <f>'Flusso dati statici sensori'!D179</f>
        <v>4.4999999999999998E-2</v>
      </c>
      <c r="F181" s="267">
        <f>'Flusso dati statici sensori'!E179</f>
        <v>6.7000000000000002E-3</v>
      </c>
      <c r="G181" s="345">
        <f>'Flusso dati statici sensori'!F179</f>
        <v>6.7000000000000002E-3</v>
      </c>
      <c r="I181" s="556"/>
      <c r="J181" s="337" t="s">
        <v>1146</v>
      </c>
      <c r="K181" s="344">
        <f>'Flusso dati statici sensori'!P179</f>
        <v>4.4999999999999998E-2</v>
      </c>
      <c r="L181" s="339">
        <f>'Flusso dati statici sensori'!Q179</f>
        <v>6.3E-2</v>
      </c>
      <c r="M181" s="351">
        <f>'Flusso dati statici sensori'!R179</f>
        <v>4.4999999999999998E-2</v>
      </c>
      <c r="N181" s="267">
        <f>'Flusso dati statici sensori'!S179</f>
        <v>6.7000000000000002E-3</v>
      </c>
      <c r="O181" s="345">
        <f>'Flusso dati statici sensori'!T179</f>
        <v>6.7999999999999996E-3</v>
      </c>
      <c r="Q181" s="559"/>
      <c r="R181" s="337" t="s">
        <v>1146</v>
      </c>
      <c r="S181" s="344">
        <f>'Flusso dati statici sensori'!AD179</f>
        <v>4.3999999999999997E-2</v>
      </c>
      <c r="T181" s="339">
        <f>'Flusso dati statici sensori'!AE179</f>
        <v>6.2E-2</v>
      </c>
      <c r="U181" s="351">
        <f>'Flusso dati statici sensori'!AF179</f>
        <v>4.3999999999999997E-2</v>
      </c>
      <c r="V181" s="267">
        <f>'Flusso dati statici sensori'!AG179</f>
        <v>6.7000000000000002E-3</v>
      </c>
      <c r="W181" s="345">
        <f>'Flusso dati statici sensori'!AH179</f>
        <v>6.7000000000000002E-3</v>
      </c>
    </row>
    <row r="182" spans="1:23" x14ac:dyDescent="0.2">
      <c r="A182" s="556"/>
      <c r="B182" s="337" t="s">
        <v>1147</v>
      </c>
      <c r="C182" s="344">
        <f>'Flusso dati statici sensori'!B206</f>
        <v>4.4999999999999998E-2</v>
      </c>
      <c r="D182" s="339">
        <f>'Flusso dati statici sensori'!C206</f>
        <v>6.3E-2</v>
      </c>
      <c r="E182" s="351">
        <f>'Flusso dati statici sensori'!D206</f>
        <v>4.4999999999999998E-2</v>
      </c>
      <c r="F182" s="267">
        <f>'Flusso dati statici sensori'!E206</f>
        <v>6.7000000000000002E-3</v>
      </c>
      <c r="G182" s="345">
        <f>'Flusso dati statici sensori'!F206</f>
        <v>6.7999999999999996E-3</v>
      </c>
      <c r="I182" s="556"/>
      <c r="J182" s="337" t="s">
        <v>1147</v>
      </c>
      <c r="K182" s="344">
        <f>'Flusso dati statici sensori'!P206</f>
        <v>4.4999999999999998E-2</v>
      </c>
      <c r="L182" s="339">
        <f>'Flusso dati statici sensori'!Q206</f>
        <v>6.4000000000000001E-2</v>
      </c>
      <c r="M182" s="351">
        <f>'Flusso dati statici sensori'!R206</f>
        <v>4.4999999999999998E-2</v>
      </c>
      <c r="N182" s="267">
        <f>'Flusso dati statici sensori'!S206</f>
        <v>6.7999999999999996E-3</v>
      </c>
      <c r="O182" s="345">
        <f>'Flusso dati statici sensori'!T206</f>
        <v>6.7999999999999996E-3</v>
      </c>
      <c r="Q182" s="559"/>
      <c r="R182" s="337" t="s">
        <v>1147</v>
      </c>
      <c r="S182" s="344">
        <f>'Flusso dati statici sensori'!AD206</f>
        <v>4.4999999999999998E-2</v>
      </c>
      <c r="T182" s="339">
        <f>'Flusso dati statici sensori'!AE206</f>
        <v>6.3E-2</v>
      </c>
      <c r="U182" s="351">
        <f>'Flusso dati statici sensori'!AF206</f>
        <v>4.4999999999999998E-2</v>
      </c>
      <c r="V182" s="267">
        <f>'Flusso dati statici sensori'!AG206</f>
        <v>6.7000000000000002E-3</v>
      </c>
      <c r="W182" s="345">
        <f>'Flusso dati statici sensori'!AH206</f>
        <v>6.7000000000000002E-3</v>
      </c>
    </row>
    <row r="183" spans="1:23" x14ac:dyDescent="0.2">
      <c r="A183" s="556"/>
      <c r="B183" s="337" t="s">
        <v>1148</v>
      </c>
      <c r="C183" s="344">
        <f>'Flusso dati statici sensori'!B234</f>
        <v>4.5999999999999999E-2</v>
      </c>
      <c r="D183" s="339">
        <f>'Flusso dati statici sensori'!C234</f>
        <v>6.5000000000000002E-2</v>
      </c>
      <c r="E183" s="351">
        <f>'Flusso dati statici sensori'!D234</f>
        <v>4.5999999999999999E-2</v>
      </c>
      <c r="F183" s="267">
        <f>'Flusso dati statici sensori'!E234</f>
        <v>7.0000000000000001E-3</v>
      </c>
      <c r="G183" s="345">
        <f>'Flusso dati statici sensori'!F234</f>
        <v>7.0000000000000001E-3</v>
      </c>
      <c r="I183" s="556"/>
      <c r="J183" s="337" t="s">
        <v>1148</v>
      </c>
      <c r="K183" s="344">
        <f>'Flusso dati statici sensori'!P234</f>
        <v>4.5999999999999999E-2</v>
      </c>
      <c r="L183" s="339">
        <f>'Flusso dati statici sensori'!Q234</f>
        <v>6.4000000000000001E-2</v>
      </c>
      <c r="M183" s="351">
        <f>'Flusso dati statici sensori'!R234</f>
        <v>4.5999999999999999E-2</v>
      </c>
      <c r="N183" s="267">
        <f>'Flusso dati statici sensori'!S234</f>
        <v>6.7999999999999996E-3</v>
      </c>
      <c r="O183" s="345">
        <f>'Flusso dati statici sensori'!T234</f>
        <v>6.7999999999999996E-3</v>
      </c>
      <c r="Q183" s="559"/>
      <c r="R183" s="337" t="s">
        <v>1148</v>
      </c>
      <c r="S183" s="344">
        <f>'Flusso dati statici sensori'!AD234</f>
        <v>4.3999999999999997E-2</v>
      </c>
      <c r="T183" s="339">
        <f>'Flusso dati statici sensori'!AE234</f>
        <v>6.2E-2</v>
      </c>
      <c r="U183" s="351">
        <f>'Flusso dati statici sensori'!AF234</f>
        <v>4.3999999999999997E-2</v>
      </c>
      <c r="V183" s="267">
        <f>'Flusso dati statici sensori'!AG234</f>
        <v>6.4999999999999997E-3</v>
      </c>
      <c r="W183" s="345">
        <f>'Flusso dati statici sensori'!AH234</f>
        <v>6.6E-3</v>
      </c>
    </row>
    <row r="184" spans="1:23" x14ac:dyDescent="0.2">
      <c r="A184" s="556"/>
      <c r="B184" s="337" t="s">
        <v>1149</v>
      </c>
      <c r="C184" s="344">
        <f>'Flusso dati statici sensori'!B261</f>
        <v>4.7E-2</v>
      </c>
      <c r="D184" s="339">
        <f>'Flusso dati statici sensori'!C261</f>
        <v>6.6000000000000003E-2</v>
      </c>
      <c r="E184" s="351">
        <f>'Flusso dati statici sensori'!D261</f>
        <v>4.7E-2</v>
      </c>
      <c r="F184" s="267">
        <f>'Flusso dati statici sensori'!E261</f>
        <v>7.0000000000000001E-3</v>
      </c>
      <c r="G184" s="345">
        <f>'Flusso dati statici sensori'!F261</f>
        <v>7.1000000000000004E-3</v>
      </c>
      <c r="I184" s="556"/>
      <c r="J184" s="337" t="s">
        <v>1149</v>
      </c>
      <c r="K184" s="344">
        <f>'Flusso dati statici sensori'!P261</f>
        <v>4.7E-2</v>
      </c>
      <c r="L184" s="339">
        <f>'Flusso dati statici sensori'!Q261</f>
        <v>6.6000000000000003E-2</v>
      </c>
      <c r="M184" s="351">
        <f>'Flusso dati statici sensori'!R261</f>
        <v>4.7E-2</v>
      </c>
      <c r="N184" s="267">
        <f>'Flusso dati statici sensori'!S261</f>
        <v>7.1000000000000004E-3</v>
      </c>
      <c r="O184" s="345">
        <f>'Flusso dati statici sensori'!T261</f>
        <v>7.1000000000000004E-3</v>
      </c>
      <c r="Q184" s="559"/>
      <c r="R184" s="337" t="s">
        <v>1149</v>
      </c>
      <c r="S184" s="344">
        <f>'Flusso dati statici sensori'!AD261</f>
        <v>4.5999999999999999E-2</v>
      </c>
      <c r="T184" s="339">
        <f>'Flusso dati statici sensori'!AE261</f>
        <v>6.5000000000000002E-2</v>
      </c>
      <c r="U184" s="351">
        <f>'Flusso dati statici sensori'!AF261</f>
        <v>4.5999999999999999E-2</v>
      </c>
      <c r="V184" s="267">
        <f>'Flusso dati statici sensori'!AG261</f>
        <v>6.8999999999999999E-3</v>
      </c>
      <c r="W184" s="345">
        <f>'Flusso dati statici sensori'!AH261</f>
        <v>6.8999999999999999E-3</v>
      </c>
    </row>
    <row r="185" spans="1:23" x14ac:dyDescent="0.2">
      <c r="A185" s="556"/>
      <c r="B185" s="337" t="s">
        <v>1150</v>
      </c>
      <c r="C185" s="344">
        <f>'Flusso dati statici sensori'!B288</f>
        <v>4.4999999999999998E-2</v>
      </c>
      <c r="D185" s="339">
        <f>'Flusso dati statici sensori'!C288</f>
        <v>6.4000000000000001E-2</v>
      </c>
      <c r="E185" s="351">
        <f>'Flusso dati statici sensori'!D288</f>
        <v>4.4999999999999998E-2</v>
      </c>
      <c r="F185" s="267">
        <f>'Flusso dati statici sensori'!E288</f>
        <v>6.7999999999999996E-3</v>
      </c>
      <c r="G185" s="345">
        <f>'Flusso dati statici sensori'!F288</f>
        <v>6.7999999999999996E-3</v>
      </c>
      <c r="I185" s="556"/>
      <c r="J185" s="337" t="s">
        <v>1150</v>
      </c>
      <c r="K185" s="344">
        <f>'Flusso dati statici sensori'!P288</f>
        <v>4.4999999999999998E-2</v>
      </c>
      <c r="L185" s="339">
        <f>'Flusso dati statici sensori'!Q288</f>
        <v>6.4000000000000001E-2</v>
      </c>
      <c r="M185" s="351">
        <f>'Flusso dati statici sensori'!R288</f>
        <v>4.4999999999999998E-2</v>
      </c>
      <c r="N185" s="267">
        <f>'Flusso dati statici sensori'!S288</f>
        <v>6.7999999999999996E-3</v>
      </c>
      <c r="O185" s="345">
        <f>'Flusso dati statici sensori'!T288</f>
        <v>6.8999999999999999E-3</v>
      </c>
      <c r="Q185" s="559"/>
      <c r="R185" s="337" t="s">
        <v>1150</v>
      </c>
      <c r="S185" s="344">
        <f>'Flusso dati statici sensori'!AD288</f>
        <v>4.4999999999999998E-2</v>
      </c>
      <c r="T185" s="339">
        <f>'Flusso dati statici sensori'!AE288</f>
        <v>6.3E-2</v>
      </c>
      <c r="U185" s="351">
        <f>'Flusso dati statici sensori'!AF288</f>
        <v>4.4999999999999998E-2</v>
      </c>
      <c r="V185" s="267">
        <f>'Flusso dati statici sensori'!AG288</f>
        <v>6.7000000000000002E-3</v>
      </c>
      <c r="W185" s="345">
        <f>'Flusso dati statici sensori'!AH288</f>
        <v>6.7000000000000002E-3</v>
      </c>
    </row>
    <row r="186" spans="1:23" x14ac:dyDescent="0.2">
      <c r="A186" s="556"/>
      <c r="B186" s="337" t="s">
        <v>1151</v>
      </c>
      <c r="C186" s="344">
        <f>'Flusso dati statici sensori'!B315</f>
        <v>4.3999999999999997E-2</v>
      </c>
      <c r="D186" s="339">
        <f>'Flusso dati statici sensori'!C315</f>
        <v>6.2E-2</v>
      </c>
      <c r="E186" s="351">
        <f>'Flusso dati statici sensori'!D315</f>
        <v>4.3999999999999997E-2</v>
      </c>
      <c r="F186" s="267">
        <f>'Flusso dati statici sensori'!E315</f>
        <v>6.7000000000000002E-3</v>
      </c>
      <c r="G186" s="345">
        <f>'Flusso dati statici sensori'!F315</f>
        <v>6.7000000000000002E-3</v>
      </c>
      <c r="I186" s="556"/>
      <c r="J186" s="337" t="s">
        <v>1151</v>
      </c>
      <c r="K186" s="344">
        <f>'Flusso dati statici sensori'!P315</f>
        <v>4.3999999999999997E-2</v>
      </c>
      <c r="L186" s="339">
        <f>'Flusso dati statici sensori'!Q315</f>
        <v>6.2E-2</v>
      </c>
      <c r="M186" s="351">
        <f>'Flusso dati statici sensori'!R315</f>
        <v>4.3999999999999997E-2</v>
      </c>
      <c r="N186" s="267">
        <f>'Flusso dati statici sensori'!S315</f>
        <v>6.7000000000000002E-3</v>
      </c>
      <c r="O186" s="345">
        <f>'Flusso dati statici sensori'!T315</f>
        <v>6.7000000000000002E-3</v>
      </c>
      <c r="Q186" s="559"/>
      <c r="R186" s="337" t="s">
        <v>1151</v>
      </c>
      <c r="S186" s="344">
        <f>'Flusso dati statici sensori'!AD315</f>
        <v>4.4999999999999998E-2</v>
      </c>
      <c r="T186" s="339">
        <f>'Flusso dati statici sensori'!AE315</f>
        <v>6.3E-2</v>
      </c>
      <c r="U186" s="351">
        <f>'Flusso dati statici sensori'!AF315</f>
        <v>4.4999999999999998E-2</v>
      </c>
      <c r="V186" s="267">
        <f>'Flusso dati statici sensori'!AG315</f>
        <v>6.7000000000000002E-3</v>
      </c>
      <c r="W186" s="345">
        <f>'Flusso dati statici sensori'!AH315</f>
        <v>6.6E-3</v>
      </c>
    </row>
    <row r="187" spans="1:23" x14ac:dyDescent="0.2">
      <c r="A187" s="556"/>
      <c r="B187" s="337" t="s">
        <v>1152</v>
      </c>
      <c r="C187" s="344">
        <f>'Flusso dati statici sensori'!B342</f>
        <v>4.7E-2</v>
      </c>
      <c r="D187" s="339">
        <f>'Flusso dati statici sensori'!C342</f>
        <v>6.6000000000000003E-2</v>
      </c>
      <c r="E187" s="351">
        <f>'Flusso dati statici sensori'!D342</f>
        <v>4.7E-2</v>
      </c>
      <c r="F187" s="267">
        <f>'Flusso dati statici sensori'!E342</f>
        <v>7.0000000000000001E-3</v>
      </c>
      <c r="G187" s="345">
        <f>'Flusso dati statici sensori'!F342</f>
        <v>7.0000000000000001E-3</v>
      </c>
      <c r="I187" s="556"/>
      <c r="J187" s="337" t="s">
        <v>1152</v>
      </c>
      <c r="K187" s="344">
        <f>'Flusso dati statici sensori'!P342</f>
        <v>4.7E-2</v>
      </c>
      <c r="L187" s="339">
        <f>'Flusso dati statici sensori'!Q342</f>
        <v>6.6000000000000003E-2</v>
      </c>
      <c r="M187" s="351">
        <f>'Flusso dati statici sensori'!R342</f>
        <v>4.7E-2</v>
      </c>
      <c r="N187" s="267">
        <f>'Flusso dati statici sensori'!S342</f>
        <v>7.1000000000000004E-3</v>
      </c>
      <c r="O187" s="345">
        <f>'Flusso dati statici sensori'!T342</f>
        <v>7.1000000000000004E-3</v>
      </c>
      <c r="Q187" s="559"/>
      <c r="R187" s="337" t="s">
        <v>1152</v>
      </c>
      <c r="S187" s="344">
        <f>'Flusso dati statici sensori'!AD342</f>
        <v>4.5999999999999999E-2</v>
      </c>
      <c r="T187" s="339">
        <f>'Flusso dati statici sensori'!AE342</f>
        <v>6.5000000000000002E-2</v>
      </c>
      <c r="U187" s="351">
        <f>'Flusso dati statici sensori'!AF342</f>
        <v>4.5999999999999999E-2</v>
      </c>
      <c r="V187" s="267">
        <f>'Flusso dati statici sensori'!AG342</f>
        <v>6.8999999999999999E-3</v>
      </c>
      <c r="W187" s="345">
        <f>'Flusso dati statici sensori'!AH342</f>
        <v>6.8999999999999999E-3</v>
      </c>
    </row>
    <row r="188" spans="1:23" x14ac:dyDescent="0.2">
      <c r="A188" s="556"/>
      <c r="B188" s="337" t="s">
        <v>1153</v>
      </c>
      <c r="C188" s="344">
        <f>'Flusso dati statici sensori'!B370</f>
        <v>4.4999999999999998E-2</v>
      </c>
      <c r="D188" s="339">
        <f>'Flusso dati statici sensori'!C370</f>
        <v>6.4000000000000001E-2</v>
      </c>
      <c r="E188" s="351">
        <f>'Flusso dati statici sensori'!D370</f>
        <v>4.4999999999999998E-2</v>
      </c>
      <c r="F188" s="267">
        <f>'Flusso dati statici sensori'!E370</f>
        <v>6.7999999999999996E-3</v>
      </c>
      <c r="G188" s="345">
        <f>'Flusso dati statici sensori'!F370</f>
        <v>6.8999999999999999E-3</v>
      </c>
      <c r="I188" s="556"/>
      <c r="J188" s="337" t="s">
        <v>1153</v>
      </c>
      <c r="K188" s="344">
        <f>'Flusso dati statici sensori'!P370</f>
        <v>4.4999999999999998E-2</v>
      </c>
      <c r="L188" s="339">
        <f>'Flusso dati statici sensori'!Q370</f>
        <v>6.4000000000000001E-2</v>
      </c>
      <c r="M188" s="351">
        <f>'Flusso dati statici sensori'!R370</f>
        <v>4.4999999999999998E-2</v>
      </c>
      <c r="N188" s="267">
        <f>'Flusso dati statici sensori'!S370</f>
        <v>6.8999999999999999E-3</v>
      </c>
      <c r="O188" s="345">
        <f>'Flusso dati statici sensori'!T370</f>
        <v>6.8999999999999999E-3</v>
      </c>
      <c r="Q188" s="559"/>
      <c r="R188" s="337" t="s">
        <v>1153</v>
      </c>
      <c r="S188" s="344">
        <f>'Flusso dati statici sensori'!AD370</f>
        <v>4.5999999999999999E-2</v>
      </c>
      <c r="T188" s="339">
        <f>'Flusso dati statici sensori'!AE370</f>
        <v>6.3E-2</v>
      </c>
      <c r="U188" s="351">
        <f>'Flusso dati statici sensori'!AF370</f>
        <v>4.4999999999999998E-2</v>
      </c>
      <c r="V188" s="267">
        <f>'Flusso dati statici sensori'!AG370</f>
        <v>6.7000000000000002E-3</v>
      </c>
      <c r="W188" s="345">
        <f>'Flusso dati statici sensori'!AH370</f>
        <v>6.7000000000000002E-3</v>
      </c>
    </row>
    <row r="189" spans="1:23" ht="16" thickBot="1" x14ac:dyDescent="0.25">
      <c r="A189" s="557"/>
      <c r="B189" s="338" t="s">
        <v>1154</v>
      </c>
      <c r="C189" s="346">
        <f>'Flusso dati statici sensori'!B398</f>
        <v>4.4999999999999998E-2</v>
      </c>
      <c r="D189" s="347">
        <f>'Flusso dati statici sensori'!C398</f>
        <v>6.4000000000000001E-2</v>
      </c>
      <c r="E189" s="352">
        <f>'Flusso dati statici sensori'!D398</f>
        <v>4.5999999999999999E-2</v>
      </c>
      <c r="F189" s="249">
        <f>'Flusso dati statici sensori'!E398</f>
        <v>6.8999999999999999E-3</v>
      </c>
      <c r="G189" s="349">
        <f>'Flusso dati statici sensori'!F398</f>
        <v>6.8999999999999999E-3</v>
      </c>
      <c r="I189" s="557"/>
      <c r="J189" s="338" t="s">
        <v>1154</v>
      </c>
      <c r="K189" s="346">
        <f>'Flusso dati statici sensori'!P398</f>
        <v>4.5999999999999999E-2</v>
      </c>
      <c r="L189" s="347">
        <f>'Flusso dati statici sensori'!Q398</f>
        <v>6.5000000000000002E-2</v>
      </c>
      <c r="M189" s="352">
        <f>'Flusso dati statici sensori'!R398</f>
        <v>4.5999999999999999E-2</v>
      </c>
      <c r="N189" s="249">
        <f>'Flusso dati statici sensori'!S398</f>
        <v>7.0000000000000001E-3</v>
      </c>
      <c r="O189" s="349">
        <f>'Flusso dati statici sensori'!T398</f>
        <v>7.0000000000000001E-3</v>
      </c>
      <c r="Q189" s="560"/>
      <c r="R189" s="338" t="s">
        <v>1154</v>
      </c>
      <c r="S189" s="346">
        <f>'Flusso dati statici sensori'!AD398</f>
        <v>4.4999999999999998E-2</v>
      </c>
      <c r="T189" s="347">
        <f>'Flusso dati statici sensori'!AE398</f>
        <v>6.3E-2</v>
      </c>
      <c r="U189" s="352">
        <f>'Flusso dati statici sensori'!AF398</f>
        <v>4.4999999999999998E-2</v>
      </c>
      <c r="V189" s="249">
        <f>'Flusso dati statici sensori'!AG398</f>
        <v>6.7000000000000002E-3</v>
      </c>
      <c r="W189" s="349">
        <f>'Flusso dati statici sensori'!AH398</f>
        <v>6.7000000000000002E-3</v>
      </c>
    </row>
    <row r="192" spans="1:23" ht="16" thickBot="1" x14ac:dyDescent="0.25"/>
    <row r="193" spans="1:23" ht="16" thickBot="1" x14ac:dyDescent="0.25">
      <c r="A193" s="543" t="s">
        <v>937</v>
      </c>
      <c r="B193" s="544"/>
      <c r="C193" s="544"/>
      <c r="D193" s="544"/>
      <c r="E193" s="544"/>
      <c r="F193" s="544"/>
      <c r="G193" s="545"/>
      <c r="I193" s="543" t="s">
        <v>937</v>
      </c>
      <c r="J193" s="544"/>
      <c r="K193" s="544"/>
      <c r="L193" s="544"/>
      <c r="M193" s="544"/>
      <c r="N193" s="544"/>
      <c r="O193" s="545"/>
      <c r="Q193" s="543" t="s">
        <v>937</v>
      </c>
      <c r="R193" s="544"/>
      <c r="S193" s="544"/>
      <c r="T193" s="544"/>
      <c r="U193" s="544"/>
      <c r="V193" s="544"/>
      <c r="W193" s="545"/>
    </row>
    <row r="194" spans="1:23" ht="16" thickBot="1" x14ac:dyDescent="0.25">
      <c r="A194" s="546" t="s">
        <v>1156</v>
      </c>
      <c r="B194" s="548" t="s">
        <v>790</v>
      </c>
      <c r="C194" s="550" t="s">
        <v>1092</v>
      </c>
      <c r="D194" s="551"/>
      <c r="E194" s="552"/>
      <c r="F194" s="553" t="s">
        <v>958</v>
      </c>
      <c r="G194" s="554"/>
      <c r="I194" s="546" t="s">
        <v>1156</v>
      </c>
      <c r="J194" s="548" t="s">
        <v>790</v>
      </c>
      <c r="K194" s="550" t="s">
        <v>1092</v>
      </c>
      <c r="L194" s="551"/>
      <c r="M194" s="552"/>
      <c r="N194" s="553" t="s">
        <v>958</v>
      </c>
      <c r="O194" s="554"/>
      <c r="Q194" s="546" t="s">
        <v>1156</v>
      </c>
      <c r="R194" s="548" t="s">
        <v>790</v>
      </c>
      <c r="S194" s="550" t="s">
        <v>1092</v>
      </c>
      <c r="T194" s="551"/>
      <c r="U194" s="552"/>
      <c r="V194" s="553" t="s">
        <v>958</v>
      </c>
      <c r="W194" s="554"/>
    </row>
    <row r="195" spans="1:23" ht="16" thickBot="1" x14ac:dyDescent="0.25">
      <c r="A195" s="547"/>
      <c r="B195" s="549"/>
      <c r="C195" s="327" t="s">
        <v>950</v>
      </c>
      <c r="D195" s="327" t="s">
        <v>951</v>
      </c>
      <c r="E195" s="327" t="s">
        <v>952</v>
      </c>
      <c r="F195" s="327" t="s">
        <v>956</v>
      </c>
      <c r="G195" s="327" t="s">
        <v>957</v>
      </c>
      <c r="I195" s="547"/>
      <c r="J195" s="549"/>
      <c r="K195" s="327" t="s">
        <v>950</v>
      </c>
      <c r="L195" s="327" t="s">
        <v>951</v>
      </c>
      <c r="M195" s="327" t="s">
        <v>952</v>
      </c>
      <c r="N195" s="327" t="s">
        <v>956</v>
      </c>
      <c r="O195" s="327" t="s">
        <v>957</v>
      </c>
      <c r="Q195" s="547"/>
      <c r="R195" s="549"/>
      <c r="S195" s="327" t="s">
        <v>950</v>
      </c>
      <c r="T195" s="327" t="s">
        <v>951</v>
      </c>
      <c r="U195" s="327" t="s">
        <v>952</v>
      </c>
      <c r="V195" s="327" t="s">
        <v>956</v>
      </c>
      <c r="W195" s="327" t="s">
        <v>957</v>
      </c>
    </row>
    <row r="196" spans="1:23" x14ac:dyDescent="0.2">
      <c r="A196" s="555" t="s">
        <v>1155</v>
      </c>
      <c r="B196" s="336" t="s">
        <v>1140</v>
      </c>
      <c r="C196" s="328">
        <f>'Flusso dati statici sensori'!B19</f>
        <v>4.3999999999999997E-2</v>
      </c>
      <c r="D196" s="341">
        <f>'Flusso dati statici sensori'!C19</f>
        <v>6.2E-2</v>
      </c>
      <c r="E196" s="350">
        <f>'Flusso dati statici sensori'!D19</f>
        <v>4.3999999999999997E-2</v>
      </c>
      <c r="F196" s="266">
        <f>'Flusso dati statici sensori'!E19</f>
        <v>6.6E-3</v>
      </c>
      <c r="G196" s="343">
        <f>'Flusso dati statici sensori'!F19</f>
        <v>6.6E-3</v>
      </c>
      <c r="I196" s="555" t="s">
        <v>1157</v>
      </c>
      <c r="J196" s="336" t="s">
        <v>1140</v>
      </c>
      <c r="K196" s="328">
        <f>'Flusso dati statici sensori'!P19</f>
        <v>4.3999999999999997E-2</v>
      </c>
      <c r="L196" s="341">
        <f>'Flusso dati statici sensori'!Q19</f>
        <v>6.2E-2</v>
      </c>
      <c r="M196" s="350">
        <f>'Flusso dati statici sensori'!R19</f>
        <v>4.3999999999999997E-2</v>
      </c>
      <c r="N196" s="328">
        <f>'Flusso dati statici sensori'!S19</f>
        <v>6.7000000000000002E-3</v>
      </c>
      <c r="O196" s="216">
        <f>'Flusso dati statici sensori'!T19</f>
        <v>6.7000000000000002E-3</v>
      </c>
      <c r="Q196" s="558" t="s">
        <v>1158</v>
      </c>
      <c r="R196" s="336" t="s">
        <v>1140</v>
      </c>
      <c r="S196" s="328">
        <f>'Flusso dati statici sensori'!AD19</f>
        <v>4.3999999999999997E-2</v>
      </c>
      <c r="T196" s="341">
        <f>'Flusso dati statici sensori'!AE19</f>
        <v>6.2E-2</v>
      </c>
      <c r="U196" s="350">
        <f>'Flusso dati statici sensori'!AF19</f>
        <v>4.3999999999999997E-2</v>
      </c>
      <c r="V196" s="266">
        <f>'Flusso dati statici sensori'!AG19</f>
        <v>6.6E-3</v>
      </c>
      <c r="W196" s="343">
        <f>'Flusso dati statici sensori'!AH19</f>
        <v>6.6E-3</v>
      </c>
    </row>
    <row r="197" spans="1:23" x14ac:dyDescent="0.2">
      <c r="A197" s="556"/>
      <c r="B197" s="337" t="s">
        <v>1141</v>
      </c>
      <c r="C197" s="344">
        <f>'Flusso dati statici sensori'!B45</f>
        <v>4.4999999999999998E-2</v>
      </c>
      <c r="D197" s="339">
        <f>'Flusso dati statici sensori'!C45</f>
        <v>6.3E-2</v>
      </c>
      <c r="E197" s="351">
        <f>'Flusso dati statici sensori'!D45</f>
        <v>4.4999999999999998E-2</v>
      </c>
      <c r="F197" s="267">
        <f>'Flusso dati statici sensori'!E45</f>
        <v>6.7000000000000002E-3</v>
      </c>
      <c r="G197" s="345">
        <f>'Flusso dati statici sensori'!F45</f>
        <v>6.7000000000000002E-3</v>
      </c>
      <c r="I197" s="556"/>
      <c r="J197" s="337" t="s">
        <v>1141</v>
      </c>
      <c r="K197" s="344">
        <f>'Flusso dati statici sensori'!P45</f>
        <v>4.2999999999999997E-2</v>
      </c>
      <c r="L197" s="339">
        <f>'Flusso dati statici sensori'!Q45</f>
        <v>0.06</v>
      </c>
      <c r="M197" s="351">
        <f>'Flusso dati statici sensori'!R45</f>
        <v>4.2999999999999997E-2</v>
      </c>
      <c r="N197" s="344">
        <f>'Flusso dati statici sensori'!S45</f>
        <v>6.4999999999999997E-3</v>
      </c>
      <c r="O197" s="217">
        <f>'Flusso dati statici sensori'!T45</f>
        <v>6.4999999999999997E-3</v>
      </c>
      <c r="Q197" s="559"/>
      <c r="R197" s="337" t="s">
        <v>1141</v>
      </c>
      <c r="S197" s="344">
        <f>'Flusso dati statici sensori'!AD45</f>
        <v>4.3999999999999997E-2</v>
      </c>
      <c r="T197" s="339">
        <f>'Flusso dati statici sensori'!AE45</f>
        <v>6.2E-2</v>
      </c>
      <c r="U197" s="351">
        <f>'Flusso dati statici sensori'!AF45</f>
        <v>4.3999999999999997E-2</v>
      </c>
      <c r="V197" s="267">
        <f>'Flusso dati statici sensori'!AG45</f>
        <v>6.7000000000000002E-3</v>
      </c>
      <c r="W197" s="345">
        <f>'Flusso dati statici sensori'!AH45</f>
        <v>6.6E-3</v>
      </c>
    </row>
    <row r="198" spans="1:23" x14ac:dyDescent="0.2">
      <c r="A198" s="556"/>
      <c r="B198" s="337" t="s">
        <v>1142</v>
      </c>
      <c r="C198" s="344">
        <f>'Flusso dati statici sensori'!B72</f>
        <v>4.2999999999999997E-2</v>
      </c>
      <c r="D198" s="339">
        <f>'Flusso dati statici sensori'!C72</f>
        <v>6.0999999999999999E-2</v>
      </c>
      <c r="E198" s="351">
        <f>'Flusso dati statici sensori'!D72</f>
        <v>0.43</v>
      </c>
      <c r="F198" s="267">
        <f>'Flusso dati statici sensori'!E72</f>
        <v>6.4999999999999997E-3</v>
      </c>
      <c r="G198" s="345">
        <f>'Flusso dati statici sensori'!F72</f>
        <v>6.4999999999999997E-3</v>
      </c>
      <c r="I198" s="556"/>
      <c r="J198" s="337" t="s">
        <v>1142</v>
      </c>
      <c r="K198" s="344">
        <f>'Flusso dati statici sensori'!P72</f>
        <v>4.3999999999999997E-2</v>
      </c>
      <c r="L198" s="339">
        <f>'Flusso dati statici sensori'!Q72</f>
        <v>6.4000000000000001E-2</v>
      </c>
      <c r="M198" s="351">
        <f>'Flusso dati statici sensori'!R72</f>
        <v>4.3999999999999997E-2</v>
      </c>
      <c r="N198" s="344">
        <f>'Flusso dati statici sensori'!S72</f>
        <v>6.7999999999999996E-3</v>
      </c>
      <c r="O198" s="217">
        <f>'Flusso dati statici sensori'!T72</f>
        <v>6.7999999999999996E-3</v>
      </c>
      <c r="Q198" s="559"/>
      <c r="R198" s="337" t="s">
        <v>1142</v>
      </c>
      <c r="S198" s="344">
        <f>'Flusso dati statici sensori'!AD72</f>
        <v>4.4999999999999998E-2</v>
      </c>
      <c r="T198" s="339">
        <f>'Flusso dati statici sensori'!AE72</f>
        <v>6.3E-2</v>
      </c>
      <c r="U198" s="351">
        <f>'Flusso dati statici sensori'!AF72</f>
        <v>4.4999999999999998E-2</v>
      </c>
      <c r="V198" s="267">
        <f>'Flusso dati statici sensori'!AG72</f>
        <v>6.7999999999999996E-3</v>
      </c>
      <c r="W198" s="345">
        <f>'Flusso dati statici sensori'!AH72</f>
        <v>6.7999999999999996E-3</v>
      </c>
    </row>
    <row r="199" spans="1:23" x14ac:dyDescent="0.2">
      <c r="A199" s="556"/>
      <c r="B199" s="337" t="s">
        <v>1143</v>
      </c>
      <c r="C199" s="344">
        <f>'Flusso dati statici sensori'!B99</f>
        <v>4.3999999999999997E-2</v>
      </c>
      <c r="D199" s="339">
        <f>'Flusso dati statici sensori'!C99</f>
        <v>6.3E-2</v>
      </c>
      <c r="E199" s="351">
        <f>'Flusso dati statici sensori'!D99</f>
        <v>4.3999999999999997E-2</v>
      </c>
      <c r="F199" s="267">
        <f>'Flusso dati statici sensori'!E99</f>
        <v>6.7000000000000002E-3</v>
      </c>
      <c r="G199" s="345">
        <f>'Flusso dati statici sensori'!F99</f>
        <v>6.7999999999999996E-3</v>
      </c>
      <c r="I199" s="556"/>
      <c r="J199" s="337" t="s">
        <v>1143</v>
      </c>
      <c r="K199" s="344">
        <f>'Flusso dati statici sensori'!P99</f>
        <v>4.4999999999999998E-2</v>
      </c>
      <c r="L199" s="339">
        <f>'Flusso dati statici sensori'!Q99</f>
        <v>6.4000000000000001E-2</v>
      </c>
      <c r="M199" s="351">
        <f>'Flusso dati statici sensori'!R99</f>
        <v>4.4999999999999998E-2</v>
      </c>
      <c r="N199" s="344">
        <f>'Flusso dati statici sensori'!S99</f>
        <v>6.7999999999999996E-3</v>
      </c>
      <c r="O199" s="217">
        <f>'Flusso dati statici sensori'!T99</f>
        <v>6.7999999999999996E-3</v>
      </c>
      <c r="Q199" s="559"/>
      <c r="R199" s="337" t="s">
        <v>1143</v>
      </c>
      <c r="S199" s="344">
        <f>'Flusso dati statici sensori'!AD99</f>
        <v>4.4999999999999998E-2</v>
      </c>
      <c r="T199" s="339">
        <f>'Flusso dati statici sensori'!AE99</f>
        <v>6.3E-2</v>
      </c>
      <c r="U199" s="351">
        <f>'Flusso dati statici sensori'!AF99</f>
        <v>4.4999999999999998E-2</v>
      </c>
      <c r="V199" s="267">
        <f>'Flusso dati statici sensori'!AG99</f>
        <v>6.7999999999999996E-3</v>
      </c>
      <c r="W199" s="345">
        <f>'Flusso dati statici sensori'!AH99</f>
        <v>6.7000000000000002E-3</v>
      </c>
    </row>
    <row r="200" spans="1:23" x14ac:dyDescent="0.2">
      <c r="A200" s="556"/>
      <c r="B200" s="337" t="s">
        <v>1144</v>
      </c>
      <c r="C200" s="344">
        <f>'Flusso dati statici sensori'!B126</f>
        <v>4.3999999999999997E-2</v>
      </c>
      <c r="D200" s="339">
        <f>'Flusso dati statici sensori'!C126</f>
        <v>6.2E-2</v>
      </c>
      <c r="E200" s="351">
        <f>'Flusso dati statici sensori'!D126</f>
        <v>4.3999999999999997E-2</v>
      </c>
      <c r="F200" s="267">
        <f>'Flusso dati statici sensori'!E126</f>
        <v>6.7000000000000002E-3</v>
      </c>
      <c r="G200" s="345">
        <f>'Flusso dati statici sensori'!F126</f>
        <v>6.7000000000000002E-3</v>
      </c>
      <c r="I200" s="556"/>
      <c r="J200" s="337" t="s">
        <v>1144</v>
      </c>
      <c r="K200" s="344">
        <f>'Flusso dati statici sensori'!P126</f>
        <v>4.4999999999999998E-2</v>
      </c>
      <c r="L200" s="339">
        <f>'Flusso dati statici sensori'!Q126</f>
        <v>6.3E-2</v>
      </c>
      <c r="M200" s="351">
        <f>'Flusso dati statici sensori'!R126</f>
        <v>4.4999999999999998E-2</v>
      </c>
      <c r="N200" s="344">
        <f>'Flusso dati statici sensori'!S126</f>
        <v>6.7999999999999996E-3</v>
      </c>
      <c r="O200" s="217">
        <f>'Flusso dati statici sensori'!T126</f>
        <v>6.7999999999999996E-3</v>
      </c>
      <c r="Q200" s="559"/>
      <c r="R200" s="337" t="s">
        <v>1144</v>
      </c>
      <c r="S200" s="344">
        <f>'Flusso dati statici sensori'!AD126</f>
        <v>4.4999999999999998E-2</v>
      </c>
      <c r="T200" s="339">
        <f>'Flusso dati statici sensori'!AE126</f>
        <v>6.3E-2</v>
      </c>
      <c r="U200" s="351">
        <f>'Flusso dati statici sensori'!AF126</f>
        <v>4.4999999999999998E-2</v>
      </c>
      <c r="V200" s="267">
        <f>'Flusso dati statici sensori'!AG126</f>
        <v>6.7999999999999996E-3</v>
      </c>
      <c r="W200" s="345">
        <f>'Flusso dati statici sensori'!AH126</f>
        <v>6.7000000000000002E-3</v>
      </c>
    </row>
    <row r="201" spans="1:23" x14ac:dyDescent="0.2">
      <c r="A201" s="556"/>
      <c r="B201" s="337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5">
        <f>'Flusso dati statici sensori'!F153</f>
        <v>6.7000000000000002E-3</v>
      </c>
      <c r="I201" s="556"/>
      <c r="J201" s="337" t="s">
        <v>1145</v>
      </c>
      <c r="K201" s="215">
        <f>'Flusso dati statici sensori'!P153</f>
        <v>4.4999999999999998E-2</v>
      </c>
      <c r="L201" s="214">
        <f>'Flusso dati statici sensori'!Q153</f>
        <v>6.3E-2</v>
      </c>
      <c r="M201" s="179">
        <f>'Flusso dati statici sensori'!R153</f>
        <v>4.5999999999999999E-2</v>
      </c>
      <c r="N201" s="215">
        <f>'Flusso dati statici sensori'!S153</f>
        <v>6.7999999999999996E-3</v>
      </c>
      <c r="O201" s="262">
        <f>'Flusso dati statici sensori'!T153</f>
        <v>6.7999999999999996E-3</v>
      </c>
      <c r="Q201" s="559"/>
      <c r="R201" s="337" t="s">
        <v>1145</v>
      </c>
      <c r="S201" s="215">
        <f>'Flusso dati statici sensori'!AD153</f>
        <v>4.4999999999999998E-2</v>
      </c>
      <c r="T201" s="214">
        <f>'Flusso dati statici sensori'!AE153</f>
        <v>6.3E-2</v>
      </c>
      <c r="U201" s="179">
        <f>'Flusso dati statici sensori'!AF153</f>
        <v>4.4999999999999998E-2</v>
      </c>
      <c r="V201" s="267">
        <f>'Flusso dati statici sensori'!AG153</f>
        <v>6.7999999999999996E-3</v>
      </c>
      <c r="W201" s="345">
        <f>'Flusso dati statici sensori'!AH153</f>
        <v>6.7999999999999996E-3</v>
      </c>
    </row>
    <row r="202" spans="1:23" x14ac:dyDescent="0.2">
      <c r="A202" s="556"/>
      <c r="B202" s="337" t="s">
        <v>1146</v>
      </c>
      <c r="C202" s="344">
        <f>'Flusso dati statici sensori'!B177</f>
        <v>4.5999999999999999E-2</v>
      </c>
      <c r="D202" s="339">
        <f>'Flusso dati statici sensori'!C177</f>
        <v>6.4000000000000001E-2</v>
      </c>
      <c r="E202" s="351">
        <f>'Flusso dati statici sensori'!D177</f>
        <v>4.5999999999999999E-2</v>
      </c>
      <c r="F202" s="267">
        <f>'Flusso dati statici sensori'!E177</f>
        <v>6.7999999999999996E-3</v>
      </c>
      <c r="G202" s="345">
        <f>'Flusso dati statici sensori'!F177</f>
        <v>6.7999999999999996E-3</v>
      </c>
      <c r="I202" s="556"/>
      <c r="J202" s="337" t="s">
        <v>1146</v>
      </c>
      <c r="K202" s="344">
        <f>'Flusso dati statici sensori'!P177</f>
        <v>4.5999999999999999E-2</v>
      </c>
      <c r="L202" s="339">
        <f>'Flusso dati statici sensori'!Q177</f>
        <v>6.5000000000000002E-2</v>
      </c>
      <c r="M202" s="351">
        <f>'Flusso dati statici sensori'!R177</f>
        <v>4.5999999999999999E-2</v>
      </c>
      <c r="N202" s="344">
        <f>'Flusso dati statici sensori'!S177</f>
        <v>6.7999999999999996E-3</v>
      </c>
      <c r="O202" s="217">
        <f>'Flusso dati statici sensori'!T177</f>
        <v>7.1000000000000004E-3</v>
      </c>
      <c r="Q202" s="559"/>
      <c r="R202" s="337" t="s">
        <v>1146</v>
      </c>
      <c r="S202" s="344">
        <f>'Flusso dati statici sensori'!AD177</f>
        <v>4.5999999999999999E-2</v>
      </c>
      <c r="T202" s="339">
        <f>'Flusso dati statici sensori'!AE177</f>
        <v>6.4000000000000001E-2</v>
      </c>
      <c r="U202" s="351">
        <f>'Flusso dati statici sensori'!AF177</f>
        <v>4.5999999999999999E-2</v>
      </c>
      <c r="V202" s="267">
        <f>'Flusso dati statici sensori'!AG177</f>
        <v>6.8999999999999999E-3</v>
      </c>
      <c r="W202" s="345">
        <f>'Flusso dati statici sensori'!AH177</f>
        <v>6.8999999999999999E-3</v>
      </c>
    </row>
    <row r="203" spans="1:23" x14ac:dyDescent="0.2">
      <c r="A203" s="556"/>
      <c r="B203" s="337" t="s">
        <v>1147</v>
      </c>
      <c r="C203" s="344">
        <f>'Flusso dati statici sensori'!B207</f>
        <v>4.3999999999999997E-2</v>
      </c>
      <c r="D203" s="339">
        <f>'Flusso dati statici sensori'!C207</f>
        <v>6.2E-2</v>
      </c>
      <c r="E203" s="351">
        <f>'Flusso dati statici sensori'!D207</f>
        <v>4.3999999999999997E-2</v>
      </c>
      <c r="F203" s="267">
        <f>'Flusso dati statici sensori'!E207</f>
        <v>6.7000000000000002E-3</v>
      </c>
      <c r="G203" s="345">
        <f>'Flusso dati statici sensori'!F207</f>
        <v>6.7000000000000002E-3</v>
      </c>
      <c r="I203" s="556"/>
      <c r="J203" s="337" t="s">
        <v>1147</v>
      </c>
      <c r="K203" s="344">
        <f>'Flusso dati statici sensori'!P207</f>
        <v>4.4999999999999998E-2</v>
      </c>
      <c r="L203" s="339">
        <f>'Flusso dati statici sensori'!Q207</f>
        <v>6.3E-2</v>
      </c>
      <c r="M203" s="351">
        <f>'Flusso dati statici sensori'!R207</f>
        <v>4.4999999999999998E-2</v>
      </c>
      <c r="N203" s="344">
        <f>'Flusso dati statici sensori'!S207</f>
        <v>6.7999999999999996E-3</v>
      </c>
      <c r="O203" s="217">
        <f>'Flusso dati statici sensori'!T207</f>
        <v>6.7999999999999996E-3</v>
      </c>
      <c r="Q203" s="559"/>
      <c r="R203" s="337" t="s">
        <v>1147</v>
      </c>
      <c r="S203" s="344">
        <f>'Flusso dati statici sensori'!AD207</f>
        <v>4.3999999999999997E-2</v>
      </c>
      <c r="T203" s="339">
        <f>'Flusso dati statici sensori'!AE207</f>
        <v>6.2E-2</v>
      </c>
      <c r="U203" s="351">
        <f>'Flusso dati statici sensori'!AF207</f>
        <v>4.3999999999999997E-2</v>
      </c>
      <c r="V203" s="267">
        <f>'Flusso dati statici sensori'!AG207</f>
        <v>6.7000000000000002E-3</v>
      </c>
      <c r="W203" s="345">
        <f>'Flusso dati statici sensori'!AH207</f>
        <v>6.7000000000000002E-3</v>
      </c>
    </row>
    <row r="204" spans="1:23" x14ac:dyDescent="0.2">
      <c r="A204" s="556"/>
      <c r="B204" s="337" t="s">
        <v>1148</v>
      </c>
      <c r="C204" s="344">
        <f>'Flusso dati statici sensori'!B235</f>
        <v>4.5999999999999999E-2</v>
      </c>
      <c r="D204" s="339">
        <f>'Flusso dati statici sensori'!C235</f>
        <v>6.4000000000000001E-2</v>
      </c>
      <c r="E204" s="351">
        <f>'Flusso dati statici sensori'!D235</f>
        <v>4.5999999999999999E-2</v>
      </c>
      <c r="F204" s="267">
        <f>'Flusso dati statici sensori'!E235</f>
        <v>7.0000000000000001E-3</v>
      </c>
      <c r="G204" s="345">
        <f>'Flusso dati statici sensori'!F235</f>
        <v>7.0000000000000001E-3</v>
      </c>
      <c r="I204" s="556"/>
      <c r="J204" s="337" t="s">
        <v>1148</v>
      </c>
      <c r="K204" s="344">
        <f>'Flusso dati statici sensori'!P235</f>
        <v>4.4999999999999998E-2</v>
      </c>
      <c r="L204" s="339">
        <f>'Flusso dati statici sensori'!Q235</f>
        <v>6.3E-2</v>
      </c>
      <c r="M204" s="351">
        <f>'Flusso dati statici sensori'!R235</f>
        <v>4.4999999999999998E-2</v>
      </c>
      <c r="N204" s="344">
        <f>'Flusso dati statici sensori'!S235</f>
        <v>6.7999999999999996E-3</v>
      </c>
      <c r="O204" s="217">
        <f>'Flusso dati statici sensori'!T235</f>
        <v>6.7999999999999996E-3</v>
      </c>
      <c r="Q204" s="559"/>
      <c r="R204" s="337" t="s">
        <v>1148</v>
      </c>
      <c r="S204" s="344">
        <f>'Flusso dati statici sensori'!AD235</f>
        <v>4.2999999999999997E-2</v>
      </c>
      <c r="T204" s="339">
        <f>'Flusso dati statici sensori'!AE235</f>
        <v>6.0999999999999999E-2</v>
      </c>
      <c r="U204" s="351">
        <f>'Flusso dati statici sensori'!AF235</f>
        <v>4.2999999999999997E-2</v>
      </c>
      <c r="V204" s="267">
        <f>'Flusso dati statici sensori'!AG235</f>
        <v>6.4999999999999997E-3</v>
      </c>
      <c r="W204" s="345">
        <f>'Flusso dati statici sensori'!AH235</f>
        <v>6.4999999999999997E-3</v>
      </c>
    </row>
    <row r="205" spans="1:23" x14ac:dyDescent="0.2">
      <c r="A205" s="556"/>
      <c r="B205" s="337" t="s">
        <v>1149</v>
      </c>
      <c r="C205" s="344">
        <f>'Flusso dati statici sensori'!B262</f>
        <v>4.5999999999999999E-2</v>
      </c>
      <c r="D205" s="339">
        <f>'Flusso dati statici sensori'!C262</f>
        <v>6.5000000000000002E-2</v>
      </c>
      <c r="E205" s="351">
        <f>'Flusso dati statici sensori'!D262</f>
        <v>4.5999999999999999E-2</v>
      </c>
      <c r="F205" s="267">
        <f>'Flusso dati statici sensori'!E262</f>
        <v>6.8999999999999999E-3</v>
      </c>
      <c r="G205" s="345">
        <f>'Flusso dati statici sensori'!F262</f>
        <v>6.8999999999999999E-3</v>
      </c>
      <c r="I205" s="556"/>
      <c r="J205" s="337" t="s">
        <v>1149</v>
      </c>
      <c r="K205" s="344">
        <f>'Flusso dati statici sensori'!P262</f>
        <v>4.5999999999999999E-2</v>
      </c>
      <c r="L205" s="339">
        <f>'Flusso dati statici sensori'!Q262</f>
        <v>6.5000000000000002E-2</v>
      </c>
      <c r="M205" s="351">
        <f>'Flusso dati statici sensori'!R262</f>
        <v>4.5999999999999999E-2</v>
      </c>
      <c r="N205" s="344">
        <f>'Flusso dati statici sensori'!S262</f>
        <v>7.0000000000000001E-3</v>
      </c>
      <c r="O205" s="217">
        <f>'Flusso dati statici sensori'!T262</f>
        <v>7.0000000000000001E-3</v>
      </c>
      <c r="Q205" s="559"/>
      <c r="R205" s="337" t="s">
        <v>1149</v>
      </c>
      <c r="S205" s="344">
        <f>'Flusso dati statici sensori'!AD262</f>
        <v>4.4999999999999998E-2</v>
      </c>
      <c r="T205" s="339">
        <f>'Flusso dati statici sensori'!AE262</f>
        <v>6.4000000000000001E-2</v>
      </c>
      <c r="U205" s="351">
        <f>'Flusso dati statici sensori'!AF262</f>
        <v>4.4999999999999998E-2</v>
      </c>
      <c r="V205" s="267">
        <f>'Flusso dati statici sensori'!AG262</f>
        <v>6.7999999999999996E-3</v>
      </c>
      <c r="W205" s="345">
        <f>'Flusso dati statici sensori'!AH262</f>
        <v>6.7999999999999996E-3</v>
      </c>
    </row>
    <row r="206" spans="1:23" x14ac:dyDescent="0.2">
      <c r="A206" s="556"/>
      <c r="B206" s="337" t="s">
        <v>1150</v>
      </c>
      <c r="C206" s="344">
        <f>'Flusso dati statici sensori'!B289</f>
        <v>4.4999999999999998E-2</v>
      </c>
      <c r="D206" s="339">
        <f>'Flusso dati statici sensori'!C289</f>
        <v>6.3E-2</v>
      </c>
      <c r="E206" s="351">
        <f>'Flusso dati statici sensori'!D289</f>
        <v>4.4999999999999998E-2</v>
      </c>
      <c r="F206" s="267">
        <f>'Flusso dati statici sensori'!E289</f>
        <v>6.7000000000000002E-3</v>
      </c>
      <c r="G206" s="345">
        <f>'Flusso dati statici sensori'!F289</f>
        <v>6.7000000000000002E-3</v>
      </c>
      <c r="I206" s="556"/>
      <c r="J206" s="337" t="s">
        <v>1150</v>
      </c>
      <c r="K206" s="344">
        <f>'Flusso dati statici sensori'!P289</f>
        <v>4.4999999999999998E-2</v>
      </c>
      <c r="L206" s="339">
        <f>'Flusso dati statici sensori'!Q289</f>
        <v>6.3E-2</v>
      </c>
      <c r="M206" s="351">
        <f>'Flusso dati statici sensori'!R289</f>
        <v>4.4999999999999998E-2</v>
      </c>
      <c r="N206" s="344">
        <f>'Flusso dati statici sensori'!S289</f>
        <v>6.7999999999999996E-3</v>
      </c>
      <c r="O206" s="217">
        <f>'Flusso dati statici sensori'!T289</f>
        <v>6.7999999999999996E-3</v>
      </c>
      <c r="Q206" s="559"/>
      <c r="R206" s="337" t="s">
        <v>1150</v>
      </c>
      <c r="S206" s="344">
        <f>'Flusso dati statici sensori'!AD289</f>
        <v>4.3999999999999997E-2</v>
      </c>
      <c r="T206" s="339">
        <f>'Flusso dati statici sensori'!AE289</f>
        <v>6.2E-2</v>
      </c>
      <c r="U206" s="351">
        <f>'Flusso dati statici sensori'!AF289</f>
        <v>4.3999999999999997E-2</v>
      </c>
      <c r="V206" s="267">
        <f>'Flusso dati statici sensori'!AG289</f>
        <v>6.7000000000000002E-3</v>
      </c>
      <c r="W206" s="345">
        <f>'Flusso dati statici sensori'!AH289</f>
        <v>6.7000000000000002E-3</v>
      </c>
    </row>
    <row r="207" spans="1:23" x14ac:dyDescent="0.2">
      <c r="A207" s="556"/>
      <c r="B207" s="337" t="s">
        <v>1151</v>
      </c>
      <c r="C207" s="344">
        <f>'Flusso dati statici sensori'!B316</f>
        <v>4.3999999999999997E-2</v>
      </c>
      <c r="D207" s="339">
        <f>'Flusso dati statici sensori'!C316</f>
        <v>6.2E-2</v>
      </c>
      <c r="E207" s="351">
        <f>'Flusso dati statici sensori'!D316</f>
        <v>4.3999999999999997E-2</v>
      </c>
      <c r="F207" s="267">
        <f>'Flusso dati statici sensori'!E316</f>
        <v>6.6E-3</v>
      </c>
      <c r="G207" s="345">
        <f>'Flusso dati statici sensori'!F316</f>
        <v>6.6E-3</v>
      </c>
      <c r="I207" s="556"/>
      <c r="J207" s="337" t="s">
        <v>1151</v>
      </c>
      <c r="K207" s="344">
        <f>'Flusso dati statici sensori'!P316</f>
        <v>4.3999999999999997E-2</v>
      </c>
      <c r="L207" s="339">
        <f>'Flusso dati statici sensori'!Q316</f>
        <v>6.2E-2</v>
      </c>
      <c r="M207" s="351">
        <f>'Flusso dati statici sensori'!R316</f>
        <v>4.3999999999999997E-2</v>
      </c>
      <c r="N207" s="344">
        <f>'Flusso dati statici sensori'!S316</f>
        <v>6.6E-3</v>
      </c>
      <c r="O207" s="217">
        <f>'Flusso dati statici sensori'!T316</f>
        <v>6.6E-3</v>
      </c>
      <c r="Q207" s="559"/>
      <c r="R207" s="337" t="s">
        <v>1151</v>
      </c>
      <c r="S207" s="344">
        <f>'Flusso dati statici sensori'!AD316</f>
        <v>4.3999999999999997E-2</v>
      </c>
      <c r="T207" s="339">
        <f>'Flusso dati statici sensori'!AE316</f>
        <v>6.0999999999999999E-2</v>
      </c>
      <c r="U207" s="351">
        <f>'Flusso dati statici sensori'!AF316</f>
        <v>4.3999999999999997E-2</v>
      </c>
      <c r="V207" s="267">
        <f>'Flusso dati statici sensori'!AG316</f>
        <v>6.6E-3</v>
      </c>
      <c r="W207" s="345">
        <f>'Flusso dati statici sensori'!AH316</f>
        <v>6.6E-3</v>
      </c>
    </row>
    <row r="208" spans="1:23" x14ac:dyDescent="0.2">
      <c r="A208" s="556"/>
      <c r="B208" s="337" t="s">
        <v>1152</v>
      </c>
      <c r="C208" s="344">
        <f>'Flusso dati statici sensori'!B343</f>
        <v>4.5999999999999999E-2</v>
      </c>
      <c r="D208" s="339">
        <f>'Flusso dati statici sensori'!C343</f>
        <v>6.5000000000000002E-2</v>
      </c>
      <c r="E208" s="351">
        <f>'Flusso dati statici sensori'!D343</f>
        <v>4.7E-2</v>
      </c>
      <c r="F208" s="267">
        <f>'Flusso dati statici sensori'!E343</f>
        <v>6.8999999999999999E-3</v>
      </c>
      <c r="G208" s="345">
        <f>'Flusso dati statici sensori'!F343</f>
        <v>6.8999999999999999E-3</v>
      </c>
      <c r="I208" s="556"/>
      <c r="J208" s="337" t="s">
        <v>1152</v>
      </c>
      <c r="K208" s="344">
        <f>'Flusso dati statici sensori'!P343</f>
        <v>4.5999999999999999E-2</v>
      </c>
      <c r="L208" s="339">
        <f>'Flusso dati statici sensori'!Q343</f>
        <v>6.5000000000000002E-2</v>
      </c>
      <c r="M208" s="351">
        <f>'Flusso dati statici sensori'!R343</f>
        <v>4.5999999999999999E-2</v>
      </c>
      <c r="N208" s="344">
        <f>'Flusso dati statici sensori'!S343</f>
        <v>7.0000000000000001E-3</v>
      </c>
      <c r="O208" s="217">
        <f>'Flusso dati statici sensori'!T343</f>
        <v>7.0000000000000001E-3</v>
      </c>
      <c r="Q208" s="559"/>
      <c r="R208" s="337" t="s">
        <v>1152</v>
      </c>
      <c r="S208" s="344">
        <f>'Flusso dati statici sensori'!AD343</f>
        <v>4.4999999999999998E-2</v>
      </c>
      <c r="T208" s="339">
        <f>'Flusso dati statici sensori'!AE343</f>
        <v>6.4000000000000001E-2</v>
      </c>
      <c r="U208" s="351">
        <f>'Flusso dati statici sensori'!AF343</f>
        <v>4.4999999999999998E-2</v>
      </c>
      <c r="V208" s="267">
        <f>'Flusso dati statici sensori'!AG343</f>
        <v>6.7999999999999996E-3</v>
      </c>
      <c r="W208" s="345">
        <f>'Flusso dati statici sensori'!AH343</f>
        <v>6.7999999999999996E-3</v>
      </c>
    </row>
    <row r="209" spans="1:23" x14ac:dyDescent="0.2">
      <c r="A209" s="556"/>
      <c r="B209" s="337" t="s">
        <v>1153</v>
      </c>
      <c r="C209" s="344">
        <f>'Flusso dati statici sensori'!B371</f>
        <v>4.4999999999999998E-2</v>
      </c>
      <c r="D209" s="339">
        <f>'Flusso dati statici sensori'!C371</f>
        <v>6.3E-2</v>
      </c>
      <c r="E209" s="351">
        <f>'Flusso dati statici sensori'!D371</f>
        <v>4.4999999999999998E-2</v>
      </c>
      <c r="F209" s="267">
        <f>'Flusso dati statici sensori'!E371</f>
        <v>6.7999999999999996E-3</v>
      </c>
      <c r="G209" s="345">
        <f>'Flusso dati statici sensori'!F371</f>
        <v>6.7999999999999996E-3</v>
      </c>
      <c r="I209" s="556"/>
      <c r="J209" s="337" t="s">
        <v>1153</v>
      </c>
      <c r="K209" s="344">
        <f>'Flusso dati statici sensori'!P371</f>
        <v>4.4999999999999998E-2</v>
      </c>
      <c r="L209" s="339">
        <f>'Flusso dati statici sensori'!Q371</f>
        <v>6.3E-2</v>
      </c>
      <c r="M209" s="351">
        <f>'Flusso dati statici sensori'!R371</f>
        <v>4.4999999999999998E-2</v>
      </c>
      <c r="N209" s="344">
        <f>'Flusso dati statici sensori'!S371</f>
        <v>6.7999999999999996E-3</v>
      </c>
      <c r="O209" s="217">
        <f>'Flusso dati statici sensori'!T371</f>
        <v>6.7999999999999996E-3</v>
      </c>
      <c r="Q209" s="559"/>
      <c r="R209" s="337" t="s">
        <v>1153</v>
      </c>
      <c r="S209" s="344">
        <f>'Flusso dati statici sensori'!AD371</f>
        <v>4.3999999999999997E-2</v>
      </c>
      <c r="T209" s="339">
        <f>'Flusso dati statici sensori'!AE371</f>
        <v>6.2E-2</v>
      </c>
      <c r="U209" s="351">
        <f>'Flusso dati statici sensori'!AF371</f>
        <v>4.3999999999999997E-2</v>
      </c>
      <c r="V209" s="267">
        <f>'Flusso dati statici sensori'!AG371</f>
        <v>6.7000000000000002E-3</v>
      </c>
      <c r="W209" s="345">
        <f>'Flusso dati statici sensori'!AH371</f>
        <v>6.7000000000000002E-3</v>
      </c>
    </row>
    <row r="210" spans="1:23" ht="16" thickBot="1" x14ac:dyDescent="0.25">
      <c r="A210" s="557"/>
      <c r="B210" s="338" t="s">
        <v>1154</v>
      </c>
      <c r="C210" s="346">
        <f>'Flusso dati statici sensori'!B399</f>
        <v>4.4999999999999998E-2</v>
      </c>
      <c r="D210" s="347">
        <f>'Flusso dati statici sensori'!C399</f>
        <v>6.3E-2</v>
      </c>
      <c r="E210" s="352">
        <f>'Flusso dati statici sensori'!D399</f>
        <v>4.4999999999999998E-2</v>
      </c>
      <c r="F210" s="249">
        <f>'Flusso dati statici sensori'!E399</f>
        <v>6.7999999999999996E-3</v>
      </c>
      <c r="G210" s="349">
        <f>'Flusso dati statici sensori'!F399</f>
        <v>6.7999999999999996E-3</v>
      </c>
      <c r="I210" s="557"/>
      <c r="J210" s="338" t="s">
        <v>1154</v>
      </c>
      <c r="K210" s="346">
        <f>'Flusso dati statici sensori'!P399</f>
        <v>4.5999999999999999E-2</v>
      </c>
      <c r="L210" s="347">
        <f>'Flusso dati statici sensori'!Q399</f>
        <v>6.4000000000000001E-2</v>
      </c>
      <c r="M210" s="352">
        <f>'Flusso dati statici sensori'!R399</f>
        <v>4.5999999999999999E-2</v>
      </c>
      <c r="N210" s="346">
        <f>'Flusso dati statici sensori'!S399</f>
        <v>6.8999999999999999E-3</v>
      </c>
      <c r="O210" s="218">
        <f>'Flusso dati statici sensori'!T399</f>
        <v>6.8999999999999999E-3</v>
      </c>
      <c r="Q210" s="560"/>
      <c r="R210" s="338" t="s">
        <v>1154</v>
      </c>
      <c r="S210" s="346">
        <f>'Flusso dati statici sensori'!AD399</f>
        <v>4.3999999999999997E-2</v>
      </c>
      <c r="T210" s="347">
        <f>'Flusso dati statici sensori'!AE399</f>
        <v>6.2E-2</v>
      </c>
      <c r="U210" s="352">
        <f>'Flusso dati statici sensori'!AF399</f>
        <v>4.3999999999999997E-2</v>
      </c>
      <c r="V210" s="249">
        <f>'Flusso dati statici sensori'!AG399</f>
        <v>6.7000000000000002E-3</v>
      </c>
      <c r="W210" s="349">
        <f>'Flusso dati statici sensori'!AH399</f>
        <v>6.7000000000000002E-3</v>
      </c>
    </row>
    <row r="213" spans="1:23" ht="16" thickBot="1" x14ac:dyDescent="0.25"/>
    <row r="214" spans="1:23" ht="16" thickBot="1" x14ac:dyDescent="0.25">
      <c r="A214" s="543" t="s">
        <v>938</v>
      </c>
      <c r="B214" s="544"/>
      <c r="C214" s="544"/>
      <c r="D214" s="544"/>
      <c r="E214" s="544"/>
      <c r="F214" s="544"/>
      <c r="G214" s="545"/>
      <c r="I214" s="543" t="s">
        <v>938</v>
      </c>
      <c r="J214" s="544"/>
      <c r="K214" s="544"/>
      <c r="L214" s="544"/>
      <c r="M214" s="544"/>
      <c r="N214" s="544"/>
      <c r="O214" s="545"/>
      <c r="Q214" s="543" t="s">
        <v>938</v>
      </c>
      <c r="R214" s="544"/>
      <c r="S214" s="544"/>
      <c r="T214" s="544"/>
      <c r="U214" s="544"/>
      <c r="V214" s="544"/>
      <c r="W214" s="545"/>
    </row>
    <row r="215" spans="1:23" ht="16" thickBot="1" x14ac:dyDescent="0.25">
      <c r="A215" s="546" t="s">
        <v>1156</v>
      </c>
      <c r="B215" s="548" t="s">
        <v>790</v>
      </c>
      <c r="C215" s="550" t="s">
        <v>1092</v>
      </c>
      <c r="D215" s="551"/>
      <c r="E215" s="552"/>
      <c r="F215" s="553" t="s">
        <v>958</v>
      </c>
      <c r="G215" s="554"/>
      <c r="I215" s="546" t="s">
        <v>1156</v>
      </c>
      <c r="J215" s="548" t="s">
        <v>790</v>
      </c>
      <c r="K215" s="550" t="s">
        <v>1092</v>
      </c>
      <c r="L215" s="551"/>
      <c r="M215" s="552"/>
      <c r="N215" s="553" t="s">
        <v>958</v>
      </c>
      <c r="O215" s="554"/>
      <c r="Q215" s="546" t="s">
        <v>1156</v>
      </c>
      <c r="R215" s="548" t="s">
        <v>790</v>
      </c>
      <c r="S215" s="550" t="s">
        <v>1092</v>
      </c>
      <c r="T215" s="551"/>
      <c r="U215" s="552"/>
      <c r="V215" s="553" t="s">
        <v>958</v>
      </c>
      <c r="W215" s="554"/>
    </row>
    <row r="216" spans="1:23" ht="16" thickBot="1" x14ac:dyDescent="0.25">
      <c r="A216" s="547"/>
      <c r="B216" s="549"/>
      <c r="C216" s="327" t="s">
        <v>950</v>
      </c>
      <c r="D216" s="327" t="s">
        <v>951</v>
      </c>
      <c r="E216" s="327" t="s">
        <v>952</v>
      </c>
      <c r="F216" s="327" t="s">
        <v>956</v>
      </c>
      <c r="G216" s="327" t="s">
        <v>957</v>
      </c>
      <c r="I216" s="547"/>
      <c r="J216" s="549"/>
      <c r="K216" s="327" t="s">
        <v>950</v>
      </c>
      <c r="L216" s="327" t="s">
        <v>951</v>
      </c>
      <c r="M216" s="327" t="s">
        <v>952</v>
      </c>
      <c r="N216" s="327" t="s">
        <v>956</v>
      </c>
      <c r="O216" s="327" t="s">
        <v>957</v>
      </c>
      <c r="Q216" s="547"/>
      <c r="R216" s="549"/>
      <c r="S216" s="327" t="s">
        <v>950</v>
      </c>
      <c r="T216" s="327" t="s">
        <v>951</v>
      </c>
      <c r="U216" s="327" t="s">
        <v>952</v>
      </c>
      <c r="V216" s="327" t="s">
        <v>956</v>
      </c>
      <c r="W216" s="327" t="s">
        <v>957</v>
      </c>
    </row>
    <row r="217" spans="1:23" x14ac:dyDescent="0.2">
      <c r="A217" s="555" t="s">
        <v>1155</v>
      </c>
      <c r="B217" s="336" t="s">
        <v>1140</v>
      </c>
      <c r="C217" s="328">
        <f>'Flusso dati statici sensori'!B20</f>
        <v>4.3999999999999997E-2</v>
      </c>
      <c r="D217" s="341">
        <f>'Flusso dati statici sensori'!C20</f>
        <v>6.2E-2</v>
      </c>
      <c r="E217" s="350">
        <f>'Flusso dati statici sensori'!D20</f>
        <v>4.3999999999999997E-2</v>
      </c>
      <c r="F217" s="266">
        <f>'Flusso dati statici sensori'!E20</f>
        <v>6.6E-3</v>
      </c>
      <c r="G217" s="343">
        <f>'Flusso dati statici sensori'!F20</f>
        <v>6.6E-3</v>
      </c>
      <c r="I217" s="555" t="s">
        <v>1157</v>
      </c>
      <c r="J217" s="336" t="s">
        <v>1140</v>
      </c>
      <c r="K217" s="328">
        <f>'Flusso dati statici sensori'!P20</f>
        <v>4.3999999999999997E-2</v>
      </c>
      <c r="L217" s="341">
        <f>'Flusso dati statici sensori'!Q20</f>
        <v>6.2E-2</v>
      </c>
      <c r="M217" s="350">
        <f>'Flusso dati statici sensori'!R20</f>
        <v>4.3999999999999997E-2</v>
      </c>
      <c r="N217" s="266">
        <f>'Flusso dati statici sensori'!S20</f>
        <v>6.7000000000000002E-3</v>
      </c>
      <c r="O217" s="343">
        <f>'Flusso dati statici sensori'!T20</f>
        <v>6.7000000000000002E-3</v>
      </c>
      <c r="Q217" s="558" t="s">
        <v>1158</v>
      </c>
      <c r="R217" s="336" t="s">
        <v>1140</v>
      </c>
      <c r="S217" s="328">
        <f>'Flusso dati statici sensori'!AD20</f>
        <v>4.3999999999999997E-2</v>
      </c>
      <c r="T217" s="341">
        <f>'Flusso dati statici sensori'!AE20</f>
        <v>6.2E-2</v>
      </c>
      <c r="U217" s="350">
        <f>'Flusso dati statici sensori'!AF20</f>
        <v>4.3999999999999997E-2</v>
      </c>
      <c r="V217" s="266">
        <f>'Flusso dati statici sensori'!AG20</f>
        <v>6.6E-3</v>
      </c>
      <c r="W217" s="343">
        <f>'Flusso dati statici sensori'!AH20</f>
        <v>6.6E-3</v>
      </c>
    </row>
    <row r="218" spans="1:23" x14ac:dyDescent="0.2">
      <c r="A218" s="556"/>
      <c r="B218" s="337" t="s">
        <v>1141</v>
      </c>
      <c r="C218" s="344">
        <f>'Flusso dati statici sensori'!B46</f>
        <v>4.4999999999999998E-2</v>
      </c>
      <c r="D218" s="339">
        <f>'Flusso dati statici sensori'!C46</f>
        <v>6.3E-2</v>
      </c>
      <c r="E218" s="351">
        <f>'Flusso dati statici sensori'!D46</f>
        <v>4.4999999999999998E-2</v>
      </c>
      <c r="F218" s="267">
        <f>'Flusso dati statici sensori'!E46</f>
        <v>6.7000000000000002E-3</v>
      </c>
      <c r="G218" s="345">
        <f>'Flusso dati statici sensori'!F46</f>
        <v>6.7000000000000002E-3</v>
      </c>
      <c r="I218" s="556"/>
      <c r="J218" s="337" t="s">
        <v>1141</v>
      </c>
      <c r="K218" s="344">
        <f>'Flusso dati statici sensori'!P46</f>
        <v>4.2999999999999997E-2</v>
      </c>
      <c r="L218" s="339">
        <f>'Flusso dati statici sensori'!Q46</f>
        <v>0.06</v>
      </c>
      <c r="M218" s="351">
        <f>'Flusso dati statici sensori'!R46</f>
        <v>4.2999999999999997E-2</v>
      </c>
      <c r="N218" s="267">
        <f>'Flusso dati statici sensori'!S46</f>
        <v>6.4999999999999997E-3</v>
      </c>
      <c r="O218" s="345">
        <f>'Flusso dati statici sensori'!T46</f>
        <v>6.4999999999999997E-3</v>
      </c>
      <c r="Q218" s="559"/>
      <c r="R218" s="337" t="s">
        <v>1141</v>
      </c>
      <c r="S218" s="344">
        <f>'Flusso dati statici sensori'!AD46</f>
        <v>4.3999999999999997E-2</v>
      </c>
      <c r="T218" s="339">
        <f>'Flusso dati statici sensori'!AE46</f>
        <v>6.2E-2</v>
      </c>
      <c r="U218" s="351">
        <f>'Flusso dati statici sensori'!AF46</f>
        <v>4.3999999999999997E-2</v>
      </c>
      <c r="V218" s="267">
        <f>'Flusso dati statici sensori'!AG46</f>
        <v>6.7000000000000002E-3</v>
      </c>
      <c r="W218" s="345">
        <f>'Flusso dati statici sensori'!AH46</f>
        <v>6.6E-3</v>
      </c>
    </row>
    <row r="219" spans="1:23" x14ac:dyDescent="0.2">
      <c r="A219" s="556"/>
      <c r="B219" s="337" t="s">
        <v>1142</v>
      </c>
      <c r="C219" s="344">
        <f>'Flusso dati statici sensori'!B73</f>
        <v>4.2999999999999997E-2</v>
      </c>
      <c r="D219" s="339">
        <f>'Flusso dati statici sensori'!C73</f>
        <v>6.0999999999999999E-2</v>
      </c>
      <c r="E219" s="351">
        <f>'Flusso dati statici sensori'!D73</f>
        <v>0.43</v>
      </c>
      <c r="F219" s="267">
        <f>'Flusso dati statici sensori'!E73</f>
        <v>6.4999999999999997E-3</v>
      </c>
      <c r="G219" s="345">
        <f>'Flusso dati statici sensori'!F73</f>
        <v>6.4999999999999997E-3</v>
      </c>
      <c r="I219" s="556"/>
      <c r="J219" s="337" t="s">
        <v>1142</v>
      </c>
      <c r="K219" s="344">
        <f>'Flusso dati statici sensori'!P73</f>
        <v>4.3999999999999997E-2</v>
      </c>
      <c r="L219" s="339">
        <f>'Flusso dati statici sensori'!Q73</f>
        <v>6.4000000000000001E-2</v>
      </c>
      <c r="M219" s="351">
        <f>'Flusso dati statici sensori'!R73</f>
        <v>4.3999999999999997E-2</v>
      </c>
      <c r="N219" s="267">
        <f>'Flusso dati statici sensori'!S73</f>
        <v>6.7999999999999996E-3</v>
      </c>
      <c r="O219" s="345">
        <f>'Flusso dati statici sensori'!T73</f>
        <v>6.7999999999999996E-3</v>
      </c>
      <c r="Q219" s="559"/>
      <c r="R219" s="337" t="s">
        <v>1142</v>
      </c>
      <c r="S219" s="344">
        <f>'Flusso dati statici sensori'!AD73</f>
        <v>4.4999999999999998E-2</v>
      </c>
      <c r="T219" s="339">
        <f>'Flusso dati statici sensori'!AE73</f>
        <v>6.3E-2</v>
      </c>
      <c r="U219" s="351">
        <f>'Flusso dati statici sensori'!AF73</f>
        <v>4.4999999999999998E-2</v>
      </c>
      <c r="V219" s="267">
        <f>'Flusso dati statici sensori'!AG73</f>
        <v>6.7999999999999996E-3</v>
      </c>
      <c r="W219" s="345">
        <f>'Flusso dati statici sensori'!AH73</f>
        <v>6.7999999999999996E-3</v>
      </c>
    </row>
    <row r="220" spans="1:23" x14ac:dyDescent="0.2">
      <c r="A220" s="556"/>
      <c r="B220" s="337" t="s">
        <v>1143</v>
      </c>
      <c r="C220" s="344">
        <f>'Flusso dati statici sensori'!B100</f>
        <v>4.3999999999999997E-2</v>
      </c>
      <c r="D220" s="339">
        <f>'Flusso dati statici sensori'!C100</f>
        <v>6.3E-2</v>
      </c>
      <c r="E220" s="351">
        <f>'Flusso dati statici sensori'!D100</f>
        <v>4.3999999999999997E-2</v>
      </c>
      <c r="F220" s="267">
        <f>'Flusso dati statici sensori'!E100</f>
        <v>6.7000000000000002E-3</v>
      </c>
      <c r="G220" s="345">
        <f>'Flusso dati statici sensori'!F100</f>
        <v>6.7999999999999996E-3</v>
      </c>
      <c r="I220" s="556"/>
      <c r="J220" s="337" t="s">
        <v>1143</v>
      </c>
      <c r="K220" s="344">
        <f>'Flusso dati statici sensori'!P100</f>
        <v>4.4999999999999998E-2</v>
      </c>
      <c r="L220" s="339">
        <f>'Flusso dati statici sensori'!Q100</f>
        <v>6.4000000000000001E-2</v>
      </c>
      <c r="M220" s="351">
        <f>'Flusso dati statici sensori'!R100</f>
        <v>4.4999999999999998E-2</v>
      </c>
      <c r="N220" s="267">
        <f>'Flusso dati statici sensori'!S100</f>
        <v>6.7999999999999996E-3</v>
      </c>
      <c r="O220" s="345">
        <f>'Flusso dati statici sensori'!T100</f>
        <v>6.7999999999999996E-3</v>
      </c>
      <c r="Q220" s="559"/>
      <c r="R220" s="337" t="s">
        <v>1143</v>
      </c>
      <c r="S220" s="344">
        <f>'Flusso dati statici sensori'!AD100</f>
        <v>4.4999999999999998E-2</v>
      </c>
      <c r="T220" s="339">
        <f>'Flusso dati statici sensori'!AE100</f>
        <v>6.3E-2</v>
      </c>
      <c r="U220" s="351">
        <f>'Flusso dati statici sensori'!AF100</f>
        <v>4.4999999999999998E-2</v>
      </c>
      <c r="V220" s="267">
        <f>'Flusso dati statici sensori'!AG100</f>
        <v>6.7999999999999996E-3</v>
      </c>
      <c r="W220" s="345">
        <f>'Flusso dati statici sensori'!AH100</f>
        <v>6.7000000000000002E-3</v>
      </c>
    </row>
    <row r="221" spans="1:23" x14ac:dyDescent="0.2">
      <c r="A221" s="556"/>
      <c r="B221" s="337" t="s">
        <v>1144</v>
      </c>
      <c r="C221" s="344">
        <f>'Flusso dati statici sensori'!B127</f>
        <v>4.3999999999999997E-2</v>
      </c>
      <c r="D221" s="339">
        <f>'Flusso dati statici sensori'!C127</f>
        <v>6.2E-2</v>
      </c>
      <c r="E221" s="351">
        <f>'Flusso dati statici sensori'!D127</f>
        <v>4.3999999999999997E-2</v>
      </c>
      <c r="F221" s="267">
        <f>'Flusso dati statici sensori'!E127</f>
        <v>6.7000000000000002E-3</v>
      </c>
      <c r="G221" s="345">
        <f>'Flusso dati statici sensori'!F127</f>
        <v>6.7000000000000002E-3</v>
      </c>
      <c r="I221" s="556"/>
      <c r="J221" s="337" t="s">
        <v>1144</v>
      </c>
      <c r="K221" s="344">
        <f>'Flusso dati statici sensori'!P127</f>
        <v>4.4999999999999998E-2</v>
      </c>
      <c r="L221" s="339">
        <f>'Flusso dati statici sensori'!Q127</f>
        <v>6.3E-2</v>
      </c>
      <c r="M221" s="351">
        <f>'Flusso dati statici sensori'!R127</f>
        <v>4.4999999999999998E-2</v>
      </c>
      <c r="N221" s="267">
        <f>'Flusso dati statici sensori'!S127</f>
        <v>6.7999999999999996E-3</v>
      </c>
      <c r="O221" s="345">
        <f>'Flusso dati statici sensori'!T127</f>
        <v>6.7000000000000002E-3</v>
      </c>
      <c r="Q221" s="559"/>
      <c r="R221" s="337" t="s">
        <v>1144</v>
      </c>
      <c r="S221" s="344">
        <f>'Flusso dati statici sensori'!AD127</f>
        <v>4.4999999999999998E-2</v>
      </c>
      <c r="T221" s="339">
        <f>'Flusso dati statici sensori'!AE127</f>
        <v>6.3E-2</v>
      </c>
      <c r="U221" s="351">
        <f>'Flusso dati statici sensori'!AF127</f>
        <v>4.4999999999999998E-2</v>
      </c>
      <c r="V221" s="267">
        <f>'Flusso dati statici sensori'!AG127</f>
        <v>6.7000000000000002E-3</v>
      </c>
      <c r="W221" s="345">
        <f>'Flusso dati statici sensori'!AH127</f>
        <v>6.7000000000000002E-3</v>
      </c>
    </row>
    <row r="222" spans="1:23" x14ac:dyDescent="0.2">
      <c r="A222" s="556"/>
      <c r="B222" s="337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5">
        <f>'Flusso dati statici sensori'!F154</f>
        <v>6.7000000000000002E-3</v>
      </c>
      <c r="I222" s="556"/>
      <c r="J222" s="337" t="s">
        <v>1145</v>
      </c>
      <c r="K222" s="215">
        <f>'Flusso dati statici sensori'!P154</f>
        <v>4.4999999999999998E-2</v>
      </c>
      <c r="L222" s="214">
        <f>'Flusso dati statici sensori'!Q154</f>
        <v>6.3E-2</v>
      </c>
      <c r="M222" s="179">
        <f>'Flusso dati statici sensori'!R154</f>
        <v>4.5999999999999999E-2</v>
      </c>
      <c r="N222" s="267">
        <f>'Flusso dati statici sensori'!S154</f>
        <v>6.7999999999999996E-3</v>
      </c>
      <c r="O222" s="345">
        <f>'Flusso dati statici sensori'!T154</f>
        <v>6.7999999999999996E-3</v>
      </c>
      <c r="Q222" s="559"/>
      <c r="R222" s="337" t="s">
        <v>1145</v>
      </c>
      <c r="S222" s="215">
        <f>'Flusso dati statici sensori'!AD154</f>
        <v>4.4999999999999998E-2</v>
      </c>
      <c r="T222" s="214">
        <f>'Flusso dati statici sensori'!AE154</f>
        <v>6.3E-2</v>
      </c>
      <c r="U222" s="179">
        <f>'Flusso dati statici sensori'!AF154</f>
        <v>4.4999999999999998E-2</v>
      </c>
      <c r="V222" s="267">
        <f>'Flusso dati statici sensori'!AG154</f>
        <v>6.7000000000000002E-3</v>
      </c>
      <c r="W222" s="345">
        <f>'Flusso dati statici sensori'!AH154</f>
        <v>6.7000000000000002E-3</v>
      </c>
    </row>
    <row r="223" spans="1:23" x14ac:dyDescent="0.2">
      <c r="A223" s="556"/>
      <c r="B223" s="337" t="s">
        <v>1146</v>
      </c>
      <c r="C223" s="344">
        <f>'Flusso dati statici sensori'!B181</f>
        <v>4.3999999999999997E-2</v>
      </c>
      <c r="D223" s="339">
        <f>'Flusso dati statici sensori'!C181</f>
        <v>6.2E-2</v>
      </c>
      <c r="E223" s="351">
        <f>'Flusso dati statici sensori'!D181</f>
        <v>4.3999999999999997E-2</v>
      </c>
      <c r="F223" s="267">
        <f>'Flusso dati statici sensori'!E181</f>
        <v>6.6E-3</v>
      </c>
      <c r="G223" s="345">
        <f>'Flusso dati statici sensori'!F181</f>
        <v>6.6E-3</v>
      </c>
      <c r="I223" s="556"/>
      <c r="J223" s="337" t="s">
        <v>1146</v>
      </c>
      <c r="K223" s="344">
        <f>'Flusso dati statici sensori'!P181</f>
        <v>4.3999999999999997E-2</v>
      </c>
      <c r="L223" s="339">
        <f>'Flusso dati statici sensori'!Q181</f>
        <v>6.2E-2</v>
      </c>
      <c r="M223" s="351">
        <f>'Flusso dati statici sensori'!R181</f>
        <v>4.3999999999999997E-2</v>
      </c>
      <c r="N223" s="267">
        <f>'Flusso dati statici sensori'!S181</f>
        <v>6.7000000000000002E-3</v>
      </c>
      <c r="O223" s="345">
        <f>'Flusso dati statici sensori'!T181</f>
        <v>6.7000000000000002E-3</v>
      </c>
      <c r="Q223" s="559"/>
      <c r="R223" s="337" t="s">
        <v>1146</v>
      </c>
      <c r="S223" s="344">
        <f>'Flusso dati statici sensori'!AD181</f>
        <v>4.3999999999999997E-2</v>
      </c>
      <c r="T223" s="339">
        <f>'Flusso dati statici sensori'!AE181</f>
        <v>6.2E-2</v>
      </c>
      <c r="U223" s="351">
        <f>'Flusso dati statici sensori'!AF181</f>
        <v>4.3999999999999997E-2</v>
      </c>
      <c r="V223" s="267">
        <f>'Flusso dati statici sensori'!AG181</f>
        <v>6.6E-3</v>
      </c>
      <c r="W223" s="345">
        <f>'Flusso dati statici sensori'!AH181</f>
        <v>6.6E-3</v>
      </c>
    </row>
    <row r="224" spans="1:23" x14ac:dyDescent="0.2">
      <c r="A224" s="556"/>
      <c r="B224" s="337" t="s">
        <v>1147</v>
      </c>
      <c r="C224" s="344">
        <f>'Flusso dati statici sensori'!B208</f>
        <v>4.3999999999999997E-2</v>
      </c>
      <c r="D224" s="339">
        <f>'Flusso dati statici sensori'!C208</f>
        <v>6.2E-2</v>
      </c>
      <c r="E224" s="351">
        <f>'Flusso dati statici sensori'!D208</f>
        <v>4.3999999999999997E-2</v>
      </c>
      <c r="F224" s="267">
        <f>'Flusso dati statici sensori'!E208</f>
        <v>6.7000000000000002E-3</v>
      </c>
      <c r="G224" s="345">
        <f>'Flusso dati statici sensori'!F208</f>
        <v>6.7000000000000002E-3</v>
      </c>
      <c r="I224" s="556"/>
      <c r="J224" s="337" t="s">
        <v>1147</v>
      </c>
      <c r="K224" s="344">
        <f>'Flusso dati statici sensori'!P208</f>
        <v>4.4999999999999998E-2</v>
      </c>
      <c r="L224" s="339">
        <f>'Flusso dati statici sensori'!Q208</f>
        <v>6.3E-2</v>
      </c>
      <c r="M224" s="351">
        <f>'Flusso dati statici sensori'!R208</f>
        <v>4.4999999999999998E-2</v>
      </c>
      <c r="N224" s="267">
        <f>'Flusso dati statici sensori'!S208</f>
        <v>6.7999999999999996E-3</v>
      </c>
      <c r="O224" s="345">
        <f>'Flusso dati statici sensori'!T208</f>
        <v>6.7999999999999996E-3</v>
      </c>
      <c r="Q224" s="559"/>
      <c r="R224" s="337" t="s">
        <v>1147</v>
      </c>
      <c r="S224" s="344">
        <f>'Flusso dati statici sensori'!AD208</f>
        <v>4.3999999999999997E-2</v>
      </c>
      <c r="T224" s="339">
        <f>'Flusso dati statici sensori'!AE208</f>
        <v>6.2E-2</v>
      </c>
      <c r="U224" s="351">
        <f>'Flusso dati statici sensori'!AF208</f>
        <v>4.3999999999999997E-2</v>
      </c>
      <c r="V224" s="267">
        <f>'Flusso dati statici sensori'!AG208</f>
        <v>6.7000000000000002E-3</v>
      </c>
      <c r="W224" s="345">
        <f>'Flusso dati statici sensori'!AH208</f>
        <v>6.7000000000000002E-3</v>
      </c>
    </row>
    <row r="225" spans="1:23" x14ac:dyDescent="0.2">
      <c r="A225" s="556"/>
      <c r="B225" s="337" t="s">
        <v>1148</v>
      </c>
      <c r="C225" s="344">
        <f>'Flusso dati statici sensori'!B236</f>
        <v>4.5999999999999999E-2</v>
      </c>
      <c r="D225" s="339">
        <f>'Flusso dati statici sensori'!C236</f>
        <v>6.4000000000000001E-2</v>
      </c>
      <c r="E225" s="351">
        <f>'Flusso dati statici sensori'!D236</f>
        <v>4.5999999999999999E-2</v>
      </c>
      <c r="F225" s="267">
        <f>'Flusso dati statici sensori'!E236</f>
        <v>7.0000000000000001E-3</v>
      </c>
      <c r="G225" s="345">
        <f>'Flusso dati statici sensori'!F236</f>
        <v>7.0000000000000001E-3</v>
      </c>
      <c r="I225" s="556"/>
      <c r="J225" s="337" t="s">
        <v>1148</v>
      </c>
      <c r="K225" s="344">
        <f>'Flusso dati statici sensori'!P236</f>
        <v>4.4999999999999998E-2</v>
      </c>
      <c r="L225" s="339">
        <f>'Flusso dati statici sensori'!Q236</f>
        <v>6.3E-2</v>
      </c>
      <c r="M225" s="351">
        <f>'Flusso dati statici sensori'!R236</f>
        <v>4.4999999999999998E-2</v>
      </c>
      <c r="N225" s="267">
        <f>'Flusso dati statici sensori'!S236</f>
        <v>6.7999999999999996E-3</v>
      </c>
      <c r="O225" s="345">
        <f>'Flusso dati statici sensori'!T236</f>
        <v>6.7999999999999996E-3</v>
      </c>
      <c r="Q225" s="559"/>
      <c r="R225" s="337" t="s">
        <v>1148</v>
      </c>
      <c r="S225" s="344">
        <f>'Flusso dati statici sensori'!AD236</f>
        <v>4.2999999999999997E-2</v>
      </c>
      <c r="T225" s="339">
        <f>'Flusso dati statici sensori'!AE236</f>
        <v>6.0999999999999999E-2</v>
      </c>
      <c r="U225" s="351">
        <f>'Flusso dati statici sensori'!AF236</f>
        <v>4.2999999999999997E-2</v>
      </c>
      <c r="V225" s="267">
        <f>'Flusso dati statici sensori'!AG236</f>
        <v>6.4999999999999997E-3</v>
      </c>
      <c r="W225" s="345">
        <f>'Flusso dati statici sensori'!AH236</f>
        <v>6.4999999999999997E-3</v>
      </c>
    </row>
    <row r="226" spans="1:23" x14ac:dyDescent="0.2">
      <c r="A226" s="556"/>
      <c r="B226" s="337" t="s">
        <v>1149</v>
      </c>
      <c r="C226" s="344">
        <f>'Flusso dati statici sensori'!B263</f>
        <v>4.5999999999999999E-2</v>
      </c>
      <c r="D226" s="339">
        <f>'Flusso dati statici sensori'!C263</f>
        <v>6.5000000000000002E-2</v>
      </c>
      <c r="E226" s="351">
        <f>'Flusso dati statici sensori'!D263</f>
        <v>4.5999999999999999E-2</v>
      </c>
      <c r="F226" s="267">
        <f>'Flusso dati statici sensori'!E263</f>
        <v>6.8999999999999999E-3</v>
      </c>
      <c r="G226" s="345">
        <f>'Flusso dati statici sensori'!F263</f>
        <v>6.8999999999999999E-3</v>
      </c>
      <c r="I226" s="556"/>
      <c r="J226" s="337" t="s">
        <v>1149</v>
      </c>
      <c r="K226" s="344">
        <f>'Flusso dati statici sensori'!P263</f>
        <v>4.5999999999999999E-2</v>
      </c>
      <c r="L226" s="339">
        <f>'Flusso dati statici sensori'!Q263</f>
        <v>6.5000000000000002E-2</v>
      </c>
      <c r="M226" s="351">
        <f>'Flusso dati statici sensori'!R263</f>
        <v>4.5999999999999999E-2</v>
      </c>
      <c r="N226" s="267">
        <f>'Flusso dati statici sensori'!S263</f>
        <v>7.0000000000000001E-3</v>
      </c>
      <c r="O226" s="345">
        <f>'Flusso dati statici sensori'!T263</f>
        <v>7.0000000000000001E-3</v>
      </c>
      <c r="Q226" s="559"/>
      <c r="R226" s="337" t="s">
        <v>1149</v>
      </c>
      <c r="S226" s="344">
        <f>'Flusso dati statici sensori'!AD263</f>
        <v>4.4999999999999998E-2</v>
      </c>
      <c r="T226" s="339">
        <f>'Flusso dati statici sensori'!AE263</f>
        <v>6.4000000000000001E-2</v>
      </c>
      <c r="U226" s="351">
        <f>'Flusso dati statici sensori'!AF263</f>
        <v>4.4999999999999998E-2</v>
      </c>
      <c r="V226" s="267">
        <f>'Flusso dati statici sensori'!AG263</f>
        <v>6.7999999999999996E-3</v>
      </c>
      <c r="W226" s="345">
        <f>'Flusso dati statici sensori'!AH263</f>
        <v>6.7999999999999996E-3</v>
      </c>
    </row>
    <row r="227" spans="1:23" x14ac:dyDescent="0.2">
      <c r="A227" s="556"/>
      <c r="B227" s="337" t="s">
        <v>1150</v>
      </c>
      <c r="C227" s="344">
        <f>'Flusso dati statici sensori'!B290</f>
        <v>4.4999999999999998E-2</v>
      </c>
      <c r="D227" s="339">
        <f>'Flusso dati statici sensori'!C290</f>
        <v>6.3E-2</v>
      </c>
      <c r="E227" s="351">
        <f>'Flusso dati statici sensori'!D290</f>
        <v>4.4999999999999998E-2</v>
      </c>
      <c r="F227" s="267">
        <f>'Flusso dati statici sensori'!E290</f>
        <v>6.7000000000000002E-3</v>
      </c>
      <c r="G227" s="345">
        <f>'Flusso dati statici sensori'!F290</f>
        <v>6.7000000000000002E-3</v>
      </c>
      <c r="I227" s="556"/>
      <c r="J227" s="337" t="s">
        <v>1150</v>
      </c>
      <c r="K227" s="344">
        <f>'Flusso dati statici sensori'!P290</f>
        <v>4.4999999999999998E-2</v>
      </c>
      <c r="L227" s="339">
        <f>'Flusso dati statici sensori'!Q290</f>
        <v>6.3E-2</v>
      </c>
      <c r="M227" s="351">
        <f>'Flusso dati statici sensori'!R290</f>
        <v>4.4999999999999998E-2</v>
      </c>
      <c r="N227" s="267">
        <f>'Flusso dati statici sensori'!S290</f>
        <v>6.7999999999999996E-3</v>
      </c>
      <c r="O227" s="345">
        <f>'Flusso dati statici sensori'!T290</f>
        <v>6.7999999999999996E-3</v>
      </c>
      <c r="Q227" s="559"/>
      <c r="R227" s="337" t="s">
        <v>1150</v>
      </c>
      <c r="S227" s="344">
        <f>'Flusso dati statici sensori'!AD290</f>
        <v>4.3999999999999997E-2</v>
      </c>
      <c r="T227" s="339">
        <f>'Flusso dati statici sensori'!AE290</f>
        <v>6.2E-2</v>
      </c>
      <c r="U227" s="351">
        <f>'Flusso dati statici sensori'!AF290</f>
        <v>4.3999999999999997E-2</v>
      </c>
      <c r="V227" s="267">
        <f>'Flusso dati statici sensori'!AG290</f>
        <v>6.7000000000000002E-3</v>
      </c>
      <c r="W227" s="345">
        <f>'Flusso dati statici sensori'!AH290</f>
        <v>6.7000000000000002E-3</v>
      </c>
    </row>
    <row r="228" spans="1:23" x14ac:dyDescent="0.2">
      <c r="A228" s="556"/>
      <c r="B228" s="337" t="s">
        <v>1151</v>
      </c>
      <c r="C228" s="344">
        <f>'Flusso dati statici sensori'!B317</f>
        <v>4.3999999999999997E-2</v>
      </c>
      <c r="D228" s="339">
        <f>'Flusso dati statici sensori'!C317</f>
        <v>6.2E-2</v>
      </c>
      <c r="E228" s="351">
        <f>'Flusso dati statici sensori'!D317</f>
        <v>4.3999999999999997E-2</v>
      </c>
      <c r="F228" s="267">
        <f>'Flusso dati statici sensori'!E317</f>
        <v>6.6E-3</v>
      </c>
      <c r="G228" s="345">
        <f>'Flusso dati statici sensori'!F317</f>
        <v>6.6E-3</v>
      </c>
      <c r="I228" s="556"/>
      <c r="J228" s="337" t="s">
        <v>1151</v>
      </c>
      <c r="K228" s="344">
        <f>'Flusso dati statici sensori'!P317</f>
        <v>4.3999999999999997E-2</v>
      </c>
      <c r="L228" s="339">
        <f>'Flusso dati statici sensori'!Q317</f>
        <v>6.2E-2</v>
      </c>
      <c r="M228" s="351">
        <f>'Flusso dati statici sensori'!R317</f>
        <v>4.3999999999999997E-2</v>
      </c>
      <c r="N228" s="267">
        <f>'Flusso dati statici sensori'!S317</f>
        <v>6.6E-3</v>
      </c>
      <c r="O228" s="345">
        <f>'Flusso dati statici sensori'!T317</f>
        <v>6.6E-3</v>
      </c>
      <c r="Q228" s="559"/>
      <c r="R228" s="337" t="s">
        <v>1151</v>
      </c>
      <c r="S228" s="344">
        <f>'Flusso dati statici sensori'!AD317</f>
        <v>4.3999999999999997E-2</v>
      </c>
      <c r="T228" s="339">
        <f>'Flusso dati statici sensori'!AE317</f>
        <v>6.0999999999999999E-2</v>
      </c>
      <c r="U228" s="351">
        <f>'Flusso dati statici sensori'!AF317</f>
        <v>4.3999999999999997E-2</v>
      </c>
      <c r="V228" s="267">
        <f>'Flusso dati statici sensori'!AG317</f>
        <v>6.6E-3</v>
      </c>
      <c r="W228" s="345">
        <f>'Flusso dati statici sensori'!AH317</f>
        <v>6.6E-3</v>
      </c>
    </row>
    <row r="229" spans="1:23" x14ac:dyDescent="0.2">
      <c r="A229" s="556"/>
      <c r="B229" s="337" t="s">
        <v>1152</v>
      </c>
      <c r="C229" s="344">
        <f>'Flusso dati statici sensori'!B344</f>
        <v>4.5999999999999999E-2</v>
      </c>
      <c r="D229" s="339">
        <f>'Flusso dati statici sensori'!C344</f>
        <v>6.5000000000000002E-2</v>
      </c>
      <c r="E229" s="351">
        <f>'Flusso dati statici sensori'!D344</f>
        <v>4.7E-2</v>
      </c>
      <c r="F229" s="267">
        <f>'Flusso dati statici sensori'!E344</f>
        <v>6.8999999999999999E-3</v>
      </c>
      <c r="G229" s="345">
        <f>'Flusso dati statici sensori'!F344</f>
        <v>6.8999999999999999E-3</v>
      </c>
      <c r="I229" s="556"/>
      <c r="J229" s="337" t="s">
        <v>1152</v>
      </c>
      <c r="K229" s="344">
        <f>'Flusso dati statici sensori'!P344</f>
        <v>4.5999999999999999E-2</v>
      </c>
      <c r="L229" s="339">
        <f>'Flusso dati statici sensori'!Q344</f>
        <v>6.5000000000000002E-2</v>
      </c>
      <c r="M229" s="351">
        <f>'Flusso dati statici sensori'!R344</f>
        <v>4.5999999999999999E-2</v>
      </c>
      <c r="N229" s="267">
        <f>'Flusso dati statici sensori'!S344</f>
        <v>7.0000000000000001E-3</v>
      </c>
      <c r="O229" s="345">
        <f>'Flusso dati statici sensori'!T344</f>
        <v>7.0000000000000001E-3</v>
      </c>
      <c r="Q229" s="559"/>
      <c r="R229" s="337" t="s">
        <v>1152</v>
      </c>
      <c r="S229" s="344">
        <f>'Flusso dati statici sensori'!AD344</f>
        <v>4.4999999999999998E-2</v>
      </c>
      <c r="T229" s="339">
        <f>'Flusso dati statici sensori'!AE344</f>
        <v>6.4000000000000001E-2</v>
      </c>
      <c r="U229" s="351">
        <f>'Flusso dati statici sensori'!AF344</f>
        <v>4.4999999999999998E-2</v>
      </c>
      <c r="V229" s="267">
        <f>'Flusso dati statici sensori'!AG344</f>
        <v>6.7999999999999996E-3</v>
      </c>
      <c r="W229" s="345">
        <f>'Flusso dati statici sensori'!AH344</f>
        <v>6.7999999999999996E-3</v>
      </c>
    </row>
    <row r="230" spans="1:23" x14ac:dyDescent="0.2">
      <c r="A230" s="556"/>
      <c r="B230" s="337" t="s">
        <v>1153</v>
      </c>
      <c r="C230" s="344">
        <f>'Flusso dati statici sensori'!B372</f>
        <v>4.4999999999999998E-2</v>
      </c>
      <c r="D230" s="339">
        <f>'Flusso dati statici sensori'!C372</f>
        <v>6.3E-2</v>
      </c>
      <c r="E230" s="351">
        <f>'Flusso dati statici sensori'!D372</f>
        <v>4.4999999999999998E-2</v>
      </c>
      <c r="F230" s="267">
        <f>'Flusso dati statici sensori'!E372</f>
        <v>6.7999999999999996E-3</v>
      </c>
      <c r="G230" s="345">
        <f>'Flusso dati statici sensori'!F372</f>
        <v>6.7999999999999996E-3</v>
      </c>
      <c r="I230" s="556"/>
      <c r="J230" s="337" t="s">
        <v>1153</v>
      </c>
      <c r="K230" s="344">
        <f>'Flusso dati statici sensori'!P372</f>
        <v>4.4999999999999998E-2</v>
      </c>
      <c r="L230" s="339">
        <f>'Flusso dati statici sensori'!Q372</f>
        <v>6.3E-2</v>
      </c>
      <c r="M230" s="351">
        <f>'Flusso dati statici sensori'!R372</f>
        <v>4.4999999999999998E-2</v>
      </c>
      <c r="N230" s="267">
        <f>'Flusso dati statici sensori'!S372</f>
        <v>6.7999999999999996E-3</v>
      </c>
      <c r="O230" s="345">
        <f>'Flusso dati statici sensori'!T372</f>
        <v>6.7999999999999996E-3</v>
      </c>
      <c r="Q230" s="559"/>
      <c r="R230" s="337" t="s">
        <v>1153</v>
      </c>
      <c r="S230" s="344">
        <f>'Flusso dati statici sensori'!AD372</f>
        <v>4.3999999999999997E-2</v>
      </c>
      <c r="T230" s="339">
        <f>'Flusso dati statici sensori'!AE372</f>
        <v>6.2E-2</v>
      </c>
      <c r="U230" s="351">
        <f>'Flusso dati statici sensori'!AF372</f>
        <v>4.3999999999999997E-2</v>
      </c>
      <c r="V230" s="267">
        <f>'Flusso dati statici sensori'!AG372</f>
        <v>6.7000000000000002E-3</v>
      </c>
      <c r="W230" s="345">
        <f>'Flusso dati statici sensori'!AH372</f>
        <v>6.7000000000000002E-3</v>
      </c>
    </row>
    <row r="231" spans="1:23" ht="16" thickBot="1" x14ac:dyDescent="0.25">
      <c r="A231" s="557"/>
      <c r="B231" s="338" t="s">
        <v>1154</v>
      </c>
      <c r="C231" s="346">
        <f>'Flusso dati statici sensori'!B400</f>
        <v>4.4999999999999998E-2</v>
      </c>
      <c r="D231" s="347">
        <f>'Flusso dati statici sensori'!C400</f>
        <v>6.3E-2</v>
      </c>
      <c r="E231" s="352">
        <f>'Flusso dati statici sensori'!D400</f>
        <v>4.4999999999999998E-2</v>
      </c>
      <c r="F231" s="249">
        <f>'Flusso dati statici sensori'!E400</f>
        <v>6.7999999999999996E-3</v>
      </c>
      <c r="G231" s="349">
        <f>'Flusso dati statici sensori'!F400</f>
        <v>6.7999999999999996E-3</v>
      </c>
      <c r="I231" s="557"/>
      <c r="J231" s="338" t="s">
        <v>1154</v>
      </c>
      <c r="K231" s="346">
        <f>'Flusso dati statici sensori'!P400</f>
        <v>4.5999999999999999E-2</v>
      </c>
      <c r="L231" s="347">
        <f>'Flusso dati statici sensori'!Q400</f>
        <v>6.4000000000000001E-2</v>
      </c>
      <c r="M231" s="352">
        <f>'Flusso dati statici sensori'!R400</f>
        <v>4.5999999999999999E-2</v>
      </c>
      <c r="N231" s="249">
        <f>'Flusso dati statici sensori'!S400</f>
        <v>6.8999999999999999E-3</v>
      </c>
      <c r="O231" s="349">
        <f>'Flusso dati statici sensori'!T400</f>
        <v>6.8999999999999999E-3</v>
      </c>
      <c r="Q231" s="560"/>
      <c r="R231" s="338" t="s">
        <v>1154</v>
      </c>
      <c r="S231" s="346">
        <f>'Flusso dati statici sensori'!AD400</f>
        <v>4.3999999999999997E-2</v>
      </c>
      <c r="T231" s="347">
        <f>'Flusso dati statici sensori'!AE400</f>
        <v>6.2E-2</v>
      </c>
      <c r="U231" s="352">
        <f>'Flusso dati statici sensori'!AF400</f>
        <v>4.3999999999999997E-2</v>
      </c>
      <c r="V231" s="249">
        <f>'Flusso dati statici sensori'!AG400</f>
        <v>6.7000000000000002E-3</v>
      </c>
      <c r="W231" s="349">
        <f>'Flusso dati statici sensori'!AH400</f>
        <v>6.7000000000000002E-3</v>
      </c>
    </row>
    <row r="234" spans="1:23" ht="16" thickBot="1" x14ac:dyDescent="0.25">
      <c r="T234" s="363"/>
      <c r="U234" s="363"/>
    </row>
    <row r="235" spans="1:23" ht="16" thickBot="1" x14ac:dyDescent="0.25">
      <c r="A235" s="543" t="s">
        <v>939</v>
      </c>
      <c r="B235" s="544"/>
      <c r="C235" s="544"/>
      <c r="D235" s="544"/>
      <c r="E235" s="544"/>
      <c r="F235" s="544"/>
      <c r="G235" s="545"/>
      <c r="I235" s="543" t="s">
        <v>939</v>
      </c>
      <c r="J235" s="544"/>
      <c r="K235" s="544"/>
      <c r="L235" s="544"/>
      <c r="M235" s="544"/>
      <c r="N235" s="544"/>
      <c r="O235" s="545"/>
      <c r="Q235" s="543" t="s">
        <v>939</v>
      </c>
      <c r="R235" s="544"/>
      <c r="S235" s="544"/>
      <c r="T235" s="544"/>
      <c r="U235" s="544"/>
      <c r="V235" s="544"/>
      <c r="W235" s="545"/>
    </row>
    <row r="236" spans="1:23" ht="16" thickBot="1" x14ac:dyDescent="0.25">
      <c r="A236" s="546" t="s">
        <v>1156</v>
      </c>
      <c r="B236" s="548" t="s">
        <v>790</v>
      </c>
      <c r="C236" s="550" t="s">
        <v>1092</v>
      </c>
      <c r="D236" s="551"/>
      <c r="E236" s="552"/>
      <c r="F236" s="553" t="s">
        <v>958</v>
      </c>
      <c r="G236" s="554"/>
      <c r="I236" s="546" t="s">
        <v>1156</v>
      </c>
      <c r="J236" s="548" t="s">
        <v>790</v>
      </c>
      <c r="K236" s="550" t="s">
        <v>1092</v>
      </c>
      <c r="L236" s="551"/>
      <c r="M236" s="552"/>
      <c r="N236" s="553" t="s">
        <v>958</v>
      </c>
      <c r="O236" s="554"/>
      <c r="Q236" s="546" t="s">
        <v>1156</v>
      </c>
      <c r="R236" s="548" t="s">
        <v>790</v>
      </c>
      <c r="S236" s="550" t="s">
        <v>1092</v>
      </c>
      <c r="T236" s="551"/>
      <c r="U236" s="552"/>
      <c r="V236" s="553" t="s">
        <v>958</v>
      </c>
      <c r="W236" s="554"/>
    </row>
    <row r="237" spans="1:23" ht="16" thickBot="1" x14ac:dyDescent="0.25">
      <c r="A237" s="547"/>
      <c r="B237" s="549"/>
      <c r="C237" s="327" t="s">
        <v>950</v>
      </c>
      <c r="D237" s="327" t="s">
        <v>951</v>
      </c>
      <c r="E237" s="327" t="s">
        <v>952</v>
      </c>
      <c r="F237" s="327" t="s">
        <v>956</v>
      </c>
      <c r="G237" s="327" t="s">
        <v>957</v>
      </c>
      <c r="I237" s="547"/>
      <c r="J237" s="549"/>
      <c r="K237" s="327" t="s">
        <v>950</v>
      </c>
      <c r="L237" s="327" t="s">
        <v>951</v>
      </c>
      <c r="M237" s="327" t="s">
        <v>952</v>
      </c>
      <c r="N237" s="327" t="s">
        <v>956</v>
      </c>
      <c r="O237" s="327" t="s">
        <v>957</v>
      </c>
      <c r="Q237" s="547"/>
      <c r="R237" s="549"/>
      <c r="S237" s="327" t="s">
        <v>950</v>
      </c>
      <c r="T237" s="327" t="s">
        <v>951</v>
      </c>
      <c r="U237" s="327" t="s">
        <v>952</v>
      </c>
      <c r="V237" s="327" t="s">
        <v>956</v>
      </c>
      <c r="W237" s="327" t="s">
        <v>957</v>
      </c>
    </row>
    <row r="238" spans="1:23" x14ac:dyDescent="0.2">
      <c r="A238" s="555" t="s">
        <v>1155</v>
      </c>
      <c r="B238" s="336" t="s">
        <v>1140</v>
      </c>
      <c r="C238" s="328">
        <f>'Flusso dati statici sensori'!B21</f>
        <v>4.3999999999999997E-2</v>
      </c>
      <c r="D238" s="341">
        <f>'Flusso dati statici sensori'!C21</f>
        <v>6.2E-2</v>
      </c>
      <c r="E238" s="350">
        <f>'Flusso dati statici sensori'!D21</f>
        <v>4.3999999999999997E-2</v>
      </c>
      <c r="F238" s="266">
        <f>'Flusso dati statici sensori'!E21</f>
        <v>6.6E-3</v>
      </c>
      <c r="G238" s="343">
        <f>'Flusso dati statici sensori'!F21</f>
        <v>6.6E-3</v>
      </c>
      <c r="I238" s="555" t="s">
        <v>1157</v>
      </c>
      <c r="J238" s="336" t="s">
        <v>1140</v>
      </c>
      <c r="K238" s="328">
        <f>'Flusso dati statici sensori'!P21</f>
        <v>4.3999999999999997E-2</v>
      </c>
      <c r="L238" s="341">
        <f>'Flusso dati statici sensori'!Q21</f>
        <v>6.2E-2</v>
      </c>
      <c r="M238" s="341">
        <f>'Flusso dati statici sensori'!R21</f>
        <v>4.3999999999999997E-2</v>
      </c>
      <c r="N238" s="342">
        <f>'Flusso dati statici sensori'!S21</f>
        <v>6.7000000000000002E-3</v>
      </c>
      <c r="O238" s="343">
        <f>'Flusso dati statici sensori'!T21</f>
        <v>6.7000000000000002E-3</v>
      </c>
      <c r="Q238" s="558" t="s">
        <v>1158</v>
      </c>
      <c r="R238" s="336" t="s">
        <v>1140</v>
      </c>
      <c r="S238" s="328">
        <f>'Flusso dati statici sensori'!AD21</f>
        <v>4.3999999999999997E-2</v>
      </c>
      <c r="T238" s="341">
        <f>'Flusso dati statici sensori'!AE21</f>
        <v>6.2E-2</v>
      </c>
      <c r="U238" s="350">
        <f>'Flusso dati statici sensori'!AF21</f>
        <v>4.3999999999999997E-2</v>
      </c>
      <c r="V238" s="266">
        <f>'Flusso dati statici sensori'!AG21</f>
        <v>6.6E-3</v>
      </c>
      <c r="W238" s="343">
        <f>'Flusso dati statici sensori'!AH21</f>
        <v>6.6E-3</v>
      </c>
    </row>
    <row r="239" spans="1:23" x14ac:dyDescent="0.2">
      <c r="A239" s="556"/>
      <c r="B239" s="337" t="s">
        <v>1141</v>
      </c>
      <c r="C239" s="344">
        <f>'Flusso dati statici sensori'!B47</f>
        <v>4.4999999999999998E-2</v>
      </c>
      <c r="D239" s="339">
        <f>'Flusso dati statici sensori'!C47</f>
        <v>6.3E-2</v>
      </c>
      <c r="E239" s="351">
        <f>'Flusso dati statici sensori'!D47</f>
        <v>4.4999999999999998E-2</v>
      </c>
      <c r="F239" s="267">
        <f>'Flusso dati statici sensori'!E47</f>
        <v>6.7000000000000002E-3</v>
      </c>
      <c r="G239" s="345">
        <f>'Flusso dati statici sensori'!F47</f>
        <v>6.7000000000000002E-3</v>
      </c>
      <c r="I239" s="556"/>
      <c r="J239" s="337" t="s">
        <v>1141</v>
      </c>
      <c r="K239" s="344">
        <f>'Flusso dati statici sensori'!P47</f>
        <v>4.2999999999999997E-2</v>
      </c>
      <c r="L239" s="339">
        <f>'Flusso dati statici sensori'!Q47</f>
        <v>0.06</v>
      </c>
      <c r="M239" s="339">
        <f>'Flusso dati statici sensori'!R47</f>
        <v>4.2999999999999997E-2</v>
      </c>
      <c r="N239" s="340">
        <f>'Flusso dati statici sensori'!S47</f>
        <v>6.4999999999999997E-3</v>
      </c>
      <c r="O239" s="345">
        <f>'Flusso dati statici sensori'!T47</f>
        <v>6.4999999999999997E-3</v>
      </c>
      <c r="Q239" s="559"/>
      <c r="R239" s="337" t="s">
        <v>1141</v>
      </c>
      <c r="S239" s="344">
        <f>'Flusso dati statici sensori'!AD47</f>
        <v>4.3999999999999997E-2</v>
      </c>
      <c r="T239" s="339">
        <f>'Flusso dati statici sensori'!AE47</f>
        <v>6.2E-2</v>
      </c>
      <c r="U239" s="351">
        <f>'Flusso dati statici sensori'!AF47</f>
        <v>4.3999999999999997E-2</v>
      </c>
      <c r="V239" s="267">
        <f>'Flusso dati statici sensori'!AG47</f>
        <v>6.7000000000000002E-3</v>
      </c>
      <c r="W239" s="345">
        <f>'Flusso dati statici sensori'!AH47</f>
        <v>6.6E-3</v>
      </c>
    </row>
    <row r="240" spans="1:23" x14ac:dyDescent="0.2">
      <c r="A240" s="556"/>
      <c r="B240" s="337" t="s">
        <v>1142</v>
      </c>
      <c r="C240" s="344">
        <f>'Flusso dati statici sensori'!B74</f>
        <v>4.2999999999999997E-2</v>
      </c>
      <c r="D240" s="339">
        <f>'Flusso dati statici sensori'!C74</f>
        <v>6.0999999999999999E-2</v>
      </c>
      <c r="E240" s="351">
        <f>'Flusso dati statici sensori'!D74</f>
        <v>0.43</v>
      </c>
      <c r="F240" s="267">
        <f>'Flusso dati statici sensori'!E74</f>
        <v>6.4999999999999997E-3</v>
      </c>
      <c r="G240" s="345">
        <f>'Flusso dati statici sensori'!F74</f>
        <v>6.4999999999999997E-3</v>
      </c>
      <c r="I240" s="556"/>
      <c r="J240" s="337" t="s">
        <v>1142</v>
      </c>
      <c r="K240" s="344">
        <f>'Flusso dati statici sensori'!P74</f>
        <v>4.3999999999999997E-2</v>
      </c>
      <c r="L240" s="339">
        <f>'Flusso dati statici sensori'!Q74</f>
        <v>6.4000000000000001E-2</v>
      </c>
      <c r="M240" s="339">
        <f>'Flusso dati statici sensori'!R74</f>
        <v>4.3999999999999997E-2</v>
      </c>
      <c r="N240" s="340">
        <f>'Flusso dati statici sensori'!S74</f>
        <v>6.7999999999999996E-3</v>
      </c>
      <c r="O240" s="345">
        <f>'Flusso dati statici sensori'!T74</f>
        <v>6.7999999999999996E-3</v>
      </c>
      <c r="Q240" s="559"/>
      <c r="R240" s="337" t="s">
        <v>1142</v>
      </c>
      <c r="S240" s="344">
        <f>'Flusso dati statici sensori'!AD74</f>
        <v>4.4999999999999998E-2</v>
      </c>
      <c r="T240" s="339">
        <f>'Flusso dati statici sensori'!AE74</f>
        <v>6.3E-2</v>
      </c>
      <c r="U240" s="351">
        <f>'Flusso dati statici sensori'!AF74</f>
        <v>4.4999999999999998E-2</v>
      </c>
      <c r="V240" s="267">
        <f>'Flusso dati statici sensori'!AG74</f>
        <v>6.7999999999999996E-3</v>
      </c>
      <c r="W240" s="345">
        <f>'Flusso dati statici sensori'!AH74</f>
        <v>6.7999999999999996E-3</v>
      </c>
    </row>
    <row r="241" spans="1:23" x14ac:dyDescent="0.2">
      <c r="A241" s="556"/>
      <c r="B241" s="337" t="s">
        <v>1143</v>
      </c>
      <c r="C241" s="344">
        <f>'Flusso dati statici sensori'!B101</f>
        <v>4.3999999999999997E-2</v>
      </c>
      <c r="D241" s="339">
        <f>'Flusso dati statici sensori'!C101</f>
        <v>6.3E-2</v>
      </c>
      <c r="E241" s="351">
        <f>'Flusso dati statici sensori'!D101</f>
        <v>4.3999999999999997E-2</v>
      </c>
      <c r="F241" s="267">
        <f>'Flusso dati statici sensori'!E101</f>
        <v>6.7000000000000002E-3</v>
      </c>
      <c r="G241" s="345">
        <f>'Flusso dati statici sensori'!F101</f>
        <v>6.7999999999999996E-3</v>
      </c>
      <c r="I241" s="556"/>
      <c r="J241" s="337" t="s">
        <v>1143</v>
      </c>
      <c r="K241" s="344">
        <f>'Flusso dati statici sensori'!P101</f>
        <v>4.4999999999999998E-2</v>
      </c>
      <c r="L241" s="339">
        <f>'Flusso dati statici sensori'!Q101</f>
        <v>6.4000000000000001E-2</v>
      </c>
      <c r="M241" s="339">
        <f>'Flusso dati statici sensori'!R101</f>
        <v>4.4999999999999998E-2</v>
      </c>
      <c r="N241" s="340">
        <f>'Flusso dati statici sensori'!S101</f>
        <v>6.7999999999999996E-3</v>
      </c>
      <c r="O241" s="345">
        <f>'Flusso dati statici sensori'!T101</f>
        <v>6.7999999999999996E-3</v>
      </c>
      <c r="Q241" s="559"/>
      <c r="R241" s="337" t="s">
        <v>1143</v>
      </c>
      <c r="S241" s="344">
        <f>'Flusso dati statici sensori'!AD101</f>
        <v>4.4999999999999998E-2</v>
      </c>
      <c r="T241" s="339">
        <f>'Flusso dati statici sensori'!AE101</f>
        <v>6.3E-2</v>
      </c>
      <c r="U241" s="351">
        <f>'Flusso dati statici sensori'!AF101</f>
        <v>4.4999999999999998E-2</v>
      </c>
      <c r="V241" s="267">
        <f>'Flusso dati statici sensori'!AG101</f>
        <v>6.7999999999999996E-3</v>
      </c>
      <c r="W241" s="345">
        <f>'Flusso dati statici sensori'!AH101</f>
        <v>6.7000000000000002E-3</v>
      </c>
    </row>
    <row r="242" spans="1:23" x14ac:dyDescent="0.2">
      <c r="A242" s="556"/>
      <c r="B242" s="337" t="s">
        <v>1144</v>
      </c>
      <c r="C242" s="344">
        <f>'Flusso dati statici sensori'!B128</f>
        <v>4.3999999999999997E-2</v>
      </c>
      <c r="D242" s="339">
        <f>'Flusso dati statici sensori'!C128</f>
        <v>6.2E-2</v>
      </c>
      <c r="E242" s="351">
        <f>'Flusso dati statici sensori'!D128</f>
        <v>4.3999999999999997E-2</v>
      </c>
      <c r="F242" s="267">
        <f>'Flusso dati statici sensori'!E128</f>
        <v>6.7000000000000002E-3</v>
      </c>
      <c r="G242" s="345">
        <f>'Flusso dati statici sensori'!F128</f>
        <v>6.6E-3</v>
      </c>
      <c r="I242" s="556"/>
      <c r="J242" s="337" t="s">
        <v>1144</v>
      </c>
      <c r="K242" s="344">
        <f>'Flusso dati statici sensori'!P128</f>
        <v>4.4999999999999998E-2</v>
      </c>
      <c r="L242" s="339">
        <f>'Flusso dati statici sensori'!Q128</f>
        <v>6.3E-2</v>
      </c>
      <c r="M242" s="339">
        <f>'Flusso dati statici sensori'!R128</f>
        <v>4.4999999999999998E-2</v>
      </c>
      <c r="N242" s="340">
        <f>'Flusso dati statici sensori'!S128</f>
        <v>6.7999999999999996E-3</v>
      </c>
      <c r="O242" s="345">
        <f>'Flusso dati statici sensori'!T128</f>
        <v>6.7000000000000002E-3</v>
      </c>
      <c r="Q242" s="559"/>
      <c r="R242" s="337" t="s">
        <v>1144</v>
      </c>
      <c r="S242" s="344">
        <f>'Flusso dati statici sensori'!AD128</f>
        <v>4.4999999999999998E-2</v>
      </c>
      <c r="T242" s="339">
        <f>'Flusso dati statici sensori'!AE128</f>
        <v>6.3E-2</v>
      </c>
      <c r="U242" s="351">
        <f>'Flusso dati statici sensori'!AF128</f>
        <v>4.4999999999999998E-2</v>
      </c>
      <c r="V242" s="267">
        <f>'Flusso dati statici sensori'!AG128</f>
        <v>6.7000000000000002E-3</v>
      </c>
      <c r="W242" s="345">
        <f>'Flusso dati statici sensori'!AH128</f>
        <v>6.7000000000000002E-3</v>
      </c>
    </row>
    <row r="243" spans="1:23" x14ac:dyDescent="0.2">
      <c r="A243" s="556"/>
      <c r="B243" s="337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5">
        <f>'Flusso dati statici sensori'!F155</f>
        <v>6.6E-3</v>
      </c>
      <c r="I243" s="556"/>
      <c r="J243" s="337" t="s">
        <v>1145</v>
      </c>
      <c r="K243" s="215">
        <f>'Flusso dati statici sensori'!P155</f>
        <v>4.4999999999999998E-2</v>
      </c>
      <c r="L243" s="214">
        <f>'Flusso dati statici sensori'!Q155</f>
        <v>6.3E-2</v>
      </c>
      <c r="M243" s="214">
        <f>'Flusso dati statici sensori'!R155</f>
        <v>4.5999999999999999E-2</v>
      </c>
      <c r="N243" s="340">
        <f>'Flusso dati statici sensori'!S155</f>
        <v>6.7999999999999996E-3</v>
      </c>
      <c r="O243" s="345">
        <f>'Flusso dati statici sensori'!T155</f>
        <v>6.7999999999999996E-3</v>
      </c>
      <c r="Q243" s="559"/>
      <c r="R243" s="337" t="s">
        <v>1145</v>
      </c>
      <c r="S243" s="215">
        <f>'Flusso dati statici sensori'!AD155</f>
        <v>4.4999999999999998E-2</v>
      </c>
      <c r="T243" s="214">
        <f>'Flusso dati statici sensori'!AE155</f>
        <v>6.3E-2</v>
      </c>
      <c r="U243" s="179">
        <f>'Flusso dati statici sensori'!AF155</f>
        <v>4.4999999999999998E-2</v>
      </c>
      <c r="V243" s="267">
        <f>'Flusso dati statici sensori'!AG155</f>
        <v>6.7000000000000002E-3</v>
      </c>
      <c r="W243" s="345">
        <f>'Flusso dati statici sensori'!AH155</f>
        <v>6.7000000000000002E-3</v>
      </c>
    </row>
    <row r="244" spans="1:23" x14ac:dyDescent="0.2">
      <c r="A244" s="556"/>
      <c r="B244" s="337" t="s">
        <v>1146</v>
      </c>
      <c r="C244" s="344">
        <f>'Flusso dati statici sensori'!B182</f>
        <v>4.3999999999999997E-2</v>
      </c>
      <c r="D244" s="339">
        <f>'Flusso dati statici sensori'!C182</f>
        <v>6.2E-2</v>
      </c>
      <c r="E244" s="351">
        <f>'Flusso dati statici sensori'!D182</f>
        <v>4.3999999999999997E-2</v>
      </c>
      <c r="F244" s="267">
        <f>'Flusso dati statici sensori'!E182</f>
        <v>6.6E-3</v>
      </c>
      <c r="G244" s="345">
        <f>'Flusso dati statici sensori'!F182</f>
        <v>6.6E-3</v>
      </c>
      <c r="I244" s="556"/>
      <c r="J244" s="337" t="s">
        <v>1146</v>
      </c>
      <c r="K244" s="344">
        <f>'Flusso dati statici sensori'!P182</f>
        <v>4.3999999999999997E-2</v>
      </c>
      <c r="L244" s="339">
        <f>'Flusso dati statici sensori'!Q182</f>
        <v>6.2E-2</v>
      </c>
      <c r="M244" s="339">
        <f>'Flusso dati statici sensori'!R182</f>
        <v>4.3999999999999997E-2</v>
      </c>
      <c r="N244" s="340">
        <f>'Flusso dati statici sensori'!S182</f>
        <v>6.7000000000000002E-3</v>
      </c>
      <c r="O244" s="345">
        <f>'Flusso dati statici sensori'!T182</f>
        <v>6.7000000000000002E-3</v>
      </c>
      <c r="Q244" s="559"/>
      <c r="R244" s="337" t="s">
        <v>1146</v>
      </c>
      <c r="S244" s="344">
        <f>'Flusso dati statici sensori'!AD182</f>
        <v>4.3999999999999997E-2</v>
      </c>
      <c r="T244" s="339">
        <f>'Flusso dati statici sensori'!AE182</f>
        <v>6.2E-2</v>
      </c>
      <c r="U244" s="351">
        <f>'Flusso dati statici sensori'!AF182</f>
        <v>4.3999999999999997E-2</v>
      </c>
      <c r="V244" s="267">
        <f>'Flusso dati statici sensori'!AG182</f>
        <v>6.6E-3</v>
      </c>
      <c r="W244" s="345">
        <f>'Flusso dati statici sensori'!AH182</f>
        <v>6.6E-3</v>
      </c>
    </row>
    <row r="245" spans="1:23" x14ac:dyDescent="0.2">
      <c r="A245" s="556"/>
      <c r="B245" s="337" t="s">
        <v>1147</v>
      </c>
      <c r="C245" s="344">
        <f>'Flusso dati statici sensori'!B209</f>
        <v>4.3999999999999997E-2</v>
      </c>
      <c r="D245" s="339">
        <f>'Flusso dati statici sensori'!C209</f>
        <v>6.2E-2</v>
      </c>
      <c r="E245" s="351">
        <f>'Flusso dati statici sensori'!D209</f>
        <v>4.3999999999999997E-2</v>
      </c>
      <c r="F245" s="267">
        <f>'Flusso dati statici sensori'!E209</f>
        <v>6.7000000000000002E-3</v>
      </c>
      <c r="G245" s="345">
        <f>'Flusso dati statici sensori'!F209</f>
        <v>6.7000000000000002E-3</v>
      </c>
      <c r="I245" s="556"/>
      <c r="J245" s="337" t="s">
        <v>1147</v>
      </c>
      <c r="K245" s="344">
        <f>'Flusso dati statici sensori'!P209</f>
        <v>4.4999999999999998E-2</v>
      </c>
      <c r="L245" s="339">
        <f>'Flusso dati statici sensori'!Q209</f>
        <v>6.3E-2</v>
      </c>
      <c r="M245" s="339">
        <f>'Flusso dati statici sensori'!R209</f>
        <v>4.4999999999999998E-2</v>
      </c>
      <c r="N245" s="340">
        <f>'Flusso dati statici sensori'!S209</f>
        <v>6.7999999999999996E-3</v>
      </c>
      <c r="O245" s="345">
        <f>'Flusso dati statici sensori'!T209</f>
        <v>6.7999999999999996E-3</v>
      </c>
      <c r="Q245" s="559"/>
      <c r="R245" s="337" t="s">
        <v>1147</v>
      </c>
      <c r="S245" s="344">
        <f>'Flusso dati statici sensori'!AD209</f>
        <v>4.3999999999999997E-2</v>
      </c>
      <c r="T245" s="339">
        <f>'Flusso dati statici sensori'!AE209</f>
        <v>6.2E-2</v>
      </c>
      <c r="U245" s="351">
        <f>'Flusso dati statici sensori'!AF209</f>
        <v>4.3999999999999997E-2</v>
      </c>
      <c r="V245" s="267">
        <f>'Flusso dati statici sensori'!AG209</f>
        <v>6.7000000000000002E-3</v>
      </c>
      <c r="W245" s="345">
        <f>'Flusso dati statici sensori'!AH209</f>
        <v>6.7000000000000002E-3</v>
      </c>
    </row>
    <row r="246" spans="1:23" x14ac:dyDescent="0.2">
      <c r="A246" s="556"/>
      <c r="B246" s="337" t="s">
        <v>1148</v>
      </c>
      <c r="C246" s="344">
        <f>'Flusso dati statici sensori'!B237</f>
        <v>4.5999999999999999E-2</v>
      </c>
      <c r="D246" s="339">
        <f>'Flusso dati statici sensori'!C237</f>
        <v>6.4000000000000001E-2</v>
      </c>
      <c r="E246" s="351">
        <f>'Flusso dati statici sensori'!D237</f>
        <v>4.5999999999999999E-2</v>
      </c>
      <c r="F246" s="267">
        <f>'Flusso dati statici sensori'!E237</f>
        <v>7.0000000000000001E-3</v>
      </c>
      <c r="G246" s="345">
        <f>'Flusso dati statici sensori'!F237</f>
        <v>7.0000000000000001E-3</v>
      </c>
      <c r="I246" s="556"/>
      <c r="J246" s="337" t="s">
        <v>1148</v>
      </c>
      <c r="K246" s="344">
        <f>'Flusso dati statici sensori'!P237</f>
        <v>4.4999999999999998E-2</v>
      </c>
      <c r="L246" s="339">
        <f>'Flusso dati statici sensori'!Q237</f>
        <v>6.3E-2</v>
      </c>
      <c r="M246" s="339">
        <f>'Flusso dati statici sensori'!R237</f>
        <v>4.4999999999999998E-2</v>
      </c>
      <c r="N246" s="340">
        <f>'Flusso dati statici sensori'!S237</f>
        <v>6.7999999999999996E-3</v>
      </c>
      <c r="O246" s="345">
        <f>'Flusso dati statici sensori'!T237</f>
        <v>6.7999999999999996E-3</v>
      </c>
      <c r="Q246" s="559"/>
      <c r="R246" s="337" t="s">
        <v>1148</v>
      </c>
      <c r="S246" s="344">
        <f>'Flusso dati statici sensori'!AD237</f>
        <v>4.2999999999999997E-2</v>
      </c>
      <c r="T246" s="339">
        <f>'Flusso dati statici sensori'!AE237</f>
        <v>6.0999999999999999E-2</v>
      </c>
      <c r="U246" s="351">
        <f>'Flusso dati statici sensori'!AF237</f>
        <v>4.2999999999999997E-2</v>
      </c>
      <c r="V246" s="267">
        <f>'Flusso dati statici sensori'!AG237</f>
        <v>6.4999999999999997E-3</v>
      </c>
      <c r="W246" s="345">
        <f>'Flusso dati statici sensori'!AH237</f>
        <v>6.4999999999999997E-3</v>
      </c>
    </row>
    <row r="247" spans="1:23" x14ac:dyDescent="0.2">
      <c r="A247" s="556"/>
      <c r="B247" s="337" t="s">
        <v>1149</v>
      </c>
      <c r="C247" s="344">
        <f>'Flusso dati statici sensori'!B264</f>
        <v>4.5999999999999999E-2</v>
      </c>
      <c r="D247" s="339">
        <f>'Flusso dati statici sensori'!C264</f>
        <v>6.5000000000000002E-2</v>
      </c>
      <c r="E247" s="351">
        <f>'Flusso dati statici sensori'!D264</f>
        <v>4.5999999999999999E-2</v>
      </c>
      <c r="F247" s="267">
        <f>'Flusso dati statici sensori'!E264</f>
        <v>6.8999999999999999E-3</v>
      </c>
      <c r="G247" s="345">
        <f>'Flusso dati statici sensori'!F264</f>
        <v>6.8999999999999999E-3</v>
      </c>
      <c r="I247" s="556"/>
      <c r="J247" s="337" t="s">
        <v>1149</v>
      </c>
      <c r="K247" s="344">
        <f>'Flusso dati statici sensori'!P264</f>
        <v>4.5999999999999999E-2</v>
      </c>
      <c r="L247" s="339">
        <f>'Flusso dati statici sensori'!Q264</f>
        <v>6.5000000000000002E-2</v>
      </c>
      <c r="M247" s="339">
        <f>'Flusso dati statici sensori'!R264</f>
        <v>4.5999999999999999E-2</v>
      </c>
      <c r="N247" s="340">
        <f>'Flusso dati statici sensori'!S264</f>
        <v>7.0000000000000001E-3</v>
      </c>
      <c r="O247" s="345">
        <f>'Flusso dati statici sensori'!T264</f>
        <v>7.0000000000000001E-3</v>
      </c>
      <c r="Q247" s="559"/>
      <c r="R247" s="337" t="s">
        <v>1149</v>
      </c>
      <c r="S247" s="344">
        <f>'Flusso dati statici sensori'!AD264</f>
        <v>4.4999999999999998E-2</v>
      </c>
      <c r="T247" s="339">
        <f>'Flusso dati statici sensori'!AE264</f>
        <v>6.4000000000000001E-2</v>
      </c>
      <c r="U247" s="351">
        <f>'Flusso dati statici sensori'!AF264</f>
        <v>4.4999999999999998E-2</v>
      </c>
      <c r="V247" s="267">
        <f>'Flusso dati statici sensori'!AG264</f>
        <v>6.7999999999999996E-3</v>
      </c>
      <c r="W247" s="345">
        <f>'Flusso dati statici sensori'!AH264</f>
        <v>6.7999999999999996E-3</v>
      </c>
    </row>
    <row r="248" spans="1:23" x14ac:dyDescent="0.2">
      <c r="A248" s="556"/>
      <c r="B248" s="337" t="s">
        <v>1150</v>
      </c>
      <c r="C248" s="344">
        <f>'Flusso dati statici sensori'!B291</f>
        <v>4.4999999999999998E-2</v>
      </c>
      <c r="D248" s="339">
        <f>'Flusso dati statici sensori'!C291</f>
        <v>6.3E-2</v>
      </c>
      <c r="E248" s="351">
        <f>'Flusso dati statici sensori'!D291</f>
        <v>4.4999999999999998E-2</v>
      </c>
      <c r="F248" s="267">
        <f>'Flusso dati statici sensori'!E291</f>
        <v>6.7000000000000002E-3</v>
      </c>
      <c r="G248" s="345">
        <f>'Flusso dati statici sensori'!F291</f>
        <v>6.7000000000000002E-3</v>
      </c>
      <c r="I248" s="556"/>
      <c r="J248" s="337" t="s">
        <v>1150</v>
      </c>
      <c r="K248" s="344">
        <f>'Flusso dati statici sensori'!P291</f>
        <v>4.4999999999999998E-2</v>
      </c>
      <c r="L248" s="339">
        <f>'Flusso dati statici sensori'!Q291</f>
        <v>6.3E-2</v>
      </c>
      <c r="M248" s="339">
        <f>'Flusso dati statici sensori'!R291</f>
        <v>4.4999999999999998E-2</v>
      </c>
      <c r="N248" s="340">
        <f>'Flusso dati statici sensori'!S291</f>
        <v>6.7999999999999996E-3</v>
      </c>
      <c r="O248" s="345">
        <f>'Flusso dati statici sensori'!T291</f>
        <v>6.7999999999999996E-3</v>
      </c>
      <c r="Q248" s="559"/>
      <c r="R248" s="337" t="s">
        <v>1150</v>
      </c>
      <c r="S248" s="344">
        <f>'Flusso dati statici sensori'!AD291</f>
        <v>4.3999999999999997E-2</v>
      </c>
      <c r="T248" s="339">
        <f>'Flusso dati statici sensori'!AE291</f>
        <v>6.2E-2</v>
      </c>
      <c r="U248" s="351">
        <f>'Flusso dati statici sensori'!AF291</f>
        <v>4.3999999999999997E-2</v>
      </c>
      <c r="V248" s="267">
        <f>'Flusso dati statici sensori'!AG291</f>
        <v>6.7000000000000002E-3</v>
      </c>
      <c r="W248" s="345">
        <f>'Flusso dati statici sensori'!AH291</f>
        <v>6.7000000000000002E-3</v>
      </c>
    </row>
    <row r="249" spans="1:23" x14ac:dyDescent="0.2">
      <c r="A249" s="556"/>
      <c r="B249" s="337" t="s">
        <v>1151</v>
      </c>
      <c r="C249" s="344">
        <f>'Flusso dati statici sensori'!B318</f>
        <v>4.3999999999999997E-2</v>
      </c>
      <c r="D249" s="339">
        <f>'Flusso dati statici sensori'!C318</f>
        <v>6.2E-2</v>
      </c>
      <c r="E249" s="351">
        <f>'Flusso dati statici sensori'!D318</f>
        <v>4.3999999999999997E-2</v>
      </c>
      <c r="F249" s="267">
        <f>'Flusso dati statici sensori'!E318</f>
        <v>6.6E-3</v>
      </c>
      <c r="G249" s="345">
        <f>'Flusso dati statici sensori'!F318</f>
        <v>6.6E-3</v>
      </c>
      <c r="I249" s="556"/>
      <c r="J249" s="337" t="s">
        <v>1151</v>
      </c>
      <c r="K249" s="344">
        <f>'Flusso dati statici sensori'!P318</f>
        <v>4.3999999999999997E-2</v>
      </c>
      <c r="L249" s="339">
        <f>'Flusso dati statici sensori'!Q318</f>
        <v>6.2E-2</v>
      </c>
      <c r="M249" s="339">
        <f>'Flusso dati statici sensori'!R318</f>
        <v>4.3999999999999997E-2</v>
      </c>
      <c r="N249" s="340">
        <f>'Flusso dati statici sensori'!S318</f>
        <v>6.6E-3</v>
      </c>
      <c r="O249" s="345">
        <f>'Flusso dati statici sensori'!T318</f>
        <v>6.6E-3</v>
      </c>
      <c r="Q249" s="559"/>
      <c r="R249" s="337" t="s">
        <v>1151</v>
      </c>
      <c r="S249" s="344">
        <f>'Flusso dati statici sensori'!AD318</f>
        <v>4.3999999999999997E-2</v>
      </c>
      <c r="T249" s="339">
        <f>'Flusso dati statici sensori'!AE318</f>
        <v>6.0999999999999999E-2</v>
      </c>
      <c r="U249" s="351">
        <f>'Flusso dati statici sensori'!AF318</f>
        <v>4.3999999999999997E-2</v>
      </c>
      <c r="V249" s="267">
        <f>'Flusso dati statici sensori'!AG318</f>
        <v>6.6E-3</v>
      </c>
      <c r="W249" s="345">
        <f>'Flusso dati statici sensori'!AH318</f>
        <v>6.6E-3</v>
      </c>
    </row>
    <row r="250" spans="1:23" x14ac:dyDescent="0.2">
      <c r="A250" s="556"/>
      <c r="B250" s="337" t="s">
        <v>1152</v>
      </c>
      <c r="C250" s="344">
        <f>'Flusso dati statici sensori'!B345</f>
        <v>4.5999999999999999E-2</v>
      </c>
      <c r="D250" s="339">
        <f>'Flusso dati statici sensori'!C345</f>
        <v>6.5000000000000002E-2</v>
      </c>
      <c r="E250" s="351">
        <f>'Flusso dati statici sensori'!D345</f>
        <v>4.7E-2</v>
      </c>
      <c r="F250" s="267">
        <f>'Flusso dati statici sensori'!E345</f>
        <v>6.8999999999999999E-3</v>
      </c>
      <c r="G250" s="345">
        <f>'Flusso dati statici sensori'!F345</f>
        <v>6.8999999999999999E-3</v>
      </c>
      <c r="I250" s="556"/>
      <c r="J250" s="337" t="s">
        <v>1152</v>
      </c>
      <c r="K250" s="344">
        <f>'Flusso dati statici sensori'!P345</f>
        <v>4.5999999999999999E-2</v>
      </c>
      <c r="L250" s="339">
        <f>'Flusso dati statici sensori'!Q345</f>
        <v>6.5000000000000002E-2</v>
      </c>
      <c r="M250" s="339">
        <f>'Flusso dati statici sensori'!R345</f>
        <v>4.5999999999999999E-2</v>
      </c>
      <c r="N250" s="340">
        <f>'Flusso dati statici sensori'!S345</f>
        <v>7.0000000000000001E-3</v>
      </c>
      <c r="O250" s="345">
        <f>'Flusso dati statici sensori'!T345</f>
        <v>7.0000000000000001E-3</v>
      </c>
      <c r="Q250" s="559"/>
      <c r="R250" s="337" t="s">
        <v>1152</v>
      </c>
      <c r="S250" s="344">
        <f>'Flusso dati statici sensori'!AD345</f>
        <v>4.4999999999999998E-2</v>
      </c>
      <c r="T250" s="339">
        <f>'Flusso dati statici sensori'!AE345</f>
        <v>6.4000000000000001E-2</v>
      </c>
      <c r="U250" s="351">
        <f>'Flusso dati statici sensori'!AF345</f>
        <v>4.4999999999999998E-2</v>
      </c>
      <c r="V250" s="267">
        <f>'Flusso dati statici sensori'!AG345</f>
        <v>6.7999999999999996E-3</v>
      </c>
      <c r="W250" s="345">
        <f>'Flusso dati statici sensori'!AH345</f>
        <v>6.7999999999999996E-3</v>
      </c>
    </row>
    <row r="251" spans="1:23" x14ac:dyDescent="0.2">
      <c r="A251" s="556"/>
      <c r="B251" s="337" t="s">
        <v>1153</v>
      </c>
      <c r="C251" s="344">
        <f>'Flusso dati statici sensori'!B373</f>
        <v>4.4999999999999998E-2</v>
      </c>
      <c r="D251" s="339">
        <f>'Flusso dati statici sensori'!C373</f>
        <v>6.3E-2</v>
      </c>
      <c r="E251" s="351">
        <f>'Flusso dati statici sensori'!D373</f>
        <v>4.4999999999999998E-2</v>
      </c>
      <c r="F251" s="267">
        <f>'Flusso dati statici sensori'!E373</f>
        <v>6.7999999999999996E-3</v>
      </c>
      <c r="G251" s="345">
        <f>'Flusso dati statici sensori'!F373</f>
        <v>6.7999999999999996E-3</v>
      </c>
      <c r="I251" s="556"/>
      <c r="J251" s="337" t="s">
        <v>1153</v>
      </c>
      <c r="K251" s="344">
        <f>'Flusso dati statici sensori'!P373</f>
        <v>4.4999999999999998E-2</v>
      </c>
      <c r="L251" s="339">
        <f>'Flusso dati statici sensori'!Q373</f>
        <v>6.3E-2</v>
      </c>
      <c r="M251" s="339">
        <f>'Flusso dati statici sensori'!R373</f>
        <v>4.4999999999999998E-2</v>
      </c>
      <c r="N251" s="340">
        <f>'Flusso dati statici sensori'!S373</f>
        <v>6.7999999999999996E-3</v>
      </c>
      <c r="O251" s="345">
        <f>'Flusso dati statici sensori'!T373</f>
        <v>6.7999999999999996E-3</v>
      </c>
      <c r="Q251" s="559"/>
      <c r="R251" s="337" t="s">
        <v>1153</v>
      </c>
      <c r="S251" s="344">
        <f>'Flusso dati statici sensori'!AD373</f>
        <v>4.3999999999999997E-2</v>
      </c>
      <c r="T251" s="339">
        <f>'Flusso dati statici sensori'!AE373</f>
        <v>6.2E-2</v>
      </c>
      <c r="U251" s="351">
        <f>'Flusso dati statici sensori'!AF373</f>
        <v>4.3999999999999997E-2</v>
      </c>
      <c r="V251" s="267">
        <f>'Flusso dati statici sensori'!AG373</f>
        <v>6.7000000000000002E-3</v>
      </c>
      <c r="W251" s="345">
        <f>'Flusso dati statici sensori'!AH373</f>
        <v>6.7000000000000002E-3</v>
      </c>
    </row>
    <row r="252" spans="1:23" ht="16" thickBot="1" x14ac:dyDescent="0.25">
      <c r="A252" s="557"/>
      <c r="B252" s="338" t="s">
        <v>1154</v>
      </c>
      <c r="C252" s="346">
        <f>'Flusso dati statici sensori'!B401</f>
        <v>4.4999999999999998E-2</v>
      </c>
      <c r="D252" s="347">
        <f>'Flusso dati statici sensori'!C401</f>
        <v>6.3E-2</v>
      </c>
      <c r="E252" s="352">
        <f>'Flusso dati statici sensori'!D401</f>
        <v>4.4999999999999998E-2</v>
      </c>
      <c r="F252" s="249">
        <f>'Flusso dati statici sensori'!E401</f>
        <v>6.7999999999999996E-3</v>
      </c>
      <c r="G252" s="349">
        <f>'Flusso dati statici sensori'!F401</f>
        <v>6.7999999999999996E-3</v>
      </c>
      <c r="I252" s="557"/>
      <c r="J252" s="338" t="s">
        <v>1154</v>
      </c>
      <c r="K252" s="346">
        <f>'Flusso dati statici sensori'!P401</f>
        <v>4.5999999999999999E-2</v>
      </c>
      <c r="L252" s="347">
        <f>'Flusso dati statici sensori'!Q401</f>
        <v>6.4000000000000001E-2</v>
      </c>
      <c r="M252" s="347">
        <f>'Flusso dati statici sensori'!R401</f>
        <v>4.5999999999999999E-2</v>
      </c>
      <c r="N252" s="348">
        <f>'Flusso dati statici sensori'!S401</f>
        <v>6.8999999999999999E-3</v>
      </c>
      <c r="O252" s="349">
        <f>'Flusso dati statici sensori'!T401</f>
        <v>6.8999999999999999E-3</v>
      </c>
      <c r="Q252" s="560"/>
      <c r="R252" s="338" t="s">
        <v>1154</v>
      </c>
      <c r="S252" s="346">
        <f>'Flusso dati statici sensori'!AD401</f>
        <v>4.3999999999999997E-2</v>
      </c>
      <c r="T252" s="347">
        <f>'Flusso dati statici sensori'!AE401</f>
        <v>6.2E-2</v>
      </c>
      <c r="U252" s="352">
        <f>'Flusso dati statici sensori'!AF401</f>
        <v>4.3999999999999997E-2</v>
      </c>
      <c r="V252" s="249">
        <f>'Flusso dati statici sensori'!AG401</f>
        <v>6.7000000000000002E-3</v>
      </c>
      <c r="W252" s="349">
        <f>'Flusso dati statici sensori'!AH401</f>
        <v>6.7000000000000002E-3</v>
      </c>
    </row>
    <row r="255" spans="1:23" ht="16" thickBot="1" x14ac:dyDescent="0.25"/>
    <row r="256" spans="1:23" ht="16" thickBot="1" x14ac:dyDescent="0.25">
      <c r="A256" s="543" t="s">
        <v>940</v>
      </c>
      <c r="B256" s="544"/>
      <c r="C256" s="544"/>
      <c r="D256" s="544"/>
      <c r="E256" s="544"/>
      <c r="F256" s="544"/>
      <c r="G256" s="545"/>
      <c r="I256" s="543" t="s">
        <v>940</v>
      </c>
      <c r="J256" s="544"/>
      <c r="K256" s="544"/>
      <c r="L256" s="544"/>
      <c r="M256" s="544"/>
      <c r="N256" s="544"/>
      <c r="O256" s="545"/>
      <c r="Q256" s="543" t="s">
        <v>940</v>
      </c>
      <c r="R256" s="544"/>
      <c r="S256" s="544"/>
      <c r="T256" s="544"/>
      <c r="U256" s="544"/>
      <c r="V256" s="544"/>
      <c r="W256" s="545"/>
    </row>
    <row r="257" spans="1:23" ht="16" thickBot="1" x14ac:dyDescent="0.25">
      <c r="A257" s="546" t="s">
        <v>1156</v>
      </c>
      <c r="B257" s="548" t="s">
        <v>790</v>
      </c>
      <c r="C257" s="550" t="s">
        <v>1092</v>
      </c>
      <c r="D257" s="551"/>
      <c r="E257" s="552"/>
      <c r="F257" s="553" t="s">
        <v>958</v>
      </c>
      <c r="G257" s="554"/>
      <c r="I257" s="546" t="s">
        <v>1156</v>
      </c>
      <c r="J257" s="548" t="s">
        <v>790</v>
      </c>
      <c r="K257" s="550" t="s">
        <v>1092</v>
      </c>
      <c r="L257" s="551"/>
      <c r="M257" s="552"/>
      <c r="N257" s="553" t="s">
        <v>958</v>
      </c>
      <c r="O257" s="554"/>
      <c r="Q257" s="546" t="s">
        <v>1156</v>
      </c>
      <c r="R257" s="548" t="s">
        <v>790</v>
      </c>
      <c r="S257" s="550" t="s">
        <v>1092</v>
      </c>
      <c r="T257" s="551"/>
      <c r="U257" s="552"/>
      <c r="V257" s="553" t="s">
        <v>958</v>
      </c>
      <c r="W257" s="554"/>
    </row>
    <row r="258" spans="1:23" ht="16" thickBot="1" x14ac:dyDescent="0.25">
      <c r="A258" s="547"/>
      <c r="B258" s="549"/>
      <c r="C258" s="327" t="s">
        <v>950</v>
      </c>
      <c r="D258" s="327" t="s">
        <v>951</v>
      </c>
      <c r="E258" s="327" t="s">
        <v>952</v>
      </c>
      <c r="F258" s="327" t="s">
        <v>956</v>
      </c>
      <c r="G258" s="327" t="s">
        <v>957</v>
      </c>
      <c r="I258" s="547"/>
      <c r="J258" s="549"/>
      <c r="K258" s="327" t="s">
        <v>950</v>
      </c>
      <c r="L258" s="327" t="s">
        <v>951</v>
      </c>
      <c r="M258" s="327" t="s">
        <v>952</v>
      </c>
      <c r="N258" s="327" t="s">
        <v>956</v>
      </c>
      <c r="O258" s="327" t="s">
        <v>957</v>
      </c>
      <c r="Q258" s="547"/>
      <c r="R258" s="549"/>
      <c r="S258" s="327" t="s">
        <v>950</v>
      </c>
      <c r="T258" s="327" t="s">
        <v>951</v>
      </c>
      <c r="U258" s="327" t="s">
        <v>952</v>
      </c>
      <c r="V258" s="327" t="s">
        <v>956</v>
      </c>
      <c r="W258" s="327" t="s">
        <v>957</v>
      </c>
    </row>
    <row r="259" spans="1:23" x14ac:dyDescent="0.2">
      <c r="A259" s="555" t="s">
        <v>1155</v>
      </c>
      <c r="B259" s="336" t="s">
        <v>1140</v>
      </c>
      <c r="C259" s="328">
        <f>'Flusso dati statici sensori'!B22</f>
        <v>4.3999999999999997E-2</v>
      </c>
      <c r="D259" s="341">
        <f>'Flusso dati statici sensori'!C22</f>
        <v>6.2E-2</v>
      </c>
      <c r="E259" s="350">
        <f>'Flusso dati statici sensori'!D22</f>
        <v>4.4999999999999998E-2</v>
      </c>
      <c r="F259" s="266">
        <f>'Flusso dati statici sensori'!E22</f>
        <v>6.6E-3</v>
      </c>
      <c r="G259" s="343">
        <f>'Flusso dati statici sensori'!F22</f>
        <v>6.6E-3</v>
      </c>
      <c r="I259" s="555" t="s">
        <v>1157</v>
      </c>
      <c r="J259" s="336" t="s">
        <v>1140</v>
      </c>
      <c r="K259" s="328">
        <f>'Flusso dati statici sensori'!P22</f>
        <v>4.3999999999999997E-2</v>
      </c>
      <c r="L259" s="341">
        <f>'Flusso dati statici sensori'!Q22</f>
        <v>6.2E-2</v>
      </c>
      <c r="M259" s="350">
        <f>'Flusso dati statici sensori'!R22</f>
        <v>4.3999999999999997E-2</v>
      </c>
      <c r="N259" s="266">
        <f>'Flusso dati statici sensori'!S22</f>
        <v>6.7000000000000002E-3</v>
      </c>
      <c r="O259" s="343">
        <f>'Flusso dati statici sensori'!T22</f>
        <v>6.7000000000000002E-3</v>
      </c>
      <c r="Q259" s="558" t="s">
        <v>1158</v>
      </c>
      <c r="R259" s="336" t="s">
        <v>1140</v>
      </c>
      <c r="S259" s="328">
        <f>'Flusso dati statici sensori'!AD22</f>
        <v>4.3999999999999997E-2</v>
      </c>
      <c r="T259" s="341">
        <f>'Flusso dati statici sensori'!AE22</f>
        <v>6.2E-2</v>
      </c>
      <c r="U259" s="350">
        <f>'Flusso dati statici sensori'!AF22</f>
        <v>4.3999999999999997E-2</v>
      </c>
      <c r="V259" s="266">
        <f>'Flusso dati statici sensori'!AG22</f>
        <v>6.6E-3</v>
      </c>
      <c r="W259" s="343">
        <f>'Flusso dati statici sensori'!AH22</f>
        <v>6.6E-3</v>
      </c>
    </row>
    <row r="260" spans="1:23" x14ac:dyDescent="0.2">
      <c r="A260" s="556"/>
      <c r="B260" s="337" t="s">
        <v>1141</v>
      </c>
      <c r="C260" s="344">
        <f>'Flusso dati statici sensori'!B48</f>
        <v>4.4999999999999998E-2</v>
      </c>
      <c r="D260" s="339">
        <f>'Flusso dati statici sensori'!C48</f>
        <v>6.3E-2</v>
      </c>
      <c r="E260" s="351">
        <f>'Flusso dati statici sensori'!D48</f>
        <v>4.4999999999999998E-2</v>
      </c>
      <c r="F260" s="267">
        <f>'Flusso dati statici sensori'!E48</f>
        <v>6.7000000000000002E-3</v>
      </c>
      <c r="G260" s="345">
        <f>'Flusso dati statici sensori'!F48</f>
        <v>6.7000000000000002E-3</v>
      </c>
      <c r="I260" s="556"/>
      <c r="J260" s="337" t="s">
        <v>1141</v>
      </c>
      <c r="K260" s="344">
        <f>'Flusso dati statici sensori'!P48</f>
        <v>4.2999999999999997E-2</v>
      </c>
      <c r="L260" s="339">
        <f>'Flusso dati statici sensori'!Q48</f>
        <v>0.06</v>
      </c>
      <c r="M260" s="351">
        <f>'Flusso dati statici sensori'!R48</f>
        <v>4.2999999999999997E-2</v>
      </c>
      <c r="N260" s="267">
        <f>'Flusso dati statici sensori'!S48</f>
        <v>6.4999999999999997E-3</v>
      </c>
      <c r="O260" s="345">
        <f>'Flusso dati statici sensori'!T48</f>
        <v>6.4999999999999997E-3</v>
      </c>
      <c r="Q260" s="559"/>
      <c r="R260" s="337" t="s">
        <v>1141</v>
      </c>
      <c r="S260" s="344">
        <f>'Flusso dati statici sensori'!AD48</f>
        <v>4.3999999999999997E-2</v>
      </c>
      <c r="T260" s="339">
        <f>'Flusso dati statici sensori'!AE48</f>
        <v>6.2E-2</v>
      </c>
      <c r="U260" s="351">
        <f>'Flusso dati statici sensori'!AF48</f>
        <v>4.3999999999999997E-2</v>
      </c>
      <c r="V260" s="267">
        <f>'Flusso dati statici sensori'!AG48</f>
        <v>6.7000000000000002E-3</v>
      </c>
      <c r="W260" s="345">
        <f>'Flusso dati statici sensori'!AH48</f>
        <v>6.6E-3</v>
      </c>
    </row>
    <row r="261" spans="1:23" x14ac:dyDescent="0.2">
      <c r="A261" s="556"/>
      <c r="B261" s="337" t="s">
        <v>1142</v>
      </c>
      <c r="C261" s="344">
        <f>'Flusso dati statici sensori'!B75</f>
        <v>4.2999999999999997E-2</v>
      </c>
      <c r="D261" s="339">
        <f>'Flusso dati statici sensori'!C75</f>
        <v>6.0999999999999999E-2</v>
      </c>
      <c r="E261" s="351">
        <f>'Flusso dati statici sensori'!D75</f>
        <v>0.43</v>
      </c>
      <c r="F261" s="267">
        <f>'Flusso dati statici sensori'!E75</f>
        <v>6.4999999999999997E-3</v>
      </c>
      <c r="G261" s="345">
        <f>'Flusso dati statici sensori'!F75</f>
        <v>6.4999999999999997E-3</v>
      </c>
      <c r="I261" s="556"/>
      <c r="J261" s="337" t="s">
        <v>1142</v>
      </c>
      <c r="K261" s="344">
        <f>'Flusso dati statici sensori'!P75</f>
        <v>4.3999999999999997E-2</v>
      </c>
      <c r="L261" s="339">
        <f>'Flusso dati statici sensori'!Q75</f>
        <v>6.4000000000000001E-2</v>
      </c>
      <c r="M261" s="351">
        <f>'Flusso dati statici sensori'!R75</f>
        <v>4.3999999999999997E-2</v>
      </c>
      <c r="N261" s="267">
        <f>'Flusso dati statici sensori'!S75</f>
        <v>6.7999999999999996E-3</v>
      </c>
      <c r="O261" s="345">
        <f>'Flusso dati statici sensori'!T75</f>
        <v>6.7999999999999996E-3</v>
      </c>
      <c r="Q261" s="559"/>
      <c r="R261" s="337" t="s">
        <v>1142</v>
      </c>
      <c r="S261" s="344">
        <f>'Flusso dati statici sensori'!AD75</f>
        <v>4.4999999999999998E-2</v>
      </c>
      <c r="T261" s="339">
        <f>'Flusso dati statici sensori'!AE75</f>
        <v>6.3E-2</v>
      </c>
      <c r="U261" s="351">
        <f>'Flusso dati statici sensori'!AF75</f>
        <v>4.4999999999999998E-2</v>
      </c>
      <c r="V261" s="267">
        <f>'Flusso dati statici sensori'!AG75</f>
        <v>6.7999999999999996E-3</v>
      </c>
      <c r="W261" s="345">
        <f>'Flusso dati statici sensori'!AH75</f>
        <v>6.7999999999999996E-3</v>
      </c>
    </row>
    <row r="262" spans="1:23" x14ac:dyDescent="0.2">
      <c r="A262" s="556"/>
      <c r="B262" s="337" t="s">
        <v>1143</v>
      </c>
      <c r="C262" s="344">
        <f>'Flusso dati statici sensori'!B102</f>
        <v>4.3999999999999997E-2</v>
      </c>
      <c r="D262" s="339">
        <f>'Flusso dati statici sensori'!C102</f>
        <v>6.3E-2</v>
      </c>
      <c r="E262" s="351">
        <f>'Flusso dati statici sensori'!D102</f>
        <v>4.3999999999999997E-2</v>
      </c>
      <c r="F262" s="267">
        <f>'Flusso dati statici sensori'!E102</f>
        <v>6.7000000000000002E-3</v>
      </c>
      <c r="G262" s="345">
        <f>'Flusso dati statici sensori'!F102</f>
        <v>6.7999999999999996E-3</v>
      </c>
      <c r="I262" s="556"/>
      <c r="J262" s="337" t="s">
        <v>1143</v>
      </c>
      <c r="K262" s="344">
        <f>'Flusso dati statici sensori'!P102</f>
        <v>4.4999999999999998E-2</v>
      </c>
      <c r="L262" s="339">
        <f>'Flusso dati statici sensori'!Q102</f>
        <v>6.4000000000000001E-2</v>
      </c>
      <c r="M262" s="351">
        <f>'Flusso dati statici sensori'!R102</f>
        <v>4.4999999999999998E-2</v>
      </c>
      <c r="N262" s="267">
        <f>'Flusso dati statici sensori'!S102</f>
        <v>6.7999999999999996E-3</v>
      </c>
      <c r="O262" s="345">
        <f>'Flusso dati statici sensori'!T102</f>
        <v>6.7999999999999996E-3</v>
      </c>
      <c r="Q262" s="559"/>
      <c r="R262" s="337" t="s">
        <v>1143</v>
      </c>
      <c r="S262" s="344">
        <f>'Flusso dati statici sensori'!AD102</f>
        <v>4.4999999999999998E-2</v>
      </c>
      <c r="T262" s="339">
        <f>'Flusso dati statici sensori'!AE102</f>
        <v>6.3E-2</v>
      </c>
      <c r="U262" s="351">
        <f>'Flusso dati statici sensori'!AF102</f>
        <v>4.4999999999999998E-2</v>
      </c>
      <c r="V262" s="267">
        <f>'Flusso dati statici sensori'!AG102</f>
        <v>6.7999999999999996E-3</v>
      </c>
      <c r="W262" s="345">
        <f>'Flusso dati statici sensori'!AH102</f>
        <v>6.7000000000000002E-3</v>
      </c>
    </row>
    <row r="263" spans="1:23" x14ac:dyDescent="0.2">
      <c r="A263" s="556"/>
      <c r="B263" s="337" t="s">
        <v>1144</v>
      </c>
      <c r="C263" s="344">
        <f>'Flusso dati statici sensori'!B129</f>
        <v>4.3999999999999997E-2</v>
      </c>
      <c r="D263" s="339">
        <f>'Flusso dati statici sensori'!C129</f>
        <v>6.2E-2</v>
      </c>
      <c r="E263" s="351">
        <f>'Flusso dati statici sensori'!D129</f>
        <v>4.3999999999999997E-2</v>
      </c>
      <c r="F263" s="267">
        <f>'Flusso dati statici sensori'!E129</f>
        <v>6.7000000000000002E-3</v>
      </c>
      <c r="G263" s="345">
        <f>'Flusso dati statici sensori'!F129</f>
        <v>6.6E-3</v>
      </c>
      <c r="I263" s="556"/>
      <c r="J263" s="337" t="s">
        <v>1144</v>
      </c>
      <c r="K263" s="344">
        <f>'Flusso dati statici sensori'!P129</f>
        <v>4.4999999999999998E-2</v>
      </c>
      <c r="L263" s="339">
        <f>'Flusso dati statici sensori'!Q129</f>
        <v>6.3E-2</v>
      </c>
      <c r="M263" s="351">
        <f>'Flusso dati statici sensori'!R129</f>
        <v>4.4999999999999998E-2</v>
      </c>
      <c r="N263" s="267">
        <f>'Flusso dati statici sensori'!S129</f>
        <v>6.7999999999999996E-3</v>
      </c>
      <c r="O263" s="345">
        <f>'Flusso dati statici sensori'!T129</f>
        <v>6.7999999999999996E-3</v>
      </c>
      <c r="Q263" s="559"/>
      <c r="R263" s="337" t="s">
        <v>1144</v>
      </c>
      <c r="S263" s="344">
        <f>'Flusso dati statici sensori'!AD129</f>
        <v>4.4999999999999998E-2</v>
      </c>
      <c r="T263" s="339">
        <f>'Flusso dati statici sensori'!AE129</f>
        <v>6.3E-2</v>
      </c>
      <c r="U263" s="351">
        <f>'Flusso dati statici sensori'!AF129</f>
        <v>4.4999999999999998E-2</v>
      </c>
      <c r="V263" s="267">
        <f>'Flusso dati statici sensori'!AG129</f>
        <v>6.7999999999999996E-3</v>
      </c>
      <c r="W263" s="345">
        <f>'Flusso dati statici sensori'!AH129</f>
        <v>6.7999999999999996E-3</v>
      </c>
    </row>
    <row r="264" spans="1:23" x14ac:dyDescent="0.2">
      <c r="A264" s="556"/>
      <c r="B264" s="337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5">
        <f>'Flusso dati statici sensori'!F156</f>
        <v>6.6E-3</v>
      </c>
      <c r="I264" s="556"/>
      <c r="J264" s="337" t="s">
        <v>1145</v>
      </c>
      <c r="K264" s="215">
        <f>'Flusso dati statici sensori'!P156</f>
        <v>4.4999999999999998E-2</v>
      </c>
      <c r="L264" s="214">
        <f>'Flusso dati statici sensori'!Q156</f>
        <v>6.3E-2</v>
      </c>
      <c r="M264" s="179">
        <f>'Flusso dati statici sensori'!R156</f>
        <v>4.5999999999999999E-2</v>
      </c>
      <c r="N264" s="267">
        <f>'Flusso dati statici sensori'!S156</f>
        <v>6.7999999999999996E-3</v>
      </c>
      <c r="O264" s="345">
        <f>'Flusso dati statici sensori'!T156</f>
        <v>6.7999999999999996E-3</v>
      </c>
      <c r="Q264" s="559"/>
      <c r="R264" s="337" t="s">
        <v>1145</v>
      </c>
      <c r="S264" s="215">
        <f>'Flusso dati statici sensori'!AD156</f>
        <v>4.4999999999999998E-2</v>
      </c>
      <c r="T264" s="214">
        <f>'Flusso dati statici sensori'!AE156</f>
        <v>6.3E-2</v>
      </c>
      <c r="U264" s="179">
        <f>'Flusso dati statici sensori'!AF156</f>
        <v>4.4999999999999998E-2</v>
      </c>
      <c r="V264" s="267">
        <f>'Flusso dati statici sensori'!AG156</f>
        <v>6.7999999999999996E-3</v>
      </c>
      <c r="W264" s="345">
        <f>'Flusso dati statici sensori'!AH156</f>
        <v>6.7999999999999996E-3</v>
      </c>
    </row>
    <row r="265" spans="1:23" x14ac:dyDescent="0.2">
      <c r="A265" s="556"/>
      <c r="B265" s="337" t="s">
        <v>1146</v>
      </c>
      <c r="C265" s="344">
        <f>'Flusso dati statici sensori'!B183</f>
        <v>4.3999999999999997E-2</v>
      </c>
      <c r="D265" s="339">
        <f>'Flusso dati statici sensori'!C183</f>
        <v>6.2E-2</v>
      </c>
      <c r="E265" s="351">
        <f>'Flusso dati statici sensori'!D183</f>
        <v>4.3999999999999997E-2</v>
      </c>
      <c r="F265" s="267">
        <f>'Flusso dati statici sensori'!E183</f>
        <v>6.6E-3</v>
      </c>
      <c r="G265" s="345">
        <f>'Flusso dati statici sensori'!F183</f>
        <v>6.6E-3</v>
      </c>
      <c r="I265" s="556"/>
      <c r="J265" s="337" t="s">
        <v>1146</v>
      </c>
      <c r="K265" s="344">
        <f>'Flusso dati statici sensori'!P183</f>
        <v>4.3999999999999997E-2</v>
      </c>
      <c r="L265" s="339">
        <f>'Flusso dati statici sensori'!Q183</f>
        <v>6.2E-2</v>
      </c>
      <c r="M265" s="351">
        <f>'Flusso dati statici sensori'!R183</f>
        <v>4.3999999999999997E-2</v>
      </c>
      <c r="N265" s="267">
        <f>'Flusso dati statici sensori'!S183</f>
        <v>6.7000000000000002E-3</v>
      </c>
      <c r="O265" s="345">
        <f>'Flusso dati statici sensori'!T183</f>
        <v>6.7000000000000002E-3</v>
      </c>
      <c r="Q265" s="559"/>
      <c r="R265" s="337" t="s">
        <v>1146</v>
      </c>
      <c r="S265" s="344">
        <f>'Flusso dati statici sensori'!AD183</f>
        <v>4.3999999999999997E-2</v>
      </c>
      <c r="T265" s="339">
        <f>'Flusso dati statici sensori'!AE183</f>
        <v>6.2E-2</v>
      </c>
      <c r="U265" s="351">
        <f>'Flusso dati statici sensori'!AF183</f>
        <v>4.3999999999999997E-2</v>
      </c>
      <c r="V265" s="267">
        <f>'Flusso dati statici sensori'!AG183</f>
        <v>6.6E-3</v>
      </c>
      <c r="W265" s="345">
        <f>'Flusso dati statici sensori'!AH183</f>
        <v>6.6E-3</v>
      </c>
    </row>
    <row r="266" spans="1:23" x14ac:dyDescent="0.2">
      <c r="A266" s="556"/>
      <c r="B266" s="337" t="s">
        <v>1147</v>
      </c>
      <c r="C266" s="344">
        <f>'Flusso dati statici sensori'!B210</f>
        <v>4.3999999999999997E-2</v>
      </c>
      <c r="D266" s="339">
        <f>'Flusso dati statici sensori'!C210</f>
        <v>6.2E-2</v>
      </c>
      <c r="E266" s="351">
        <f>'Flusso dati statici sensori'!D210</f>
        <v>4.3999999999999997E-2</v>
      </c>
      <c r="F266" s="267">
        <f>'Flusso dati statici sensori'!E210</f>
        <v>6.7000000000000002E-3</v>
      </c>
      <c r="G266" s="345">
        <f>'Flusso dati statici sensori'!F210</f>
        <v>6.7000000000000002E-3</v>
      </c>
      <c r="I266" s="556"/>
      <c r="J266" s="337" t="s">
        <v>1147</v>
      </c>
      <c r="K266" s="344">
        <f>'Flusso dati statici sensori'!P210</f>
        <v>4.4999999999999998E-2</v>
      </c>
      <c r="L266" s="339">
        <f>'Flusso dati statici sensori'!Q210</f>
        <v>6.3E-2</v>
      </c>
      <c r="M266" s="351">
        <f>'Flusso dati statici sensori'!R210</f>
        <v>4.4999999999999998E-2</v>
      </c>
      <c r="N266" s="267">
        <f>'Flusso dati statici sensori'!S210</f>
        <v>6.7999999999999996E-3</v>
      </c>
      <c r="O266" s="345">
        <f>'Flusso dati statici sensori'!T210</f>
        <v>6.7999999999999996E-3</v>
      </c>
      <c r="Q266" s="559"/>
      <c r="R266" s="337" t="s">
        <v>1147</v>
      </c>
      <c r="S266" s="344">
        <f>'Flusso dati statici sensori'!AD210</f>
        <v>4.3999999999999997E-2</v>
      </c>
      <c r="T266" s="339">
        <f>'Flusso dati statici sensori'!AE210</f>
        <v>6.2E-2</v>
      </c>
      <c r="U266" s="351">
        <f>'Flusso dati statici sensori'!AF210</f>
        <v>4.3999999999999997E-2</v>
      </c>
      <c r="V266" s="267">
        <f>'Flusso dati statici sensori'!AG210</f>
        <v>6.7000000000000002E-3</v>
      </c>
      <c r="W266" s="345">
        <f>'Flusso dati statici sensori'!AH210</f>
        <v>6.7000000000000002E-3</v>
      </c>
    </row>
    <row r="267" spans="1:23" x14ac:dyDescent="0.2">
      <c r="A267" s="556"/>
      <c r="B267" s="337" t="s">
        <v>1148</v>
      </c>
      <c r="C267" s="344">
        <f>'Flusso dati statici sensori'!B238</f>
        <v>4.5999999999999999E-2</v>
      </c>
      <c r="D267" s="339">
        <f>'Flusso dati statici sensori'!C238</f>
        <v>6.4000000000000001E-2</v>
      </c>
      <c r="E267" s="351">
        <f>'Flusso dati statici sensori'!D238</f>
        <v>4.5999999999999999E-2</v>
      </c>
      <c r="F267" s="267">
        <f>'Flusso dati statici sensori'!E238</f>
        <v>7.0000000000000001E-3</v>
      </c>
      <c r="G267" s="345">
        <f>'Flusso dati statici sensori'!F238</f>
        <v>7.0000000000000001E-3</v>
      </c>
      <c r="I267" s="556"/>
      <c r="J267" s="337" t="s">
        <v>1148</v>
      </c>
      <c r="K267" s="344">
        <f>'Flusso dati statici sensori'!P238</f>
        <v>4.4999999999999998E-2</v>
      </c>
      <c r="L267" s="339">
        <f>'Flusso dati statici sensori'!Q238</f>
        <v>6.3E-2</v>
      </c>
      <c r="M267" s="351">
        <f>'Flusso dati statici sensori'!R238</f>
        <v>4.4999999999999998E-2</v>
      </c>
      <c r="N267" s="267">
        <f>'Flusso dati statici sensori'!S238</f>
        <v>6.7999999999999996E-3</v>
      </c>
      <c r="O267" s="345">
        <f>'Flusso dati statici sensori'!T238</f>
        <v>6.7999999999999996E-3</v>
      </c>
      <c r="Q267" s="559"/>
      <c r="R267" s="337" t="s">
        <v>1148</v>
      </c>
      <c r="S267" s="344">
        <f>'Flusso dati statici sensori'!AD238</f>
        <v>4.2999999999999997E-2</v>
      </c>
      <c r="T267" s="339">
        <f>'Flusso dati statici sensori'!AE238</f>
        <v>6.0999999999999999E-2</v>
      </c>
      <c r="U267" s="351">
        <f>'Flusso dati statici sensori'!AF238</f>
        <v>4.2999999999999997E-2</v>
      </c>
      <c r="V267" s="267">
        <f>'Flusso dati statici sensori'!AG238</f>
        <v>6.4999999999999997E-3</v>
      </c>
      <c r="W267" s="345">
        <f>'Flusso dati statici sensori'!AH238</f>
        <v>6.4999999999999997E-3</v>
      </c>
    </row>
    <row r="268" spans="1:23" x14ac:dyDescent="0.2">
      <c r="A268" s="556"/>
      <c r="B268" s="337" t="s">
        <v>1149</v>
      </c>
      <c r="C268" s="344">
        <f>'Flusso dati statici sensori'!B265</f>
        <v>4.5999999999999999E-2</v>
      </c>
      <c r="D268" s="339">
        <f>'Flusso dati statici sensori'!C265</f>
        <v>6.5000000000000002E-2</v>
      </c>
      <c r="E268" s="351">
        <f>'Flusso dati statici sensori'!D265</f>
        <v>4.5999999999999999E-2</v>
      </c>
      <c r="F268" s="267">
        <f>'Flusso dati statici sensori'!E265</f>
        <v>6.8999999999999999E-3</v>
      </c>
      <c r="G268" s="345">
        <f>'Flusso dati statici sensori'!F265</f>
        <v>6.8999999999999999E-3</v>
      </c>
      <c r="I268" s="556"/>
      <c r="J268" s="337" t="s">
        <v>1149</v>
      </c>
      <c r="K268" s="344">
        <f>'Flusso dati statici sensori'!P265</f>
        <v>4.5999999999999999E-2</v>
      </c>
      <c r="L268" s="339">
        <f>'Flusso dati statici sensori'!Q265</f>
        <v>6.5000000000000002E-2</v>
      </c>
      <c r="M268" s="351">
        <f>'Flusso dati statici sensori'!R265</f>
        <v>4.5999999999999999E-2</v>
      </c>
      <c r="N268" s="267">
        <f>'Flusso dati statici sensori'!S265</f>
        <v>7.0000000000000001E-3</v>
      </c>
      <c r="O268" s="345">
        <f>'Flusso dati statici sensori'!T265</f>
        <v>7.0000000000000001E-3</v>
      </c>
      <c r="Q268" s="559"/>
      <c r="R268" s="337" t="s">
        <v>1149</v>
      </c>
      <c r="S268" s="344">
        <f>'Flusso dati statici sensori'!AD265</f>
        <v>4.4999999999999998E-2</v>
      </c>
      <c r="T268" s="339">
        <f>'Flusso dati statici sensori'!AE265</f>
        <v>6.4000000000000001E-2</v>
      </c>
      <c r="U268" s="351">
        <f>'Flusso dati statici sensori'!AF265</f>
        <v>4.4999999999999998E-2</v>
      </c>
      <c r="V268" s="267">
        <f>'Flusso dati statici sensori'!AG265</f>
        <v>6.7999999999999996E-3</v>
      </c>
      <c r="W268" s="345">
        <f>'Flusso dati statici sensori'!AH265</f>
        <v>6.7999999999999996E-3</v>
      </c>
    </row>
    <row r="269" spans="1:23" x14ac:dyDescent="0.2">
      <c r="A269" s="556"/>
      <c r="B269" s="337" t="s">
        <v>1150</v>
      </c>
      <c r="C269" s="344">
        <f>'Flusso dati statici sensori'!B292</f>
        <v>4.4999999999999998E-2</v>
      </c>
      <c r="D269" s="339">
        <f>'Flusso dati statici sensori'!C292</f>
        <v>6.3E-2</v>
      </c>
      <c r="E269" s="351">
        <f>'Flusso dati statici sensori'!D292</f>
        <v>4.4999999999999998E-2</v>
      </c>
      <c r="F269" s="267">
        <f>'Flusso dati statici sensori'!E292</f>
        <v>6.7000000000000002E-3</v>
      </c>
      <c r="G269" s="345">
        <f>'Flusso dati statici sensori'!F292</f>
        <v>6.7000000000000002E-3</v>
      </c>
      <c r="I269" s="556"/>
      <c r="J269" s="337" t="s">
        <v>1150</v>
      </c>
      <c r="K269" s="344">
        <f>'Flusso dati statici sensori'!P292</f>
        <v>4.4999999999999998E-2</v>
      </c>
      <c r="L269" s="339">
        <f>'Flusso dati statici sensori'!Q292</f>
        <v>6.3E-2</v>
      </c>
      <c r="M269" s="351">
        <f>'Flusso dati statici sensori'!R292</f>
        <v>4.4999999999999998E-2</v>
      </c>
      <c r="N269" s="267">
        <f>'Flusso dati statici sensori'!S292</f>
        <v>6.7999999999999996E-3</v>
      </c>
      <c r="O269" s="345">
        <f>'Flusso dati statici sensori'!T292</f>
        <v>6.7999999999999996E-3</v>
      </c>
      <c r="Q269" s="559"/>
      <c r="R269" s="337" t="s">
        <v>1150</v>
      </c>
      <c r="S269" s="344">
        <f>'Flusso dati statici sensori'!AD292</f>
        <v>4.3999999999999997E-2</v>
      </c>
      <c r="T269" s="339">
        <f>'Flusso dati statici sensori'!AE292</f>
        <v>6.2E-2</v>
      </c>
      <c r="U269" s="351">
        <f>'Flusso dati statici sensori'!AF292</f>
        <v>4.3999999999999997E-2</v>
      </c>
      <c r="V269" s="267">
        <f>'Flusso dati statici sensori'!AG292</f>
        <v>6.7000000000000002E-3</v>
      </c>
      <c r="W269" s="345">
        <f>'Flusso dati statici sensori'!AH292</f>
        <v>6.7000000000000002E-3</v>
      </c>
    </row>
    <row r="270" spans="1:23" x14ac:dyDescent="0.2">
      <c r="A270" s="556"/>
      <c r="B270" s="337" t="s">
        <v>1151</v>
      </c>
      <c r="C270" s="344">
        <f>'Flusso dati statici sensori'!B319</f>
        <v>4.3999999999999997E-2</v>
      </c>
      <c r="D270" s="339">
        <f>'Flusso dati statici sensori'!C319</f>
        <v>6.2E-2</v>
      </c>
      <c r="E270" s="351">
        <f>'Flusso dati statici sensori'!D319</f>
        <v>4.3999999999999997E-2</v>
      </c>
      <c r="F270" s="267">
        <f>'Flusso dati statici sensori'!E319</f>
        <v>6.6E-3</v>
      </c>
      <c r="G270" s="345">
        <f>'Flusso dati statici sensori'!F319</f>
        <v>6.6E-3</v>
      </c>
      <c r="I270" s="556"/>
      <c r="J270" s="337" t="s">
        <v>1151</v>
      </c>
      <c r="K270" s="344">
        <f>'Flusso dati statici sensori'!P319</f>
        <v>4.3999999999999997E-2</v>
      </c>
      <c r="L270" s="339">
        <f>'Flusso dati statici sensori'!Q319</f>
        <v>6.2E-2</v>
      </c>
      <c r="M270" s="351">
        <f>'Flusso dati statici sensori'!R319</f>
        <v>4.3999999999999997E-2</v>
      </c>
      <c r="N270" s="267">
        <f>'Flusso dati statici sensori'!S319</f>
        <v>6.6E-3</v>
      </c>
      <c r="O270" s="345">
        <f>'Flusso dati statici sensori'!T319</f>
        <v>6.6E-3</v>
      </c>
      <c r="Q270" s="559"/>
      <c r="R270" s="337" t="s">
        <v>1151</v>
      </c>
      <c r="S270" s="344">
        <f>'Flusso dati statici sensori'!AD319</f>
        <v>4.3999999999999997E-2</v>
      </c>
      <c r="T270" s="339">
        <f>'Flusso dati statici sensori'!AE319</f>
        <v>6.0999999999999999E-2</v>
      </c>
      <c r="U270" s="351">
        <f>'Flusso dati statici sensori'!AF319</f>
        <v>4.3999999999999997E-2</v>
      </c>
      <c r="V270" s="267">
        <f>'Flusso dati statici sensori'!AG319</f>
        <v>6.6E-3</v>
      </c>
      <c r="W270" s="345">
        <f>'Flusso dati statici sensori'!AH319</f>
        <v>6.6E-3</v>
      </c>
    </row>
    <row r="271" spans="1:23" x14ac:dyDescent="0.2">
      <c r="A271" s="556"/>
      <c r="B271" s="337" t="s">
        <v>1152</v>
      </c>
      <c r="C271" s="344">
        <f>'Flusso dati statici sensori'!B346</f>
        <v>4.5999999999999999E-2</v>
      </c>
      <c r="D271" s="339">
        <f>'Flusso dati statici sensori'!C346</f>
        <v>6.5000000000000002E-2</v>
      </c>
      <c r="E271" s="351">
        <f>'Flusso dati statici sensori'!D346</f>
        <v>4.7E-2</v>
      </c>
      <c r="F271" s="267">
        <f>'Flusso dati statici sensori'!E346</f>
        <v>6.8999999999999999E-3</v>
      </c>
      <c r="G271" s="345">
        <f>'Flusso dati statici sensori'!F346</f>
        <v>6.8999999999999999E-3</v>
      </c>
      <c r="I271" s="556"/>
      <c r="J271" s="337" t="s">
        <v>1152</v>
      </c>
      <c r="K271" s="344">
        <f>'Flusso dati statici sensori'!P346</f>
        <v>4.5999999999999999E-2</v>
      </c>
      <c r="L271" s="339">
        <f>'Flusso dati statici sensori'!Q346</f>
        <v>6.5000000000000002E-2</v>
      </c>
      <c r="M271" s="351">
        <f>'Flusso dati statici sensori'!R346</f>
        <v>4.5999999999999999E-2</v>
      </c>
      <c r="N271" s="267">
        <f>'Flusso dati statici sensori'!S346</f>
        <v>7.0000000000000001E-3</v>
      </c>
      <c r="O271" s="345">
        <f>'Flusso dati statici sensori'!T346</f>
        <v>7.0000000000000001E-3</v>
      </c>
      <c r="Q271" s="559"/>
      <c r="R271" s="337" t="s">
        <v>1152</v>
      </c>
      <c r="S271" s="344">
        <f>'Flusso dati statici sensori'!AD346</f>
        <v>4.4999999999999998E-2</v>
      </c>
      <c r="T271" s="339">
        <f>'Flusso dati statici sensori'!AE346</f>
        <v>6.4000000000000001E-2</v>
      </c>
      <c r="U271" s="351">
        <f>'Flusso dati statici sensori'!AF346</f>
        <v>4.4999999999999998E-2</v>
      </c>
      <c r="V271" s="267">
        <f>'Flusso dati statici sensori'!AG346</f>
        <v>6.7999999999999996E-3</v>
      </c>
      <c r="W271" s="345">
        <f>'Flusso dati statici sensori'!AH346</f>
        <v>6.7999999999999996E-3</v>
      </c>
    </row>
    <row r="272" spans="1:23" x14ac:dyDescent="0.2">
      <c r="A272" s="556"/>
      <c r="B272" s="337" t="s">
        <v>1153</v>
      </c>
      <c r="C272" s="344">
        <f>'Flusso dati statici sensori'!B374</f>
        <v>4.4999999999999998E-2</v>
      </c>
      <c r="D272" s="339">
        <f>'Flusso dati statici sensori'!C374</f>
        <v>6.3E-2</v>
      </c>
      <c r="E272" s="351">
        <f>'Flusso dati statici sensori'!D374</f>
        <v>4.4999999999999998E-2</v>
      </c>
      <c r="F272" s="267">
        <f>'Flusso dati statici sensori'!E374</f>
        <v>6.7999999999999996E-3</v>
      </c>
      <c r="G272" s="345">
        <f>'Flusso dati statici sensori'!F374</f>
        <v>6.7999999999999996E-3</v>
      </c>
      <c r="I272" s="556"/>
      <c r="J272" s="337" t="s">
        <v>1153</v>
      </c>
      <c r="K272" s="344">
        <f>'Flusso dati statici sensori'!P374</f>
        <v>4.4999999999999998E-2</v>
      </c>
      <c r="L272" s="339">
        <f>'Flusso dati statici sensori'!Q374</f>
        <v>6.3E-2</v>
      </c>
      <c r="M272" s="351">
        <f>'Flusso dati statici sensori'!R374</f>
        <v>4.4999999999999998E-2</v>
      </c>
      <c r="N272" s="267">
        <f>'Flusso dati statici sensori'!S374</f>
        <v>6.7999999999999996E-3</v>
      </c>
      <c r="O272" s="345">
        <f>'Flusso dati statici sensori'!T374</f>
        <v>6.7999999999999996E-3</v>
      </c>
      <c r="Q272" s="559"/>
      <c r="R272" s="337" t="s">
        <v>1153</v>
      </c>
      <c r="S272" s="344">
        <f>'Flusso dati statici sensori'!AD374</f>
        <v>4.3999999999999997E-2</v>
      </c>
      <c r="T272" s="339">
        <f>'Flusso dati statici sensori'!AE374</f>
        <v>6.2E-2</v>
      </c>
      <c r="U272" s="351">
        <f>'Flusso dati statici sensori'!AF374</f>
        <v>4.3999999999999997E-2</v>
      </c>
      <c r="V272" s="267">
        <f>'Flusso dati statici sensori'!AG374</f>
        <v>6.7000000000000002E-3</v>
      </c>
      <c r="W272" s="345">
        <f>'Flusso dati statici sensori'!AH374</f>
        <v>6.7000000000000002E-3</v>
      </c>
    </row>
    <row r="273" spans="1:23" ht="16" thickBot="1" x14ac:dyDescent="0.25">
      <c r="A273" s="557"/>
      <c r="B273" s="338" t="s">
        <v>1154</v>
      </c>
      <c r="C273" s="346">
        <f>'Flusso dati statici sensori'!B402</f>
        <v>4.4999999999999998E-2</v>
      </c>
      <c r="D273" s="347">
        <f>'Flusso dati statici sensori'!C402</f>
        <v>6.3E-2</v>
      </c>
      <c r="E273" s="352">
        <f>'Flusso dati statici sensori'!D402</f>
        <v>4.4999999999999998E-2</v>
      </c>
      <c r="F273" s="249">
        <f>'Flusso dati statici sensori'!E402</f>
        <v>6.7999999999999996E-3</v>
      </c>
      <c r="G273" s="349">
        <f>'Flusso dati statici sensori'!F402</f>
        <v>6.7999999999999996E-3</v>
      </c>
      <c r="I273" s="557"/>
      <c r="J273" s="338" t="s">
        <v>1154</v>
      </c>
      <c r="K273" s="346">
        <f>'Flusso dati statici sensori'!P402</f>
        <v>4.5999999999999999E-2</v>
      </c>
      <c r="L273" s="347">
        <f>'Flusso dati statici sensori'!Q402</f>
        <v>6.4000000000000001E-2</v>
      </c>
      <c r="M273" s="352">
        <f>'Flusso dati statici sensori'!R402</f>
        <v>4.5999999999999999E-2</v>
      </c>
      <c r="N273" s="249">
        <f>'Flusso dati statici sensori'!S402</f>
        <v>6.8999999999999999E-3</v>
      </c>
      <c r="O273" s="349">
        <f>'Flusso dati statici sensori'!T402</f>
        <v>6.8999999999999999E-3</v>
      </c>
      <c r="Q273" s="560"/>
      <c r="R273" s="338" t="s">
        <v>1154</v>
      </c>
      <c r="S273" s="346">
        <f>'Flusso dati statici sensori'!AD402</f>
        <v>4.3999999999999997E-2</v>
      </c>
      <c r="T273" s="347">
        <f>'Flusso dati statici sensori'!AE402</f>
        <v>6.2E-2</v>
      </c>
      <c r="U273" s="352">
        <f>'Flusso dati statici sensori'!AF402</f>
        <v>4.3999999999999997E-2</v>
      </c>
      <c r="V273" s="249">
        <f>'Flusso dati statici sensori'!AG402</f>
        <v>6.7000000000000002E-3</v>
      </c>
      <c r="W273" s="349">
        <f>'Flusso dati statici sensori'!AH402</f>
        <v>6.7000000000000002E-3</v>
      </c>
    </row>
    <row r="276" spans="1:23" ht="16" thickBot="1" x14ac:dyDescent="0.25"/>
    <row r="277" spans="1:23" ht="16" thickBot="1" x14ac:dyDescent="0.25">
      <c r="A277" s="543" t="s">
        <v>941</v>
      </c>
      <c r="B277" s="544"/>
      <c r="C277" s="544"/>
      <c r="D277" s="544"/>
      <c r="E277" s="544"/>
      <c r="F277" s="544"/>
      <c r="G277" s="545"/>
      <c r="I277" s="543" t="s">
        <v>941</v>
      </c>
      <c r="J277" s="544"/>
      <c r="K277" s="544"/>
      <c r="L277" s="544"/>
      <c r="M277" s="544"/>
      <c r="N277" s="544"/>
      <c r="O277" s="545"/>
      <c r="Q277" s="543" t="s">
        <v>941</v>
      </c>
      <c r="R277" s="544"/>
      <c r="S277" s="544"/>
      <c r="T277" s="544"/>
      <c r="U277" s="544"/>
      <c r="V277" s="544"/>
      <c r="W277" s="545"/>
    </row>
    <row r="278" spans="1:23" ht="16" thickBot="1" x14ac:dyDescent="0.25">
      <c r="A278" s="546" t="s">
        <v>1156</v>
      </c>
      <c r="B278" s="548" t="s">
        <v>790</v>
      </c>
      <c r="C278" s="550" t="s">
        <v>1092</v>
      </c>
      <c r="D278" s="551"/>
      <c r="E278" s="552"/>
      <c r="F278" s="553" t="s">
        <v>958</v>
      </c>
      <c r="G278" s="554"/>
      <c r="I278" s="546" t="s">
        <v>1156</v>
      </c>
      <c r="J278" s="548" t="s">
        <v>790</v>
      </c>
      <c r="K278" s="550" t="s">
        <v>1092</v>
      </c>
      <c r="L278" s="551"/>
      <c r="M278" s="552"/>
      <c r="N278" s="553" t="s">
        <v>958</v>
      </c>
      <c r="O278" s="554"/>
      <c r="Q278" s="546" t="s">
        <v>1156</v>
      </c>
      <c r="R278" s="548" t="s">
        <v>790</v>
      </c>
      <c r="S278" s="550" t="s">
        <v>1092</v>
      </c>
      <c r="T278" s="551"/>
      <c r="U278" s="552"/>
      <c r="V278" s="553" t="s">
        <v>958</v>
      </c>
      <c r="W278" s="554"/>
    </row>
    <row r="279" spans="1:23" ht="16" thickBot="1" x14ac:dyDescent="0.25">
      <c r="A279" s="547"/>
      <c r="B279" s="549"/>
      <c r="C279" s="327" t="s">
        <v>950</v>
      </c>
      <c r="D279" s="327" t="s">
        <v>951</v>
      </c>
      <c r="E279" s="327" t="s">
        <v>952</v>
      </c>
      <c r="F279" s="327" t="s">
        <v>956</v>
      </c>
      <c r="G279" s="327" t="s">
        <v>957</v>
      </c>
      <c r="I279" s="547"/>
      <c r="J279" s="549"/>
      <c r="K279" s="327" t="s">
        <v>950</v>
      </c>
      <c r="L279" s="327" t="s">
        <v>951</v>
      </c>
      <c r="M279" s="327" t="s">
        <v>952</v>
      </c>
      <c r="N279" s="327" t="s">
        <v>956</v>
      </c>
      <c r="O279" s="327" t="s">
        <v>957</v>
      </c>
      <c r="Q279" s="547"/>
      <c r="R279" s="549"/>
      <c r="S279" s="327" t="s">
        <v>950</v>
      </c>
      <c r="T279" s="327" t="s">
        <v>951</v>
      </c>
      <c r="U279" s="327" t="s">
        <v>952</v>
      </c>
      <c r="V279" s="327" t="s">
        <v>956</v>
      </c>
      <c r="W279" s="327" t="s">
        <v>957</v>
      </c>
    </row>
    <row r="280" spans="1:23" x14ac:dyDescent="0.2">
      <c r="A280" s="555" t="s">
        <v>1155</v>
      </c>
      <c r="B280" s="336" t="s">
        <v>1140</v>
      </c>
      <c r="C280" s="328">
        <f>'Flusso dati statici sensori'!B23</f>
        <v>4.3999999999999997E-2</v>
      </c>
      <c r="D280" s="341">
        <f>'Flusso dati statici sensori'!C23</f>
        <v>6.3E-2</v>
      </c>
      <c r="E280" s="350">
        <f>'Flusso dati statici sensori'!D23</f>
        <v>4.4999999999999998E-2</v>
      </c>
      <c r="F280" s="266">
        <f>'Flusso dati statici sensori'!E23</f>
        <v>6.7000000000000002E-3</v>
      </c>
      <c r="G280" s="343">
        <f>'Flusso dati statici sensori'!F23</f>
        <v>6.7000000000000002E-3</v>
      </c>
      <c r="I280" s="555" t="s">
        <v>1157</v>
      </c>
      <c r="J280" s="336" t="s">
        <v>1140</v>
      </c>
      <c r="K280" s="328">
        <f>'Flusso dati statici sensori'!P23</f>
        <v>4.4999999999999998E-2</v>
      </c>
      <c r="L280" s="341">
        <f>'Flusso dati statici sensori'!Q23</f>
        <v>6.3E-2</v>
      </c>
      <c r="M280" s="350">
        <f>'Flusso dati statici sensori'!R23</f>
        <v>4.4999999999999998E-2</v>
      </c>
      <c r="N280" s="266">
        <f>'Flusso dati statici sensori'!S23</f>
        <v>6.7999999999999996E-3</v>
      </c>
      <c r="O280" s="343">
        <f>'Flusso dati statici sensori'!T23</f>
        <v>6.7999999999999996E-3</v>
      </c>
      <c r="Q280" s="558" t="s">
        <v>1158</v>
      </c>
      <c r="R280" s="336" t="s">
        <v>1140</v>
      </c>
      <c r="S280" s="328">
        <f>'Flusso dati statici sensori'!AD23</f>
        <v>4.3999999999999997E-2</v>
      </c>
      <c r="T280" s="341">
        <f>'Flusso dati statici sensori'!AE23</f>
        <v>6.3E-2</v>
      </c>
      <c r="U280" s="350">
        <f>'Flusso dati statici sensori'!AF23</f>
        <v>4.3999999999999997E-2</v>
      </c>
      <c r="V280" s="266">
        <f>'Flusso dati statici sensori'!AG23</f>
        <v>6.7000000000000002E-3</v>
      </c>
      <c r="W280" s="343">
        <f>'Flusso dati statici sensori'!AH23</f>
        <v>6.7000000000000002E-3</v>
      </c>
    </row>
    <row r="281" spans="1:23" x14ac:dyDescent="0.2">
      <c r="A281" s="556"/>
      <c r="B281" s="337" t="s">
        <v>1141</v>
      </c>
      <c r="C281" s="344">
        <f>'Flusso dati statici sensori'!B49</f>
        <v>4.4999999999999998E-2</v>
      </c>
      <c r="D281" s="339">
        <f>'Flusso dati statici sensori'!C49</f>
        <v>6.4000000000000001E-2</v>
      </c>
      <c r="E281" s="351">
        <f>'Flusso dati statici sensori'!D49</f>
        <v>4.5999999999999999E-2</v>
      </c>
      <c r="F281" s="267">
        <f>'Flusso dati statici sensori'!E49</f>
        <v>6.7999999999999996E-3</v>
      </c>
      <c r="G281" s="345">
        <f>'Flusso dati statici sensori'!F49</f>
        <v>6.7000000000000002E-3</v>
      </c>
      <c r="I281" s="556"/>
      <c r="J281" s="337" t="s">
        <v>1141</v>
      </c>
      <c r="K281" s="344">
        <f>'Flusso dati statici sensori'!P49</f>
        <v>4.3999999999999997E-2</v>
      </c>
      <c r="L281" s="339">
        <f>'Flusso dati statici sensori'!Q49</f>
        <v>6.0999999999999999E-2</v>
      </c>
      <c r="M281" s="351">
        <f>'Flusso dati statici sensori'!R49</f>
        <v>4.3999999999999997E-2</v>
      </c>
      <c r="N281" s="267">
        <f>'Flusso dati statici sensori'!S49</f>
        <v>6.6E-3</v>
      </c>
      <c r="O281" s="345">
        <f>'Flusso dati statici sensori'!T49</f>
        <v>6.6E-3</v>
      </c>
      <c r="Q281" s="559"/>
      <c r="R281" s="337" t="s">
        <v>1141</v>
      </c>
      <c r="S281" s="344">
        <f>'Flusso dati statici sensori'!AD49</f>
        <v>4.4999999999999998E-2</v>
      </c>
      <c r="T281" s="339">
        <f>'Flusso dati statici sensori'!AE49</f>
        <v>6.4000000000000001E-2</v>
      </c>
      <c r="U281" s="351">
        <f>'Flusso dati statici sensori'!AF49</f>
        <v>4.4999999999999998E-2</v>
      </c>
      <c r="V281" s="267">
        <f>'Flusso dati statici sensori'!AG49</f>
        <v>6.7999999999999996E-3</v>
      </c>
      <c r="W281" s="345">
        <f>'Flusso dati statici sensori'!AH49</f>
        <v>6.7999999999999996E-3</v>
      </c>
    </row>
    <row r="282" spans="1:23" x14ac:dyDescent="0.2">
      <c r="A282" s="556"/>
      <c r="B282" s="337" t="s">
        <v>1142</v>
      </c>
      <c r="C282" s="344">
        <f>'Flusso dati statici sensori'!B76</f>
        <v>4.3999999999999997E-2</v>
      </c>
      <c r="D282" s="339">
        <f>'Flusso dati statici sensori'!C76</f>
        <v>6.0999999999999999E-2</v>
      </c>
      <c r="E282" s="351">
        <f>'Flusso dati statici sensori'!D76</f>
        <v>4.3999999999999997E-2</v>
      </c>
      <c r="F282" s="267">
        <f>'Flusso dati statici sensori'!E76</f>
        <v>6.6E-3</v>
      </c>
      <c r="G282" s="345">
        <f>'Flusso dati statici sensori'!F76</f>
        <v>6.6E-3</v>
      </c>
      <c r="I282" s="556"/>
      <c r="J282" s="337" t="s">
        <v>1142</v>
      </c>
      <c r="K282" s="344">
        <f>'Flusso dati statici sensori'!P76</f>
        <v>4.5999999999999999E-2</v>
      </c>
      <c r="L282" s="339">
        <f>'Flusso dati statici sensori'!Q76</f>
        <v>6.5000000000000002E-2</v>
      </c>
      <c r="M282" s="351">
        <f>'Flusso dati statici sensori'!R76</f>
        <v>4.5999999999999999E-2</v>
      </c>
      <c r="N282" s="267">
        <f>'Flusso dati statici sensori'!S76</f>
        <v>6.8999999999999999E-3</v>
      </c>
      <c r="O282" s="345">
        <f>'Flusso dati statici sensori'!T76</f>
        <v>6.8999999999999999E-3</v>
      </c>
      <c r="Q282" s="559"/>
      <c r="R282" s="337" t="s">
        <v>1142</v>
      </c>
      <c r="S282" s="344">
        <f>'Flusso dati statici sensori'!AD76</f>
        <v>4.4999999999999998E-2</v>
      </c>
      <c r="T282" s="339">
        <f>'Flusso dati statici sensori'!AE76</f>
        <v>6.4000000000000001E-2</v>
      </c>
      <c r="U282" s="351">
        <f>'Flusso dati statici sensori'!AF76</f>
        <v>4.4999999999999998E-2</v>
      </c>
      <c r="V282" s="267">
        <f>'Flusso dati statici sensori'!AG76</f>
        <v>6.8999999999999999E-3</v>
      </c>
      <c r="W282" s="345">
        <f>'Flusso dati statici sensori'!AH76</f>
        <v>6.8999999999999999E-3</v>
      </c>
    </row>
    <row r="283" spans="1:23" x14ac:dyDescent="0.2">
      <c r="A283" s="556"/>
      <c r="B283" s="337" t="s">
        <v>1143</v>
      </c>
      <c r="C283" s="344">
        <f>'Flusso dati statici sensori'!B103</f>
        <v>4.4999999999999998E-2</v>
      </c>
      <c r="D283" s="339">
        <f>'Flusso dati statici sensori'!C103</f>
        <v>6.3E-2</v>
      </c>
      <c r="E283" s="351">
        <f>'Flusso dati statici sensori'!D103</f>
        <v>4.4999999999999998E-2</v>
      </c>
      <c r="F283" s="267">
        <f>'Flusso dati statici sensori'!E103</f>
        <v>6.7999999999999996E-3</v>
      </c>
      <c r="G283" s="345">
        <f>'Flusso dati statici sensori'!F103</f>
        <v>6.7999999999999996E-3</v>
      </c>
      <c r="I283" s="556"/>
      <c r="J283" s="337" t="s">
        <v>1143</v>
      </c>
      <c r="K283" s="344">
        <f>'Flusso dati statici sensori'!P103</f>
        <v>4.5999999999999999E-2</v>
      </c>
      <c r="L283" s="339">
        <f>'Flusso dati statici sensori'!Q103</f>
        <v>6.4000000000000001E-2</v>
      </c>
      <c r="M283" s="351">
        <f>'Flusso dati statici sensori'!R103</f>
        <v>4.5999999999999999E-2</v>
      </c>
      <c r="N283" s="267">
        <f>'Flusso dati statici sensori'!S103</f>
        <v>6.8999999999999999E-3</v>
      </c>
      <c r="O283" s="345">
        <f>'Flusso dati statici sensori'!T103</f>
        <v>6.8999999999999999E-3</v>
      </c>
      <c r="Q283" s="559"/>
      <c r="R283" s="337" t="s">
        <v>1143</v>
      </c>
      <c r="S283" s="344">
        <f>'Flusso dati statici sensori'!AD103</f>
        <v>4.4999999999999998E-2</v>
      </c>
      <c r="T283" s="339">
        <f>'Flusso dati statici sensori'!AE103</f>
        <v>6.4000000000000001E-2</v>
      </c>
      <c r="U283" s="351">
        <f>'Flusso dati statici sensori'!AF103</f>
        <v>4.4999999999999998E-2</v>
      </c>
      <c r="V283" s="267">
        <f>'Flusso dati statici sensori'!AG103</f>
        <v>6.7999999999999996E-3</v>
      </c>
      <c r="W283" s="345">
        <f>'Flusso dati statici sensori'!AH103</f>
        <v>6.8999999999999999E-3</v>
      </c>
    </row>
    <row r="284" spans="1:23" x14ac:dyDescent="0.2">
      <c r="A284" s="556"/>
      <c r="B284" s="337" t="s">
        <v>1144</v>
      </c>
      <c r="C284" s="344">
        <f>'Flusso dati statici sensori'!B130</f>
        <v>4.4999999999999998E-2</v>
      </c>
      <c r="D284" s="339">
        <f>'Flusso dati statici sensori'!C130</f>
        <v>6.3E-2</v>
      </c>
      <c r="E284" s="351">
        <f>'Flusso dati statici sensori'!D130</f>
        <v>4.3999999999999997E-2</v>
      </c>
      <c r="F284" s="267">
        <f>'Flusso dati statici sensori'!E130</f>
        <v>6.7999999999999996E-3</v>
      </c>
      <c r="G284" s="345">
        <f>'Flusso dati statici sensori'!F130</f>
        <v>6.6E-3</v>
      </c>
      <c r="I284" s="556"/>
      <c r="J284" s="337" t="s">
        <v>1144</v>
      </c>
      <c r="K284" s="344">
        <f>'Flusso dati statici sensori'!P130</f>
        <v>4.4999999999999998E-2</v>
      </c>
      <c r="L284" s="339">
        <f>'Flusso dati statici sensori'!Q130</f>
        <v>6.4000000000000001E-2</v>
      </c>
      <c r="M284" s="351">
        <f>'Flusso dati statici sensori'!R130</f>
        <v>4.4999999999999998E-2</v>
      </c>
      <c r="N284" s="267">
        <f>'Flusso dati statici sensori'!S130</f>
        <v>6.8999999999999999E-3</v>
      </c>
      <c r="O284" s="345">
        <f>'Flusso dati statici sensori'!T130</f>
        <v>6.7999999999999996E-3</v>
      </c>
      <c r="Q284" s="559"/>
      <c r="R284" s="337" t="s">
        <v>1144</v>
      </c>
      <c r="S284" s="344">
        <f>'Flusso dati statici sensori'!AD130</f>
        <v>4.4999999999999998E-2</v>
      </c>
      <c r="T284" s="339">
        <f>'Flusso dati statici sensori'!AE130</f>
        <v>6.4000000000000001E-2</v>
      </c>
      <c r="U284" s="351">
        <f>'Flusso dati statici sensori'!AF130</f>
        <v>4.4999999999999998E-2</v>
      </c>
      <c r="V284" s="267">
        <f>'Flusso dati statici sensori'!AG130</f>
        <v>6.7999999999999996E-3</v>
      </c>
      <c r="W284" s="345">
        <f>'Flusso dati statici sensori'!AH130</f>
        <v>6.7999999999999996E-3</v>
      </c>
    </row>
    <row r="285" spans="1:23" x14ac:dyDescent="0.2">
      <c r="A285" s="556"/>
      <c r="B285" s="337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5">
        <f>'Flusso dati statici sensori'!F157</f>
        <v>6.7000000000000002E-3</v>
      </c>
      <c r="I285" s="556"/>
      <c r="J285" s="337" t="s">
        <v>1145</v>
      </c>
      <c r="K285" s="215">
        <f>'Flusso dati statici sensori'!P157</f>
        <v>4.5999999999999999E-2</v>
      </c>
      <c r="L285" s="214">
        <f>'Flusso dati statici sensori'!Q157</f>
        <v>6.4000000000000001E-2</v>
      </c>
      <c r="M285" s="179">
        <f>'Flusso dati statici sensori'!R157</f>
        <v>4.5999999999999999E-2</v>
      </c>
      <c r="N285" s="267">
        <f>'Flusso dati statici sensori'!S157</f>
        <v>6.8999999999999999E-3</v>
      </c>
      <c r="O285" s="345">
        <f>'Flusso dati statici sensori'!T157</f>
        <v>6.8999999999999999E-3</v>
      </c>
      <c r="Q285" s="559"/>
      <c r="R285" s="337" t="s">
        <v>1145</v>
      </c>
      <c r="S285" s="215">
        <f>'Flusso dati statici sensori'!AD157</f>
        <v>4.4999999999999998E-2</v>
      </c>
      <c r="T285" s="214">
        <f>'Flusso dati statici sensori'!AE157</f>
        <v>6.4000000000000001E-2</v>
      </c>
      <c r="U285" s="179">
        <f>'Flusso dati statici sensori'!AF157</f>
        <v>4.4999999999999998E-2</v>
      </c>
      <c r="V285" s="267">
        <f>'Flusso dati statici sensori'!AG157</f>
        <v>6.8999999999999999E-3</v>
      </c>
      <c r="W285" s="345">
        <f>'Flusso dati statici sensori'!AH157</f>
        <v>6.8999999999999999E-3</v>
      </c>
    </row>
    <row r="286" spans="1:23" x14ac:dyDescent="0.2">
      <c r="A286" s="556"/>
      <c r="B286" s="337" t="s">
        <v>1146</v>
      </c>
      <c r="C286" s="344">
        <f>'Flusso dati statici sensori'!B184</f>
        <v>4.3999999999999997E-2</v>
      </c>
      <c r="D286" s="339">
        <f>'Flusso dati statici sensori'!C184</f>
        <v>6.2E-2</v>
      </c>
      <c r="E286" s="351">
        <f>'Flusso dati statici sensori'!D184</f>
        <v>4.3999999999999997E-2</v>
      </c>
      <c r="F286" s="267">
        <f>'Flusso dati statici sensori'!E184</f>
        <v>6.7000000000000002E-3</v>
      </c>
      <c r="G286" s="345">
        <f>'Flusso dati statici sensori'!F184</f>
        <v>6.6E-3</v>
      </c>
      <c r="I286" s="556"/>
      <c r="J286" s="337" t="s">
        <v>1146</v>
      </c>
      <c r="K286" s="344">
        <f>'Flusso dati statici sensori'!P184</f>
        <v>4.4999999999999998E-2</v>
      </c>
      <c r="L286" s="339">
        <f>'Flusso dati statici sensori'!Q184</f>
        <v>6.3E-2</v>
      </c>
      <c r="M286" s="351">
        <f>'Flusso dati statici sensori'!R184</f>
        <v>4.4999999999999998E-2</v>
      </c>
      <c r="N286" s="267">
        <f>'Flusso dati statici sensori'!S184</f>
        <v>6.7000000000000002E-3</v>
      </c>
      <c r="O286" s="345">
        <f>'Flusso dati statici sensori'!T184</f>
        <v>6.7000000000000002E-3</v>
      </c>
      <c r="Q286" s="559"/>
      <c r="R286" s="337" t="s">
        <v>1146</v>
      </c>
      <c r="S286" s="344">
        <f>'Flusso dati statici sensori'!AD184</f>
        <v>4.3999999999999997E-2</v>
      </c>
      <c r="T286" s="339">
        <f>'Flusso dati statici sensori'!AE184</f>
        <v>6.2E-2</v>
      </c>
      <c r="U286" s="351">
        <f>'Flusso dati statici sensori'!AF184</f>
        <v>4.3999999999999997E-2</v>
      </c>
      <c r="V286" s="267">
        <f>'Flusso dati statici sensori'!AG184</f>
        <v>6.7000000000000002E-3</v>
      </c>
      <c r="W286" s="345">
        <f>'Flusso dati statici sensori'!AH184</f>
        <v>6.7000000000000002E-3</v>
      </c>
    </row>
    <row r="287" spans="1:23" x14ac:dyDescent="0.2">
      <c r="A287" s="556"/>
      <c r="B287" s="337" t="s">
        <v>1147</v>
      </c>
      <c r="C287" s="344">
        <f>'Flusso dati statici sensori'!B211</f>
        <v>4.4999999999999998E-2</v>
      </c>
      <c r="D287" s="339">
        <f>'Flusso dati statici sensori'!C211</f>
        <v>6.3E-2</v>
      </c>
      <c r="E287" s="351">
        <f>'Flusso dati statici sensori'!D211</f>
        <v>4.4999999999999998E-2</v>
      </c>
      <c r="F287" s="267">
        <f>'Flusso dati statici sensori'!E211</f>
        <v>6.7999999999999996E-3</v>
      </c>
      <c r="G287" s="345">
        <f>'Flusso dati statici sensori'!F211</f>
        <v>6.7000000000000002E-3</v>
      </c>
      <c r="I287" s="556"/>
      <c r="J287" s="337" t="s">
        <v>1147</v>
      </c>
      <c r="K287" s="344">
        <f>'Flusso dati statici sensori'!P211</f>
        <v>4.4999999999999998E-2</v>
      </c>
      <c r="L287" s="339">
        <f>'Flusso dati statici sensori'!Q211</f>
        <v>6.4000000000000001E-2</v>
      </c>
      <c r="M287" s="351">
        <f>'Flusso dati statici sensori'!R211</f>
        <v>4.4999999999999998E-2</v>
      </c>
      <c r="N287" s="267">
        <f>'Flusso dati statici sensori'!S211</f>
        <v>6.7999999999999996E-3</v>
      </c>
      <c r="O287" s="345">
        <f>'Flusso dati statici sensori'!T211</f>
        <v>6.7999999999999996E-3</v>
      </c>
      <c r="Q287" s="559"/>
      <c r="R287" s="337" t="s">
        <v>1147</v>
      </c>
      <c r="S287" s="344">
        <f>'Flusso dati statici sensori'!AD211</f>
        <v>4.4999999999999998E-2</v>
      </c>
      <c r="T287" s="339">
        <f>'Flusso dati statici sensori'!AE211</f>
        <v>6.3E-2</v>
      </c>
      <c r="U287" s="351">
        <f>'Flusso dati statici sensori'!AF211</f>
        <v>4.4999999999999998E-2</v>
      </c>
      <c r="V287" s="267">
        <f>'Flusso dati statici sensori'!AG211</f>
        <v>6.7000000000000002E-3</v>
      </c>
      <c r="W287" s="345">
        <f>'Flusso dati statici sensori'!AH211</f>
        <v>6.7000000000000002E-3</v>
      </c>
    </row>
    <row r="288" spans="1:23" x14ac:dyDescent="0.2">
      <c r="A288" s="556"/>
      <c r="B288" s="337" t="s">
        <v>1148</v>
      </c>
      <c r="C288" s="344">
        <f>'Flusso dati statici sensori'!B239</f>
        <v>4.7E-2</v>
      </c>
      <c r="D288" s="339">
        <f>'Flusso dati statici sensori'!C239</f>
        <v>6.5000000000000002E-2</v>
      </c>
      <c r="E288" s="351">
        <f>'Flusso dati statici sensori'!D239</f>
        <v>4.7E-2</v>
      </c>
      <c r="F288" s="267">
        <f>'Flusso dati statici sensori'!E239</f>
        <v>7.0000000000000001E-3</v>
      </c>
      <c r="G288" s="345">
        <f>'Flusso dati statici sensori'!F239</f>
        <v>7.0000000000000001E-3</v>
      </c>
      <c r="I288" s="556"/>
      <c r="J288" s="337" t="s">
        <v>1148</v>
      </c>
      <c r="K288" s="344">
        <f>'Flusso dati statici sensori'!P239</f>
        <v>4.5999999999999999E-2</v>
      </c>
      <c r="L288" s="339">
        <f>'Flusso dati statici sensori'!Q239</f>
        <v>6.4000000000000001E-2</v>
      </c>
      <c r="M288" s="351">
        <f>'Flusso dati statici sensori'!R239</f>
        <v>4.5999999999999999E-2</v>
      </c>
      <c r="N288" s="267">
        <f>'Flusso dati statici sensori'!S239</f>
        <v>6.7999999999999996E-3</v>
      </c>
      <c r="O288" s="345">
        <f>'Flusso dati statici sensori'!T239</f>
        <v>6.7999999999999996E-3</v>
      </c>
      <c r="Q288" s="559"/>
      <c r="R288" s="337" t="s">
        <v>1148</v>
      </c>
      <c r="S288" s="344">
        <f>'Flusso dati statici sensori'!AD239</f>
        <v>4.3999999999999997E-2</v>
      </c>
      <c r="T288" s="339">
        <f>'Flusso dati statici sensori'!AE239</f>
        <v>6.0999999999999999E-2</v>
      </c>
      <c r="U288" s="351">
        <f>'Flusso dati statici sensori'!AF239</f>
        <v>4.3999999999999997E-2</v>
      </c>
      <c r="V288" s="267">
        <f>'Flusso dati statici sensori'!AG239</f>
        <v>6.6E-3</v>
      </c>
      <c r="W288" s="345">
        <f>'Flusso dati statici sensori'!AH239</f>
        <v>6.4999999999999997E-3</v>
      </c>
    </row>
    <row r="289" spans="1:23" x14ac:dyDescent="0.2">
      <c r="A289" s="556"/>
      <c r="B289" s="337" t="s">
        <v>1149</v>
      </c>
      <c r="C289" s="344">
        <f>'Flusso dati statici sensori'!B266</f>
        <v>4.7E-2</v>
      </c>
      <c r="D289" s="339">
        <f>'Flusso dati statici sensori'!C266</f>
        <v>6.6000000000000003E-2</v>
      </c>
      <c r="E289" s="351">
        <f>'Flusso dati statici sensori'!D266</f>
        <v>4.7E-2</v>
      </c>
      <c r="F289" s="267">
        <f>'Flusso dati statici sensori'!E266</f>
        <v>7.1000000000000004E-3</v>
      </c>
      <c r="G289" s="345">
        <f>'Flusso dati statici sensori'!F266</f>
        <v>7.0000000000000001E-3</v>
      </c>
      <c r="I289" s="556"/>
      <c r="J289" s="337" t="s">
        <v>1149</v>
      </c>
      <c r="K289" s="344">
        <f>'Flusso dati statici sensori'!P266</f>
        <v>4.7E-2</v>
      </c>
      <c r="L289" s="339">
        <f>'Flusso dati statici sensori'!Q266</f>
        <v>6.6000000000000003E-2</v>
      </c>
      <c r="M289" s="351">
        <f>'Flusso dati statici sensori'!R266</f>
        <v>4.7E-2</v>
      </c>
      <c r="N289" s="267">
        <f>'Flusso dati statici sensori'!S266</f>
        <v>7.1000000000000004E-3</v>
      </c>
      <c r="O289" s="345">
        <f>'Flusso dati statici sensori'!T266</f>
        <v>7.1000000000000004E-3</v>
      </c>
      <c r="Q289" s="559"/>
      <c r="R289" s="337" t="s">
        <v>1149</v>
      </c>
      <c r="S289" s="344">
        <f>'Flusso dati statici sensori'!AD266</f>
        <v>4.5999999999999999E-2</v>
      </c>
      <c r="T289" s="339">
        <f>'Flusso dati statici sensori'!AE266</f>
        <v>6.5000000000000002E-2</v>
      </c>
      <c r="U289" s="351">
        <f>'Flusso dati statici sensori'!AF266</f>
        <v>4.5999999999999999E-2</v>
      </c>
      <c r="V289" s="267">
        <f>'Flusso dati statici sensori'!AG266</f>
        <v>6.8999999999999999E-3</v>
      </c>
      <c r="W289" s="345">
        <f>'Flusso dati statici sensori'!AH266</f>
        <v>6.8999999999999999E-3</v>
      </c>
    </row>
    <row r="290" spans="1:23" x14ac:dyDescent="0.2">
      <c r="A290" s="556"/>
      <c r="B290" s="337" t="s">
        <v>1150</v>
      </c>
      <c r="C290" s="344">
        <f>'Flusso dati statici sensori'!B293</f>
        <v>4.4999999999999998E-2</v>
      </c>
      <c r="D290" s="339">
        <f>'Flusso dati statici sensori'!C293</f>
        <v>6.3E-2</v>
      </c>
      <c r="E290" s="351">
        <f>'Flusso dati statici sensori'!D293</f>
        <v>4.4999999999999998E-2</v>
      </c>
      <c r="F290" s="267">
        <f>'Flusso dati statici sensori'!E293</f>
        <v>6.7999999999999996E-3</v>
      </c>
      <c r="G290" s="345">
        <f>'Flusso dati statici sensori'!F293</f>
        <v>6.7999999999999996E-3</v>
      </c>
      <c r="I290" s="556"/>
      <c r="J290" s="337" t="s">
        <v>1150</v>
      </c>
      <c r="K290" s="344">
        <f>'Flusso dati statici sensori'!P293</f>
        <v>4.4999999999999998E-2</v>
      </c>
      <c r="L290" s="339">
        <f>'Flusso dati statici sensori'!Q293</f>
        <v>6.4000000000000001E-2</v>
      </c>
      <c r="M290" s="351">
        <f>'Flusso dati statici sensori'!R293</f>
        <v>4.4999999999999998E-2</v>
      </c>
      <c r="N290" s="267">
        <f>'Flusso dati statici sensori'!S293</f>
        <v>6.8999999999999999E-3</v>
      </c>
      <c r="O290" s="345">
        <f>'Flusso dati statici sensori'!T293</f>
        <v>6.7999999999999996E-3</v>
      </c>
      <c r="Q290" s="559"/>
      <c r="R290" s="337" t="s">
        <v>1150</v>
      </c>
      <c r="S290" s="344">
        <f>'Flusso dati statici sensori'!AD293</f>
        <v>4.4999999999999998E-2</v>
      </c>
      <c r="T290" s="339">
        <f>'Flusso dati statici sensori'!AE293</f>
        <v>6.3E-2</v>
      </c>
      <c r="U290" s="351">
        <f>'Flusso dati statici sensori'!AF293</f>
        <v>4.4999999999999998E-2</v>
      </c>
      <c r="V290" s="267">
        <f>'Flusso dati statici sensori'!AG293</f>
        <v>6.7000000000000002E-3</v>
      </c>
      <c r="W290" s="345">
        <f>'Flusso dati statici sensori'!AH293</f>
        <v>6.7000000000000002E-3</v>
      </c>
    </row>
    <row r="291" spans="1:23" x14ac:dyDescent="0.2">
      <c r="A291" s="556"/>
      <c r="B291" s="337" t="s">
        <v>1151</v>
      </c>
      <c r="C291" s="344">
        <f>'Flusso dati statici sensori'!B320</f>
        <v>4.3999999999999997E-2</v>
      </c>
      <c r="D291" s="339">
        <f>'Flusso dati statici sensori'!C320</f>
        <v>6.2E-2</v>
      </c>
      <c r="E291" s="351">
        <f>'Flusso dati statici sensori'!D320</f>
        <v>4.3999999999999997E-2</v>
      </c>
      <c r="F291" s="267">
        <f>'Flusso dati statici sensori'!E320</f>
        <v>6.7000000000000002E-3</v>
      </c>
      <c r="G291" s="345">
        <f>'Flusso dati statici sensori'!F320</f>
        <v>6.7000000000000002E-3</v>
      </c>
      <c r="I291" s="556"/>
      <c r="J291" s="337" t="s">
        <v>1151</v>
      </c>
      <c r="K291" s="344">
        <f>'Flusso dati statici sensori'!P320</f>
        <v>4.3999999999999997E-2</v>
      </c>
      <c r="L291" s="339">
        <f>'Flusso dati statici sensori'!Q320</f>
        <v>6.2E-2</v>
      </c>
      <c r="M291" s="351">
        <f>'Flusso dati statici sensori'!R320</f>
        <v>4.3999999999999997E-2</v>
      </c>
      <c r="N291" s="267">
        <f>'Flusso dati statici sensori'!S320</f>
        <v>6.7000000000000002E-3</v>
      </c>
      <c r="O291" s="345">
        <f>'Flusso dati statici sensori'!T320</f>
        <v>6.7000000000000002E-3</v>
      </c>
      <c r="Q291" s="559"/>
      <c r="R291" s="337" t="s">
        <v>1151</v>
      </c>
      <c r="S291" s="344">
        <f>'Flusso dati statici sensori'!AD320</f>
        <v>4.3999999999999997E-2</v>
      </c>
      <c r="T291" s="339">
        <f>'Flusso dati statici sensori'!AE320</f>
        <v>6.0999999999999999E-2</v>
      </c>
      <c r="U291" s="351">
        <f>'Flusso dati statici sensori'!AF320</f>
        <v>4.3999999999999997E-2</v>
      </c>
      <c r="V291" s="267">
        <f>'Flusso dati statici sensori'!AG320</f>
        <v>6.6E-3</v>
      </c>
      <c r="W291" s="345">
        <f>'Flusso dati statici sensori'!AH320</f>
        <v>6.7000000000000002E-3</v>
      </c>
    </row>
    <row r="292" spans="1:23" x14ac:dyDescent="0.2">
      <c r="A292" s="556"/>
      <c r="B292" s="337" t="s">
        <v>1152</v>
      </c>
      <c r="C292" s="344">
        <f>'Flusso dati statici sensori'!B347</f>
        <v>4.7E-2</v>
      </c>
      <c r="D292" s="339">
        <f>'Flusso dati statici sensori'!C347</f>
        <v>6.6000000000000003E-2</v>
      </c>
      <c r="E292" s="351">
        <f>'Flusso dati statici sensori'!D347</f>
        <v>4.7E-2</v>
      </c>
      <c r="F292" s="267">
        <f>'Flusso dati statici sensori'!E347</f>
        <v>7.0000000000000001E-3</v>
      </c>
      <c r="G292" s="345">
        <f>'Flusso dati statici sensori'!F347</f>
        <v>7.0000000000000001E-3</v>
      </c>
      <c r="I292" s="556"/>
      <c r="J292" s="337" t="s">
        <v>1152</v>
      </c>
      <c r="K292" s="344">
        <f>'Flusso dati statici sensori'!P347</f>
        <v>4.7E-2</v>
      </c>
      <c r="L292" s="339">
        <f>'Flusso dati statici sensori'!Q347</f>
        <v>6.6000000000000003E-2</v>
      </c>
      <c r="M292" s="351">
        <f>'Flusso dati statici sensori'!R347</f>
        <v>4.7E-2</v>
      </c>
      <c r="N292" s="267">
        <f>'Flusso dati statici sensori'!S347</f>
        <v>7.1000000000000004E-3</v>
      </c>
      <c r="O292" s="345">
        <f>'Flusso dati statici sensori'!T347</f>
        <v>7.1000000000000004E-3</v>
      </c>
      <c r="Q292" s="559"/>
      <c r="R292" s="337" t="s">
        <v>1152</v>
      </c>
      <c r="S292" s="344">
        <f>'Flusso dati statici sensori'!AD347</f>
        <v>4.5999999999999999E-2</v>
      </c>
      <c r="T292" s="339">
        <f>'Flusso dati statici sensori'!AE347</f>
        <v>6.5000000000000002E-2</v>
      </c>
      <c r="U292" s="351">
        <f>'Flusso dati statici sensori'!AF347</f>
        <v>4.5999999999999999E-2</v>
      </c>
      <c r="V292" s="267">
        <f>'Flusso dati statici sensori'!AG347</f>
        <v>6.8999999999999999E-3</v>
      </c>
      <c r="W292" s="345">
        <f>'Flusso dati statici sensori'!AH347</f>
        <v>6.8999999999999999E-3</v>
      </c>
    </row>
    <row r="293" spans="1:23" x14ac:dyDescent="0.2">
      <c r="A293" s="556"/>
      <c r="B293" s="337" t="s">
        <v>1153</v>
      </c>
      <c r="C293" s="344">
        <f>'Flusso dati statici sensori'!B375</f>
        <v>4.4999999999999998E-2</v>
      </c>
      <c r="D293" s="339">
        <f>'Flusso dati statici sensori'!C375</f>
        <v>6.4000000000000001E-2</v>
      </c>
      <c r="E293" s="351">
        <f>'Flusso dati statici sensori'!D375</f>
        <v>4.4999999999999998E-2</v>
      </c>
      <c r="F293" s="267">
        <f>'Flusso dati statici sensori'!E375</f>
        <v>6.8999999999999999E-3</v>
      </c>
      <c r="G293" s="345">
        <f>'Flusso dati statici sensori'!F375</f>
        <v>6.7999999999999996E-3</v>
      </c>
      <c r="I293" s="556"/>
      <c r="J293" s="337" t="s">
        <v>1153</v>
      </c>
      <c r="K293" s="344">
        <f>'Flusso dati statici sensori'!P375</f>
        <v>4.4999999999999998E-2</v>
      </c>
      <c r="L293" s="339">
        <f>'Flusso dati statici sensori'!Q375</f>
        <v>6.4000000000000001E-2</v>
      </c>
      <c r="M293" s="351">
        <f>'Flusso dati statici sensori'!R375</f>
        <v>4.4999999999999998E-2</v>
      </c>
      <c r="N293" s="267">
        <f>'Flusso dati statici sensori'!S375</f>
        <v>6.8999999999999999E-3</v>
      </c>
      <c r="O293" s="345">
        <f>'Flusso dati statici sensori'!T375</f>
        <v>6.8999999999999999E-3</v>
      </c>
      <c r="Q293" s="559"/>
      <c r="R293" s="337" t="s">
        <v>1153</v>
      </c>
      <c r="S293" s="344">
        <f>'Flusso dati statici sensori'!AD375</f>
        <v>4.4999999999999998E-2</v>
      </c>
      <c r="T293" s="339">
        <f>'Flusso dati statici sensori'!AE375</f>
        <v>6.3E-2</v>
      </c>
      <c r="U293" s="351">
        <f>'Flusso dati statici sensori'!AF375</f>
        <v>4.4999999999999998E-2</v>
      </c>
      <c r="V293" s="267">
        <f>'Flusso dati statici sensori'!AG375</f>
        <v>6.7000000000000002E-3</v>
      </c>
      <c r="W293" s="345">
        <f>'Flusso dati statici sensori'!AH375</f>
        <v>6.7000000000000002E-3</v>
      </c>
    </row>
    <row r="294" spans="1:23" ht="16" thickBot="1" x14ac:dyDescent="0.25">
      <c r="A294" s="557"/>
      <c r="B294" s="338" t="s">
        <v>1154</v>
      </c>
      <c r="C294" s="346">
        <f>'Flusso dati statici sensori'!B403</f>
        <v>4.5999999999999999E-2</v>
      </c>
      <c r="D294" s="347">
        <f>'Flusso dati statici sensori'!C403</f>
        <v>6.4000000000000001E-2</v>
      </c>
      <c r="E294" s="352">
        <f>'Flusso dati statici sensori'!D403</f>
        <v>4.4999999999999998E-2</v>
      </c>
      <c r="F294" s="249">
        <f>'Flusso dati statici sensori'!E403</f>
        <v>6.8999999999999999E-3</v>
      </c>
      <c r="G294" s="349">
        <f>'Flusso dati statici sensori'!F403</f>
        <v>6.8999999999999999E-3</v>
      </c>
      <c r="I294" s="557"/>
      <c r="J294" s="338" t="s">
        <v>1154</v>
      </c>
      <c r="K294" s="346">
        <f>'Flusso dati statici sensori'!P403</f>
        <v>4.5999999999999999E-2</v>
      </c>
      <c r="L294" s="347">
        <f>'Flusso dati statici sensori'!Q403</f>
        <v>6.4000000000000001E-2</v>
      </c>
      <c r="M294" s="352">
        <f>'Flusso dati statici sensori'!R403</f>
        <v>4.5999999999999999E-2</v>
      </c>
      <c r="N294" s="249">
        <f>'Flusso dati statici sensori'!S403</f>
        <v>7.0000000000000001E-3</v>
      </c>
      <c r="O294" s="349">
        <f>'Flusso dati statici sensori'!T403</f>
        <v>7.0000000000000001E-3</v>
      </c>
      <c r="Q294" s="560"/>
      <c r="R294" s="338" t="s">
        <v>1154</v>
      </c>
      <c r="S294" s="346">
        <f>'Flusso dati statici sensori'!AD403</f>
        <v>4.4999999999999998E-2</v>
      </c>
      <c r="T294" s="347">
        <f>'Flusso dati statici sensori'!AE403</f>
        <v>6.3E-2</v>
      </c>
      <c r="U294" s="352">
        <f>'Flusso dati statici sensori'!AF403</f>
        <v>4.4999999999999998E-2</v>
      </c>
      <c r="V294" s="249">
        <f>'Flusso dati statici sensori'!AG403</f>
        <v>6.7000000000000002E-3</v>
      </c>
      <c r="W294" s="349">
        <f>'Flusso dati statici sensori'!AH403</f>
        <v>6.7000000000000002E-3</v>
      </c>
    </row>
    <row r="297" spans="1:23" ht="16" thickBot="1" x14ac:dyDescent="0.25"/>
    <row r="298" spans="1:23" ht="16" thickBot="1" x14ac:dyDescent="0.25">
      <c r="A298" s="543" t="s">
        <v>942</v>
      </c>
      <c r="B298" s="544"/>
      <c r="C298" s="544"/>
      <c r="D298" s="544"/>
      <c r="E298" s="544"/>
      <c r="F298" s="544"/>
      <c r="G298" s="545"/>
      <c r="I298" s="543" t="s">
        <v>942</v>
      </c>
      <c r="J298" s="544"/>
      <c r="K298" s="544"/>
      <c r="L298" s="544"/>
      <c r="M298" s="544"/>
      <c r="N298" s="544"/>
      <c r="O298" s="545"/>
      <c r="Q298" s="543" t="s">
        <v>942</v>
      </c>
      <c r="R298" s="544"/>
      <c r="S298" s="544"/>
      <c r="T298" s="544"/>
      <c r="U298" s="544"/>
      <c r="V298" s="544"/>
      <c r="W298" s="545"/>
    </row>
    <row r="299" spans="1:23" ht="16" thickBot="1" x14ac:dyDescent="0.25">
      <c r="A299" s="546" t="s">
        <v>1156</v>
      </c>
      <c r="B299" s="548" t="s">
        <v>790</v>
      </c>
      <c r="C299" s="550" t="s">
        <v>1092</v>
      </c>
      <c r="D299" s="551"/>
      <c r="E299" s="552"/>
      <c r="F299" s="553" t="s">
        <v>958</v>
      </c>
      <c r="G299" s="554"/>
      <c r="I299" s="546" t="s">
        <v>1156</v>
      </c>
      <c r="J299" s="548" t="s">
        <v>790</v>
      </c>
      <c r="K299" s="550" t="s">
        <v>1092</v>
      </c>
      <c r="L299" s="551"/>
      <c r="M299" s="552"/>
      <c r="N299" s="553" t="s">
        <v>958</v>
      </c>
      <c r="O299" s="554"/>
      <c r="Q299" s="546" t="s">
        <v>1156</v>
      </c>
      <c r="R299" s="548" t="s">
        <v>790</v>
      </c>
      <c r="S299" s="550" t="s">
        <v>1092</v>
      </c>
      <c r="T299" s="551"/>
      <c r="U299" s="552"/>
      <c r="V299" s="553" t="s">
        <v>958</v>
      </c>
      <c r="W299" s="554"/>
    </row>
    <row r="300" spans="1:23" ht="16" thickBot="1" x14ac:dyDescent="0.25">
      <c r="A300" s="547"/>
      <c r="B300" s="549"/>
      <c r="C300" s="327" t="s">
        <v>950</v>
      </c>
      <c r="D300" s="327" t="s">
        <v>951</v>
      </c>
      <c r="E300" s="327" t="s">
        <v>952</v>
      </c>
      <c r="F300" s="327" t="s">
        <v>956</v>
      </c>
      <c r="G300" s="327" t="s">
        <v>957</v>
      </c>
      <c r="I300" s="547"/>
      <c r="J300" s="549"/>
      <c r="K300" s="327" t="s">
        <v>950</v>
      </c>
      <c r="L300" s="327" t="s">
        <v>951</v>
      </c>
      <c r="M300" s="327" t="s">
        <v>952</v>
      </c>
      <c r="N300" s="327" t="s">
        <v>956</v>
      </c>
      <c r="O300" s="327" t="s">
        <v>957</v>
      </c>
      <c r="Q300" s="547"/>
      <c r="R300" s="549"/>
      <c r="S300" s="327" t="s">
        <v>950</v>
      </c>
      <c r="T300" s="327" t="s">
        <v>951</v>
      </c>
      <c r="U300" s="327" t="s">
        <v>952</v>
      </c>
      <c r="V300" s="327" t="s">
        <v>956</v>
      </c>
      <c r="W300" s="327" t="s">
        <v>957</v>
      </c>
    </row>
    <row r="301" spans="1:23" x14ac:dyDescent="0.2">
      <c r="A301" s="555" t="s">
        <v>1155</v>
      </c>
      <c r="B301" s="336" t="s">
        <v>1140</v>
      </c>
      <c r="C301" s="328">
        <f>'Flusso dati statici sensori'!B24</f>
        <v>4.5999999999999999E-2</v>
      </c>
      <c r="D301" s="341">
        <f>'Flusso dati statici sensori'!C24</f>
        <v>6.4000000000000001E-2</v>
      </c>
      <c r="E301" s="350">
        <f>'Flusso dati statici sensori'!D24</f>
        <v>4.4999999999999998E-2</v>
      </c>
      <c r="F301" s="266">
        <f>'Flusso dati statici sensori'!E24</f>
        <v>6.7999999999999996E-3</v>
      </c>
      <c r="G301" s="343">
        <f>'Flusso dati statici sensori'!F24</f>
        <v>6.7999999999999996E-3</v>
      </c>
      <c r="I301" s="555" t="s">
        <v>1157</v>
      </c>
      <c r="J301" s="336" t="s">
        <v>1140</v>
      </c>
      <c r="K301" s="328">
        <f>'Flusso dati statici sensori'!P24</f>
        <v>4.5999999999999999E-2</v>
      </c>
      <c r="L301" s="341">
        <f>'Flusso dati statici sensori'!Q24</f>
        <v>6.5000000000000002E-2</v>
      </c>
      <c r="M301" s="350">
        <f>'Flusso dati statici sensori'!R24</f>
        <v>4.5999999999999999E-2</v>
      </c>
      <c r="N301" s="266">
        <f>'Flusso dati statici sensori'!S24</f>
        <v>6.8999999999999999E-3</v>
      </c>
      <c r="O301" s="343">
        <f>'Flusso dati statici sensori'!T24</f>
        <v>6.8999999999999999E-3</v>
      </c>
      <c r="Q301" s="558" t="s">
        <v>1158</v>
      </c>
      <c r="R301" s="336" t="s">
        <v>1140</v>
      </c>
      <c r="S301" s="328">
        <f>'Flusso dati statici sensori'!AD24</f>
        <v>4.4999999999999998E-2</v>
      </c>
      <c r="T301" s="341">
        <f>'Flusso dati statici sensori'!AE24</f>
        <v>6.4000000000000001E-2</v>
      </c>
      <c r="U301" s="350">
        <f>'Flusso dati statici sensori'!AF24</f>
        <v>4.4999999999999998E-2</v>
      </c>
      <c r="V301" s="367">
        <f>'Flusso dati statici sensori'!AG24</f>
        <v>6.8999999999999999E-3</v>
      </c>
      <c r="W301" s="364">
        <f>'Flusso dati statici sensori'!AH24</f>
        <v>6.8999999999999999E-3</v>
      </c>
    </row>
    <row r="302" spans="1:23" x14ac:dyDescent="0.2">
      <c r="A302" s="556"/>
      <c r="B302" s="337" t="s">
        <v>1141</v>
      </c>
      <c r="C302" s="344">
        <f>'Flusso dati statici sensori'!B50</f>
        <v>4.5999999999999999E-2</v>
      </c>
      <c r="D302" s="339">
        <f>'Flusso dati statici sensori'!C50</f>
        <v>6.5000000000000002E-2</v>
      </c>
      <c r="E302" s="351">
        <f>'Flusso dati statici sensori'!D50</f>
        <v>4.5999999999999999E-2</v>
      </c>
      <c r="F302" s="267">
        <f>'Flusso dati statici sensori'!E50</f>
        <v>7.0000000000000001E-3</v>
      </c>
      <c r="G302" s="345">
        <f>'Flusso dati statici sensori'!F50</f>
        <v>6.7999999999999996E-3</v>
      </c>
      <c r="I302" s="556"/>
      <c r="J302" s="337" t="s">
        <v>1141</v>
      </c>
      <c r="K302" s="344">
        <f>'Flusso dati statici sensori'!P50</f>
        <v>4.3999999999999997E-2</v>
      </c>
      <c r="L302" s="339">
        <f>'Flusso dati statici sensori'!Q50</f>
        <v>6.2E-2</v>
      </c>
      <c r="M302" s="351">
        <f>'Flusso dati statici sensori'!R50</f>
        <v>4.3999999999999997E-2</v>
      </c>
      <c r="N302" s="267">
        <f>'Flusso dati statici sensori'!S50</f>
        <v>6.7000000000000002E-3</v>
      </c>
      <c r="O302" s="345">
        <f>'Flusso dati statici sensori'!T50</f>
        <v>6.6E-3</v>
      </c>
      <c r="Q302" s="559"/>
      <c r="R302" s="337" t="s">
        <v>1141</v>
      </c>
      <c r="S302" s="344">
        <f>'Flusso dati statici sensori'!AD50</f>
        <v>4.5999999999999999E-2</v>
      </c>
      <c r="T302" s="339">
        <f>'Flusso dati statici sensori'!AE50</f>
        <v>6.5000000000000002E-2</v>
      </c>
      <c r="U302" s="351">
        <f>'Flusso dati statici sensori'!AF50</f>
        <v>4.5999999999999999E-2</v>
      </c>
      <c r="V302" s="368">
        <f>'Flusso dati statici sensori'!AG50</f>
        <v>6.8999999999999999E-3</v>
      </c>
      <c r="W302" s="365">
        <f>'Flusso dati statici sensori'!AH50</f>
        <v>6.8999999999999999E-3</v>
      </c>
    </row>
    <row r="303" spans="1:23" x14ac:dyDescent="0.2">
      <c r="A303" s="556"/>
      <c r="B303" s="337" t="s">
        <v>1142</v>
      </c>
      <c r="C303" s="344">
        <f>'Flusso dati statici sensori'!B77</f>
        <v>4.3999999999999997E-2</v>
      </c>
      <c r="D303" s="339">
        <f>'Flusso dati statici sensori'!C77</f>
        <v>6.2E-2</v>
      </c>
      <c r="E303" s="351">
        <f>'Flusso dati statici sensori'!D77</f>
        <v>4.3999999999999997E-2</v>
      </c>
      <c r="F303" s="267">
        <f>'Flusso dati statici sensori'!E77</f>
        <v>6.7000000000000002E-3</v>
      </c>
      <c r="G303" s="345">
        <f>'Flusso dati statici sensori'!F77</f>
        <v>6.6E-3</v>
      </c>
      <c r="I303" s="556"/>
      <c r="J303" s="337" t="s">
        <v>1142</v>
      </c>
      <c r="K303" s="344">
        <f>'Flusso dati statici sensori'!P77</f>
        <v>4.7E-2</v>
      </c>
      <c r="L303" s="339">
        <f>'Flusso dati statici sensori'!Q77</f>
        <v>6.6000000000000003E-2</v>
      </c>
      <c r="M303" s="351">
        <f>'Flusso dati statici sensori'!R77</f>
        <v>4.7E-2</v>
      </c>
      <c r="N303" s="267">
        <f>'Flusso dati statici sensori'!S77</f>
        <v>7.1000000000000004E-3</v>
      </c>
      <c r="O303" s="345">
        <f>'Flusso dati statici sensori'!T77</f>
        <v>7.1000000000000004E-3</v>
      </c>
      <c r="Q303" s="559"/>
      <c r="R303" s="337" t="s">
        <v>1142</v>
      </c>
      <c r="S303" s="344">
        <f>'Flusso dati statici sensori'!AD77</f>
        <v>4.7E-2</v>
      </c>
      <c r="T303" s="339">
        <f>'Flusso dati statici sensori'!AE77</f>
        <v>6.6000000000000003E-2</v>
      </c>
      <c r="U303" s="351">
        <f>'Flusso dati statici sensori'!AF77</f>
        <v>4.7E-2</v>
      </c>
      <c r="V303" s="368">
        <f>'Flusso dati statici sensori'!AG77</f>
        <v>7.0000000000000001E-3</v>
      </c>
      <c r="W303" s="365">
        <f>'Flusso dati statici sensori'!AH77</f>
        <v>7.0000000000000001E-3</v>
      </c>
    </row>
    <row r="304" spans="1:23" x14ac:dyDescent="0.2">
      <c r="A304" s="556"/>
      <c r="B304" s="337" t="s">
        <v>1143</v>
      </c>
      <c r="C304" s="344">
        <f>'Flusso dati statici sensori'!B104</f>
        <v>4.5999999999999999E-2</v>
      </c>
      <c r="D304" s="339">
        <f>'Flusso dati statici sensori'!C104</f>
        <v>6.4000000000000001E-2</v>
      </c>
      <c r="E304" s="351">
        <f>'Flusso dati statici sensori'!D104</f>
        <v>4.5999999999999999E-2</v>
      </c>
      <c r="F304" s="267">
        <f>'Flusso dati statici sensori'!E104</f>
        <v>6.8999999999999999E-3</v>
      </c>
      <c r="G304" s="345">
        <f>'Flusso dati statici sensori'!F104</f>
        <v>6.8999999999999999E-3</v>
      </c>
      <c r="I304" s="556"/>
      <c r="J304" s="337" t="s">
        <v>1143</v>
      </c>
      <c r="K304" s="344">
        <f>'Flusso dati statici sensori'!P104</f>
        <v>4.7E-2</v>
      </c>
      <c r="L304" s="339">
        <f>'Flusso dati statici sensori'!Q104</f>
        <v>6.5000000000000002E-2</v>
      </c>
      <c r="M304" s="351">
        <f>'Flusso dati statici sensori'!R104</f>
        <v>4.5999999999999999E-2</v>
      </c>
      <c r="N304" s="267">
        <f>'Flusso dati statici sensori'!S104</f>
        <v>7.0000000000000001E-3</v>
      </c>
      <c r="O304" s="345">
        <f>'Flusso dati statici sensori'!T104</f>
        <v>7.0000000000000001E-3</v>
      </c>
      <c r="Q304" s="559"/>
      <c r="R304" s="337" t="s">
        <v>1143</v>
      </c>
      <c r="S304" s="344">
        <f>'Flusso dati statici sensori'!AD104</f>
        <v>4.5999999999999999E-2</v>
      </c>
      <c r="T304" s="339">
        <f>'Flusso dati statici sensori'!AE104</f>
        <v>6.5000000000000002E-2</v>
      </c>
      <c r="U304" s="351">
        <f>'Flusso dati statici sensori'!AF104</f>
        <v>4.5999999999999999E-2</v>
      </c>
      <c r="V304" s="368">
        <f>'Flusso dati statici sensori'!AG104</f>
        <v>7.0000000000000001E-3</v>
      </c>
      <c r="W304" s="365">
        <f>'Flusso dati statici sensori'!AH104</f>
        <v>7.0000000000000001E-3</v>
      </c>
    </row>
    <row r="305" spans="1:23" x14ac:dyDescent="0.2">
      <c r="A305" s="556"/>
      <c r="B305" s="337" t="s">
        <v>1144</v>
      </c>
      <c r="C305" s="344">
        <f>'Flusso dati statici sensori'!B131</f>
        <v>4.4999999999999998E-2</v>
      </c>
      <c r="D305" s="339">
        <f>'Flusso dati statici sensori'!C131</f>
        <v>6.4000000000000001E-2</v>
      </c>
      <c r="E305" s="351">
        <f>'Flusso dati statici sensori'!D131</f>
        <v>4.4999999999999998E-2</v>
      </c>
      <c r="F305" s="267">
        <f>'Flusso dati statici sensori'!E131</f>
        <v>6.8999999999999999E-3</v>
      </c>
      <c r="G305" s="345">
        <f>'Flusso dati statici sensori'!F131</f>
        <v>6.7000000000000002E-3</v>
      </c>
      <c r="I305" s="556"/>
      <c r="J305" s="337" t="s">
        <v>1144</v>
      </c>
      <c r="K305" s="344">
        <f>'Flusso dati statici sensori'!P131</f>
        <v>4.5999999999999999E-2</v>
      </c>
      <c r="L305" s="339">
        <f>'Flusso dati statici sensori'!Q131</f>
        <v>6.5000000000000002E-2</v>
      </c>
      <c r="M305" s="351">
        <f>'Flusso dati statici sensori'!R131</f>
        <v>4.5999999999999999E-2</v>
      </c>
      <c r="N305" s="267">
        <f>'Flusso dati statici sensori'!S131</f>
        <v>7.0000000000000001E-3</v>
      </c>
      <c r="O305" s="345">
        <f>'Flusso dati statici sensori'!T131</f>
        <v>7.0000000000000001E-3</v>
      </c>
      <c r="Q305" s="559"/>
      <c r="R305" s="337" t="s">
        <v>1144</v>
      </c>
      <c r="S305" s="344">
        <f>'Flusso dati statici sensori'!AD131</f>
        <v>4.5999999999999999E-2</v>
      </c>
      <c r="T305" s="339">
        <f>'Flusso dati statici sensori'!AE131</f>
        <v>6.5000000000000002E-2</v>
      </c>
      <c r="U305" s="351">
        <f>'Flusso dati statici sensori'!AF131</f>
        <v>4.5999999999999999E-2</v>
      </c>
      <c r="V305" s="368">
        <f>'Flusso dati statici sensori'!AG131</f>
        <v>7.0000000000000001E-3</v>
      </c>
      <c r="W305" s="365">
        <f>'Flusso dati statici sensori'!AH131</f>
        <v>7.0000000000000001E-3</v>
      </c>
    </row>
    <row r="306" spans="1:23" x14ac:dyDescent="0.2">
      <c r="A306" s="556"/>
      <c r="B306" s="337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5">
        <f>'Flusso dati statici sensori'!F158</f>
        <v>6.7999999999999996E-3</v>
      </c>
      <c r="I306" s="556"/>
      <c r="J306" s="337" t="s">
        <v>1145</v>
      </c>
      <c r="K306" s="215">
        <f>'Flusso dati statici sensori'!P158</f>
        <v>4.7E-2</v>
      </c>
      <c r="L306" s="214">
        <f>'Flusso dati statici sensori'!Q158</f>
        <v>6.6000000000000003E-2</v>
      </c>
      <c r="M306" s="179">
        <f>'Flusso dati statici sensori'!R158</f>
        <v>4.7E-2</v>
      </c>
      <c r="N306" s="267">
        <f>'Flusso dati statici sensori'!S158</f>
        <v>7.1000000000000004E-3</v>
      </c>
      <c r="O306" s="345">
        <f>'Flusso dati statici sensori'!T158</f>
        <v>7.0000000000000001E-3</v>
      </c>
      <c r="Q306" s="559"/>
      <c r="R306" s="337" t="s">
        <v>1145</v>
      </c>
      <c r="S306" s="215">
        <f>'Flusso dati statici sensori'!AD158</f>
        <v>4.7E-2</v>
      </c>
      <c r="T306" s="214">
        <f>'Flusso dati statici sensori'!AE158</f>
        <v>6.6000000000000003E-2</v>
      </c>
      <c r="U306" s="179">
        <f>'Flusso dati statici sensori'!AF158</f>
        <v>4.7E-2</v>
      </c>
      <c r="V306" s="368">
        <f>'Flusso dati statici sensori'!AG158</f>
        <v>7.0000000000000001E-3</v>
      </c>
      <c r="W306" s="365">
        <f>'Flusso dati statici sensori'!AH158</f>
        <v>7.0000000000000001E-3</v>
      </c>
    </row>
    <row r="307" spans="1:23" x14ac:dyDescent="0.2">
      <c r="A307" s="556"/>
      <c r="B307" s="337" t="s">
        <v>1146</v>
      </c>
      <c r="C307" s="344">
        <f>'Flusso dati statici sensori'!B185</f>
        <v>4.5999999999999999E-2</v>
      </c>
      <c r="D307" s="339">
        <f>'Flusso dati statici sensori'!C185</f>
        <v>6.4000000000000001E-2</v>
      </c>
      <c r="E307" s="351">
        <f>'Flusso dati statici sensori'!D185</f>
        <v>4.4999999999999998E-2</v>
      </c>
      <c r="F307" s="267">
        <f>'Flusso dati statici sensori'!E185</f>
        <v>6.8999999999999999E-3</v>
      </c>
      <c r="G307" s="345">
        <f>'Flusso dati statici sensori'!F185</f>
        <v>6.7000000000000002E-3</v>
      </c>
      <c r="I307" s="556"/>
      <c r="J307" s="337" t="s">
        <v>1146</v>
      </c>
      <c r="K307" s="344">
        <f>'Flusso dati statici sensori'!P185</f>
        <v>4.4999999999999998E-2</v>
      </c>
      <c r="L307" s="339">
        <f>'Flusso dati statici sensori'!Q185</f>
        <v>6.4000000000000001E-2</v>
      </c>
      <c r="M307" s="351">
        <f>'Flusso dati statici sensori'!R185</f>
        <v>4.4999999999999998E-2</v>
      </c>
      <c r="N307" s="267">
        <f>'Flusso dati statici sensori'!S185</f>
        <v>6.7999999999999996E-3</v>
      </c>
      <c r="O307" s="345">
        <f>'Flusso dati statici sensori'!T185</f>
        <v>6.7999999999999996E-3</v>
      </c>
      <c r="Q307" s="559"/>
      <c r="R307" s="337" t="s">
        <v>1146</v>
      </c>
      <c r="S307" s="344">
        <f>'Flusso dati statici sensori'!AD185</f>
        <v>4.4999999999999998E-2</v>
      </c>
      <c r="T307" s="339">
        <f>'Flusso dati statici sensori'!AE185</f>
        <v>6.3E-2</v>
      </c>
      <c r="U307" s="351">
        <f>'Flusso dati statici sensori'!AF185</f>
        <v>4.4999999999999998E-2</v>
      </c>
      <c r="V307" s="368">
        <f>'Flusso dati statici sensori'!AG185</f>
        <v>6.7999999999999996E-3</v>
      </c>
      <c r="W307" s="365">
        <f>'Flusso dati statici sensori'!AH185</f>
        <v>6.7999999999999996E-3</v>
      </c>
    </row>
    <row r="308" spans="1:23" x14ac:dyDescent="0.2">
      <c r="A308" s="556"/>
      <c r="B308" s="337" t="s">
        <v>1147</v>
      </c>
      <c r="C308" s="344">
        <f>'Flusso dati statici sensori'!B212</f>
        <v>4.5999999999999999E-2</v>
      </c>
      <c r="D308" s="339">
        <f>'Flusso dati statici sensori'!C212</f>
        <v>6.4000000000000001E-2</v>
      </c>
      <c r="E308" s="351">
        <f>'Flusso dati statici sensori'!D212</f>
        <v>4.4999999999999998E-2</v>
      </c>
      <c r="F308" s="267">
        <f>'Flusso dati statici sensori'!E212</f>
        <v>6.8999999999999999E-3</v>
      </c>
      <c r="G308" s="345">
        <f>'Flusso dati statici sensori'!F212</f>
        <v>6.8999999999999999E-3</v>
      </c>
      <c r="I308" s="556"/>
      <c r="J308" s="337" t="s">
        <v>1147</v>
      </c>
      <c r="K308" s="344">
        <f>'Flusso dati statici sensori'!P212</f>
        <v>4.5999999999999999E-2</v>
      </c>
      <c r="L308" s="339">
        <f>'Flusso dati statici sensori'!Q212</f>
        <v>6.5000000000000002E-2</v>
      </c>
      <c r="M308" s="351">
        <f>'Flusso dati statici sensori'!R212</f>
        <v>4.5999999999999999E-2</v>
      </c>
      <c r="N308" s="267">
        <f>'Flusso dati statici sensori'!S212</f>
        <v>7.0000000000000001E-3</v>
      </c>
      <c r="O308" s="345">
        <f>'Flusso dati statici sensori'!T212</f>
        <v>7.0000000000000001E-3</v>
      </c>
      <c r="Q308" s="559"/>
      <c r="R308" s="337" t="s">
        <v>1147</v>
      </c>
      <c r="S308" s="344">
        <f>'Flusso dati statici sensori'!AD212</f>
        <v>4.5999999999999999E-2</v>
      </c>
      <c r="T308" s="339">
        <f>'Flusso dati statici sensori'!AE212</f>
        <v>6.4000000000000001E-2</v>
      </c>
      <c r="U308" s="351">
        <f>'Flusso dati statici sensori'!AF212</f>
        <v>4.5999999999999999E-2</v>
      </c>
      <c r="V308" s="368">
        <f>'Flusso dati statici sensori'!AG212</f>
        <v>6.8999999999999999E-3</v>
      </c>
      <c r="W308" s="365">
        <f>'Flusso dati statici sensori'!AH212</f>
        <v>6.8999999999999999E-3</v>
      </c>
    </row>
    <row r="309" spans="1:23" x14ac:dyDescent="0.2">
      <c r="A309" s="556"/>
      <c r="B309" s="337" t="s">
        <v>1148</v>
      </c>
      <c r="C309" s="344">
        <f>'Flusso dati statici sensori'!B240</f>
        <v>4.8000000000000001E-2</v>
      </c>
      <c r="D309" s="339">
        <f>'Flusso dati statici sensori'!C240</f>
        <v>6.7000000000000004E-2</v>
      </c>
      <c r="E309" s="351">
        <f>'Flusso dati statici sensori'!D240</f>
        <v>4.8000000000000001E-2</v>
      </c>
      <c r="F309" s="267">
        <f>'Flusso dati statici sensori'!E240</f>
        <v>7.1999999999999998E-3</v>
      </c>
      <c r="G309" s="345">
        <f>'Flusso dati statici sensori'!F240</f>
        <v>7.1999999999999998E-3</v>
      </c>
      <c r="I309" s="556"/>
      <c r="J309" s="337" t="s">
        <v>1148</v>
      </c>
      <c r="K309" s="344">
        <f>'Flusso dati statici sensori'!P240</f>
        <v>4.7E-2</v>
      </c>
      <c r="L309" s="339">
        <f>'Flusso dati statici sensori'!Q240</f>
        <v>6.6000000000000003E-2</v>
      </c>
      <c r="M309" s="351">
        <f>'Flusso dati statici sensori'!R240</f>
        <v>4.7E-2</v>
      </c>
      <c r="N309" s="267">
        <f>'Flusso dati statici sensori'!S240</f>
        <v>7.1000000000000004E-3</v>
      </c>
      <c r="O309" s="345">
        <f>'Flusso dati statici sensori'!T240</f>
        <v>7.0000000000000001E-3</v>
      </c>
      <c r="Q309" s="559"/>
      <c r="R309" s="337" t="s">
        <v>1148</v>
      </c>
      <c r="S309" s="344">
        <f>'Flusso dati statici sensori'!AD240</f>
        <v>4.3999999999999997E-2</v>
      </c>
      <c r="T309" s="339">
        <f>'Flusso dati statici sensori'!AE240</f>
        <v>6.2E-2</v>
      </c>
      <c r="U309" s="351">
        <f>'Flusso dati statici sensori'!AF240</f>
        <v>4.3999999999999997E-2</v>
      </c>
      <c r="V309" s="368">
        <f>'Flusso dati statici sensori'!AG240</f>
        <v>6.6E-3</v>
      </c>
      <c r="W309" s="365">
        <f>'Flusso dati statici sensori'!AH240</f>
        <v>6.6E-3</v>
      </c>
    </row>
    <row r="310" spans="1:23" x14ac:dyDescent="0.2">
      <c r="A310" s="556"/>
      <c r="B310" s="337" t="s">
        <v>1149</v>
      </c>
      <c r="C310" s="344">
        <f>'Flusso dati statici sensori'!B267</f>
        <v>4.48E-2</v>
      </c>
      <c r="D310" s="339">
        <f>'Flusso dati statici sensori'!C267</f>
        <v>6.8000000000000005E-2</v>
      </c>
      <c r="E310" s="351">
        <f>'Flusso dati statici sensori'!D267</f>
        <v>4.8000000000000001E-2</v>
      </c>
      <c r="F310" s="267">
        <f>'Flusso dati statici sensori'!E267</f>
        <v>7.3000000000000001E-3</v>
      </c>
      <c r="G310" s="345">
        <f>'Flusso dati statici sensori'!F267</f>
        <v>7.3000000000000001E-3</v>
      </c>
      <c r="I310" s="556"/>
      <c r="J310" s="337" t="s">
        <v>1149</v>
      </c>
      <c r="K310" s="344">
        <f>'Flusso dati statici sensori'!P267</f>
        <v>4.9000000000000002E-2</v>
      </c>
      <c r="L310" s="339">
        <f>'Flusso dati statici sensori'!Q267</f>
        <v>6.9000000000000006E-2</v>
      </c>
      <c r="M310" s="351">
        <f>'Flusso dati statici sensori'!R267</f>
        <v>4.9000000000000002E-2</v>
      </c>
      <c r="N310" s="267">
        <f>'Flusso dati statici sensori'!S267</f>
        <v>7.3000000000000001E-3</v>
      </c>
      <c r="O310" s="345">
        <f>'Flusso dati statici sensori'!T267</f>
        <v>7.4000000000000003E-3</v>
      </c>
      <c r="Q310" s="559"/>
      <c r="R310" s="337" t="s">
        <v>1149</v>
      </c>
      <c r="S310" s="344">
        <f>'Flusso dati statici sensori'!AD267</f>
        <v>4.7E-2</v>
      </c>
      <c r="T310" s="339">
        <f>'Flusso dati statici sensori'!AE267</f>
        <v>6.7000000000000004E-2</v>
      </c>
      <c r="U310" s="351">
        <f>'Flusso dati statici sensori'!AF267</f>
        <v>4.7E-2</v>
      </c>
      <c r="V310" s="368">
        <f>'Flusso dati statici sensori'!AG267</f>
        <v>7.1000000000000004E-3</v>
      </c>
      <c r="W310" s="365">
        <f>'Flusso dati statici sensori'!AH267</f>
        <v>7.1999999999999998E-3</v>
      </c>
    </row>
    <row r="311" spans="1:23" x14ac:dyDescent="0.2">
      <c r="A311" s="556"/>
      <c r="B311" s="337" t="s">
        <v>1150</v>
      </c>
      <c r="C311" s="344">
        <f>'Flusso dati statici sensori'!B294</f>
        <v>4.5999999999999999E-2</v>
      </c>
      <c r="D311" s="339">
        <f>'Flusso dati statici sensori'!C294</f>
        <v>6.5000000000000002E-2</v>
      </c>
      <c r="E311" s="351">
        <f>'Flusso dati statici sensori'!D294</f>
        <v>4.5999999999999999E-2</v>
      </c>
      <c r="F311" s="267">
        <f>'Flusso dati statici sensori'!E294</f>
        <v>6.8999999999999999E-3</v>
      </c>
      <c r="G311" s="345">
        <f>'Flusso dati statici sensori'!F294</f>
        <v>6.8999999999999999E-3</v>
      </c>
      <c r="I311" s="556"/>
      <c r="J311" s="337" t="s">
        <v>1150</v>
      </c>
      <c r="K311" s="344">
        <f>'Flusso dati statici sensori'!P294</f>
        <v>4.5999999999999999E-2</v>
      </c>
      <c r="L311" s="339">
        <f>'Flusso dati statici sensori'!Q294</f>
        <v>6.5000000000000002E-2</v>
      </c>
      <c r="M311" s="351">
        <f>'Flusso dati statici sensori'!R294</f>
        <v>4.5999999999999999E-2</v>
      </c>
      <c r="N311" s="267">
        <f>'Flusso dati statici sensori'!S294</f>
        <v>7.0000000000000001E-3</v>
      </c>
      <c r="O311" s="345">
        <f>'Flusso dati statici sensori'!T294</f>
        <v>7.0000000000000001E-3</v>
      </c>
      <c r="Q311" s="559"/>
      <c r="R311" s="337" t="s">
        <v>1150</v>
      </c>
      <c r="S311" s="344">
        <f>'Flusso dati statici sensori'!AD294</f>
        <v>4.4999999999999998E-2</v>
      </c>
      <c r="T311" s="339">
        <f>'Flusso dati statici sensori'!AE294</f>
        <v>6.4000000000000001E-2</v>
      </c>
      <c r="U311" s="351">
        <f>'Flusso dati statici sensori'!AF294</f>
        <v>4.5999999999999999E-2</v>
      </c>
      <c r="V311" s="368">
        <f>'Flusso dati statici sensori'!AG294</f>
        <v>6.8999999999999999E-3</v>
      </c>
      <c r="W311" s="365">
        <f>'Flusso dati statici sensori'!AH294</f>
        <v>6.8999999999999999E-3</v>
      </c>
    </row>
    <row r="312" spans="1:23" x14ac:dyDescent="0.2">
      <c r="A312" s="556"/>
      <c r="B312" s="337" t="s">
        <v>1151</v>
      </c>
      <c r="C312" s="344">
        <f>'Flusso dati statici sensori'!B321</f>
        <v>4.4999999999999998E-2</v>
      </c>
      <c r="D312" s="339">
        <f>'Flusso dati statici sensori'!C321</f>
        <v>6.4000000000000001E-2</v>
      </c>
      <c r="E312" s="351">
        <f>'Flusso dati statici sensori'!D321</f>
        <v>4.4999999999999998E-2</v>
      </c>
      <c r="F312" s="267">
        <f>'Flusso dati statici sensori'!E321</f>
        <v>6.7999999999999996E-3</v>
      </c>
      <c r="G312" s="345">
        <f>'Flusso dati statici sensori'!F321</f>
        <v>6.7000000000000002E-3</v>
      </c>
      <c r="I312" s="556"/>
      <c r="J312" s="337" t="s">
        <v>1151</v>
      </c>
      <c r="K312" s="344">
        <f>'Flusso dati statici sensori'!P321</f>
        <v>4.4999999999999998E-2</v>
      </c>
      <c r="L312" s="339">
        <f>'Flusso dati statici sensori'!Q321</f>
        <v>6.4000000000000001E-2</v>
      </c>
      <c r="M312" s="351">
        <f>'Flusso dati statici sensori'!R321</f>
        <v>4.4999999999999998E-2</v>
      </c>
      <c r="N312" s="267">
        <f>'Flusso dati statici sensori'!S321</f>
        <v>6.7999999999999996E-3</v>
      </c>
      <c r="O312" s="345">
        <f>'Flusso dati statici sensori'!T321</f>
        <v>6.7000000000000002E-3</v>
      </c>
      <c r="Q312" s="559"/>
      <c r="R312" s="337" t="s">
        <v>1151</v>
      </c>
      <c r="S312" s="344">
        <f>'Flusso dati statici sensori'!AD321</f>
        <v>4.3999999999999997E-2</v>
      </c>
      <c r="T312" s="339">
        <f>'Flusso dati statici sensori'!AE321</f>
        <v>6.2E-2</v>
      </c>
      <c r="U312" s="351">
        <f>'Flusso dati statici sensori'!AF321</f>
        <v>4.3999999999999997E-2</v>
      </c>
      <c r="V312" s="368">
        <f>'Flusso dati statici sensori'!AG321</f>
        <v>6.7000000000000002E-3</v>
      </c>
      <c r="W312" s="365">
        <f>'Flusso dati statici sensori'!AH321</f>
        <v>6.7000000000000002E-3</v>
      </c>
    </row>
    <row r="313" spans="1:23" x14ac:dyDescent="0.2">
      <c r="A313" s="556"/>
      <c r="B313" s="337" t="s">
        <v>1152</v>
      </c>
      <c r="C313" s="344">
        <f>'Flusso dati statici sensori'!B348</f>
        <v>4.8000000000000001E-2</v>
      </c>
      <c r="D313" s="339">
        <f>'Flusso dati statici sensori'!C348</f>
        <v>6.8000000000000005E-2</v>
      </c>
      <c r="E313" s="351">
        <f>'Flusso dati statici sensori'!D348</f>
        <v>4.8000000000000001E-2</v>
      </c>
      <c r="F313" s="267">
        <f>'Flusso dati statici sensori'!E348</f>
        <v>7.3000000000000001E-3</v>
      </c>
      <c r="G313" s="345">
        <f>'Flusso dati statici sensori'!F348</f>
        <v>7.3000000000000001E-3</v>
      </c>
      <c r="I313" s="556"/>
      <c r="J313" s="337" t="s">
        <v>1152</v>
      </c>
      <c r="K313" s="344">
        <f>'Flusso dati statici sensori'!P348</f>
        <v>4.9000000000000002E-2</v>
      </c>
      <c r="L313" s="339">
        <f>'Flusso dati statici sensori'!Q348</f>
        <v>6.9000000000000006E-2</v>
      </c>
      <c r="M313" s="351">
        <f>'Flusso dati statici sensori'!R348</f>
        <v>4.9000000000000002E-2</v>
      </c>
      <c r="N313" s="267">
        <f>'Flusso dati statici sensori'!S348</f>
        <v>7.3000000000000001E-3</v>
      </c>
      <c r="O313" s="345">
        <f>'Flusso dati statici sensori'!T348</f>
        <v>7.4000000000000003E-3</v>
      </c>
      <c r="Q313" s="559"/>
      <c r="R313" s="337" t="s">
        <v>1152</v>
      </c>
      <c r="S313" s="344">
        <f>'Flusso dati statici sensori'!AD348</f>
        <v>4.7E-2</v>
      </c>
      <c r="T313" s="339">
        <f>'Flusso dati statici sensori'!AE348</f>
        <v>6.7000000000000004E-2</v>
      </c>
      <c r="U313" s="351">
        <f>'Flusso dati statici sensori'!AF348</f>
        <v>4.7E-2</v>
      </c>
      <c r="V313" s="368">
        <f>'Flusso dati statici sensori'!AG348</f>
        <v>7.1000000000000004E-3</v>
      </c>
      <c r="W313" s="365">
        <f>'Flusso dati statici sensori'!AH348</f>
        <v>7.3000000000000001E-3</v>
      </c>
    </row>
    <row r="314" spans="1:23" x14ac:dyDescent="0.2">
      <c r="A314" s="556"/>
      <c r="B314" s="337" t="s">
        <v>1153</v>
      </c>
      <c r="C314" s="344">
        <f>'Flusso dati statici sensori'!B376</f>
        <v>4.5999999999999999E-2</v>
      </c>
      <c r="D314" s="339">
        <f>'Flusso dati statici sensori'!C376</f>
        <v>6.5000000000000002E-2</v>
      </c>
      <c r="E314" s="351">
        <f>'Flusso dati statici sensori'!D376</f>
        <v>4.5999999999999999E-2</v>
      </c>
      <c r="F314" s="267">
        <f>'Flusso dati statici sensori'!E376</f>
        <v>7.0000000000000001E-3</v>
      </c>
      <c r="G314" s="345">
        <f>'Flusso dati statici sensori'!F376</f>
        <v>7.0000000000000001E-3</v>
      </c>
      <c r="I314" s="556"/>
      <c r="J314" s="337" t="s">
        <v>1153</v>
      </c>
      <c r="K314" s="344">
        <f>'Flusso dati statici sensori'!P376</f>
        <v>4.5999999999999999E-2</v>
      </c>
      <c r="L314" s="339">
        <f>'Flusso dati statici sensori'!Q376</f>
        <v>6.5000000000000002E-2</v>
      </c>
      <c r="M314" s="351">
        <f>'Flusso dati statici sensori'!R376</f>
        <v>4.5999999999999999E-2</v>
      </c>
      <c r="N314" s="267">
        <f>'Flusso dati statici sensori'!S376</f>
        <v>7.0000000000000001E-3</v>
      </c>
      <c r="O314" s="345">
        <f>'Flusso dati statici sensori'!T376</f>
        <v>7.0000000000000001E-3</v>
      </c>
      <c r="Q314" s="559"/>
      <c r="R314" s="337" t="s">
        <v>1153</v>
      </c>
      <c r="S314" s="344">
        <f>'Flusso dati statici sensori'!AD376</f>
        <v>4.4999999999999998E-2</v>
      </c>
      <c r="T314" s="339">
        <f>'Flusso dati statici sensori'!AE376</f>
        <v>6.4000000000000001E-2</v>
      </c>
      <c r="U314" s="351">
        <f>'Flusso dati statici sensori'!AF376</f>
        <v>4.5999999999999999E-2</v>
      </c>
      <c r="V314" s="368">
        <f>'Flusso dati statici sensori'!AG376</f>
        <v>6.8999999999999999E-3</v>
      </c>
      <c r="W314" s="365">
        <f>'Flusso dati statici sensori'!AH376</f>
        <v>6.8999999999999999E-3</v>
      </c>
    </row>
    <row r="315" spans="1:23" ht="16" thickBot="1" x14ac:dyDescent="0.25">
      <c r="A315" s="557"/>
      <c r="B315" s="338" t="s">
        <v>1154</v>
      </c>
      <c r="C315" s="346">
        <f>'Flusso dati statici sensori'!B404</f>
        <v>4.7E-2</v>
      </c>
      <c r="D315" s="347">
        <f>'Flusso dati statici sensori'!C404</f>
        <v>6.6000000000000003E-2</v>
      </c>
      <c r="E315" s="352">
        <f>'Flusso dati statici sensori'!D404</f>
        <v>4.5999999999999999E-2</v>
      </c>
      <c r="F315" s="249">
        <f>'Flusso dati statici sensori'!E404</f>
        <v>7.1000000000000004E-3</v>
      </c>
      <c r="G315" s="349">
        <f>'Flusso dati statici sensori'!F404</f>
        <v>7.0000000000000001E-3</v>
      </c>
      <c r="I315" s="557"/>
      <c r="J315" s="338" t="s">
        <v>1154</v>
      </c>
      <c r="K315" s="346">
        <f>'Flusso dati statici sensori'!P404</f>
        <v>4.8000000000000001E-2</v>
      </c>
      <c r="L315" s="347">
        <f>'Flusso dati statici sensori'!Q404</f>
        <v>6.7000000000000004E-2</v>
      </c>
      <c r="M315" s="352">
        <f>'Flusso dati statici sensori'!R404</f>
        <v>4.8000000000000001E-2</v>
      </c>
      <c r="N315" s="249">
        <f>'Flusso dati statici sensori'!S404</f>
        <v>7.1999999999999998E-3</v>
      </c>
      <c r="O315" s="349">
        <f>'Flusso dati statici sensori'!T404</f>
        <v>7.1999999999999998E-3</v>
      </c>
      <c r="Q315" s="560"/>
      <c r="R315" s="338" t="s">
        <v>1154</v>
      </c>
      <c r="S315" s="346">
        <f>'Flusso dati statici sensori'!AD404</f>
        <v>4.5999999999999999E-2</v>
      </c>
      <c r="T315" s="347">
        <f>'Flusso dati statici sensori'!AE404</f>
        <v>6.4000000000000001E-2</v>
      </c>
      <c r="U315" s="352">
        <f>'Flusso dati statici sensori'!AF404</f>
        <v>4.5999999999999999E-2</v>
      </c>
      <c r="V315" s="369">
        <f>'Flusso dati statici sensori'!AG404</f>
        <v>6.8999999999999999E-3</v>
      </c>
      <c r="W315" s="366">
        <f>'Flusso dati statici sensori'!AH404</f>
        <v>6.8999999999999999E-3</v>
      </c>
    </row>
    <row r="318" spans="1:23" ht="16" thickBot="1" x14ac:dyDescent="0.25"/>
    <row r="319" spans="1:23" ht="16" thickBot="1" x14ac:dyDescent="0.25">
      <c r="A319" s="543" t="s">
        <v>943</v>
      </c>
      <c r="B319" s="544"/>
      <c r="C319" s="544"/>
      <c r="D319" s="544"/>
      <c r="E319" s="544"/>
      <c r="F319" s="544"/>
      <c r="G319" s="545"/>
      <c r="I319" s="543" t="s">
        <v>943</v>
      </c>
      <c r="J319" s="544"/>
      <c r="K319" s="544"/>
      <c r="L319" s="544"/>
      <c r="M319" s="544"/>
      <c r="N319" s="544"/>
      <c r="O319" s="545"/>
      <c r="Q319" s="543" t="s">
        <v>943</v>
      </c>
      <c r="R319" s="544"/>
      <c r="S319" s="544"/>
      <c r="T319" s="544"/>
      <c r="U319" s="544"/>
      <c r="V319" s="544"/>
      <c r="W319" s="545"/>
    </row>
    <row r="320" spans="1:23" ht="16" thickBot="1" x14ac:dyDescent="0.25">
      <c r="A320" s="546" t="s">
        <v>1156</v>
      </c>
      <c r="B320" s="548" t="s">
        <v>790</v>
      </c>
      <c r="C320" s="550" t="s">
        <v>1092</v>
      </c>
      <c r="D320" s="551"/>
      <c r="E320" s="552"/>
      <c r="F320" s="553" t="s">
        <v>958</v>
      </c>
      <c r="G320" s="554"/>
      <c r="I320" s="546" t="s">
        <v>1156</v>
      </c>
      <c r="J320" s="548" t="s">
        <v>790</v>
      </c>
      <c r="K320" s="550" t="s">
        <v>1092</v>
      </c>
      <c r="L320" s="551"/>
      <c r="M320" s="552"/>
      <c r="N320" s="553" t="s">
        <v>958</v>
      </c>
      <c r="O320" s="554"/>
      <c r="Q320" s="546" t="s">
        <v>1156</v>
      </c>
      <c r="R320" s="548" t="s">
        <v>790</v>
      </c>
      <c r="S320" s="550" t="s">
        <v>1092</v>
      </c>
      <c r="T320" s="551"/>
      <c r="U320" s="552"/>
      <c r="V320" s="553" t="s">
        <v>958</v>
      </c>
      <c r="W320" s="554"/>
    </row>
    <row r="321" spans="1:23" ht="16" thickBot="1" x14ac:dyDescent="0.25">
      <c r="A321" s="547"/>
      <c r="B321" s="549"/>
      <c r="C321" s="327" t="s">
        <v>950</v>
      </c>
      <c r="D321" s="327" t="s">
        <v>951</v>
      </c>
      <c r="E321" s="327" t="s">
        <v>952</v>
      </c>
      <c r="F321" s="327" t="s">
        <v>956</v>
      </c>
      <c r="G321" s="327" t="s">
        <v>957</v>
      </c>
      <c r="I321" s="547"/>
      <c r="J321" s="549"/>
      <c r="K321" s="327" t="s">
        <v>950</v>
      </c>
      <c r="L321" s="327" t="s">
        <v>951</v>
      </c>
      <c r="M321" s="327" t="s">
        <v>952</v>
      </c>
      <c r="N321" s="327" t="s">
        <v>956</v>
      </c>
      <c r="O321" s="327" t="s">
        <v>957</v>
      </c>
      <c r="Q321" s="547"/>
      <c r="R321" s="549"/>
      <c r="S321" s="327" t="s">
        <v>950</v>
      </c>
      <c r="T321" s="327" t="s">
        <v>951</v>
      </c>
      <c r="U321" s="327" t="s">
        <v>952</v>
      </c>
      <c r="V321" s="327" t="s">
        <v>956</v>
      </c>
      <c r="W321" s="327" t="s">
        <v>957</v>
      </c>
    </row>
    <row r="322" spans="1:23" x14ac:dyDescent="0.2">
      <c r="A322" s="555" t="s">
        <v>1155</v>
      </c>
      <c r="B322" s="336" t="s">
        <v>1140</v>
      </c>
      <c r="C322" s="328">
        <f>'Flusso dati statici sensori'!B25</f>
        <v>4.5999999999999999E-2</v>
      </c>
      <c r="D322" s="341">
        <f>'Flusso dati statici sensori'!C25</f>
        <v>6.5000000000000002E-2</v>
      </c>
      <c r="E322" s="350">
        <f>'Flusso dati statici sensori'!D25</f>
        <v>4.5999999999999999E-2</v>
      </c>
      <c r="F322" s="266">
        <f>'Flusso dati statici sensori'!E25</f>
        <v>7.0000000000000001E-3</v>
      </c>
      <c r="G322" s="343">
        <f>'Flusso dati statici sensori'!F25</f>
        <v>6.8999999999999999E-3</v>
      </c>
      <c r="I322" s="555" t="s">
        <v>1157</v>
      </c>
      <c r="J322" s="336" t="s">
        <v>1140</v>
      </c>
      <c r="K322" s="328">
        <f>'Flusso dati statici sensori'!P25</f>
        <v>4.7E-2</v>
      </c>
      <c r="L322" s="341">
        <f>'Flusso dati statici sensori'!Q25</f>
        <v>6.6000000000000003E-2</v>
      </c>
      <c r="M322" s="350">
        <f>'Flusso dati statici sensori'!R25</f>
        <v>4.7E-2</v>
      </c>
      <c r="N322" s="266">
        <f>'Flusso dati statici sensori'!S25</f>
        <v>7.1000000000000004E-3</v>
      </c>
      <c r="O322" s="343">
        <f>'Flusso dati statici sensori'!T25</f>
        <v>7.1000000000000004E-3</v>
      </c>
      <c r="Q322" s="558" t="s">
        <v>1158</v>
      </c>
      <c r="R322" s="336" t="s">
        <v>1140</v>
      </c>
      <c r="S322" s="328">
        <f>'Flusso dati statici sensori'!AD25</f>
        <v>0.04</v>
      </c>
      <c r="T322" s="341">
        <f>'Flusso dati statici sensori'!AE25</f>
        <v>6.6000000000000003E-2</v>
      </c>
      <c r="U322" s="350">
        <f>'Flusso dati statici sensori'!AF25</f>
        <v>4.7E-2</v>
      </c>
      <c r="V322" s="266">
        <f>'Flusso dati statici sensori'!AG25</f>
        <v>7.0000000000000001E-3</v>
      </c>
      <c r="W322" s="343">
        <f>'Flusso dati statici sensori'!AH25</f>
        <v>7.0000000000000001E-3</v>
      </c>
    </row>
    <row r="323" spans="1:23" x14ac:dyDescent="0.2">
      <c r="A323" s="556"/>
      <c r="B323" s="337" t="s">
        <v>1141</v>
      </c>
      <c r="C323" s="344">
        <f>'Flusso dati statici sensori'!B51</f>
        <v>4.8000000000000001E-2</v>
      </c>
      <c r="D323" s="339">
        <f>'Flusso dati statici sensori'!C51</f>
        <v>6.7000000000000004E-2</v>
      </c>
      <c r="E323" s="351">
        <f>'Flusso dati statici sensori'!D51</f>
        <v>4.8000000000000001E-2</v>
      </c>
      <c r="F323" s="267">
        <f>'Flusso dati statici sensori'!E51</f>
        <v>7.1999999999999998E-3</v>
      </c>
      <c r="G323" s="345">
        <f>'Flusso dati statici sensori'!F51</f>
        <v>7.9000000000000008E-3</v>
      </c>
      <c r="I323" s="556"/>
      <c r="J323" s="337" t="s">
        <v>1141</v>
      </c>
      <c r="K323" s="344">
        <f>'Flusso dati statici sensori'!P51</f>
        <v>4.4999999999999998E-2</v>
      </c>
      <c r="L323" s="339">
        <f>'Flusso dati statici sensori'!Q51</f>
        <v>6.3E-2</v>
      </c>
      <c r="M323" s="351">
        <f>'Flusso dati statici sensori'!R51</f>
        <v>4.4999999999999998E-2</v>
      </c>
      <c r="N323" s="267">
        <f>'Flusso dati statici sensori'!S51</f>
        <v>6.7000000000000002E-3</v>
      </c>
      <c r="O323" s="345">
        <f>'Flusso dati statici sensori'!T51</f>
        <v>6.7000000000000002E-3</v>
      </c>
      <c r="Q323" s="559"/>
      <c r="R323" s="337" t="s">
        <v>1141</v>
      </c>
      <c r="S323" s="344">
        <f>'Flusso dati statici sensori'!AD51</f>
        <v>4.7E-2</v>
      </c>
      <c r="T323" s="339">
        <f>'Flusso dati statici sensori'!AE51</f>
        <v>6.7000000000000004E-2</v>
      </c>
      <c r="U323" s="351">
        <f>'Flusso dati statici sensori'!AF51</f>
        <v>4.7E-2</v>
      </c>
      <c r="V323" s="267">
        <f>'Flusso dati statici sensori'!AG51</f>
        <v>7.1000000000000004E-3</v>
      </c>
      <c r="W323" s="345">
        <f>'Flusso dati statici sensori'!AH51</f>
        <v>7.1999999999999998E-3</v>
      </c>
    </row>
    <row r="324" spans="1:23" x14ac:dyDescent="0.2">
      <c r="A324" s="556"/>
      <c r="B324" s="337" t="s">
        <v>1142</v>
      </c>
      <c r="C324" s="344">
        <f>'Flusso dati statici sensori'!B78</f>
        <v>4.3999999999999997E-2</v>
      </c>
      <c r="D324" s="339">
        <f>'Flusso dati statici sensori'!C78</f>
        <v>6.3E-2</v>
      </c>
      <c r="E324" s="351">
        <f>'Flusso dati statici sensori'!D78</f>
        <v>4.3999999999999997E-2</v>
      </c>
      <c r="F324" s="267">
        <f>'Flusso dati statici sensori'!E78</f>
        <v>6.7000000000000002E-3</v>
      </c>
      <c r="G324" s="345">
        <f>'Flusso dati statici sensori'!F78</f>
        <v>6.7000000000000002E-3</v>
      </c>
      <c r="I324" s="556"/>
      <c r="J324" s="337" t="s">
        <v>1142</v>
      </c>
      <c r="K324" s="344">
        <f>'Flusso dati statici sensori'!P78</f>
        <v>4.9000000000000002E-2</v>
      </c>
      <c r="L324" s="339">
        <f>'Flusso dati statici sensori'!Q78</f>
        <v>6.8000000000000005E-2</v>
      </c>
      <c r="M324" s="351">
        <f>'Flusso dati statici sensori'!R78</f>
        <v>4.9000000000000002E-2</v>
      </c>
      <c r="N324" s="267">
        <f>'Flusso dati statici sensori'!S78</f>
        <v>7.3000000000000001E-3</v>
      </c>
      <c r="O324" s="345">
        <f>'Flusso dati statici sensori'!T78</f>
        <v>7.3000000000000001E-3</v>
      </c>
      <c r="Q324" s="559"/>
      <c r="R324" s="337" t="s">
        <v>1142</v>
      </c>
      <c r="S324" s="344">
        <f>'Flusso dati statici sensori'!AD78</f>
        <v>4.8000000000000001E-2</v>
      </c>
      <c r="T324" s="339">
        <f>'Flusso dati statici sensori'!AE78</f>
        <v>6.7000000000000004E-2</v>
      </c>
      <c r="U324" s="351">
        <f>'Flusso dati statici sensori'!AF78</f>
        <v>4.8000000000000001E-2</v>
      </c>
      <c r="V324" s="267">
        <f>'Flusso dati statici sensori'!AG78</f>
        <v>7.1999999999999998E-3</v>
      </c>
      <c r="W324" s="345">
        <f>'Flusso dati statici sensori'!AH78</f>
        <v>7.1999999999999998E-3</v>
      </c>
    </row>
    <row r="325" spans="1:23" x14ac:dyDescent="0.2">
      <c r="A325" s="556"/>
      <c r="B325" s="337" t="s">
        <v>1143</v>
      </c>
      <c r="C325" s="344">
        <f>'Flusso dati statici sensori'!B125</f>
        <v>4.3999999999999997E-2</v>
      </c>
      <c r="D325" s="339">
        <f>'Flusso dati statici sensori'!C125</f>
        <v>6.2E-2</v>
      </c>
      <c r="E325" s="351">
        <f>'Flusso dati statici sensori'!D125</f>
        <v>4.3999999999999997E-2</v>
      </c>
      <c r="F325" s="267">
        <f>'Flusso dati statici sensori'!E125</f>
        <v>6.7999999999999996E-3</v>
      </c>
      <c r="G325" s="345">
        <f>'Flusso dati statici sensori'!F125</f>
        <v>6.8999999999999999E-3</v>
      </c>
      <c r="I325" s="556"/>
      <c r="J325" s="337" t="s">
        <v>1143</v>
      </c>
      <c r="K325" s="344">
        <f>'Flusso dati statici sensori'!P125</f>
        <v>4.4999999999999998E-2</v>
      </c>
      <c r="L325" s="339">
        <f>'Flusso dati statici sensori'!Q125</f>
        <v>6.4000000000000001E-2</v>
      </c>
      <c r="M325" s="351">
        <f>'Flusso dati statici sensori'!R125</f>
        <v>4.5999999999999999E-2</v>
      </c>
      <c r="N325" s="267">
        <f>'Flusso dati statici sensori'!S125</f>
        <v>6.8999999999999999E-3</v>
      </c>
      <c r="O325" s="345">
        <f>'Flusso dati statici sensori'!T125</f>
        <v>6.8999999999999999E-3</v>
      </c>
      <c r="Q325" s="559"/>
      <c r="R325" s="337" t="s">
        <v>1143</v>
      </c>
      <c r="S325" s="344">
        <f>'Flusso dati statici sensori'!AD125</f>
        <v>4.4999999999999998E-2</v>
      </c>
      <c r="T325" s="339">
        <f>'Flusso dati statici sensori'!AE125</f>
        <v>6.4000000000000001E-2</v>
      </c>
      <c r="U325" s="351">
        <f>'Flusso dati statici sensori'!AF125</f>
        <v>4.4999999999999998E-2</v>
      </c>
      <c r="V325" s="267">
        <f>'Flusso dati statici sensori'!AG125</f>
        <v>6.7999999999999996E-3</v>
      </c>
      <c r="W325" s="345">
        <f>'Flusso dati statici sensori'!AH125</f>
        <v>6.7999999999999996E-3</v>
      </c>
    </row>
    <row r="326" spans="1:23" x14ac:dyDescent="0.2">
      <c r="A326" s="556"/>
      <c r="B326" s="337" t="s">
        <v>1144</v>
      </c>
      <c r="C326" s="344">
        <f>'Flusso dati statici sensori'!B132</f>
        <v>4.5999999999999999E-2</v>
      </c>
      <c r="D326" s="339">
        <f>'Flusso dati statici sensori'!C132</f>
        <v>6.5000000000000002E-2</v>
      </c>
      <c r="E326" s="351">
        <f>'Flusso dati statici sensori'!D132</f>
        <v>4.5999999999999999E-2</v>
      </c>
      <c r="F326" s="267">
        <f>'Flusso dati statici sensori'!E132</f>
        <v>7.0000000000000001E-3</v>
      </c>
      <c r="G326" s="345">
        <f>'Flusso dati statici sensori'!F132</f>
        <v>6.7999999999999996E-3</v>
      </c>
      <c r="I326" s="556"/>
      <c r="J326" s="337" t="s">
        <v>1144</v>
      </c>
      <c r="K326" s="344">
        <f>'Flusso dati statici sensori'!P132</f>
        <v>4.8000000000000001E-2</v>
      </c>
      <c r="L326" s="339">
        <f>'Flusso dati statici sensori'!Q132</f>
        <v>6.7000000000000004E-2</v>
      </c>
      <c r="M326" s="351">
        <f>'Flusso dati statici sensori'!R132</f>
        <v>4.8000000000000001E-2</v>
      </c>
      <c r="N326" s="267">
        <f>'Flusso dati statici sensori'!S132</f>
        <v>7.1999999999999998E-3</v>
      </c>
      <c r="O326" s="345">
        <f>'Flusso dati statici sensori'!T132</f>
        <v>7.1999999999999998E-3</v>
      </c>
      <c r="Q326" s="559"/>
      <c r="R326" s="337" t="s">
        <v>1144</v>
      </c>
      <c r="S326" s="344">
        <f>'Flusso dati statici sensori'!AD132</f>
        <v>4.8000000000000001E-2</v>
      </c>
      <c r="T326" s="339">
        <f>'Flusso dati statici sensori'!AE132</f>
        <v>6.7000000000000004E-2</v>
      </c>
      <c r="U326" s="351">
        <f>'Flusso dati statici sensori'!AF132</f>
        <v>4.8000000000000001E-2</v>
      </c>
      <c r="V326" s="267">
        <f>'Flusso dati statici sensori'!AG132</f>
        <v>7.1999999999999998E-3</v>
      </c>
      <c r="W326" s="345">
        <f>'Flusso dati statici sensori'!AH132</f>
        <v>7.1999999999999998E-3</v>
      </c>
    </row>
    <row r="327" spans="1:23" x14ac:dyDescent="0.2">
      <c r="A327" s="556"/>
      <c r="B327" s="337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5">
        <f>'Flusso dati statici sensori'!F159</f>
        <v>7.0000000000000001E-3</v>
      </c>
      <c r="I327" s="556"/>
      <c r="J327" s="337" t="s">
        <v>1145</v>
      </c>
      <c r="K327" s="215">
        <f>'Flusso dati statici sensori'!P159</f>
        <v>4.8000000000000001E-2</v>
      </c>
      <c r="L327" s="214">
        <f>'Flusso dati statici sensori'!Q159</f>
        <v>6.7000000000000004E-2</v>
      </c>
      <c r="M327" s="179">
        <f>'Flusso dati statici sensori'!R159</f>
        <v>4.8000000000000001E-2</v>
      </c>
      <c r="N327" s="267">
        <f>'Flusso dati statici sensori'!S159</f>
        <v>7.3000000000000001E-3</v>
      </c>
      <c r="O327" s="345">
        <f>'Flusso dati statici sensori'!T159</f>
        <v>7.1999999999999998E-3</v>
      </c>
      <c r="Q327" s="559"/>
      <c r="R327" s="337" t="s">
        <v>1145</v>
      </c>
      <c r="S327" s="215">
        <f>'Flusso dati statici sensori'!AD159</f>
        <v>4.8000000000000001E-2</v>
      </c>
      <c r="T327" s="214">
        <f>'Flusso dati statici sensori'!AE159</f>
        <v>6.8000000000000005E-2</v>
      </c>
      <c r="U327" s="179">
        <f>'Flusso dati statici sensori'!AF159</f>
        <v>4.8000000000000001E-2</v>
      </c>
      <c r="V327" s="267">
        <f>'Flusso dati statici sensori'!AG159</f>
        <v>7.3000000000000001E-3</v>
      </c>
      <c r="W327" s="345">
        <f>'Flusso dati statici sensori'!AH159</f>
        <v>7.3000000000000001E-3</v>
      </c>
    </row>
    <row r="328" spans="1:23" x14ac:dyDescent="0.2">
      <c r="A328" s="556"/>
      <c r="B328" s="337" t="s">
        <v>1146</v>
      </c>
      <c r="C328" s="344">
        <f>'Flusso dati statici sensori'!B186</f>
        <v>4.4999999999999998E-2</v>
      </c>
      <c r="D328" s="339">
        <f>'Flusso dati statici sensori'!C186</f>
        <v>6.3E-2</v>
      </c>
      <c r="E328" s="351">
        <f>'Flusso dati statici sensori'!D186</f>
        <v>4.4999999999999998E-2</v>
      </c>
      <c r="F328" s="267">
        <f>'Flusso dati statici sensori'!E186</f>
        <v>6.8999999999999999E-3</v>
      </c>
      <c r="G328" s="345">
        <f>'Flusso dati statici sensori'!F186</f>
        <v>6.7999999999999996E-3</v>
      </c>
      <c r="I328" s="556"/>
      <c r="J328" s="337" t="s">
        <v>1146</v>
      </c>
      <c r="K328" s="344">
        <f>'Flusso dati statici sensori'!P186</f>
        <v>4.5999999999999999E-2</v>
      </c>
      <c r="L328" s="339">
        <f>'Flusso dati statici sensori'!Q186</f>
        <v>6.5000000000000002E-2</v>
      </c>
      <c r="M328" s="351">
        <f>'Flusso dati statici sensori'!R186</f>
        <v>4.5999999999999999E-2</v>
      </c>
      <c r="N328" s="267">
        <f>'Flusso dati statici sensori'!S186</f>
        <v>6.8999999999999999E-3</v>
      </c>
      <c r="O328" s="345">
        <f>'Flusso dati statici sensori'!T186</f>
        <v>6.8999999999999999E-3</v>
      </c>
      <c r="Q328" s="559"/>
      <c r="R328" s="337" t="s">
        <v>1146</v>
      </c>
      <c r="S328" s="344">
        <f>'Flusso dati statici sensori'!AD186</f>
        <v>4.5999999999999999E-2</v>
      </c>
      <c r="T328" s="339">
        <f>'Flusso dati statici sensori'!AE186</f>
        <v>6.4000000000000001E-2</v>
      </c>
      <c r="U328" s="351">
        <f>'Flusso dati statici sensori'!AF186</f>
        <v>4.5999999999999999E-2</v>
      </c>
      <c r="V328" s="267">
        <f>'Flusso dati statici sensori'!AG186</f>
        <v>6.8999999999999999E-3</v>
      </c>
      <c r="W328" s="345">
        <f>'Flusso dati statici sensori'!AH186</f>
        <v>6.8999999999999999E-3</v>
      </c>
    </row>
    <row r="329" spans="1:23" x14ac:dyDescent="0.2">
      <c r="A329" s="556"/>
      <c r="B329" s="337" t="s">
        <v>1147</v>
      </c>
      <c r="C329" s="344">
        <f>'Flusso dati statici sensori'!B213</f>
        <v>4.7E-2</v>
      </c>
      <c r="D329" s="339">
        <f>'Flusso dati statici sensori'!C213</f>
        <v>6.5000000000000002E-2</v>
      </c>
      <c r="E329" s="351">
        <f>'Flusso dati statici sensori'!D213</f>
        <v>4.5999999999999999E-2</v>
      </c>
      <c r="F329" s="267">
        <f>'Flusso dati statici sensori'!E213</f>
        <v>7.0000000000000001E-3</v>
      </c>
      <c r="G329" s="345">
        <f>'Flusso dati statici sensori'!F213</f>
        <v>7.0000000000000001E-3</v>
      </c>
      <c r="I329" s="556"/>
      <c r="J329" s="337" t="s">
        <v>1147</v>
      </c>
      <c r="K329" s="344">
        <f>'Flusso dati statici sensori'!P213</f>
        <v>4.7E-2</v>
      </c>
      <c r="L329" s="339">
        <f>'Flusso dati statici sensori'!Q213</f>
        <v>6.6000000000000003E-2</v>
      </c>
      <c r="M329" s="351">
        <f>'Flusso dati statici sensori'!R213</f>
        <v>4.7E-2</v>
      </c>
      <c r="N329" s="267">
        <f>'Flusso dati statici sensori'!S213</f>
        <v>7.1000000000000004E-3</v>
      </c>
      <c r="O329" s="345">
        <f>'Flusso dati statici sensori'!T213</f>
        <v>7.1000000000000004E-3</v>
      </c>
      <c r="Q329" s="559"/>
      <c r="R329" s="337" t="s">
        <v>1147</v>
      </c>
      <c r="S329" s="344">
        <f>'Flusso dati statici sensori'!AD213</f>
        <v>4.5999999999999999E-2</v>
      </c>
      <c r="T329" s="339">
        <f>'Flusso dati statici sensori'!AE213</f>
        <v>6.5000000000000002E-2</v>
      </c>
      <c r="U329" s="351">
        <f>'Flusso dati statici sensori'!AF213</f>
        <v>4.7E-2</v>
      </c>
      <c r="V329" s="267">
        <f>'Flusso dati statici sensori'!AG213</f>
        <v>7.0000000000000001E-3</v>
      </c>
      <c r="W329" s="345">
        <f>'Flusso dati statici sensori'!AH213</f>
        <v>7.0000000000000001E-3</v>
      </c>
    </row>
    <row r="330" spans="1:23" x14ac:dyDescent="0.2">
      <c r="A330" s="556"/>
      <c r="B330" s="337" t="s">
        <v>1148</v>
      </c>
      <c r="C330" s="344">
        <f>'Flusso dati statici sensori'!B241</f>
        <v>0.05</v>
      </c>
      <c r="D330" s="339">
        <f>'Flusso dati statici sensori'!C241</f>
        <v>6.7000000000000004E-2</v>
      </c>
      <c r="E330" s="351">
        <f>'Flusso dati statici sensori'!D241</f>
        <v>0.05</v>
      </c>
      <c r="F330" s="267">
        <f>'Flusso dati statici sensori'!E241</f>
        <v>7.6E-3</v>
      </c>
      <c r="G330" s="345">
        <f>'Flusso dati statici sensori'!F241</f>
        <v>7.4999999999999997E-3</v>
      </c>
      <c r="I330" s="556"/>
      <c r="J330" s="337" t="s">
        <v>1148</v>
      </c>
      <c r="K330" s="344">
        <f>'Flusso dati statici sensori'!P241</f>
        <v>4.8000000000000001E-2</v>
      </c>
      <c r="L330" s="339">
        <f>'Flusso dati statici sensori'!Q241</f>
        <v>6.8000000000000005E-2</v>
      </c>
      <c r="M330" s="351">
        <f>'Flusso dati statici sensori'!R241</f>
        <v>4.8000000000000001E-2</v>
      </c>
      <c r="N330" s="267">
        <f>'Flusso dati statici sensori'!S241</f>
        <v>7.3000000000000001E-3</v>
      </c>
      <c r="O330" s="345">
        <f>'Flusso dati statici sensori'!T241</f>
        <v>7.1999999999999998E-3</v>
      </c>
      <c r="Q330" s="559"/>
      <c r="R330" s="337" t="s">
        <v>1148</v>
      </c>
      <c r="S330" s="344">
        <f>'Flusso dati statici sensori'!AD241</f>
        <v>4.3999999999999997E-2</v>
      </c>
      <c r="T330" s="339">
        <f>'Flusso dati statici sensori'!AE241</f>
        <v>6.2E-2</v>
      </c>
      <c r="U330" s="351">
        <f>'Flusso dati statici sensori'!AF241</f>
        <v>4.3999999999999997E-2</v>
      </c>
      <c r="V330" s="267">
        <f>'Flusso dati statici sensori'!AG241</f>
        <v>6.7000000000000002E-3</v>
      </c>
      <c r="W330" s="345">
        <f>'Flusso dati statici sensori'!AH241</f>
        <v>6.6E-3</v>
      </c>
    </row>
    <row r="331" spans="1:23" x14ac:dyDescent="0.2">
      <c r="A331" s="556"/>
      <c r="B331" s="337" t="s">
        <v>1149</v>
      </c>
      <c r="C331" s="344">
        <f>'Flusso dati statici sensori'!B268</f>
        <v>0.05</v>
      </c>
      <c r="D331" s="339">
        <f>'Flusso dati statici sensori'!C268</f>
        <v>7.0999999999999994E-2</v>
      </c>
      <c r="E331" s="351">
        <f>'Flusso dati statici sensori'!D268</f>
        <v>0.05</v>
      </c>
      <c r="F331" s="267">
        <f>'Flusso dati statici sensori'!E268</f>
        <v>7.6E-3</v>
      </c>
      <c r="G331" s="345">
        <f>'Flusso dati statici sensori'!F268</f>
        <v>7.4999999999999997E-3</v>
      </c>
      <c r="I331" s="556"/>
      <c r="J331" s="337" t="s">
        <v>1149</v>
      </c>
      <c r="K331" s="344">
        <f>'Flusso dati statici sensori'!P268</f>
        <v>5.0999999999999997E-2</v>
      </c>
      <c r="L331" s="339">
        <f>'Flusso dati statici sensori'!Q268</f>
        <v>7.1999999999999995E-2</v>
      </c>
      <c r="M331" s="351">
        <f>'Flusso dati statici sensori'!R268</f>
        <v>5.0999999999999997E-2</v>
      </c>
      <c r="N331" s="267">
        <f>'Flusso dati statici sensori'!S268</f>
        <v>7.7000000000000002E-3</v>
      </c>
      <c r="O331" s="345">
        <f>'Flusso dati statici sensori'!T268</f>
        <v>7.7000000000000002E-3</v>
      </c>
      <c r="Q331" s="559"/>
      <c r="R331" s="337" t="s">
        <v>1149</v>
      </c>
      <c r="S331" s="344">
        <f>'Flusso dati statici sensori'!AD268</f>
        <v>4.9000000000000002E-2</v>
      </c>
      <c r="T331" s="339">
        <f>'Flusso dati statici sensori'!AE268</f>
        <v>6.9000000000000006E-2</v>
      </c>
      <c r="U331" s="351">
        <f>'Flusso dati statici sensori'!AF268</f>
        <v>4.9000000000000002E-2</v>
      </c>
      <c r="V331" s="267">
        <f>'Flusso dati statici sensori'!AG268</f>
        <v>7.4000000000000003E-3</v>
      </c>
      <c r="W331" s="345">
        <f>'Flusso dati statici sensori'!AH268</f>
        <v>7.4999999999999997E-3</v>
      </c>
    </row>
    <row r="332" spans="1:23" x14ac:dyDescent="0.2">
      <c r="A332" s="556"/>
      <c r="B332" s="337" t="s">
        <v>1150</v>
      </c>
      <c r="C332" s="344">
        <f>'Flusso dati statici sensori'!B295</f>
        <v>4.7E-2</v>
      </c>
      <c r="D332" s="339">
        <f>'Flusso dati statici sensori'!C295</f>
        <v>6.6000000000000003E-2</v>
      </c>
      <c r="E332" s="351">
        <f>'Flusso dati statici sensori'!D295</f>
        <v>4.7E-2</v>
      </c>
      <c r="F332" s="267">
        <f>'Flusso dati statici sensori'!E295</f>
        <v>7.1000000000000004E-3</v>
      </c>
      <c r="G332" s="345">
        <f>'Flusso dati statici sensori'!F295</f>
        <v>7.0000000000000001E-3</v>
      </c>
      <c r="I332" s="556"/>
      <c r="J332" s="337" t="s">
        <v>1150</v>
      </c>
      <c r="K332" s="344">
        <f>'Flusso dati statici sensori'!P295</f>
        <v>4.7E-2</v>
      </c>
      <c r="L332" s="339">
        <f>'Flusso dati statici sensori'!Q295</f>
        <v>6.7000000000000004E-2</v>
      </c>
      <c r="M332" s="351">
        <f>'Flusso dati statici sensori'!R295</f>
        <v>4.7E-2</v>
      </c>
      <c r="N332" s="267">
        <f>'Flusso dati statici sensori'!S295</f>
        <v>7.1000000000000004E-3</v>
      </c>
      <c r="O332" s="345">
        <f>'Flusso dati statici sensori'!T295</f>
        <v>7.1000000000000004E-3</v>
      </c>
      <c r="Q332" s="559"/>
      <c r="R332" s="337" t="s">
        <v>1150</v>
      </c>
      <c r="S332" s="344">
        <f>'Flusso dati statici sensori'!AD295</f>
        <v>4.5999999999999999E-2</v>
      </c>
      <c r="T332" s="339">
        <f>'Flusso dati statici sensori'!AE295</f>
        <v>6.5000000000000002E-2</v>
      </c>
      <c r="U332" s="351">
        <f>'Flusso dati statici sensori'!AF295</f>
        <v>4.7E-2</v>
      </c>
      <c r="V332" s="267">
        <f>'Flusso dati statici sensori'!AG295</f>
        <v>7.0000000000000001E-3</v>
      </c>
      <c r="W332" s="345">
        <f>'Flusso dati statici sensori'!AH295</f>
        <v>7.0000000000000001E-3</v>
      </c>
    </row>
    <row r="333" spans="1:23" x14ac:dyDescent="0.2">
      <c r="A333" s="556"/>
      <c r="B333" s="337" t="s">
        <v>1151</v>
      </c>
      <c r="C333" s="344">
        <f>'Flusso dati statici sensori'!B322</f>
        <v>4.4999999999999998E-2</v>
      </c>
      <c r="D333" s="339">
        <f>'Flusso dati statici sensori'!C322</f>
        <v>6.4000000000000001E-2</v>
      </c>
      <c r="E333" s="351">
        <f>'Flusso dati statici sensori'!D322</f>
        <v>4.4999999999999998E-2</v>
      </c>
      <c r="F333" s="267">
        <f>'Flusso dati statici sensori'!E322</f>
        <v>6.7999999999999996E-3</v>
      </c>
      <c r="G333" s="345">
        <f>'Flusso dati statici sensori'!F322</f>
        <v>6.7999999999999996E-3</v>
      </c>
      <c r="I333" s="556"/>
      <c r="J333" s="337" t="s">
        <v>1151</v>
      </c>
      <c r="K333" s="344">
        <f>'Flusso dati statici sensori'!P322</f>
        <v>4.4999999999999998E-2</v>
      </c>
      <c r="L333" s="339">
        <f>'Flusso dati statici sensori'!Q322</f>
        <v>6.4000000000000001E-2</v>
      </c>
      <c r="M333" s="351">
        <f>'Flusso dati statici sensori'!R322</f>
        <v>4.4999999999999998E-2</v>
      </c>
      <c r="N333" s="267">
        <f>'Flusso dati statici sensori'!S322</f>
        <v>6.7999999999999996E-3</v>
      </c>
      <c r="O333" s="345">
        <f>'Flusso dati statici sensori'!T322</f>
        <v>6.7999999999999996E-3</v>
      </c>
      <c r="Q333" s="559"/>
      <c r="R333" s="337" t="s">
        <v>1151</v>
      </c>
      <c r="S333" s="344">
        <f>'Flusso dati statici sensori'!AD322</f>
        <v>4.3999999999999997E-2</v>
      </c>
      <c r="T333" s="339">
        <f>'Flusso dati statici sensori'!AE322</f>
        <v>6.3E-2</v>
      </c>
      <c r="U333" s="351">
        <f>'Flusso dati statici sensori'!AF322</f>
        <v>4.3999999999999997E-2</v>
      </c>
      <c r="V333" s="267">
        <f>'Flusso dati statici sensori'!AG322</f>
        <v>6.7000000000000002E-3</v>
      </c>
      <c r="W333" s="345">
        <f>'Flusso dati statici sensori'!AH322</f>
        <v>6.7000000000000002E-3</v>
      </c>
    </row>
    <row r="334" spans="1:23" x14ac:dyDescent="0.2">
      <c r="A334" s="556"/>
      <c r="B334" s="337" t="s">
        <v>1152</v>
      </c>
      <c r="C334" s="344">
        <f>'Flusso dati statici sensori'!B349</f>
        <v>5.0999999999999997E-2</v>
      </c>
      <c r="D334" s="339">
        <f>'Flusso dati statici sensori'!C349</f>
        <v>7.0999999999999994E-2</v>
      </c>
      <c r="E334" s="351">
        <f>'Flusso dati statici sensori'!D349</f>
        <v>0.05</v>
      </c>
      <c r="F334" s="267">
        <f>'Flusso dati statici sensori'!E349</f>
        <v>7.6E-3</v>
      </c>
      <c r="G334" s="345">
        <f>'Flusso dati statici sensori'!F349</f>
        <v>7.4999999999999997E-3</v>
      </c>
      <c r="I334" s="556"/>
      <c r="J334" s="337" t="s">
        <v>1152</v>
      </c>
      <c r="K334" s="344">
        <f>'Flusso dati statici sensori'!P349</f>
        <v>5.0999999999999997E-2</v>
      </c>
      <c r="L334" s="339">
        <f>'Flusso dati statici sensori'!Q349</f>
        <v>7.1999999999999995E-2</v>
      </c>
      <c r="M334" s="351">
        <f>'Flusso dati statici sensori'!R349</f>
        <v>5.0999999999999997E-2</v>
      </c>
      <c r="N334" s="267">
        <f>'Flusso dati statici sensori'!S349</f>
        <v>7.7000000000000002E-3</v>
      </c>
      <c r="O334" s="345">
        <f>'Flusso dati statici sensori'!T349</f>
        <v>7.7000000000000002E-3</v>
      </c>
      <c r="Q334" s="559"/>
      <c r="R334" s="337" t="s">
        <v>1152</v>
      </c>
      <c r="S334" s="344">
        <f>'Flusso dati statici sensori'!AD349</f>
        <v>4.9000000000000002E-2</v>
      </c>
      <c r="T334" s="339">
        <f>'Flusso dati statici sensori'!AE349</f>
        <v>7.0000000000000007E-2</v>
      </c>
      <c r="U334" s="351">
        <f>'Flusso dati statici sensori'!AF349</f>
        <v>4.9000000000000002E-2</v>
      </c>
      <c r="V334" s="267">
        <f>'Flusso dati statici sensori'!AG349</f>
        <v>7.4000000000000003E-3</v>
      </c>
      <c r="W334" s="345">
        <f>'Flusso dati statici sensori'!AH349</f>
        <v>7.7000000000000002E-3</v>
      </c>
    </row>
    <row r="335" spans="1:23" x14ac:dyDescent="0.2">
      <c r="A335" s="556"/>
      <c r="B335" s="337" t="s">
        <v>1153</v>
      </c>
      <c r="C335" s="344">
        <f>'Flusso dati statici sensori'!B377</f>
        <v>4.8000000000000001E-2</v>
      </c>
      <c r="D335" s="339">
        <f>'Flusso dati statici sensori'!C377</f>
        <v>6.7000000000000004E-2</v>
      </c>
      <c r="E335" s="351">
        <f>'Flusso dati statici sensori'!D377</f>
        <v>4.7E-2</v>
      </c>
      <c r="F335" s="267">
        <f>'Flusso dati statici sensori'!E377</f>
        <v>7.1999999999999998E-3</v>
      </c>
      <c r="G335" s="345">
        <f>'Flusso dati statici sensori'!F377</f>
        <v>7.1999999999999998E-3</v>
      </c>
      <c r="I335" s="556"/>
      <c r="J335" s="337" t="s">
        <v>1153</v>
      </c>
      <c r="K335" s="344">
        <f>'Flusso dati statici sensori'!P377</f>
        <v>4.8000000000000001E-2</v>
      </c>
      <c r="L335" s="339">
        <f>'Flusso dati statici sensori'!Q377</f>
        <v>6.7000000000000004E-2</v>
      </c>
      <c r="M335" s="351">
        <f>'Flusso dati statici sensori'!R377</f>
        <v>4.8000000000000001E-2</v>
      </c>
      <c r="N335" s="267">
        <f>'Flusso dati statici sensori'!S377</f>
        <v>7.1999999999999998E-3</v>
      </c>
      <c r="O335" s="345">
        <f>'Flusso dati statici sensori'!T377</f>
        <v>7.1999999999999998E-3</v>
      </c>
      <c r="Q335" s="559"/>
      <c r="R335" s="337" t="s">
        <v>1153</v>
      </c>
      <c r="S335" s="344">
        <f>'Flusso dati statici sensori'!AD377</f>
        <v>4.5999999999999999E-2</v>
      </c>
      <c r="T335" s="339">
        <f>'Flusso dati statici sensori'!AE377</f>
        <v>6.5000000000000002E-2</v>
      </c>
      <c r="U335" s="351">
        <f>'Flusso dati statici sensori'!AF377</f>
        <v>4.7E-2</v>
      </c>
      <c r="V335" s="267">
        <f>'Flusso dati statici sensori'!AG377</f>
        <v>7.1000000000000004E-3</v>
      </c>
      <c r="W335" s="345">
        <f>'Flusso dati statici sensori'!AH377</f>
        <v>7.0000000000000001E-3</v>
      </c>
    </row>
    <row r="336" spans="1:23" ht="16" thickBot="1" x14ac:dyDescent="0.25">
      <c r="A336" s="557"/>
      <c r="B336" s="338" t="s">
        <v>1154</v>
      </c>
      <c r="C336" s="346">
        <f>'Flusso dati statici sensori'!B405</f>
        <v>4.8000000000000001E-2</v>
      </c>
      <c r="D336" s="347">
        <f>'Flusso dati statici sensori'!C405</f>
        <v>6.8000000000000005E-2</v>
      </c>
      <c r="E336" s="352">
        <f>'Flusso dati statici sensori'!D405</f>
        <v>4.8000000000000001E-2</v>
      </c>
      <c r="F336" s="249">
        <f>'Flusso dati statici sensori'!E405</f>
        <v>7.3000000000000001E-3</v>
      </c>
      <c r="G336" s="349">
        <f>'Flusso dati statici sensori'!F405</f>
        <v>7.1999999999999998E-3</v>
      </c>
      <c r="I336" s="557"/>
      <c r="J336" s="338" t="s">
        <v>1154</v>
      </c>
      <c r="K336" s="346">
        <f>'Flusso dati statici sensori'!P405</f>
        <v>4.9000000000000002E-2</v>
      </c>
      <c r="L336" s="347">
        <f>'Flusso dati statici sensori'!Q405</f>
        <v>6.9000000000000006E-2</v>
      </c>
      <c r="M336" s="352">
        <f>'Flusso dati statici sensori'!R405</f>
        <v>4.9000000000000002E-2</v>
      </c>
      <c r="N336" s="249">
        <f>'Flusso dati statici sensori'!S405</f>
        <v>7.4999999999999997E-3</v>
      </c>
      <c r="O336" s="349">
        <f>'Flusso dati statici sensori'!T405</f>
        <v>7.4000000000000003E-3</v>
      </c>
      <c r="Q336" s="560"/>
      <c r="R336" s="338" t="s">
        <v>1154</v>
      </c>
      <c r="S336" s="346">
        <f>'Flusso dati statici sensori'!AD405</f>
        <v>4.5999999999999999E-2</v>
      </c>
      <c r="T336" s="347">
        <f>'Flusso dati statici sensori'!AE405</f>
        <v>6.5000000000000002E-2</v>
      </c>
      <c r="U336" s="352">
        <f>'Flusso dati statici sensori'!AF405</f>
        <v>4.5999999999999999E-2</v>
      </c>
      <c r="V336" s="249">
        <f>'Flusso dati statici sensori'!AG405</f>
        <v>7.0000000000000001E-3</v>
      </c>
      <c r="W336" s="349">
        <f>'Flusso dati statici sensori'!AH405</f>
        <v>7.0000000000000001E-3</v>
      </c>
    </row>
    <row r="339" spans="1:23" ht="16" thickBot="1" x14ac:dyDescent="0.25"/>
    <row r="340" spans="1:23" ht="16" thickBot="1" x14ac:dyDescent="0.25">
      <c r="A340" s="543" t="s">
        <v>944</v>
      </c>
      <c r="B340" s="544"/>
      <c r="C340" s="544"/>
      <c r="D340" s="544"/>
      <c r="E340" s="544"/>
      <c r="F340" s="544"/>
      <c r="G340" s="545"/>
      <c r="I340" s="543" t="s">
        <v>944</v>
      </c>
      <c r="J340" s="544"/>
      <c r="K340" s="544"/>
      <c r="L340" s="544"/>
      <c r="M340" s="544"/>
      <c r="N340" s="544"/>
      <c r="O340" s="545"/>
      <c r="Q340" s="543" t="s">
        <v>944</v>
      </c>
      <c r="R340" s="544"/>
      <c r="S340" s="544"/>
      <c r="T340" s="544"/>
      <c r="U340" s="544"/>
      <c r="V340" s="544"/>
      <c r="W340" s="545"/>
    </row>
    <row r="341" spans="1:23" ht="16" thickBot="1" x14ac:dyDescent="0.25">
      <c r="A341" s="546" t="s">
        <v>1156</v>
      </c>
      <c r="B341" s="548" t="s">
        <v>790</v>
      </c>
      <c r="C341" s="550" t="s">
        <v>1092</v>
      </c>
      <c r="D341" s="551"/>
      <c r="E341" s="552"/>
      <c r="F341" s="553" t="s">
        <v>958</v>
      </c>
      <c r="G341" s="554"/>
      <c r="I341" s="546" t="s">
        <v>1156</v>
      </c>
      <c r="J341" s="548" t="s">
        <v>790</v>
      </c>
      <c r="K341" s="550" t="s">
        <v>1092</v>
      </c>
      <c r="L341" s="551"/>
      <c r="M341" s="552"/>
      <c r="N341" s="553" t="s">
        <v>958</v>
      </c>
      <c r="O341" s="554"/>
      <c r="Q341" s="546" t="s">
        <v>1156</v>
      </c>
      <c r="R341" s="548" t="s">
        <v>790</v>
      </c>
      <c r="S341" s="550" t="s">
        <v>1092</v>
      </c>
      <c r="T341" s="551"/>
      <c r="U341" s="552"/>
      <c r="V341" s="553" t="s">
        <v>958</v>
      </c>
      <c r="W341" s="554"/>
    </row>
    <row r="342" spans="1:23" ht="16" thickBot="1" x14ac:dyDescent="0.25">
      <c r="A342" s="547"/>
      <c r="B342" s="549"/>
      <c r="C342" s="327" t="s">
        <v>950</v>
      </c>
      <c r="D342" s="327" t="s">
        <v>951</v>
      </c>
      <c r="E342" s="327" t="s">
        <v>952</v>
      </c>
      <c r="F342" s="327" t="s">
        <v>956</v>
      </c>
      <c r="G342" s="327" t="s">
        <v>957</v>
      </c>
      <c r="I342" s="547"/>
      <c r="J342" s="549"/>
      <c r="K342" s="327" t="s">
        <v>950</v>
      </c>
      <c r="L342" s="327" t="s">
        <v>951</v>
      </c>
      <c r="M342" s="327" t="s">
        <v>952</v>
      </c>
      <c r="N342" s="327" t="s">
        <v>956</v>
      </c>
      <c r="O342" s="327" t="s">
        <v>957</v>
      </c>
      <c r="Q342" s="547"/>
      <c r="R342" s="549"/>
      <c r="S342" s="327" t="s">
        <v>950</v>
      </c>
      <c r="T342" s="327" t="s">
        <v>951</v>
      </c>
      <c r="U342" s="327" t="s">
        <v>952</v>
      </c>
      <c r="V342" s="327" t="s">
        <v>956</v>
      </c>
      <c r="W342" s="327" t="s">
        <v>957</v>
      </c>
    </row>
    <row r="343" spans="1:23" x14ac:dyDescent="0.2">
      <c r="A343" s="555" t="s">
        <v>1155</v>
      </c>
      <c r="B343" s="336" t="s">
        <v>1140</v>
      </c>
      <c r="C343" s="328">
        <f>'Flusso dati statici sensori'!B26</f>
        <v>4.7E-2</v>
      </c>
      <c r="D343" s="341">
        <f>'Flusso dati statici sensori'!C26</f>
        <v>6.6000000000000003E-2</v>
      </c>
      <c r="E343" s="350">
        <f>'Flusso dati statici sensori'!D26</f>
        <v>4.7E-2</v>
      </c>
      <c r="F343" s="266">
        <f>'Flusso dati statici sensori'!E26</f>
        <v>7.1000000000000004E-3</v>
      </c>
      <c r="G343" s="343">
        <f>'Flusso dati statici sensori'!F26</f>
        <v>7.1000000000000004E-3</v>
      </c>
      <c r="I343" s="555" t="s">
        <v>1157</v>
      </c>
      <c r="J343" s="336" t="s">
        <v>1140</v>
      </c>
      <c r="K343" s="328">
        <f>'Flusso dati statici sensori'!P26</f>
        <v>4.9000000000000002E-2</v>
      </c>
      <c r="L343" s="341">
        <f>'Flusso dati statici sensori'!Q26</f>
        <v>6.8000000000000005E-2</v>
      </c>
      <c r="M343" s="350">
        <f>'Flusso dati statici sensori'!R26</f>
        <v>4.8000000000000001E-2</v>
      </c>
      <c r="N343" s="266">
        <f>'Flusso dati statici sensori'!S26</f>
        <v>7.3000000000000001E-3</v>
      </c>
      <c r="O343" s="343">
        <f>'Flusso dati statici sensori'!T26</f>
        <v>7.3000000000000001E-3</v>
      </c>
      <c r="Q343" s="558" t="s">
        <v>1158</v>
      </c>
      <c r="R343" s="336" t="s">
        <v>1140</v>
      </c>
      <c r="S343" s="328">
        <f>'Flusso dati statici sensori'!AD26</f>
        <v>4.8000000000000001E-2</v>
      </c>
      <c r="T343" s="341">
        <f>'Flusso dati statici sensori'!AE26</f>
        <v>6.8000000000000005E-2</v>
      </c>
      <c r="U343" s="350">
        <f>'Flusso dati statici sensori'!AF26</f>
        <v>4.8000000000000001E-2</v>
      </c>
      <c r="V343" s="266">
        <f>'Flusso dati statici sensori'!AG26</f>
        <v>7.3000000000000001E-3</v>
      </c>
      <c r="W343" s="343">
        <f>'Flusso dati statici sensori'!AH26</f>
        <v>7.3000000000000001E-3</v>
      </c>
    </row>
    <row r="344" spans="1:23" x14ac:dyDescent="0.2">
      <c r="A344" s="556"/>
      <c r="B344" s="337" t="s">
        <v>1141</v>
      </c>
      <c r="C344" s="344">
        <f>'Flusso dati statici sensori'!B52</f>
        <v>0.05</v>
      </c>
      <c r="D344" s="339">
        <f>'Flusso dati statici sensori'!C52</f>
        <v>7.0000000000000007E-2</v>
      </c>
      <c r="E344" s="351">
        <f>'Flusso dati statici sensori'!D52</f>
        <v>4.9000000000000002E-2</v>
      </c>
      <c r="F344" s="267">
        <f>'Flusso dati statici sensori'!E52</f>
        <v>7.4999999999999997E-3</v>
      </c>
      <c r="G344" s="345">
        <f>'Flusso dati statici sensori'!F52</f>
        <v>7.1999999999999998E-3</v>
      </c>
      <c r="I344" s="556"/>
      <c r="J344" s="337" t="s">
        <v>1141</v>
      </c>
      <c r="K344" s="344">
        <f>'Flusso dati statici sensori'!P52</f>
        <v>4.4999999999999998E-2</v>
      </c>
      <c r="L344" s="339">
        <f>'Flusso dati statici sensori'!Q52</f>
        <v>6.3E-2</v>
      </c>
      <c r="M344" s="351">
        <f>'Flusso dati statici sensori'!R52</f>
        <v>4.4999999999999998E-2</v>
      </c>
      <c r="N344" s="267">
        <f>'Flusso dati statici sensori'!S52</f>
        <v>6.7000000000000002E-3</v>
      </c>
      <c r="O344" s="345">
        <f>'Flusso dati statici sensori'!T52</f>
        <v>6.7000000000000002E-3</v>
      </c>
      <c r="Q344" s="559"/>
      <c r="R344" s="337" t="s">
        <v>1141</v>
      </c>
      <c r="S344" s="344">
        <f>'Flusso dati statici sensori'!AD52</f>
        <v>0.05</v>
      </c>
      <c r="T344" s="339">
        <f>'Flusso dati statici sensori'!AE52</f>
        <v>6.9000000000000006E-2</v>
      </c>
      <c r="U344" s="351">
        <f>'Flusso dati statici sensori'!AF52</f>
        <v>0.05</v>
      </c>
      <c r="V344" s="267">
        <f>'Flusso dati statici sensori'!AG52</f>
        <v>7.4000000000000003E-3</v>
      </c>
      <c r="W344" s="345">
        <f>'Flusso dati statici sensori'!AH52</f>
        <v>7.4000000000000003E-3</v>
      </c>
    </row>
    <row r="345" spans="1:23" x14ac:dyDescent="0.2">
      <c r="A345" s="556"/>
      <c r="B345" s="337" t="s">
        <v>1142</v>
      </c>
      <c r="C345" s="344">
        <f>'Flusso dati statici sensori'!B79</f>
        <v>4.4999999999999998E-2</v>
      </c>
      <c r="D345" s="339">
        <f>'Flusso dati statici sensori'!C79</f>
        <v>6.3E-2</v>
      </c>
      <c r="E345" s="351">
        <f>'Flusso dati statici sensori'!D79</f>
        <v>4.4999999999999998E-2</v>
      </c>
      <c r="F345" s="267">
        <f>'Flusso dati statici sensori'!E79</f>
        <v>6.7999999999999996E-3</v>
      </c>
      <c r="G345" s="345">
        <f>'Flusso dati statici sensori'!F79</f>
        <v>6.7000000000000002E-3</v>
      </c>
      <c r="I345" s="556"/>
      <c r="J345" s="337" t="s">
        <v>1142</v>
      </c>
      <c r="K345" s="344">
        <f>'Flusso dati statici sensori'!P79</f>
        <v>5.0999999999999997E-2</v>
      </c>
      <c r="L345" s="339">
        <f>'Flusso dati statici sensori'!Q79</f>
        <v>7.0999999999999994E-2</v>
      </c>
      <c r="M345" s="351">
        <f>'Flusso dati statici sensori'!R79</f>
        <v>5.0999999999999997E-2</v>
      </c>
      <c r="N345" s="267">
        <f>'Flusso dati statici sensori'!S79</f>
        <v>7.6E-3</v>
      </c>
      <c r="O345" s="345">
        <f>'Flusso dati statici sensori'!T79</f>
        <v>7.4999999999999997E-3</v>
      </c>
      <c r="Q345" s="559"/>
      <c r="R345" s="337" t="s">
        <v>1142</v>
      </c>
      <c r="S345" s="344">
        <f>'Flusso dati statici sensori'!AD79</f>
        <v>5.0999999999999997E-2</v>
      </c>
      <c r="T345" s="339">
        <f>'Flusso dati statici sensori'!AE79</f>
        <v>6.9000000000000006E-2</v>
      </c>
      <c r="U345" s="351">
        <f>'Flusso dati statici sensori'!AF79</f>
        <v>5.0999999999999997E-2</v>
      </c>
      <c r="V345" s="267">
        <f>'Flusso dati statici sensori'!AG79</f>
        <v>7.4000000000000003E-3</v>
      </c>
      <c r="W345" s="345">
        <f>'Flusso dati statici sensori'!AH79</f>
        <v>7.4999999999999997E-3</v>
      </c>
    </row>
    <row r="346" spans="1:23" x14ac:dyDescent="0.2">
      <c r="A346" s="556"/>
      <c r="B346" s="337" t="s">
        <v>1143</v>
      </c>
      <c r="C346" s="344">
        <f>'Flusso dati statici sensori'!B106</f>
        <v>4.7E-2</v>
      </c>
      <c r="D346" s="339">
        <f>'Flusso dati statici sensori'!C106</f>
        <v>6.6000000000000003E-2</v>
      </c>
      <c r="E346" s="351">
        <f>'Flusso dati statici sensori'!D106</f>
        <v>4.7E-2</v>
      </c>
      <c r="F346" s="267">
        <f>'Flusso dati statici sensori'!E106</f>
        <v>7.1999999999999998E-3</v>
      </c>
      <c r="G346" s="345">
        <f>'Flusso dati statici sensori'!F106</f>
        <v>7.1000000000000004E-3</v>
      </c>
      <c r="I346" s="556"/>
      <c r="J346" s="337" t="s">
        <v>1143</v>
      </c>
      <c r="K346" s="344">
        <f>'Flusso dati statici sensori'!P106</f>
        <v>4.9000000000000002E-2</v>
      </c>
      <c r="L346" s="339">
        <f>'Flusso dati statici sensori'!Q106</f>
        <v>6.8000000000000005E-2</v>
      </c>
      <c r="M346" s="351">
        <f>'Flusso dati statici sensori'!R106</f>
        <v>4.8000000000000001E-2</v>
      </c>
      <c r="N346" s="267">
        <f>'Flusso dati statici sensori'!S106</f>
        <v>7.4000000000000003E-3</v>
      </c>
      <c r="O346" s="345">
        <f>'Flusso dati statici sensori'!T106</f>
        <v>7.3000000000000001E-3</v>
      </c>
      <c r="Q346" s="559"/>
      <c r="R346" s="337" t="s">
        <v>1143</v>
      </c>
      <c r="S346" s="344">
        <f>'Flusso dati statici sensori'!AD106</f>
        <v>4.9000000000000002E-2</v>
      </c>
      <c r="T346" s="339">
        <f>'Flusso dati statici sensori'!AE106</f>
        <v>6.9000000000000006E-2</v>
      </c>
      <c r="U346" s="351">
        <f>'Flusso dati statici sensori'!AF106</f>
        <v>4.9000000000000002E-2</v>
      </c>
      <c r="V346" s="267">
        <f>'Flusso dati statici sensori'!AG106</f>
        <v>7.3000000000000001E-3</v>
      </c>
      <c r="W346" s="345">
        <f>'Flusso dati statici sensori'!AH106</f>
        <v>7.3000000000000001E-3</v>
      </c>
    </row>
    <row r="347" spans="1:23" x14ac:dyDescent="0.2">
      <c r="A347" s="556"/>
      <c r="B347" s="337" t="s">
        <v>1144</v>
      </c>
      <c r="C347" s="344">
        <f>'Flusso dati statici sensori'!B133</f>
        <v>4.8000000000000001E-2</v>
      </c>
      <c r="D347" s="339">
        <f>'Flusso dati statici sensori'!C133</f>
        <v>6.6000000000000003E-2</v>
      </c>
      <c r="E347" s="351">
        <f>'Flusso dati statici sensori'!D133</f>
        <v>4.7E-2</v>
      </c>
      <c r="F347" s="267">
        <f>'Flusso dati statici sensori'!E133</f>
        <v>7.1999999999999998E-3</v>
      </c>
      <c r="G347" s="345">
        <f>'Flusso dati statici sensori'!F133</f>
        <v>6.8999999999999999E-3</v>
      </c>
      <c r="I347" s="556"/>
      <c r="J347" s="337" t="s">
        <v>1144</v>
      </c>
      <c r="K347" s="344">
        <f>'Flusso dati statici sensori'!P133</f>
        <v>4.9000000000000002E-2</v>
      </c>
      <c r="L347" s="339">
        <f>'Flusso dati statici sensori'!Q133</f>
        <v>6.9000000000000006E-2</v>
      </c>
      <c r="M347" s="351">
        <f>'Flusso dati statici sensori'!R133</f>
        <v>4.8000000000000001E-2</v>
      </c>
      <c r="N347" s="267">
        <f>'Flusso dati statici sensori'!S133</f>
        <v>7.4000000000000003E-3</v>
      </c>
      <c r="O347" s="345">
        <f>'Flusso dati statici sensori'!T133</f>
        <v>7.4000000000000003E-3</v>
      </c>
      <c r="Q347" s="559"/>
      <c r="R347" s="337" t="s">
        <v>1144</v>
      </c>
      <c r="S347" s="344">
        <f>'Flusso dati statici sensori'!AD133</f>
        <v>4.9000000000000002E-2</v>
      </c>
      <c r="T347" s="339">
        <f>'Flusso dati statici sensori'!AE133</f>
        <v>6.9000000000000006E-2</v>
      </c>
      <c r="U347" s="351">
        <f>'Flusso dati statici sensori'!AF133</f>
        <v>4.9000000000000002E-2</v>
      </c>
      <c r="V347" s="267">
        <f>'Flusso dati statici sensori'!AG133</f>
        <v>7.4000000000000003E-3</v>
      </c>
      <c r="W347" s="345">
        <f>'Flusso dati statici sensori'!AH133</f>
        <v>7.4000000000000003E-3</v>
      </c>
    </row>
    <row r="348" spans="1:23" x14ac:dyDescent="0.2">
      <c r="A348" s="556"/>
      <c r="B348" s="337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5">
        <f>'Flusso dati statici sensori'!F160</f>
        <v>7.1000000000000004E-3</v>
      </c>
      <c r="I348" s="556"/>
      <c r="J348" s="337" t="s">
        <v>1145</v>
      </c>
      <c r="K348" s="215">
        <f>'Flusso dati statici sensori'!P160</f>
        <v>0.05</v>
      </c>
      <c r="L348" s="214">
        <f>'Flusso dati statici sensori'!Q160</f>
        <v>7.0000000000000007E-2</v>
      </c>
      <c r="M348" s="179">
        <f>'Flusso dati statici sensori'!R160</f>
        <v>4.9000000000000002E-2</v>
      </c>
      <c r="N348" s="267">
        <f>'Flusso dati statici sensori'!S160</f>
        <v>7.4999999999999997E-3</v>
      </c>
      <c r="O348" s="345">
        <f>'Flusso dati statici sensori'!T160</f>
        <v>7.4000000000000003E-3</v>
      </c>
      <c r="Q348" s="559"/>
      <c r="R348" s="337" t="s">
        <v>1145</v>
      </c>
      <c r="S348" s="215">
        <f>'Flusso dati statici sensori'!AD160</f>
        <v>0.05</v>
      </c>
      <c r="T348" s="214">
        <f>'Flusso dati statici sensori'!AE160</f>
        <v>7.0000000000000007E-2</v>
      </c>
      <c r="U348" s="179">
        <f>'Flusso dati statici sensori'!AF160</f>
        <v>0.05</v>
      </c>
      <c r="V348" s="267">
        <f>'Flusso dati statici sensori'!AG160</f>
        <v>7.4999999999999997E-3</v>
      </c>
      <c r="W348" s="345">
        <f>'Flusso dati statici sensori'!AH160</f>
        <v>7.4999999999999997E-3</v>
      </c>
    </row>
    <row r="349" spans="1:23" x14ac:dyDescent="0.2">
      <c r="A349" s="556"/>
      <c r="B349" s="337" t="s">
        <v>1146</v>
      </c>
      <c r="C349" s="344">
        <f>'Flusso dati statici sensori'!B187</f>
        <v>4.4999999999999998E-2</v>
      </c>
      <c r="D349" s="339">
        <f>'Flusso dati statici sensori'!C187</f>
        <v>6.4000000000000001E-2</v>
      </c>
      <c r="E349" s="351">
        <f>'Flusso dati statici sensori'!D187</f>
        <v>4.4999999999999998E-2</v>
      </c>
      <c r="F349" s="267">
        <f>'Flusso dati statici sensori'!E187</f>
        <v>7.0000000000000001E-3</v>
      </c>
      <c r="G349" s="345">
        <f>'Flusso dati statici sensori'!F187</f>
        <v>6.8999999999999999E-3</v>
      </c>
      <c r="I349" s="556"/>
      <c r="J349" s="337" t="s">
        <v>1146</v>
      </c>
      <c r="K349" s="344">
        <f>'Flusso dati statici sensori'!P187</f>
        <v>4.7E-2</v>
      </c>
      <c r="L349" s="339">
        <f>'Flusso dati statici sensori'!Q187</f>
        <v>6.6000000000000003E-2</v>
      </c>
      <c r="M349" s="351">
        <f>'Flusso dati statici sensori'!R187</f>
        <v>4.7E-2</v>
      </c>
      <c r="N349" s="267">
        <f>'Flusso dati statici sensori'!S187</f>
        <v>7.1000000000000004E-3</v>
      </c>
      <c r="O349" s="345">
        <f>'Flusso dati statici sensori'!T187</f>
        <v>7.0000000000000001E-3</v>
      </c>
      <c r="Q349" s="559"/>
      <c r="R349" s="337" t="s">
        <v>1146</v>
      </c>
      <c r="S349" s="344">
        <f>'Flusso dati statici sensori'!AD187</f>
        <v>4.7E-2</v>
      </c>
      <c r="T349" s="339">
        <f>'Flusso dati statici sensori'!AE187</f>
        <v>6.6000000000000003E-2</v>
      </c>
      <c r="U349" s="351">
        <f>'Flusso dati statici sensori'!AF187</f>
        <v>4.7E-2</v>
      </c>
      <c r="V349" s="267">
        <f>'Flusso dati statici sensori'!AG187</f>
        <v>7.0000000000000001E-3</v>
      </c>
      <c r="W349" s="345">
        <f>'Flusso dati statici sensori'!AH187</f>
        <v>7.0000000000000001E-3</v>
      </c>
    </row>
    <row r="350" spans="1:23" x14ac:dyDescent="0.2">
      <c r="A350" s="556"/>
      <c r="B350" s="337" t="s">
        <v>1147</v>
      </c>
      <c r="C350" s="344">
        <f>'Flusso dati statici sensori'!B214</f>
        <v>4.8000000000000001E-2</v>
      </c>
      <c r="D350" s="339">
        <f>'Flusso dati statici sensori'!C214</f>
        <v>6.7000000000000004E-2</v>
      </c>
      <c r="E350" s="351">
        <f>'Flusso dati statici sensori'!D214</f>
        <v>4.7E-2</v>
      </c>
      <c r="F350" s="267">
        <f>'Flusso dati statici sensori'!E214</f>
        <v>7.1999999999999998E-3</v>
      </c>
      <c r="G350" s="345">
        <f>'Flusso dati statici sensori'!F214</f>
        <v>7.1000000000000004E-3</v>
      </c>
      <c r="I350" s="556"/>
      <c r="J350" s="337" t="s">
        <v>1147</v>
      </c>
      <c r="K350" s="344">
        <f>'Flusso dati statici sensori'!P214</f>
        <v>4.8000000000000001E-2</v>
      </c>
      <c r="L350" s="339">
        <f>'Flusso dati statici sensori'!Q214</f>
        <v>6.8000000000000005E-2</v>
      </c>
      <c r="M350" s="351">
        <f>'Flusso dati statici sensori'!R214</f>
        <v>4.8000000000000001E-2</v>
      </c>
      <c r="N350" s="267">
        <f>'Flusso dati statici sensori'!S214</f>
        <v>7.3000000000000001E-3</v>
      </c>
      <c r="O350" s="345">
        <f>'Flusso dati statici sensori'!T214</f>
        <v>7.3000000000000001E-3</v>
      </c>
      <c r="Q350" s="559"/>
      <c r="R350" s="337" t="s">
        <v>1147</v>
      </c>
      <c r="S350" s="344">
        <f>'Flusso dati statici sensori'!AD214</f>
        <v>4.7E-2</v>
      </c>
      <c r="T350" s="339">
        <f>'Flusso dati statici sensori'!AE214</f>
        <v>6.7000000000000004E-2</v>
      </c>
      <c r="U350" s="351">
        <f>'Flusso dati statici sensori'!AF214</f>
        <v>4.7E-2</v>
      </c>
      <c r="V350" s="267">
        <f>'Flusso dati statici sensori'!AG214</f>
        <v>7.1999999999999998E-3</v>
      </c>
      <c r="W350" s="345">
        <f>'Flusso dati statici sensori'!AH214</f>
        <v>7.1999999999999998E-3</v>
      </c>
    </row>
    <row r="351" spans="1:23" x14ac:dyDescent="0.2">
      <c r="A351" s="556"/>
      <c r="B351" s="337" t="s">
        <v>1148</v>
      </c>
      <c r="C351" s="344">
        <f>'Flusso dati statici sensori'!B242</f>
        <v>0.05</v>
      </c>
      <c r="D351" s="339">
        <f>'Flusso dati statici sensori'!C242</f>
        <v>7.0000000000000007E-2</v>
      </c>
      <c r="E351" s="351">
        <f>'Flusso dati statici sensori'!D242</f>
        <v>0.05</v>
      </c>
      <c r="F351" s="267">
        <f>'Flusso dati statici sensori'!E242</f>
        <v>7.9000000000000008E-3</v>
      </c>
      <c r="G351" s="345">
        <f>'Flusso dati statici sensori'!F242</f>
        <v>7.7999999999999996E-3</v>
      </c>
      <c r="I351" s="556"/>
      <c r="J351" s="337" t="s">
        <v>1148</v>
      </c>
      <c r="K351" s="344">
        <f>'Flusso dati statici sensori'!P242</f>
        <v>0.05</v>
      </c>
      <c r="L351" s="339">
        <f>'Flusso dati statici sensori'!Q242</f>
        <v>7.0000000000000007E-2</v>
      </c>
      <c r="M351" s="351">
        <f>'Flusso dati statici sensori'!R242</f>
        <v>4.9000000000000002E-2</v>
      </c>
      <c r="N351" s="267">
        <f>'Flusso dati statici sensori'!S242</f>
        <v>7.4999999999999997E-3</v>
      </c>
      <c r="O351" s="345">
        <f>'Flusso dati statici sensori'!T242</f>
        <v>7.4000000000000003E-3</v>
      </c>
      <c r="Q351" s="559"/>
      <c r="R351" s="337" t="s">
        <v>1148</v>
      </c>
      <c r="S351" s="344">
        <f>'Flusso dati statici sensori'!AD242</f>
        <v>4.4999999999999998E-2</v>
      </c>
      <c r="T351" s="339">
        <f>'Flusso dati statici sensori'!AE242</f>
        <v>6.3E-2</v>
      </c>
      <c r="U351" s="351">
        <f>'Flusso dati statici sensori'!AF242</f>
        <v>4.4999999999999998E-2</v>
      </c>
      <c r="V351" s="267">
        <f>'Flusso dati statici sensori'!AG242</f>
        <v>6.7000000000000002E-3</v>
      </c>
      <c r="W351" s="345">
        <f>'Flusso dati statici sensori'!AH242</f>
        <v>6.7000000000000002E-3</v>
      </c>
    </row>
    <row r="352" spans="1:23" x14ac:dyDescent="0.2">
      <c r="A352" s="556"/>
      <c r="B352" s="337" t="s">
        <v>1149</v>
      </c>
      <c r="C352" s="344">
        <f>'Flusso dati statici sensori'!B269</f>
        <v>5.2999999999999999E-2</v>
      </c>
      <c r="D352" s="339">
        <f>'Flusso dati statici sensori'!C269</f>
        <v>7.3999999999999996E-2</v>
      </c>
      <c r="E352" s="351">
        <f>'Flusso dati statici sensori'!D269</f>
        <v>5.1999999999999998E-2</v>
      </c>
      <c r="F352" s="267">
        <f>'Flusso dati statici sensori'!E269</f>
        <v>8.0000000000000002E-3</v>
      </c>
      <c r="G352" s="345">
        <f>'Flusso dati statici sensori'!F269</f>
        <v>7.9000000000000008E-3</v>
      </c>
      <c r="I352" s="556"/>
      <c r="J352" s="337" t="s">
        <v>1149</v>
      </c>
      <c r="K352" s="344">
        <f>'Flusso dati statici sensori'!P269</f>
        <v>5.2999999999999999E-2</v>
      </c>
      <c r="L352" s="339">
        <f>'Flusso dati statici sensori'!Q269</f>
        <v>7.4999999999999997E-2</v>
      </c>
      <c r="M352" s="351">
        <f>'Flusso dati statici sensori'!R269</f>
        <v>5.2999999999999999E-2</v>
      </c>
      <c r="N352" s="267">
        <f>'Flusso dati statici sensori'!S269</f>
        <v>8.0000000000000002E-3</v>
      </c>
      <c r="O352" s="345">
        <f>'Flusso dati statici sensori'!T269</f>
        <v>8.0999999999999996E-3</v>
      </c>
      <c r="Q352" s="559"/>
      <c r="R352" s="337" t="s">
        <v>1149</v>
      </c>
      <c r="S352" s="344">
        <f>'Flusso dati statici sensori'!AD269</f>
        <v>5.0999999999999997E-2</v>
      </c>
      <c r="T352" s="339">
        <f>'Flusso dati statici sensori'!AE269</f>
        <v>7.1999999999999995E-2</v>
      </c>
      <c r="U352" s="351">
        <f>'Flusso dati statici sensori'!AF269</f>
        <v>5.1999999999999998E-2</v>
      </c>
      <c r="V352" s="267">
        <f>'Flusso dati statici sensori'!AG269</f>
        <v>7.7000000000000002E-3</v>
      </c>
      <c r="W352" s="345">
        <f>'Flusso dati statici sensori'!AH269</f>
        <v>7.7999999999999996E-3</v>
      </c>
    </row>
    <row r="353" spans="1:23" x14ac:dyDescent="0.2">
      <c r="A353" s="556"/>
      <c r="B353" s="337" t="s">
        <v>1150</v>
      </c>
      <c r="C353" s="344">
        <f>'Flusso dati statici sensori'!B296</f>
        <v>4.8000000000000001E-2</v>
      </c>
      <c r="D353" s="339">
        <f>'Flusso dati statici sensori'!C296</f>
        <v>6.7000000000000004E-2</v>
      </c>
      <c r="E353" s="351">
        <f>'Flusso dati statici sensori'!D296</f>
        <v>4.8000000000000001E-2</v>
      </c>
      <c r="F353" s="267">
        <f>'Flusso dati statici sensori'!E296</f>
        <v>7.1999999999999998E-3</v>
      </c>
      <c r="G353" s="345">
        <f>'Flusso dati statici sensori'!F296</f>
        <v>7.1999999999999998E-3</v>
      </c>
      <c r="I353" s="556"/>
      <c r="J353" s="337" t="s">
        <v>1150</v>
      </c>
      <c r="K353" s="344">
        <f>'Flusso dati statici sensori'!P296</f>
        <v>4.8000000000000001E-2</v>
      </c>
      <c r="L353" s="339">
        <f>'Flusso dati statici sensori'!Q296</f>
        <v>6.8000000000000005E-2</v>
      </c>
      <c r="M353" s="351">
        <f>'Flusso dati statici sensori'!R296</f>
        <v>4.8000000000000001E-2</v>
      </c>
      <c r="N353" s="267">
        <f>'Flusso dati statici sensori'!S296</f>
        <v>7.3000000000000001E-3</v>
      </c>
      <c r="O353" s="345">
        <f>'Flusso dati statici sensori'!T296</f>
        <v>7.3000000000000001E-3</v>
      </c>
      <c r="Q353" s="559"/>
      <c r="R353" s="337" t="s">
        <v>1150</v>
      </c>
      <c r="S353" s="344">
        <f>'Flusso dati statici sensori'!AD296</f>
        <v>4.7E-2</v>
      </c>
      <c r="T353" s="339">
        <f>'Flusso dati statici sensori'!AE296</f>
        <v>6.7000000000000004E-2</v>
      </c>
      <c r="U353" s="351">
        <f>'Flusso dati statici sensori'!AF296</f>
        <v>4.8000000000000001E-2</v>
      </c>
      <c r="V353" s="267">
        <f>'Flusso dati statici sensori'!AG296</f>
        <v>7.1999999999999998E-3</v>
      </c>
      <c r="W353" s="345">
        <f>'Flusso dati statici sensori'!AH296</f>
        <v>7.1999999999999998E-3</v>
      </c>
    </row>
    <row r="354" spans="1:23" x14ac:dyDescent="0.2">
      <c r="A354" s="556"/>
      <c r="B354" s="337" t="s">
        <v>1151</v>
      </c>
      <c r="C354" s="344">
        <f>'Flusso dati statici sensori'!B323</f>
        <v>4.5999999999999999E-2</v>
      </c>
      <c r="D354" s="339">
        <f>'Flusso dati statici sensori'!C323</f>
        <v>6.4000000000000001E-2</v>
      </c>
      <c r="E354" s="351">
        <f>'Flusso dati statici sensori'!D323</f>
        <v>4.5999999999999999E-2</v>
      </c>
      <c r="F354" s="267">
        <f>'Flusso dati statici sensori'!E323</f>
        <v>6.8999999999999999E-3</v>
      </c>
      <c r="G354" s="345">
        <f>'Flusso dati statici sensori'!F323</f>
        <v>6.8999999999999999E-3</v>
      </c>
      <c r="I354" s="556"/>
      <c r="J354" s="337" t="s">
        <v>1151</v>
      </c>
      <c r="K354" s="344">
        <f>'Flusso dati statici sensori'!P323</f>
        <v>4.5999999999999999E-2</v>
      </c>
      <c r="L354" s="339">
        <f>'Flusso dati statici sensori'!Q323</f>
        <v>6.5000000000000002E-2</v>
      </c>
      <c r="M354" s="351">
        <f>'Flusso dati statici sensori'!R323</f>
        <v>4.5999999999999999E-2</v>
      </c>
      <c r="N354" s="267">
        <f>'Flusso dati statici sensori'!S323</f>
        <v>6.8999999999999999E-3</v>
      </c>
      <c r="O354" s="345">
        <f>'Flusso dati statici sensori'!T323</f>
        <v>6.8999999999999999E-3</v>
      </c>
      <c r="Q354" s="559"/>
      <c r="R354" s="337" t="s">
        <v>1151</v>
      </c>
      <c r="S354" s="344">
        <f>'Flusso dati statici sensori'!AD323</f>
        <v>4.4999999999999998E-2</v>
      </c>
      <c r="T354" s="339">
        <f>'Flusso dati statici sensori'!AE323</f>
        <v>6.3E-2</v>
      </c>
      <c r="U354" s="351">
        <f>'Flusso dati statici sensori'!AF323</f>
        <v>4.4999999999999998E-2</v>
      </c>
      <c r="V354" s="267">
        <f>'Flusso dati statici sensori'!AG323</f>
        <v>6.7000000000000002E-3</v>
      </c>
      <c r="W354" s="345">
        <f>'Flusso dati statici sensori'!AH323</f>
        <v>6.7999999999999996E-3</v>
      </c>
    </row>
    <row r="355" spans="1:23" x14ac:dyDescent="0.2">
      <c r="A355" s="556"/>
      <c r="B355" s="337" t="s">
        <v>1152</v>
      </c>
      <c r="C355" s="344">
        <f>'Flusso dati statici sensori'!B350</f>
        <v>5.2999999999999999E-2</v>
      </c>
      <c r="D355" s="339">
        <f>'Flusso dati statici sensori'!C350</f>
        <v>7.3999999999999996E-2</v>
      </c>
      <c r="E355" s="351">
        <f>'Flusso dati statici sensori'!D350</f>
        <v>5.1999999999999998E-2</v>
      </c>
      <c r="F355" s="267">
        <f>'Flusso dati statici sensori'!E350</f>
        <v>8.0000000000000002E-3</v>
      </c>
      <c r="G355" s="345">
        <f>'Flusso dati statici sensori'!F350</f>
        <v>7.9000000000000008E-3</v>
      </c>
      <c r="I355" s="556"/>
      <c r="J355" s="337" t="s">
        <v>1152</v>
      </c>
      <c r="K355" s="344">
        <f>'Flusso dati statici sensori'!P350</f>
        <v>5.2999999999999999E-2</v>
      </c>
      <c r="L355" s="339">
        <f>'Flusso dati statici sensori'!Q350</f>
        <v>7.4999999999999997E-2</v>
      </c>
      <c r="M355" s="351">
        <f>'Flusso dati statici sensori'!R350</f>
        <v>5.3999999999999999E-2</v>
      </c>
      <c r="N355" s="267">
        <f>'Flusso dati statici sensori'!S350</f>
        <v>8.0000000000000002E-3</v>
      </c>
      <c r="O355" s="345">
        <f>'Flusso dati statici sensori'!T350</f>
        <v>8.0999999999999996E-3</v>
      </c>
      <c r="Q355" s="559"/>
      <c r="R355" s="337" t="s">
        <v>1152</v>
      </c>
      <c r="S355" s="344">
        <f>'Flusso dati statici sensori'!AD350</f>
        <v>5.0999999999999997E-2</v>
      </c>
      <c r="T355" s="339">
        <f>'Flusso dati statici sensori'!AE350</f>
        <v>7.1999999999999995E-2</v>
      </c>
      <c r="U355" s="351">
        <f>'Flusso dati statici sensori'!AF350</f>
        <v>5.1999999999999998E-2</v>
      </c>
      <c r="V355" s="267">
        <f>'Flusso dati statici sensori'!AG350</f>
        <v>7.7000000000000002E-3</v>
      </c>
      <c r="W355" s="345">
        <f>'Flusso dati statici sensori'!AH350</f>
        <v>7.9000000000000008E-3</v>
      </c>
    </row>
    <row r="356" spans="1:23" x14ac:dyDescent="0.2">
      <c r="A356" s="556"/>
      <c r="B356" s="337" t="s">
        <v>1153</v>
      </c>
      <c r="C356" s="344">
        <f>'Flusso dati statici sensori'!B374</f>
        <v>4.4999999999999998E-2</v>
      </c>
      <c r="D356" s="339">
        <f>'Flusso dati statici sensori'!C374</f>
        <v>6.3E-2</v>
      </c>
      <c r="E356" s="351">
        <f>'Flusso dati statici sensori'!D374</f>
        <v>4.4999999999999998E-2</v>
      </c>
      <c r="F356" s="267">
        <f>'Flusso dati statici sensori'!E374</f>
        <v>6.7999999999999996E-3</v>
      </c>
      <c r="G356" s="345">
        <f>'Flusso dati statici sensori'!F374</f>
        <v>6.7999999999999996E-3</v>
      </c>
      <c r="I356" s="556"/>
      <c r="J356" s="337" t="s">
        <v>1153</v>
      </c>
      <c r="K356" s="344">
        <f>'Flusso dati statici sensori'!P374</f>
        <v>4.4999999999999998E-2</v>
      </c>
      <c r="L356" s="339">
        <f>'Flusso dati statici sensori'!Q374</f>
        <v>6.3E-2</v>
      </c>
      <c r="M356" s="351">
        <f>'Flusso dati statici sensori'!R374</f>
        <v>4.4999999999999998E-2</v>
      </c>
      <c r="N356" s="267">
        <f>'Flusso dati statici sensori'!S374</f>
        <v>6.7999999999999996E-3</v>
      </c>
      <c r="O356" s="345">
        <f>'Flusso dati statici sensori'!T374</f>
        <v>6.7999999999999996E-3</v>
      </c>
      <c r="Q356" s="559"/>
      <c r="R356" s="337" t="s">
        <v>1153</v>
      </c>
      <c r="S356" s="344">
        <f>'Flusso dati statici sensori'!AD374</f>
        <v>4.3999999999999997E-2</v>
      </c>
      <c r="T356" s="339">
        <f>'Flusso dati statici sensori'!AE374</f>
        <v>6.2E-2</v>
      </c>
      <c r="U356" s="351">
        <f>'Flusso dati statici sensori'!AF374</f>
        <v>4.3999999999999997E-2</v>
      </c>
      <c r="V356" s="267">
        <f>'Flusso dati statici sensori'!AG374</f>
        <v>6.7000000000000002E-3</v>
      </c>
      <c r="W356" s="345">
        <f>'Flusso dati statici sensori'!AH374</f>
        <v>6.7000000000000002E-3</v>
      </c>
    </row>
    <row r="357" spans="1:23" ht="16" thickBot="1" x14ac:dyDescent="0.25">
      <c r="A357" s="557"/>
      <c r="B357" s="338" t="s">
        <v>1154</v>
      </c>
      <c r="C357" s="346">
        <f>'Flusso dati statici sensori'!B406</f>
        <v>0.05</v>
      </c>
      <c r="D357" s="347">
        <f>'Flusso dati statici sensori'!C406</f>
        <v>7.0000000000000007E-2</v>
      </c>
      <c r="E357" s="352">
        <f>'Flusso dati statici sensori'!D406</f>
        <v>0.05</v>
      </c>
      <c r="F357" s="249">
        <f>'Flusso dati statici sensori'!E406</f>
        <v>7.6E-3</v>
      </c>
      <c r="G357" s="349">
        <f>'Flusso dati statici sensori'!F406</f>
        <v>7.4999999999999997E-3</v>
      </c>
      <c r="I357" s="557"/>
      <c r="J357" s="338" t="s">
        <v>1154</v>
      </c>
      <c r="K357" s="346">
        <f>'Flusso dati statici sensori'!P406</f>
        <v>5.2999999999999999E-2</v>
      </c>
      <c r="L357" s="347">
        <f>'Flusso dati statici sensori'!Q406</f>
        <v>7.1999999999999995E-2</v>
      </c>
      <c r="M357" s="352">
        <f>'Flusso dati statici sensori'!R406</f>
        <v>5.1999999999999998E-2</v>
      </c>
      <c r="N357" s="249">
        <f>'Flusso dati statici sensori'!S406</f>
        <v>7.7999999999999996E-3</v>
      </c>
      <c r="O357" s="349">
        <f>'Flusso dati statici sensori'!T406</f>
        <v>7.7000000000000002E-3</v>
      </c>
      <c r="Q357" s="560"/>
      <c r="R357" s="338" t="s">
        <v>1154</v>
      </c>
      <c r="S357" s="346">
        <f>'Flusso dati statici sensori'!AD406</f>
        <v>4.7E-2</v>
      </c>
      <c r="T357" s="347">
        <f>'Flusso dati statici sensori'!AE406</f>
        <v>6.7000000000000004E-2</v>
      </c>
      <c r="U357" s="352">
        <f>'Flusso dati statici sensori'!AF406</f>
        <v>4.8000000000000001E-2</v>
      </c>
      <c r="V357" s="249">
        <f>'Flusso dati statici sensori'!AG406</f>
        <v>7.1999999999999998E-3</v>
      </c>
      <c r="W357" s="349">
        <f>'Flusso dati statici sensori'!AH406</f>
        <v>7.1999999999999998E-3</v>
      </c>
    </row>
    <row r="360" spans="1:23" ht="16" thickBot="1" x14ac:dyDescent="0.25"/>
    <row r="361" spans="1:23" ht="16" thickBot="1" x14ac:dyDescent="0.25">
      <c r="A361" s="543" t="s">
        <v>945</v>
      </c>
      <c r="B361" s="544"/>
      <c r="C361" s="544"/>
      <c r="D361" s="544"/>
      <c r="E361" s="544"/>
      <c r="F361" s="544"/>
      <c r="G361" s="545"/>
      <c r="I361" s="543" t="s">
        <v>945</v>
      </c>
      <c r="J361" s="544"/>
      <c r="K361" s="544"/>
      <c r="L361" s="544"/>
      <c r="M361" s="544"/>
      <c r="N361" s="544"/>
      <c r="O361" s="545"/>
      <c r="Q361" s="543" t="s">
        <v>945</v>
      </c>
      <c r="R361" s="544"/>
      <c r="S361" s="544"/>
      <c r="T361" s="544"/>
      <c r="U361" s="544"/>
      <c r="V361" s="544"/>
      <c r="W361" s="545"/>
    </row>
    <row r="362" spans="1:23" ht="16" thickBot="1" x14ac:dyDescent="0.25">
      <c r="A362" s="546" t="s">
        <v>1156</v>
      </c>
      <c r="B362" s="548" t="s">
        <v>790</v>
      </c>
      <c r="C362" s="550" t="s">
        <v>1092</v>
      </c>
      <c r="D362" s="551"/>
      <c r="E362" s="552"/>
      <c r="F362" s="553" t="s">
        <v>958</v>
      </c>
      <c r="G362" s="554"/>
      <c r="I362" s="546" t="s">
        <v>1156</v>
      </c>
      <c r="J362" s="548" t="s">
        <v>790</v>
      </c>
      <c r="K362" s="550" t="s">
        <v>1092</v>
      </c>
      <c r="L362" s="551"/>
      <c r="M362" s="552"/>
      <c r="N362" s="553" t="s">
        <v>958</v>
      </c>
      <c r="O362" s="554"/>
      <c r="Q362" s="546" t="s">
        <v>1156</v>
      </c>
      <c r="R362" s="548" t="s">
        <v>790</v>
      </c>
      <c r="S362" s="550" t="s">
        <v>1092</v>
      </c>
      <c r="T362" s="551"/>
      <c r="U362" s="552"/>
      <c r="V362" s="553" t="s">
        <v>958</v>
      </c>
      <c r="W362" s="554"/>
    </row>
    <row r="363" spans="1:23" ht="16" thickBot="1" x14ac:dyDescent="0.25">
      <c r="A363" s="547"/>
      <c r="B363" s="549"/>
      <c r="C363" s="327" t="s">
        <v>950</v>
      </c>
      <c r="D363" s="327" t="s">
        <v>951</v>
      </c>
      <c r="E363" s="327" t="s">
        <v>952</v>
      </c>
      <c r="F363" s="327" t="s">
        <v>956</v>
      </c>
      <c r="G363" s="327" t="s">
        <v>957</v>
      </c>
      <c r="I363" s="547"/>
      <c r="J363" s="549"/>
      <c r="K363" s="327" t="s">
        <v>950</v>
      </c>
      <c r="L363" s="327" t="s">
        <v>951</v>
      </c>
      <c r="M363" s="327" t="s">
        <v>952</v>
      </c>
      <c r="N363" s="327" t="s">
        <v>956</v>
      </c>
      <c r="O363" s="327" t="s">
        <v>957</v>
      </c>
      <c r="Q363" s="547"/>
      <c r="R363" s="549"/>
      <c r="S363" s="327" t="s">
        <v>950</v>
      </c>
      <c r="T363" s="327" t="s">
        <v>951</v>
      </c>
      <c r="U363" s="327" t="s">
        <v>952</v>
      </c>
      <c r="V363" s="327" t="s">
        <v>956</v>
      </c>
      <c r="W363" s="327" t="s">
        <v>957</v>
      </c>
    </row>
    <row r="364" spans="1:23" x14ac:dyDescent="0.2">
      <c r="A364" s="555" t="s">
        <v>1155</v>
      </c>
      <c r="B364" s="336" t="s">
        <v>1140</v>
      </c>
      <c r="C364" s="328">
        <f>'Flusso dati statici sensori'!B27</f>
        <v>4.8000000000000001E-2</v>
      </c>
      <c r="D364" s="341">
        <f>'Flusso dati statici sensori'!C27</f>
        <v>6.8000000000000005E-2</v>
      </c>
      <c r="E364" s="350">
        <f>'Flusso dati statici sensori'!D27</f>
        <v>4.8000000000000001E-2</v>
      </c>
      <c r="F364" s="266">
        <f>'Flusso dati statici sensori'!E27</f>
        <v>7.3000000000000001E-3</v>
      </c>
      <c r="G364" s="343">
        <f>'Flusso dati statici sensori'!F27</f>
        <v>7.1999999999999998E-3</v>
      </c>
      <c r="I364" s="555" t="s">
        <v>1157</v>
      </c>
      <c r="J364" s="336" t="s">
        <v>1140</v>
      </c>
      <c r="K364" s="328">
        <f>'Flusso dati statici sensori'!P27</f>
        <v>0.05</v>
      </c>
      <c r="L364" s="341">
        <f>'Flusso dati statici sensori'!Q27</f>
        <v>7.0000000000000007E-2</v>
      </c>
      <c r="M364" s="350">
        <f>'Flusso dati statici sensori'!R27</f>
        <v>0.05</v>
      </c>
      <c r="N364" s="266">
        <f>'Flusso dati statici sensori'!S27</f>
        <v>7.6E-3</v>
      </c>
      <c r="O364" s="343">
        <f>'Flusso dati statici sensori'!T27</f>
        <v>7.3000000000000001E-3</v>
      </c>
      <c r="Q364" s="558" t="s">
        <v>1158</v>
      </c>
      <c r="R364" s="336" t="s">
        <v>1140</v>
      </c>
      <c r="S364" s="328">
        <f>'Flusso dati statici sensori'!AD27</f>
        <v>0.05</v>
      </c>
      <c r="T364" s="341">
        <f>'Flusso dati statici sensori'!AE27</f>
        <v>7.0000000000000007E-2</v>
      </c>
      <c r="U364" s="350">
        <f>'Flusso dati statici sensori'!AF27</f>
        <v>0.05</v>
      </c>
      <c r="V364" s="266">
        <f>'Flusso dati statici sensori'!AG27</f>
        <v>7.4999999999999997E-3</v>
      </c>
      <c r="W364" s="343">
        <f>'Flusso dati statici sensori'!AH27</f>
        <v>7.4999999999999997E-3</v>
      </c>
    </row>
    <row r="365" spans="1:23" x14ac:dyDescent="0.2">
      <c r="A365" s="556"/>
      <c r="B365" s="337" t="s">
        <v>1141</v>
      </c>
      <c r="C365" s="344">
        <f>'Flusso dati statici sensori'!B53</f>
        <v>5.1999999999999998E-2</v>
      </c>
      <c r="D365" s="339">
        <f>'Flusso dati statici sensori'!C53</f>
        <v>7.1999999999999995E-2</v>
      </c>
      <c r="E365" s="351">
        <f>'Flusso dati statici sensori'!D53</f>
        <v>5.0999999999999997E-2</v>
      </c>
      <c r="F365" s="267">
        <f>'Flusso dati statici sensori'!E53</f>
        <v>7.7999999999999996E-3</v>
      </c>
      <c r="G365" s="345">
        <f>'Flusso dati statici sensori'!F53</f>
        <v>7.4000000000000003E-3</v>
      </c>
      <c r="I365" s="556"/>
      <c r="J365" s="337" t="s">
        <v>1141</v>
      </c>
      <c r="K365" s="344">
        <f>'Flusso dati statici sensori'!P53</f>
        <v>4.4999999999999998E-2</v>
      </c>
      <c r="L365" s="339">
        <f>'Flusso dati statici sensori'!Q53</f>
        <v>6.3E-2</v>
      </c>
      <c r="M365" s="351">
        <f>'Flusso dati statici sensori'!R53</f>
        <v>4.4999999999999998E-2</v>
      </c>
      <c r="N365" s="267">
        <f>'Flusso dati statici sensori'!S53</f>
        <v>6.7999999999999996E-3</v>
      </c>
      <c r="O365" s="345">
        <f>'Flusso dati statici sensori'!T53</f>
        <v>6.7999999999999996E-3</v>
      </c>
      <c r="Q365" s="559"/>
      <c r="R365" s="337" t="s">
        <v>1141</v>
      </c>
      <c r="S365" s="344">
        <f>'Flusso dati statici sensori'!AD53</f>
        <v>5.0999999999999997E-2</v>
      </c>
      <c r="T365" s="339">
        <f>'Flusso dati statici sensori'!AE53</f>
        <v>7.2999999999999995E-2</v>
      </c>
      <c r="U365" s="351">
        <f>'Flusso dati statici sensori'!AF53</f>
        <v>5.0999999999999997E-2</v>
      </c>
      <c r="V365" s="267">
        <f>'Flusso dati statici sensori'!AG53</f>
        <v>7.7000000000000002E-3</v>
      </c>
      <c r="W365" s="345">
        <f>'Flusso dati statici sensori'!AH53</f>
        <v>7.7000000000000002E-3</v>
      </c>
    </row>
    <row r="366" spans="1:23" x14ac:dyDescent="0.2">
      <c r="A366" s="556"/>
      <c r="B366" s="337" t="s">
        <v>1142</v>
      </c>
      <c r="C366" s="344">
        <f>'Flusso dati statici sensori'!B80</f>
        <v>4.4999999999999998E-2</v>
      </c>
      <c r="D366" s="339">
        <f>'Flusso dati statici sensori'!C80</f>
        <v>6.3E-2</v>
      </c>
      <c r="E366" s="351">
        <f>'Flusso dati statici sensori'!D80</f>
        <v>4.4999999999999998E-2</v>
      </c>
      <c r="F366" s="267">
        <f>'Flusso dati statici sensori'!E80</f>
        <v>6.7999999999999996E-3</v>
      </c>
      <c r="G366" s="345">
        <f>'Flusso dati statici sensori'!F80</f>
        <v>6.7999999999999996E-3</v>
      </c>
      <c r="I366" s="556"/>
      <c r="J366" s="337" t="s">
        <v>1142</v>
      </c>
      <c r="K366" s="344">
        <f>'Flusso dati statici sensori'!P80</f>
        <v>5.1999999999999998E-2</v>
      </c>
      <c r="L366" s="339">
        <f>'Flusso dati statici sensori'!Q80</f>
        <v>7.2999999999999995E-2</v>
      </c>
      <c r="M366" s="351">
        <f>'Flusso dati statici sensori'!R80</f>
        <v>5.1999999999999998E-2</v>
      </c>
      <c r="N366" s="267">
        <f>'Flusso dati statici sensori'!S80</f>
        <v>7.7999999999999996E-3</v>
      </c>
      <c r="O366" s="345">
        <f>'Flusso dati statici sensori'!T80</f>
        <v>7.7999999999999996E-3</v>
      </c>
      <c r="Q366" s="559"/>
      <c r="R366" s="337" t="s">
        <v>1142</v>
      </c>
      <c r="S366" s="344">
        <f>'Flusso dati statici sensori'!AD80</f>
        <v>5.0999999999999997E-2</v>
      </c>
      <c r="T366" s="339">
        <f>'Flusso dati statici sensori'!AE80</f>
        <v>7.1999999999999995E-2</v>
      </c>
      <c r="U366" s="351">
        <f>'Flusso dati statici sensori'!AF80</f>
        <v>5.0999999999999997E-2</v>
      </c>
      <c r="V366" s="267">
        <f>'Flusso dati statici sensori'!AG80</f>
        <v>7.6E-3</v>
      </c>
      <c r="W366" s="345">
        <f>'Flusso dati statici sensori'!AH80</f>
        <v>7.7000000000000002E-3</v>
      </c>
    </row>
    <row r="367" spans="1:23" x14ac:dyDescent="0.2">
      <c r="A367" s="556"/>
      <c r="B367" s="337" t="s">
        <v>1143</v>
      </c>
      <c r="C367" s="344">
        <f>'Flusso dati statici sensori'!B107</f>
        <v>4.8000000000000001E-2</v>
      </c>
      <c r="D367" s="339">
        <f>'Flusso dati statici sensori'!C107</f>
        <v>6.7000000000000004E-2</v>
      </c>
      <c r="E367" s="351">
        <f>'Flusso dati statici sensori'!D107</f>
        <v>4.9000000000000002E-2</v>
      </c>
      <c r="F367" s="267">
        <f>'Flusso dati statici sensori'!E107</f>
        <v>7.1999999999999998E-3</v>
      </c>
      <c r="G367" s="345">
        <f>'Flusso dati statici sensori'!F107</f>
        <v>7.1000000000000004E-3</v>
      </c>
      <c r="I367" s="556"/>
      <c r="J367" s="337" t="s">
        <v>1143</v>
      </c>
      <c r="K367" s="344">
        <f>'Flusso dati statici sensori'!P107</f>
        <v>5.0999999999999997E-2</v>
      </c>
      <c r="L367" s="339">
        <f>'Flusso dati statici sensori'!Q107</f>
        <v>7.0999999999999994E-2</v>
      </c>
      <c r="M367" s="351">
        <f>'Flusso dati statici sensori'!R107</f>
        <v>0.05</v>
      </c>
      <c r="N367" s="267">
        <f>'Flusso dati statici sensori'!S107</f>
        <v>7.6E-3</v>
      </c>
      <c r="O367" s="345">
        <f>'Flusso dati statici sensori'!T107</f>
        <v>7.4000000000000003E-3</v>
      </c>
      <c r="Q367" s="559"/>
      <c r="R367" s="337" t="s">
        <v>1143</v>
      </c>
      <c r="S367" s="344">
        <f>'Flusso dati statici sensori'!AD107</f>
        <v>0.05</v>
      </c>
      <c r="T367" s="339">
        <f>'Flusso dati statici sensori'!AE107</f>
        <v>7.0999999999999994E-2</v>
      </c>
      <c r="U367" s="351">
        <f>'Flusso dati statici sensori'!AF107</f>
        <v>0.05</v>
      </c>
      <c r="V367" s="267">
        <f>'Flusso dati statici sensori'!AG107</f>
        <v>7.4999999999999997E-3</v>
      </c>
      <c r="W367" s="345">
        <f>'Flusso dati statici sensori'!AH107</f>
        <v>7.4999999999999997E-3</v>
      </c>
    </row>
    <row r="368" spans="1:23" x14ac:dyDescent="0.2">
      <c r="A368" s="556"/>
      <c r="B368" s="337" t="s">
        <v>1144</v>
      </c>
      <c r="C368" s="344">
        <f>'Flusso dati statici sensori'!B134</f>
        <v>4.9000000000000002E-2</v>
      </c>
      <c r="D368" s="339">
        <f>'Flusso dati statici sensori'!C134</f>
        <v>6.8000000000000005E-2</v>
      </c>
      <c r="E368" s="351">
        <f>'Flusso dati statici sensori'!D134</f>
        <v>4.8000000000000001E-2</v>
      </c>
      <c r="F368" s="267">
        <f>'Flusso dati statici sensori'!E134</f>
        <v>7.1999999999999998E-3</v>
      </c>
      <c r="G368" s="345">
        <f>'Flusso dati statici sensori'!F134</f>
        <v>7.1000000000000004E-3</v>
      </c>
      <c r="I368" s="556"/>
      <c r="J368" s="337" t="s">
        <v>1144</v>
      </c>
      <c r="K368" s="344">
        <f>'Flusso dati statici sensori'!P134</f>
        <v>5.0999999999999997E-2</v>
      </c>
      <c r="L368" s="339">
        <f>'Flusso dati statici sensori'!Q134</f>
        <v>7.0999999999999994E-2</v>
      </c>
      <c r="M368" s="351">
        <f>'Flusso dati statici sensori'!R134</f>
        <v>0.05</v>
      </c>
      <c r="N368" s="267">
        <f>'Flusso dati statici sensori'!S134</f>
        <v>7.7000000000000002E-3</v>
      </c>
      <c r="O368" s="345">
        <f>'Flusso dati statici sensori'!T134</f>
        <v>7.4999999999999997E-3</v>
      </c>
      <c r="Q368" s="559"/>
      <c r="R368" s="337" t="s">
        <v>1144</v>
      </c>
      <c r="S368" s="344">
        <f>'Flusso dati statici sensori'!AD134</f>
        <v>0.05</v>
      </c>
      <c r="T368" s="339">
        <f>'Flusso dati statici sensori'!AE134</f>
        <v>7.0999999999999994E-2</v>
      </c>
      <c r="U368" s="351">
        <f>'Flusso dati statici sensori'!AF134</f>
        <v>0.05</v>
      </c>
      <c r="V368" s="267">
        <f>'Flusso dati statici sensori'!AG134</f>
        <v>7.7000000000000002E-3</v>
      </c>
      <c r="W368" s="345">
        <f>'Flusso dati statici sensori'!AH134</f>
        <v>7.6E-3</v>
      </c>
    </row>
    <row r="369" spans="1:23" x14ac:dyDescent="0.2">
      <c r="A369" s="556"/>
      <c r="B369" s="337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5">
        <f>'Flusso dati statici sensori'!F161</f>
        <v>7.1999999999999998E-3</v>
      </c>
      <c r="I369" s="556"/>
      <c r="J369" s="337" t="s">
        <v>1145</v>
      </c>
      <c r="K369" s="215">
        <f>'Flusso dati statici sensori'!P161</f>
        <v>5.1999999999999998E-2</v>
      </c>
      <c r="L369" s="214">
        <f>'Flusso dati statici sensori'!Q161</f>
        <v>7.1999999999999995E-2</v>
      </c>
      <c r="M369" s="179">
        <f>'Flusso dati statici sensori'!R161</f>
        <v>5.0999999999999997E-2</v>
      </c>
      <c r="N369" s="267">
        <f>'Flusso dati statici sensori'!S161</f>
        <v>7.7999999999999996E-3</v>
      </c>
      <c r="O369" s="345">
        <f>'Flusso dati statici sensori'!T161</f>
        <v>7.4999999999999997E-3</v>
      </c>
      <c r="Q369" s="559"/>
      <c r="R369" s="337" t="s">
        <v>1145</v>
      </c>
      <c r="S369" s="215">
        <f>'Flusso dati statici sensori'!AD161</f>
        <v>5.1999999999999998E-2</v>
      </c>
      <c r="T369" s="214">
        <f>'Flusso dati statici sensori'!AE161</f>
        <v>7.2999999999999995E-2</v>
      </c>
      <c r="U369" s="179">
        <f>'Flusso dati statici sensori'!AF161</f>
        <v>5.1999999999999998E-2</v>
      </c>
      <c r="V369" s="267">
        <f>'Flusso dati statici sensori'!AG161</f>
        <v>7.7999999999999996E-3</v>
      </c>
      <c r="W369" s="345">
        <f>'Flusso dati statici sensori'!AH161</f>
        <v>7.7999999999999996E-3</v>
      </c>
    </row>
    <row r="370" spans="1:23" x14ac:dyDescent="0.2">
      <c r="A370" s="556"/>
      <c r="B370" s="337" t="s">
        <v>1146</v>
      </c>
      <c r="C370" s="344">
        <f>'Flusso dati statici sensori'!B188</f>
        <v>4.5999999999999999E-2</v>
      </c>
      <c r="D370" s="339">
        <f>'Flusso dati statici sensori'!C188</f>
        <v>6.4000000000000001E-2</v>
      </c>
      <c r="E370" s="351">
        <f>'Flusso dati statici sensori'!D188</f>
        <v>4.5999999999999999E-2</v>
      </c>
      <c r="F370" s="267">
        <f>'Flusso dati statici sensori'!E188</f>
        <v>7.0000000000000001E-3</v>
      </c>
      <c r="G370" s="345">
        <f>'Flusso dati statici sensori'!F188</f>
        <v>6.8999999999999999E-3</v>
      </c>
      <c r="I370" s="556"/>
      <c r="J370" s="337" t="s">
        <v>1146</v>
      </c>
      <c r="K370" s="344">
        <f>'Flusso dati statici sensori'!P188</f>
        <v>4.8000000000000001E-2</v>
      </c>
      <c r="L370" s="339">
        <f>'Flusso dati statici sensori'!Q188</f>
        <v>6.7000000000000004E-2</v>
      </c>
      <c r="M370" s="351">
        <f>'Flusso dati statici sensori'!R188</f>
        <v>4.7E-2</v>
      </c>
      <c r="N370" s="267">
        <f>'Flusso dati statici sensori'!S188</f>
        <v>7.1999999999999998E-3</v>
      </c>
      <c r="O370" s="345">
        <f>'Flusso dati statici sensori'!T188</f>
        <v>7.1000000000000004E-3</v>
      </c>
      <c r="Q370" s="559"/>
      <c r="R370" s="337" t="s">
        <v>1146</v>
      </c>
      <c r="S370" s="344">
        <f>'Flusso dati statici sensori'!AD188</f>
        <v>4.7E-2</v>
      </c>
      <c r="T370" s="339">
        <f>'Flusso dati statici sensori'!AE188</f>
        <v>6.7000000000000004E-2</v>
      </c>
      <c r="U370" s="351">
        <f>'Flusso dati statici sensori'!AF188</f>
        <v>4.7E-2</v>
      </c>
      <c r="V370" s="267">
        <f>'Flusso dati statici sensori'!AG188</f>
        <v>7.1000000000000004E-3</v>
      </c>
      <c r="W370" s="345">
        <f>'Flusso dati statici sensori'!AH188</f>
        <v>7.1000000000000004E-3</v>
      </c>
    </row>
    <row r="371" spans="1:23" x14ac:dyDescent="0.2">
      <c r="A371" s="556"/>
      <c r="B371" s="337" t="s">
        <v>1147</v>
      </c>
      <c r="C371" s="344">
        <f>'Flusso dati statici sensori'!B215</f>
        <v>4.9000000000000002E-2</v>
      </c>
      <c r="D371" s="339">
        <f>'Flusso dati statici sensori'!C215</f>
        <v>6.8000000000000005E-2</v>
      </c>
      <c r="E371" s="351">
        <f>'Flusso dati statici sensori'!D215</f>
        <v>4.8000000000000001E-2</v>
      </c>
      <c r="F371" s="267">
        <f>'Flusso dati statici sensori'!E215</f>
        <v>7.4000000000000003E-3</v>
      </c>
      <c r="G371" s="345">
        <f>'Flusso dati statici sensori'!F215</f>
        <v>7.1999999999999998E-3</v>
      </c>
      <c r="I371" s="556"/>
      <c r="J371" s="337" t="s">
        <v>1147</v>
      </c>
      <c r="K371" s="344">
        <f>'Flusso dati statici sensori'!P215</f>
        <v>0.05</v>
      </c>
      <c r="L371" s="339">
        <f>'Flusso dati statici sensori'!Q215</f>
        <v>7.0000000000000007E-2</v>
      </c>
      <c r="M371" s="351">
        <f>'Flusso dati statici sensori'!R215</f>
        <v>0.05</v>
      </c>
      <c r="N371" s="267">
        <f>'Flusso dati statici sensori'!S215</f>
        <v>7.4999999999999997E-3</v>
      </c>
      <c r="O371" s="345">
        <f>'Flusso dati statici sensori'!T215</f>
        <v>7.4999999999999997E-3</v>
      </c>
      <c r="Q371" s="559"/>
      <c r="R371" s="337" t="s">
        <v>1147</v>
      </c>
      <c r="S371" s="344">
        <f>'Flusso dati statici sensori'!AD215</f>
        <v>4.9000000000000002E-2</v>
      </c>
      <c r="T371" s="339">
        <f>'Flusso dati statici sensori'!AE215</f>
        <v>6.9000000000000006E-2</v>
      </c>
      <c r="U371" s="351">
        <f>'Flusso dati statici sensori'!AF215</f>
        <v>4.9000000000000002E-2</v>
      </c>
      <c r="V371" s="267">
        <f>'Flusso dati statici sensori'!AG215</f>
        <v>7.3000000000000001E-3</v>
      </c>
      <c r="W371" s="345">
        <f>'Flusso dati statici sensori'!AH215</f>
        <v>7.4000000000000003E-3</v>
      </c>
    </row>
    <row r="372" spans="1:23" x14ac:dyDescent="0.2">
      <c r="A372" s="556"/>
      <c r="B372" s="337" t="s">
        <v>1148</v>
      </c>
      <c r="C372" s="344">
        <f>'Flusso dati statici sensori'!B243</f>
        <v>5.2999999999999999E-2</v>
      </c>
      <c r="D372" s="339">
        <f>'Flusso dati statici sensori'!C243</f>
        <v>7.3999999999999996E-2</v>
      </c>
      <c r="E372" s="351">
        <f>'Flusso dati statici sensori'!D243</f>
        <v>5.2999999999999999E-2</v>
      </c>
      <c r="F372" s="267">
        <f>'Flusso dati statici sensori'!E243</f>
        <v>8.3000000000000001E-3</v>
      </c>
      <c r="G372" s="345">
        <f>'Flusso dati statici sensori'!F243</f>
        <v>8.2000000000000007E-3</v>
      </c>
      <c r="I372" s="556"/>
      <c r="J372" s="337" t="s">
        <v>1148</v>
      </c>
      <c r="K372" s="344">
        <f>'Flusso dati statici sensori'!P243</f>
        <v>5.1999999999999998E-2</v>
      </c>
      <c r="L372" s="339">
        <f>'Flusso dati statici sensori'!Q243</f>
        <v>7.1999999999999995E-2</v>
      </c>
      <c r="M372" s="351">
        <f>'Flusso dati statici sensori'!R243</f>
        <v>5.0999999999999997E-2</v>
      </c>
      <c r="N372" s="267">
        <f>'Flusso dati statici sensori'!S243</f>
        <v>7.7999999999999996E-3</v>
      </c>
      <c r="O372" s="345">
        <f>'Flusso dati statici sensori'!T243</f>
        <v>7.6E-3</v>
      </c>
      <c r="Q372" s="559"/>
      <c r="R372" s="337" t="s">
        <v>1148</v>
      </c>
      <c r="S372" s="344">
        <f>'Flusso dati statici sensori'!AD243</f>
        <v>4.4999999999999998E-2</v>
      </c>
      <c r="T372" s="339">
        <f>'Flusso dati statici sensori'!AE243</f>
        <v>6.3E-2</v>
      </c>
      <c r="U372" s="351">
        <f>'Flusso dati statici sensori'!AF243</f>
        <v>4.4999999999999998E-2</v>
      </c>
      <c r="V372" s="267">
        <f>'Flusso dati statici sensori'!AG243</f>
        <v>6.7000000000000002E-3</v>
      </c>
      <c r="W372" s="345">
        <f>'Flusso dati statici sensori'!AH243</f>
        <v>6.7000000000000002E-3</v>
      </c>
    </row>
    <row r="373" spans="1:23" x14ac:dyDescent="0.2">
      <c r="A373" s="556"/>
      <c r="B373" s="337" t="s">
        <v>1149</v>
      </c>
      <c r="C373" s="344">
        <f>'Flusso dati statici sensori'!B270</f>
        <v>5.5E-2</v>
      </c>
      <c r="D373" s="339">
        <f>'Flusso dati statici sensori'!C270</f>
        <v>7.8E-2</v>
      </c>
      <c r="E373" s="351">
        <f>'Flusso dati statici sensori'!D270</f>
        <v>5.3999999999999999E-2</v>
      </c>
      <c r="F373" s="267">
        <f>'Flusso dati statici sensori'!E270</f>
        <v>8.3999999999999995E-3</v>
      </c>
      <c r="G373" s="345">
        <f>'Flusso dati statici sensori'!F270</f>
        <v>8.5000000000000006E-3</v>
      </c>
      <c r="I373" s="556"/>
      <c r="J373" s="337" t="s">
        <v>1149</v>
      </c>
      <c r="K373" s="344">
        <f>'Flusso dati statici sensori'!P270</f>
        <v>5.6000000000000001E-2</v>
      </c>
      <c r="L373" s="339">
        <f>'Flusso dati statici sensori'!Q270</f>
        <v>0.08</v>
      </c>
      <c r="M373" s="351">
        <f>'Flusso dati statici sensori'!R270</f>
        <v>5.7000000000000002E-2</v>
      </c>
      <c r="N373" s="267">
        <f>'Flusso dati statici sensori'!S270</f>
        <v>8.5000000000000006E-3</v>
      </c>
      <c r="O373" s="345">
        <f>'Flusso dati statici sensori'!T270</f>
        <v>8.5000000000000006E-3</v>
      </c>
      <c r="Q373" s="559"/>
      <c r="R373" s="337" t="s">
        <v>1149</v>
      </c>
      <c r="S373" s="344">
        <f>'Flusso dati statici sensori'!AD270</f>
        <v>5.2999999999999999E-2</v>
      </c>
      <c r="T373" s="339">
        <f>'Flusso dati statici sensori'!AE270</f>
        <v>7.5999999999999998E-2</v>
      </c>
      <c r="U373" s="351">
        <f>'Flusso dati statici sensori'!AF270</f>
        <v>5.3999999999999999E-2</v>
      </c>
      <c r="V373" s="267">
        <f>'Flusso dati statici sensori'!AG270</f>
        <v>8.0000000000000002E-3</v>
      </c>
      <c r="W373" s="345">
        <f>'Flusso dati statici sensori'!AH270</f>
        <v>8.2000000000000007E-3</v>
      </c>
    </row>
    <row r="374" spans="1:23" x14ac:dyDescent="0.2">
      <c r="A374" s="556"/>
      <c r="B374" s="337" t="s">
        <v>1150</v>
      </c>
      <c r="C374" s="344">
        <f>'Flusso dati statici sensori'!B297</f>
        <v>4.9000000000000002E-2</v>
      </c>
      <c r="D374" s="339">
        <f>'Flusso dati statici sensori'!C297</f>
        <v>6.9000000000000006E-2</v>
      </c>
      <c r="E374" s="351">
        <f>'Flusso dati statici sensori'!D297</f>
        <v>4.8000000000000001E-2</v>
      </c>
      <c r="F374" s="267">
        <f>'Flusso dati statici sensori'!E297</f>
        <v>7.4000000000000003E-3</v>
      </c>
      <c r="G374" s="345">
        <f>'Flusso dati statici sensori'!F297</f>
        <v>7.3000000000000001E-3</v>
      </c>
      <c r="I374" s="556"/>
      <c r="J374" s="337" t="s">
        <v>1150</v>
      </c>
      <c r="K374" s="344">
        <f>'Flusso dati statici sensori'!P297</f>
        <v>0.05</v>
      </c>
      <c r="L374" s="339">
        <f>'Flusso dati statici sensori'!Q297</f>
        <v>7.0000000000000007E-2</v>
      </c>
      <c r="M374" s="351">
        <f>'Flusso dati statici sensori'!R297</f>
        <v>0.05</v>
      </c>
      <c r="N374" s="267">
        <f>'Flusso dati statici sensori'!S297</f>
        <v>7.4999999999999997E-3</v>
      </c>
      <c r="O374" s="345">
        <f>'Flusso dati statici sensori'!T297</f>
        <v>7.4999999999999997E-3</v>
      </c>
      <c r="Q374" s="559"/>
      <c r="R374" s="337" t="s">
        <v>1150</v>
      </c>
      <c r="S374" s="344">
        <f>'Flusso dati statici sensori'!AD297</f>
        <v>4.9000000000000002E-2</v>
      </c>
      <c r="T374" s="339">
        <f>'Flusso dati statici sensori'!AE297</f>
        <v>6.9000000000000006E-2</v>
      </c>
      <c r="U374" s="351">
        <f>'Flusso dati statici sensori'!AF297</f>
        <v>4.9000000000000002E-2</v>
      </c>
      <c r="V374" s="267">
        <f>'Flusso dati statici sensori'!AG297</f>
        <v>7.3000000000000001E-3</v>
      </c>
      <c r="W374" s="345">
        <f>'Flusso dati statici sensori'!AH297</f>
        <v>7.4000000000000003E-3</v>
      </c>
    </row>
    <row r="375" spans="1:23" x14ac:dyDescent="0.2">
      <c r="A375" s="556"/>
      <c r="B375" s="337" t="s">
        <v>1151</v>
      </c>
      <c r="C375" s="344">
        <f>'Flusso dati statici sensori'!B324</f>
        <v>4.5999999999999999E-2</v>
      </c>
      <c r="D375" s="339">
        <f>'Flusso dati statici sensori'!C324</f>
        <v>6.4000000000000001E-2</v>
      </c>
      <c r="E375" s="351">
        <f>'Flusso dati statici sensori'!D324</f>
        <v>4.5999999999999999E-2</v>
      </c>
      <c r="F375" s="267">
        <f>'Flusso dati statici sensori'!E324</f>
        <v>6.8999999999999999E-3</v>
      </c>
      <c r="G375" s="345">
        <f>'Flusso dati statici sensori'!F324</f>
        <v>6.8999999999999999E-3</v>
      </c>
      <c r="I375" s="556"/>
      <c r="J375" s="337" t="s">
        <v>1151</v>
      </c>
      <c r="K375" s="344">
        <f>'Flusso dati statici sensori'!P324</f>
        <v>4.5999999999999999E-2</v>
      </c>
      <c r="L375" s="339">
        <f>'Flusso dati statici sensori'!Q324</f>
        <v>6.5000000000000002E-2</v>
      </c>
      <c r="M375" s="351">
        <f>'Flusso dati statici sensori'!R324</f>
        <v>4.5999999999999999E-2</v>
      </c>
      <c r="N375" s="267">
        <f>'Flusso dati statici sensori'!S324</f>
        <v>6.8999999999999999E-3</v>
      </c>
      <c r="O375" s="345">
        <f>'Flusso dati statici sensori'!T324</f>
        <v>6.8999999999999999E-3</v>
      </c>
      <c r="Q375" s="559"/>
      <c r="R375" s="337" t="s">
        <v>1151</v>
      </c>
      <c r="S375" s="344">
        <f>'Flusso dati statici sensori'!AD324</f>
        <v>4.4999999999999998E-2</v>
      </c>
      <c r="T375" s="339">
        <f>'Flusso dati statici sensori'!AE324</f>
        <v>6.3E-2</v>
      </c>
      <c r="U375" s="351">
        <f>'Flusso dati statici sensori'!AF324</f>
        <v>4.4999999999999998E-2</v>
      </c>
      <c r="V375" s="267">
        <f>'Flusso dati statici sensori'!AG324</f>
        <v>6.7999999999999996E-3</v>
      </c>
      <c r="W375" s="345">
        <f>'Flusso dati statici sensori'!AH324</f>
        <v>6.7999999999999996E-3</v>
      </c>
    </row>
    <row r="376" spans="1:23" x14ac:dyDescent="0.2">
      <c r="A376" s="556"/>
      <c r="B376" s="337" t="s">
        <v>1152</v>
      </c>
      <c r="C376" s="344">
        <f>'Flusso dati statici sensori'!B351</f>
        <v>5.6000000000000001E-2</v>
      </c>
      <c r="D376" s="339">
        <f>'Flusso dati statici sensori'!C351</f>
        <v>7.8E-2</v>
      </c>
      <c r="E376" s="351">
        <f>'Flusso dati statici sensori'!D351</f>
        <v>5.5E-2</v>
      </c>
      <c r="F376" s="267">
        <f>'Flusso dati statici sensori'!E351</f>
        <v>8.3999999999999995E-3</v>
      </c>
      <c r="G376" s="345">
        <f>'Flusso dati statici sensori'!F351</f>
        <v>8.2000000000000007E-3</v>
      </c>
      <c r="I376" s="556"/>
      <c r="J376" s="337" t="s">
        <v>1152</v>
      </c>
      <c r="K376" s="344">
        <f>'Flusso dati statici sensori'!P351</f>
        <v>5.6000000000000001E-2</v>
      </c>
      <c r="L376" s="339">
        <f>'Flusso dati statici sensori'!Q351</f>
        <v>0.08</v>
      </c>
      <c r="M376" s="351">
        <f>'Flusso dati statici sensori'!R351</f>
        <v>5.7000000000000002E-2</v>
      </c>
      <c r="N376" s="267">
        <f>'Flusso dati statici sensori'!S351</f>
        <v>8.5000000000000006E-3</v>
      </c>
      <c r="O376" s="345">
        <f>'Flusso dati statici sensori'!T351</f>
        <v>8.5000000000000006E-3</v>
      </c>
      <c r="Q376" s="559"/>
      <c r="R376" s="337" t="s">
        <v>1152</v>
      </c>
      <c r="S376" s="344">
        <f>'Flusso dati statici sensori'!AD351</f>
        <v>5.2999999999999999E-2</v>
      </c>
      <c r="T376" s="339">
        <f>'Flusso dati statici sensori'!AE351</f>
        <v>7.5999999999999998E-2</v>
      </c>
      <c r="U376" s="351">
        <f>'Flusso dati statici sensori'!AF351</f>
        <v>5.3999999999999999E-2</v>
      </c>
      <c r="V376" s="267">
        <f>'Flusso dati statici sensori'!AG351</f>
        <v>8.0999999999999996E-3</v>
      </c>
      <c r="W376" s="345">
        <f>'Flusso dati statici sensori'!AH351</f>
        <v>8.2000000000000007E-3</v>
      </c>
    </row>
    <row r="377" spans="1:23" x14ac:dyDescent="0.2">
      <c r="A377" s="556"/>
      <c r="B377" s="337" t="s">
        <v>1153</v>
      </c>
      <c r="C377" s="344">
        <f>'Flusso dati statici sensori'!B379</f>
        <v>0.05</v>
      </c>
      <c r="D377" s="339">
        <f>'Flusso dati statici sensori'!C379</f>
        <v>7.0999999999999994E-2</v>
      </c>
      <c r="E377" s="351">
        <f>'Flusso dati statici sensori'!D379</f>
        <v>0.05</v>
      </c>
      <c r="F377" s="267">
        <f>'Flusso dati statici sensori'!E379</f>
        <v>7.6E-3</v>
      </c>
      <c r="G377" s="345">
        <f>'Flusso dati statici sensori'!F379</f>
        <v>7.6E-3</v>
      </c>
      <c r="I377" s="556"/>
      <c r="J377" s="337" t="s">
        <v>1153</v>
      </c>
      <c r="K377" s="344">
        <f>'Flusso dati statici sensori'!P379</f>
        <v>0.05</v>
      </c>
      <c r="L377" s="339">
        <f>'Flusso dati statici sensori'!Q379</f>
        <v>7.0999999999999994E-2</v>
      </c>
      <c r="M377" s="351">
        <f>'Flusso dati statici sensori'!R379</f>
        <v>0.05</v>
      </c>
      <c r="N377" s="267">
        <f>'Flusso dati statici sensori'!S379</f>
        <v>7.6E-3</v>
      </c>
      <c r="O377" s="345">
        <f>'Flusso dati statici sensori'!T379</f>
        <v>7.6E-3</v>
      </c>
      <c r="Q377" s="559"/>
      <c r="R377" s="337" t="s">
        <v>1153</v>
      </c>
      <c r="S377" s="344">
        <f>'Flusso dati statici sensori'!AD379</f>
        <v>4.9000000000000002E-2</v>
      </c>
      <c r="T377" s="339">
        <f>'Flusso dati statici sensori'!AE379</f>
        <v>6.9000000000000006E-2</v>
      </c>
      <c r="U377" s="351">
        <f>'Flusso dati statici sensori'!AF379</f>
        <v>4.9000000000000002E-2</v>
      </c>
      <c r="V377" s="267">
        <f>'Flusso dati statici sensori'!AG379</f>
        <v>7.3000000000000001E-3</v>
      </c>
      <c r="W377" s="345">
        <f>'Flusso dati statici sensori'!AH379</f>
        <v>7.4000000000000003E-3</v>
      </c>
    </row>
    <row r="378" spans="1:23" ht="16" thickBot="1" x14ac:dyDescent="0.25">
      <c r="A378" s="557"/>
      <c r="B378" s="338" t="s">
        <v>1154</v>
      </c>
      <c r="C378" s="346">
        <f>'Flusso dati statici sensori'!B407</f>
        <v>5.1999999999999998E-2</v>
      </c>
      <c r="D378" s="347">
        <f>'Flusso dati statici sensori'!C407</f>
        <v>7.2999999999999995E-2</v>
      </c>
      <c r="E378" s="352">
        <f>'Flusso dati statici sensori'!D407</f>
        <v>5.0999999999999997E-2</v>
      </c>
      <c r="F378" s="249">
        <f>'Flusso dati statici sensori'!E407</f>
        <v>7.9000000000000008E-3</v>
      </c>
      <c r="G378" s="349">
        <f>'Flusso dati statici sensori'!F407</f>
        <v>7.7000000000000002E-3</v>
      </c>
      <c r="I378" s="557"/>
      <c r="J378" s="338" t="s">
        <v>1154</v>
      </c>
      <c r="K378" s="346">
        <f>'Flusso dati statici sensori'!P407</f>
        <v>5.3999999999999999E-2</v>
      </c>
      <c r="L378" s="347">
        <f>'Flusso dati statici sensori'!Q407</f>
        <v>7.4999999999999997E-2</v>
      </c>
      <c r="M378" s="352">
        <f>'Flusso dati statici sensori'!R407</f>
        <v>5.3999999999999999E-2</v>
      </c>
      <c r="N378" s="249">
        <f>'Flusso dati statici sensori'!S407</f>
        <v>8.2000000000000007E-3</v>
      </c>
      <c r="O378" s="349">
        <f>'Flusso dati statici sensori'!T407</f>
        <v>8.0000000000000002E-3</v>
      </c>
      <c r="Q378" s="560"/>
      <c r="R378" s="338" t="s">
        <v>1154</v>
      </c>
      <c r="S378" s="346">
        <f>'Flusso dati statici sensori'!AD407</f>
        <v>4.9000000000000002E-2</v>
      </c>
      <c r="T378" s="347">
        <f>'Flusso dati statici sensori'!AE407</f>
        <v>7.0000000000000007E-2</v>
      </c>
      <c r="U378" s="352">
        <f>'Flusso dati statici sensori'!AF407</f>
        <v>4.9000000000000002E-2</v>
      </c>
      <c r="V378" s="249">
        <f>'Flusso dati statici sensori'!AG407</f>
        <v>7.3000000000000001E-3</v>
      </c>
      <c r="W378" s="349">
        <f>'Flusso dati statici sensori'!AH407</f>
        <v>7.4000000000000003E-3</v>
      </c>
    </row>
    <row r="381" spans="1:23" ht="16" thickBot="1" x14ac:dyDescent="0.25"/>
    <row r="382" spans="1:23" ht="16" thickBot="1" x14ac:dyDescent="0.25">
      <c r="A382" s="543" t="s">
        <v>946</v>
      </c>
      <c r="B382" s="544"/>
      <c r="C382" s="544"/>
      <c r="D382" s="544"/>
      <c r="E382" s="544"/>
      <c r="F382" s="544"/>
      <c r="G382" s="545"/>
      <c r="I382" s="543" t="s">
        <v>946</v>
      </c>
      <c r="J382" s="544"/>
      <c r="K382" s="544"/>
      <c r="L382" s="544"/>
      <c r="M382" s="544"/>
      <c r="N382" s="544"/>
      <c r="O382" s="545"/>
      <c r="Q382" s="543" t="s">
        <v>946</v>
      </c>
      <c r="R382" s="544"/>
      <c r="S382" s="544"/>
      <c r="T382" s="544"/>
      <c r="U382" s="544"/>
      <c r="V382" s="544"/>
      <c r="W382" s="545"/>
    </row>
    <row r="383" spans="1:23" ht="16" thickBot="1" x14ac:dyDescent="0.25">
      <c r="A383" s="546" t="s">
        <v>1156</v>
      </c>
      <c r="B383" s="548" t="s">
        <v>790</v>
      </c>
      <c r="C383" s="550" t="s">
        <v>1092</v>
      </c>
      <c r="D383" s="551"/>
      <c r="E383" s="552"/>
      <c r="F383" s="553" t="s">
        <v>958</v>
      </c>
      <c r="G383" s="554"/>
      <c r="I383" s="546" t="s">
        <v>1156</v>
      </c>
      <c r="J383" s="548" t="s">
        <v>790</v>
      </c>
      <c r="K383" s="550" t="s">
        <v>1092</v>
      </c>
      <c r="L383" s="551"/>
      <c r="M383" s="552"/>
      <c r="N383" s="553" t="s">
        <v>958</v>
      </c>
      <c r="O383" s="554"/>
      <c r="Q383" s="546" t="s">
        <v>1156</v>
      </c>
      <c r="R383" s="548" t="s">
        <v>790</v>
      </c>
      <c r="S383" s="550" t="s">
        <v>1092</v>
      </c>
      <c r="T383" s="551"/>
      <c r="U383" s="552"/>
      <c r="V383" s="553" t="s">
        <v>958</v>
      </c>
      <c r="W383" s="554"/>
    </row>
    <row r="384" spans="1:23" ht="16" thickBot="1" x14ac:dyDescent="0.25">
      <c r="A384" s="547"/>
      <c r="B384" s="549"/>
      <c r="C384" s="327" t="s">
        <v>950</v>
      </c>
      <c r="D384" s="327" t="s">
        <v>951</v>
      </c>
      <c r="E384" s="327" t="s">
        <v>952</v>
      </c>
      <c r="F384" s="327" t="s">
        <v>956</v>
      </c>
      <c r="G384" s="327" t="s">
        <v>957</v>
      </c>
      <c r="I384" s="547"/>
      <c r="J384" s="549"/>
      <c r="K384" s="327" t="s">
        <v>950</v>
      </c>
      <c r="L384" s="327" t="s">
        <v>951</v>
      </c>
      <c r="M384" s="327" t="s">
        <v>952</v>
      </c>
      <c r="N384" s="327" t="s">
        <v>956</v>
      </c>
      <c r="O384" s="327" t="s">
        <v>957</v>
      </c>
      <c r="Q384" s="547"/>
      <c r="R384" s="549"/>
      <c r="S384" s="327" t="s">
        <v>950</v>
      </c>
      <c r="T384" s="327" t="s">
        <v>951</v>
      </c>
      <c r="U384" s="327" t="s">
        <v>952</v>
      </c>
      <c r="V384" s="327" t="s">
        <v>956</v>
      </c>
      <c r="W384" s="327" t="s">
        <v>957</v>
      </c>
    </row>
    <row r="385" spans="1:23" x14ac:dyDescent="0.2">
      <c r="A385" s="555" t="s">
        <v>1155</v>
      </c>
      <c r="B385" s="336" t="s">
        <v>1140</v>
      </c>
      <c r="C385" s="328">
        <f>'Flusso dati statici sensori'!B28</f>
        <v>0.05</v>
      </c>
      <c r="D385" s="341">
        <f>'Flusso dati statici sensori'!C28</f>
        <v>6.9000000000000006E-2</v>
      </c>
      <c r="E385" s="350">
        <f>'Flusso dati statici sensori'!D28</f>
        <v>4.9000000000000002E-2</v>
      </c>
      <c r="F385" s="266">
        <f>'Flusso dati statici sensori'!E28</f>
        <v>7.4999999999999997E-3</v>
      </c>
      <c r="G385" s="343">
        <f>'Flusso dati statici sensori'!F28</f>
        <v>7.4000000000000003E-3</v>
      </c>
      <c r="I385" s="555" t="s">
        <v>1157</v>
      </c>
      <c r="J385" s="336" t="s">
        <v>1140</v>
      </c>
      <c r="K385" s="328">
        <f>'Flusso dati statici sensori'!P28</f>
        <v>5.1999999999999998E-2</v>
      </c>
      <c r="L385" s="341">
        <f>'Flusso dati statici sensori'!Q28</f>
        <v>7.2999999999999995E-2</v>
      </c>
      <c r="M385" s="350">
        <f>'Flusso dati statici sensori'!R28</f>
        <v>5.0999999999999997E-2</v>
      </c>
      <c r="N385" s="266">
        <f>'Flusso dati statici sensori'!S28</f>
        <v>7.7999999999999996E-3</v>
      </c>
      <c r="O385" s="343">
        <f>'Flusso dati statici sensori'!T28</f>
        <v>7.7000000000000002E-3</v>
      </c>
      <c r="Q385" s="558" t="s">
        <v>1158</v>
      </c>
      <c r="R385" s="336" t="s">
        <v>1140</v>
      </c>
      <c r="S385" s="328">
        <f>'Flusso dati statici sensori'!AD28</f>
        <v>5.0999999999999997E-2</v>
      </c>
      <c r="T385" s="341">
        <f>'Flusso dati statici sensori'!AE28</f>
        <v>7.1999999999999995E-2</v>
      </c>
      <c r="U385" s="350">
        <f>'Flusso dati statici sensori'!AF28</f>
        <v>5.0999999999999997E-2</v>
      </c>
      <c r="V385" s="266">
        <f>'Flusso dati statici sensori'!AG28</f>
        <v>7.7000000000000002E-3</v>
      </c>
      <c r="W385" s="343">
        <f>'Flusso dati statici sensori'!AH28</f>
        <v>7.7000000000000002E-3</v>
      </c>
    </row>
    <row r="386" spans="1:23" x14ac:dyDescent="0.2">
      <c r="A386" s="556"/>
      <c r="B386" s="337" t="s">
        <v>1141</v>
      </c>
      <c r="C386" s="344">
        <f>'Flusso dati statici sensori'!B54</f>
        <v>5.3999999999999999E-2</v>
      </c>
      <c r="D386" s="339">
        <f>'Flusso dati statici sensori'!C54</f>
        <v>7.4999999999999997E-2</v>
      </c>
      <c r="E386" s="351">
        <f>'Flusso dati statici sensori'!D54</f>
        <v>5.2999999999999999E-2</v>
      </c>
      <c r="F386" s="267">
        <f>'Flusso dati statici sensori'!E54</f>
        <v>8.0999999999999996E-3</v>
      </c>
      <c r="G386" s="345">
        <f>'Flusso dati statici sensori'!F54</f>
        <v>7.7000000000000002E-3</v>
      </c>
      <c r="I386" s="556"/>
      <c r="J386" s="337" t="s">
        <v>1141</v>
      </c>
      <c r="K386" s="344">
        <f>'Flusso dati statici sensori'!P54</f>
        <v>4.5999999999999999E-2</v>
      </c>
      <c r="L386" s="339">
        <f>'Flusso dati statici sensori'!Q54</f>
        <v>6.4000000000000001E-2</v>
      </c>
      <c r="M386" s="351">
        <f>'Flusso dati statici sensori'!R54</f>
        <v>4.5999999999999999E-2</v>
      </c>
      <c r="N386" s="267">
        <f>'Flusso dati statici sensori'!S54</f>
        <v>6.7999999999999996E-3</v>
      </c>
      <c r="O386" s="345">
        <f>'Flusso dati statici sensori'!T54</f>
        <v>6.7999999999999996E-3</v>
      </c>
      <c r="Q386" s="559"/>
      <c r="R386" s="337" t="s">
        <v>1141</v>
      </c>
      <c r="S386" s="344">
        <f>'Flusso dati statici sensori'!AD54</f>
        <v>5.2999999999999999E-2</v>
      </c>
      <c r="T386" s="339">
        <f>'Flusso dati statici sensori'!AE54</f>
        <v>7.4999999999999997E-2</v>
      </c>
      <c r="U386" s="351">
        <f>'Flusso dati statici sensori'!AF54</f>
        <v>5.2999999999999999E-2</v>
      </c>
      <c r="V386" s="267">
        <f>'Flusso dati statici sensori'!AG54</f>
        <v>7.9000000000000008E-3</v>
      </c>
      <c r="W386" s="345">
        <f>'Flusso dati statici sensori'!AH54</f>
        <v>8.0999999999999996E-3</v>
      </c>
    </row>
    <row r="387" spans="1:23" x14ac:dyDescent="0.2">
      <c r="A387" s="556"/>
      <c r="B387" s="337" t="s">
        <v>1142</v>
      </c>
      <c r="C387" s="344">
        <f>'Flusso dati statici sensori'!B81</f>
        <v>4.4999999999999998E-2</v>
      </c>
      <c r="D387" s="339">
        <f>'Flusso dati statici sensori'!C81</f>
        <v>6.3E-2</v>
      </c>
      <c r="E387" s="351">
        <f>'Flusso dati statici sensori'!D81</f>
        <v>4.4999999999999998E-2</v>
      </c>
      <c r="F387" s="267">
        <f>'Flusso dati statici sensori'!E81</f>
        <v>6.7999999999999996E-3</v>
      </c>
      <c r="G387" s="345">
        <f>'Flusso dati statici sensori'!F81</f>
        <v>6.7999999999999996E-3</v>
      </c>
      <c r="I387" s="556"/>
      <c r="J387" s="337" t="s">
        <v>1142</v>
      </c>
      <c r="K387" s="344">
        <f>'Flusso dati statici sensori'!P81</f>
        <v>5.2999999999999999E-2</v>
      </c>
      <c r="L387" s="339">
        <f>'Flusso dati statici sensori'!Q81</f>
        <v>7.4999999999999997E-2</v>
      </c>
      <c r="M387" s="351">
        <f>'Flusso dati statici sensori'!R81</f>
        <v>5.2999999999999999E-2</v>
      </c>
      <c r="N387" s="267">
        <f>'Flusso dati statici sensori'!S81</f>
        <v>8.0000000000000002E-3</v>
      </c>
      <c r="O387" s="345">
        <f>'Flusso dati statici sensori'!T81</f>
        <v>7.9000000000000008E-3</v>
      </c>
      <c r="Q387" s="559"/>
      <c r="R387" s="337" t="s">
        <v>1142</v>
      </c>
      <c r="S387" s="344">
        <f>'Flusso dati statici sensori'!AD81</f>
        <v>5.1999999999999998E-2</v>
      </c>
      <c r="T387" s="339">
        <f>'Flusso dati statici sensori'!AE81</f>
        <v>7.3999999999999996E-2</v>
      </c>
      <c r="U387" s="351">
        <f>'Flusso dati statici sensori'!AF81</f>
        <v>5.1999999999999998E-2</v>
      </c>
      <c r="V387" s="267">
        <f>'Flusso dati statici sensori'!AG81</f>
        <v>7.7999999999999996E-3</v>
      </c>
      <c r="W387" s="345">
        <f>'Flusso dati statici sensori'!AH81</f>
        <v>8.0000000000000002E-3</v>
      </c>
    </row>
    <row r="388" spans="1:23" x14ac:dyDescent="0.2">
      <c r="A388" s="556"/>
      <c r="B388" s="337" t="s">
        <v>1143</v>
      </c>
      <c r="C388" s="344">
        <f>'Flusso dati statici sensori'!B108</f>
        <v>4.9000000000000002E-2</v>
      </c>
      <c r="D388" s="339">
        <f>'Flusso dati statici sensori'!C108</f>
        <v>6.8000000000000005E-2</v>
      </c>
      <c r="E388" s="351">
        <f>'Flusso dati statici sensori'!D108</f>
        <v>4.9000000000000002E-2</v>
      </c>
      <c r="F388" s="267">
        <f>'Flusso dati statici sensori'!E108</f>
        <v>7.4000000000000003E-3</v>
      </c>
      <c r="G388" s="345">
        <f>'Flusso dati statici sensori'!F108</f>
        <v>7.1999999999999998E-3</v>
      </c>
      <c r="I388" s="556"/>
      <c r="J388" s="337" t="s">
        <v>1143</v>
      </c>
      <c r="K388" s="344">
        <f>'Flusso dati statici sensori'!P108</f>
        <v>5.0999999999999997E-2</v>
      </c>
      <c r="L388" s="339">
        <f>'Flusso dati statici sensori'!Q108</f>
        <v>7.1999999999999995E-2</v>
      </c>
      <c r="M388" s="351">
        <f>'Flusso dati statici sensori'!R108</f>
        <v>0.05</v>
      </c>
      <c r="N388" s="267">
        <f>'Flusso dati statici sensori'!S108</f>
        <v>7.7000000000000002E-3</v>
      </c>
      <c r="O388" s="345">
        <f>'Flusso dati statici sensori'!T108</f>
        <v>7.6E-3</v>
      </c>
      <c r="Q388" s="559"/>
      <c r="R388" s="337" t="s">
        <v>1143</v>
      </c>
      <c r="S388" s="344">
        <f>'Flusso dati statici sensori'!AD108</f>
        <v>5.0999999999999997E-2</v>
      </c>
      <c r="T388" s="339">
        <f>'Flusso dati statici sensori'!AE108</f>
        <v>7.1999999999999995E-2</v>
      </c>
      <c r="U388" s="351">
        <f>'Flusso dati statici sensori'!AF108</f>
        <v>5.0999999999999997E-2</v>
      </c>
      <c r="V388" s="267">
        <f>'Flusso dati statici sensori'!AG108</f>
        <v>7.7000000000000002E-3</v>
      </c>
      <c r="W388" s="345">
        <f>'Flusso dati statici sensori'!AH108</f>
        <v>7.7000000000000002E-3</v>
      </c>
    </row>
    <row r="389" spans="1:23" x14ac:dyDescent="0.2">
      <c r="A389" s="556"/>
      <c r="B389" s="337" t="s">
        <v>1144</v>
      </c>
      <c r="C389" s="344">
        <f>'Flusso dati statici sensori'!B135</f>
        <v>0.05</v>
      </c>
      <c r="D389" s="339">
        <f>'Flusso dati statici sensori'!C135</f>
        <v>6.9000000000000006E-2</v>
      </c>
      <c r="E389" s="351">
        <f>'Flusso dati statici sensori'!D135</f>
        <v>4.9000000000000002E-2</v>
      </c>
      <c r="F389" s="267">
        <f>'Flusso dati statici sensori'!E135</f>
        <v>7.4000000000000003E-3</v>
      </c>
      <c r="G389" s="345">
        <f>'Flusso dati statici sensori'!F135</f>
        <v>7.1999999999999998E-3</v>
      </c>
      <c r="I389" s="556"/>
      <c r="J389" s="337" t="s">
        <v>1144</v>
      </c>
      <c r="K389" s="344">
        <f>'Flusso dati statici sensori'!P135</f>
        <v>5.1999999999999998E-2</v>
      </c>
      <c r="L389" s="339">
        <f>'Flusso dati statici sensori'!Q135</f>
        <v>7.2999999999999995E-2</v>
      </c>
      <c r="M389" s="351">
        <f>'Flusso dati statici sensori'!R135</f>
        <v>0.05</v>
      </c>
      <c r="N389" s="267">
        <f>'Flusso dati statici sensori'!S135</f>
        <v>7.9000000000000008E-3</v>
      </c>
      <c r="O389" s="345">
        <f>'Flusso dati statici sensori'!T135</f>
        <v>7.7000000000000002E-3</v>
      </c>
      <c r="Q389" s="559"/>
      <c r="R389" s="337" t="s">
        <v>1144</v>
      </c>
      <c r="S389" s="344">
        <f>'Flusso dati statici sensori'!AD135</f>
        <v>5.0999999999999997E-2</v>
      </c>
      <c r="T389" s="339">
        <f>'Flusso dati statici sensori'!AE135</f>
        <v>7.2999999999999995E-2</v>
      </c>
      <c r="U389" s="351">
        <f>'Flusso dati statici sensori'!AF135</f>
        <v>5.1999999999999998E-2</v>
      </c>
      <c r="V389" s="267">
        <f>'Flusso dati statici sensori'!AG135</f>
        <v>7.9000000000000008E-3</v>
      </c>
      <c r="W389" s="345">
        <f>'Flusso dati statici sensori'!AH135</f>
        <v>7.7000000000000002E-3</v>
      </c>
    </row>
    <row r="390" spans="1:23" x14ac:dyDescent="0.2">
      <c r="A390" s="556"/>
      <c r="B390" s="337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5">
        <f>'Flusso dati statici sensori'!F162</f>
        <v>7.3000000000000001E-3</v>
      </c>
      <c r="I390" s="556"/>
      <c r="J390" s="337" t="s">
        <v>1145</v>
      </c>
      <c r="K390" s="215">
        <f>'Flusso dati statici sensori'!P162</f>
        <v>5.2999999999999999E-2</v>
      </c>
      <c r="L390" s="214">
        <f>'Flusso dati statici sensori'!Q162</f>
        <v>7.3999999999999996E-2</v>
      </c>
      <c r="M390" s="179">
        <f>'Flusso dati statici sensori'!R162</f>
        <v>5.1999999999999998E-2</v>
      </c>
      <c r="N390" s="267">
        <f>'Flusso dati statici sensori'!S162</f>
        <v>8.0999999999999996E-3</v>
      </c>
      <c r="O390" s="345">
        <f>'Flusso dati statici sensori'!T162</f>
        <v>7.7999999999999996E-3</v>
      </c>
      <c r="Q390" s="559"/>
      <c r="R390" s="337" t="s">
        <v>1145</v>
      </c>
      <c r="S390" s="215">
        <f>'Flusso dati statici sensori'!AD162</f>
        <v>5.3999999999999999E-2</v>
      </c>
      <c r="T390" s="214">
        <f>'Flusso dati statici sensori'!AE162</f>
        <v>7.5999999999999998E-2</v>
      </c>
      <c r="U390" s="179">
        <f>'Flusso dati statici sensori'!AF162</f>
        <v>5.2999999999999999E-2</v>
      </c>
      <c r="V390" s="267">
        <f>'Flusso dati statici sensori'!AG162</f>
        <v>8.0999999999999996E-3</v>
      </c>
      <c r="W390" s="345">
        <f>'Flusso dati statici sensori'!AH162</f>
        <v>8.0000000000000002E-3</v>
      </c>
    </row>
    <row r="391" spans="1:23" x14ac:dyDescent="0.2">
      <c r="A391" s="556"/>
      <c r="B391" s="337" t="s">
        <v>1146</v>
      </c>
      <c r="C391" s="344">
        <f>'Flusso dati statici sensori'!B189</f>
        <v>4.5999999999999999E-2</v>
      </c>
      <c r="D391" s="339">
        <f>'Flusso dati statici sensori'!C189</f>
        <v>6.5000000000000002E-2</v>
      </c>
      <c r="E391" s="351">
        <f>'Flusso dati statici sensori'!D189</f>
        <v>4.5999999999999999E-2</v>
      </c>
      <c r="F391" s="267">
        <f>'Flusso dati statici sensori'!E189</f>
        <v>7.1000000000000004E-3</v>
      </c>
      <c r="G391" s="345">
        <f>'Flusso dati statici sensori'!F189</f>
        <v>7.0000000000000001E-3</v>
      </c>
      <c r="I391" s="556"/>
      <c r="J391" s="337" t="s">
        <v>1146</v>
      </c>
      <c r="K391" s="344">
        <f>'Flusso dati statici sensori'!P189</f>
        <v>4.8000000000000001E-2</v>
      </c>
      <c r="L391" s="339">
        <f>'Flusso dati statici sensori'!Q189</f>
        <v>6.7000000000000004E-2</v>
      </c>
      <c r="M391" s="351">
        <f>'Flusso dati statici sensori'!R189</f>
        <v>4.8000000000000001E-2</v>
      </c>
      <c r="N391" s="267">
        <f>'Flusso dati statici sensori'!S189</f>
        <v>7.3000000000000001E-3</v>
      </c>
      <c r="O391" s="345">
        <f>'Flusso dati statici sensori'!T189</f>
        <v>7.1999999999999998E-3</v>
      </c>
      <c r="Q391" s="559"/>
      <c r="R391" s="337" t="s">
        <v>1146</v>
      </c>
      <c r="S391" s="344">
        <f>'Flusso dati statici sensori'!AD189</f>
        <v>4.8000000000000001E-2</v>
      </c>
      <c r="T391" s="339">
        <f>'Flusso dati statici sensori'!AE189</f>
        <v>6.8000000000000005E-2</v>
      </c>
      <c r="U391" s="351">
        <f>'Flusso dati statici sensori'!AF189</f>
        <v>4.8000000000000001E-2</v>
      </c>
      <c r="V391" s="267">
        <f>'Flusso dati statici sensori'!AG189</f>
        <v>7.1999999999999998E-3</v>
      </c>
      <c r="W391" s="345">
        <f>'Flusso dati statici sensori'!AH189</f>
        <v>7.1999999999999998E-3</v>
      </c>
    </row>
    <row r="392" spans="1:23" x14ac:dyDescent="0.2">
      <c r="A392" s="556"/>
      <c r="B392" s="337" t="s">
        <v>1147</v>
      </c>
      <c r="C392" s="344">
        <f>'Flusso dati statici sensori'!B213</f>
        <v>4.7E-2</v>
      </c>
      <c r="D392" s="339">
        <f>'Flusso dati statici sensori'!C213</f>
        <v>6.5000000000000002E-2</v>
      </c>
      <c r="E392" s="351">
        <f>'Flusso dati statici sensori'!D213</f>
        <v>4.5999999999999999E-2</v>
      </c>
      <c r="F392" s="267">
        <f>'Flusso dati statici sensori'!E213</f>
        <v>7.0000000000000001E-3</v>
      </c>
      <c r="G392" s="345">
        <f>'Flusso dati statici sensori'!F213</f>
        <v>7.0000000000000001E-3</v>
      </c>
      <c r="I392" s="556"/>
      <c r="J392" s="337" t="s">
        <v>1147</v>
      </c>
      <c r="K392" s="344">
        <f>'Flusso dati statici sensori'!P213</f>
        <v>4.7E-2</v>
      </c>
      <c r="L392" s="339">
        <f>'Flusso dati statici sensori'!Q213</f>
        <v>6.6000000000000003E-2</v>
      </c>
      <c r="M392" s="351">
        <f>'Flusso dati statici sensori'!R213</f>
        <v>4.7E-2</v>
      </c>
      <c r="N392" s="267">
        <f>'Flusso dati statici sensori'!S213</f>
        <v>7.1000000000000004E-3</v>
      </c>
      <c r="O392" s="345">
        <f>'Flusso dati statici sensori'!T213</f>
        <v>7.1000000000000004E-3</v>
      </c>
      <c r="Q392" s="559"/>
      <c r="R392" s="337" t="s">
        <v>1147</v>
      </c>
      <c r="S392" s="344">
        <f>'Flusso dati statici sensori'!AD213</f>
        <v>4.5999999999999999E-2</v>
      </c>
      <c r="T392" s="339">
        <f>'Flusso dati statici sensori'!AE213</f>
        <v>6.5000000000000002E-2</v>
      </c>
      <c r="U392" s="351">
        <f>'Flusso dati statici sensori'!AF213</f>
        <v>4.7E-2</v>
      </c>
      <c r="V392" s="267">
        <f>'Flusso dati statici sensori'!AG213</f>
        <v>7.0000000000000001E-3</v>
      </c>
      <c r="W392" s="345">
        <f>'Flusso dati statici sensori'!AH213</f>
        <v>7.0000000000000001E-3</v>
      </c>
    </row>
    <row r="393" spans="1:23" x14ac:dyDescent="0.2">
      <c r="A393" s="556"/>
      <c r="B393" s="337" t="s">
        <v>1148</v>
      </c>
      <c r="C393" s="344">
        <f>'Flusso dati statici sensori'!B244</f>
        <v>5.5E-2</v>
      </c>
      <c r="D393" s="339">
        <f>'Flusso dati statici sensori'!C244</f>
        <v>7.6999999999999999E-2</v>
      </c>
      <c r="E393" s="351">
        <f>'Flusso dati statici sensori'!D244</f>
        <v>5.5E-2</v>
      </c>
      <c r="F393" s="267">
        <f>'Flusso dati statici sensori'!E244</f>
        <v>8.6999999999999994E-3</v>
      </c>
      <c r="G393" s="345">
        <f>'Flusso dati statici sensori'!F244</f>
        <v>8.6E-3</v>
      </c>
      <c r="I393" s="556"/>
      <c r="J393" s="337" t="s">
        <v>1148</v>
      </c>
      <c r="K393" s="344">
        <f>'Flusso dati statici sensori'!P244</f>
        <v>5.3999999999999999E-2</v>
      </c>
      <c r="L393" s="339">
        <f>'Flusso dati statici sensori'!Q244</f>
        <v>7.3999999999999996E-2</v>
      </c>
      <c r="M393" s="351">
        <f>'Flusso dati statici sensori'!R244</f>
        <v>5.1999999999999998E-2</v>
      </c>
      <c r="N393" s="267">
        <f>'Flusso dati statici sensori'!S244</f>
        <v>8.0999999999999996E-3</v>
      </c>
      <c r="O393" s="345">
        <f>'Flusso dati statici sensori'!T244</f>
        <v>7.7999999999999996E-3</v>
      </c>
      <c r="Q393" s="559"/>
      <c r="R393" s="337" t="s">
        <v>1148</v>
      </c>
      <c r="S393" s="344">
        <f>'Flusso dati statici sensori'!AD244</f>
        <v>4.4999999999999998E-2</v>
      </c>
      <c r="T393" s="339">
        <f>'Flusso dati statici sensori'!AE244</f>
        <v>6.3E-2</v>
      </c>
      <c r="U393" s="351">
        <f>'Flusso dati statici sensori'!AF244</f>
        <v>4.4999999999999998E-2</v>
      </c>
      <c r="V393" s="267">
        <f>'Flusso dati statici sensori'!AG244</f>
        <v>6.7999999999999996E-3</v>
      </c>
      <c r="W393" s="345">
        <f>'Flusso dati statici sensori'!AH244</f>
        <v>6.7999999999999996E-3</v>
      </c>
    </row>
    <row r="394" spans="1:23" x14ac:dyDescent="0.2">
      <c r="A394" s="556"/>
      <c r="B394" s="337" t="s">
        <v>1149</v>
      </c>
      <c r="C394" s="344">
        <f>'Flusso dati statici sensori'!B271</f>
        <v>5.8000000000000003E-2</v>
      </c>
      <c r="D394" s="339">
        <f>'Flusso dati statici sensori'!C271</f>
        <v>8.1000000000000003E-2</v>
      </c>
      <c r="E394" s="351">
        <f>'Flusso dati statici sensori'!D271</f>
        <v>5.7000000000000002E-2</v>
      </c>
      <c r="F394" s="267">
        <f>'Flusso dati statici sensori'!E271</f>
        <v>8.8000000000000005E-3</v>
      </c>
      <c r="G394" s="345">
        <f>'Flusso dati statici sensori'!F271</f>
        <v>8.6999999999999994E-3</v>
      </c>
      <c r="I394" s="556"/>
      <c r="J394" s="337" t="s">
        <v>1149</v>
      </c>
      <c r="K394" s="344">
        <f>'Flusso dati statici sensori'!P271</f>
        <v>5.8999999999999997E-2</v>
      </c>
      <c r="L394" s="339">
        <f>'Flusso dati statici sensori'!Q271</f>
        <v>8.4000000000000005E-2</v>
      </c>
      <c r="M394" s="351">
        <f>'Flusso dati statici sensori'!R271</f>
        <v>5.8999999999999997E-2</v>
      </c>
      <c r="N394" s="267">
        <f>'Flusso dati statici sensori'!S271</f>
        <v>8.8999999999999999E-3</v>
      </c>
      <c r="O394" s="345">
        <f>'Flusso dati statici sensori'!T271</f>
        <v>8.9999999999999993E-3</v>
      </c>
      <c r="Q394" s="559"/>
      <c r="R394" s="337" t="s">
        <v>1149</v>
      </c>
      <c r="S394" s="344">
        <f>'Flusso dati statici sensori'!AD271</f>
        <v>5.6000000000000001E-2</v>
      </c>
      <c r="T394" s="339">
        <f>'Flusso dati statici sensori'!AE271</f>
        <v>7.9000000000000001E-2</v>
      </c>
      <c r="U394" s="351">
        <f>'Flusso dati statici sensori'!AF271</f>
        <v>5.7000000000000002E-2</v>
      </c>
      <c r="V394" s="267">
        <f>'Flusso dati statici sensori'!AG271</f>
        <v>8.3000000000000001E-3</v>
      </c>
      <c r="W394" s="345">
        <f>'Flusso dati statici sensori'!AH271</f>
        <v>8.6E-3</v>
      </c>
    </row>
    <row r="395" spans="1:23" x14ac:dyDescent="0.2">
      <c r="A395" s="556"/>
      <c r="B395" s="337" t="s">
        <v>1150</v>
      </c>
      <c r="C395" s="344">
        <f>'Flusso dati statici sensori'!B298</f>
        <v>0.05</v>
      </c>
      <c r="D395" s="339">
        <f>'Flusso dati statici sensori'!C298</f>
        <v>7.0000000000000007E-2</v>
      </c>
      <c r="E395" s="351">
        <f>'Flusso dati statici sensori'!D298</f>
        <v>4.9000000000000002E-2</v>
      </c>
      <c r="F395" s="267">
        <f>'Flusso dati statici sensori'!E298</f>
        <v>7.4999999999999997E-3</v>
      </c>
      <c r="G395" s="345">
        <f>'Flusso dati statici sensori'!F298</f>
        <v>7.4000000000000003E-3</v>
      </c>
      <c r="I395" s="556"/>
      <c r="J395" s="337" t="s">
        <v>1150</v>
      </c>
      <c r="K395" s="344">
        <f>'Flusso dati statici sensori'!P298</f>
        <v>5.0999999999999997E-2</v>
      </c>
      <c r="L395" s="339">
        <f>'Flusso dati statici sensori'!Q298</f>
        <v>7.0999999999999994E-2</v>
      </c>
      <c r="M395" s="351">
        <f>'Flusso dati statici sensori'!R298</f>
        <v>5.0999999999999997E-2</v>
      </c>
      <c r="N395" s="267">
        <f>'Flusso dati statici sensori'!S298</f>
        <v>7.7000000000000002E-3</v>
      </c>
      <c r="O395" s="345">
        <f>'Flusso dati statici sensori'!T298</f>
        <v>7.6E-3</v>
      </c>
      <c r="Q395" s="559"/>
      <c r="R395" s="337" t="s">
        <v>1150</v>
      </c>
      <c r="S395" s="344">
        <f>'Flusso dati statici sensori'!AD298</f>
        <v>4.9000000000000002E-2</v>
      </c>
      <c r="T395" s="339">
        <f>'Flusso dati statici sensori'!AE298</f>
        <v>7.0000000000000007E-2</v>
      </c>
      <c r="U395" s="351">
        <f>'Flusso dati statici sensori'!AF298</f>
        <v>0.05</v>
      </c>
      <c r="V395" s="267">
        <f>'Flusso dati statici sensori'!AG298</f>
        <v>7.4999999999999997E-3</v>
      </c>
      <c r="W395" s="345">
        <f>'Flusso dati statici sensori'!AH298</f>
        <v>7.4999999999999997E-3</v>
      </c>
    </row>
    <row r="396" spans="1:23" x14ac:dyDescent="0.2">
      <c r="A396" s="556"/>
      <c r="B396" s="337" t="s">
        <v>1151</v>
      </c>
      <c r="C396" s="344">
        <f>'Flusso dati statici sensori'!B325</f>
        <v>4.5999999999999999E-2</v>
      </c>
      <c r="D396" s="339">
        <f>'Flusso dati statici sensori'!C325</f>
        <v>6.5000000000000002E-2</v>
      </c>
      <c r="E396" s="351">
        <f>'Flusso dati statici sensori'!D325</f>
        <v>4.5999999999999999E-2</v>
      </c>
      <c r="F396" s="267">
        <f>'Flusso dati statici sensori'!E325</f>
        <v>6.8999999999999999E-3</v>
      </c>
      <c r="G396" s="345">
        <f>'Flusso dati statici sensori'!F325</f>
        <v>6.8999999999999999E-3</v>
      </c>
      <c r="I396" s="556"/>
      <c r="J396" s="337" t="s">
        <v>1151</v>
      </c>
      <c r="K396" s="344">
        <f>'Flusso dati statici sensori'!P325</f>
        <v>4.5999999999999999E-2</v>
      </c>
      <c r="L396" s="339">
        <f>'Flusso dati statici sensori'!Q325</f>
        <v>6.5000000000000002E-2</v>
      </c>
      <c r="M396" s="351">
        <f>'Flusso dati statici sensori'!R325</f>
        <v>4.5999999999999999E-2</v>
      </c>
      <c r="N396" s="267">
        <f>'Flusso dati statici sensori'!S325</f>
        <v>6.8999999999999999E-3</v>
      </c>
      <c r="O396" s="345">
        <f>'Flusso dati statici sensori'!T325</f>
        <v>6.8999999999999999E-3</v>
      </c>
      <c r="Q396" s="559"/>
      <c r="R396" s="337" t="s">
        <v>1151</v>
      </c>
      <c r="S396" s="344">
        <f>'Flusso dati statici sensori'!AD325</f>
        <v>4.4999999999999998E-2</v>
      </c>
      <c r="T396" s="339">
        <f>'Flusso dati statici sensori'!AE325</f>
        <v>6.3E-2</v>
      </c>
      <c r="U396" s="351">
        <f>'Flusso dati statici sensori'!AF325</f>
        <v>4.4999999999999998E-2</v>
      </c>
      <c r="V396" s="267">
        <f>'Flusso dati statici sensori'!AG325</f>
        <v>6.7999999999999996E-3</v>
      </c>
      <c r="W396" s="345">
        <f>'Flusso dati statici sensori'!AH325</f>
        <v>6.7999999999999996E-3</v>
      </c>
    </row>
    <row r="397" spans="1:23" x14ac:dyDescent="0.2">
      <c r="A397" s="556"/>
      <c r="B397" s="337" t="s">
        <v>1152</v>
      </c>
      <c r="C397" s="344">
        <f>'Flusso dati statici sensori'!B352</f>
        <v>5.8000000000000003E-2</v>
      </c>
      <c r="D397" s="339">
        <f>'Flusso dati statici sensori'!C352</f>
        <v>8.1000000000000003E-2</v>
      </c>
      <c r="E397" s="351">
        <f>'Flusso dati statici sensori'!D352</f>
        <v>5.7000000000000002E-2</v>
      </c>
      <c r="F397" s="267">
        <f>'Flusso dati statici sensori'!E352</f>
        <v>8.8000000000000005E-3</v>
      </c>
      <c r="G397" s="345">
        <f>'Flusso dati statici sensori'!F352</f>
        <v>8.6E-3</v>
      </c>
      <c r="I397" s="556"/>
      <c r="J397" s="337" t="s">
        <v>1152</v>
      </c>
      <c r="K397" s="344">
        <f>'Flusso dati statici sensori'!P352</f>
        <v>5.8999999999999997E-2</v>
      </c>
      <c r="L397" s="339">
        <f>'Flusso dati statici sensori'!Q352</f>
        <v>8.3000000000000004E-2</v>
      </c>
      <c r="M397" s="351">
        <f>'Flusso dati statici sensori'!R352</f>
        <v>5.8999999999999997E-2</v>
      </c>
      <c r="N397" s="267">
        <f>'Flusso dati statici sensori'!S352</f>
        <v>8.8999999999999999E-3</v>
      </c>
      <c r="O397" s="345">
        <f>'Flusso dati statici sensori'!T352</f>
        <v>8.9999999999999993E-3</v>
      </c>
      <c r="Q397" s="559"/>
      <c r="R397" s="337" t="s">
        <v>1152</v>
      </c>
      <c r="S397" s="344">
        <f>'Flusso dati statici sensori'!AD352</f>
        <v>5.6000000000000001E-2</v>
      </c>
      <c r="T397" s="339">
        <f>'Flusso dati statici sensori'!AE352</f>
        <v>7.9000000000000001E-2</v>
      </c>
      <c r="U397" s="351">
        <f>'Flusso dati statici sensori'!AF352</f>
        <v>5.7000000000000002E-2</v>
      </c>
      <c r="V397" s="267">
        <f>'Flusso dati statici sensori'!AG352</f>
        <v>8.3000000000000001E-3</v>
      </c>
      <c r="W397" s="345">
        <f>'Flusso dati statici sensori'!AH352</f>
        <v>8.6E-3</v>
      </c>
    </row>
    <row r="398" spans="1:23" x14ac:dyDescent="0.2">
      <c r="A398" s="556"/>
      <c r="B398" s="337" t="s">
        <v>1153</v>
      </c>
      <c r="C398" s="344">
        <f>'Flusso dati statici sensori'!B380</f>
        <v>5.0999999999999997E-2</v>
      </c>
      <c r="D398" s="339">
        <f>'Flusso dati statici sensori'!C380</f>
        <v>7.1999999999999995E-2</v>
      </c>
      <c r="E398" s="351">
        <f>'Flusso dati statici sensori'!D380</f>
        <v>5.0999999999999997E-2</v>
      </c>
      <c r="F398" s="267">
        <f>'Flusso dati statici sensori'!E380</f>
        <v>7.7999999999999996E-3</v>
      </c>
      <c r="G398" s="345">
        <f>'Flusso dati statici sensori'!F380</f>
        <v>7.7999999999999996E-3</v>
      </c>
      <c r="I398" s="556"/>
      <c r="J398" s="337" t="s">
        <v>1153</v>
      </c>
      <c r="K398" s="344">
        <f>'Flusso dati statici sensori'!P380</f>
        <v>5.0999999999999997E-2</v>
      </c>
      <c r="L398" s="339">
        <f>'Flusso dati statici sensori'!Q380</f>
        <v>7.1999999999999995E-2</v>
      </c>
      <c r="M398" s="351">
        <f>'Flusso dati statici sensori'!R380</f>
        <v>5.1999999999999998E-2</v>
      </c>
      <c r="N398" s="267">
        <f>'Flusso dati statici sensori'!S380</f>
        <v>7.7000000000000002E-3</v>
      </c>
      <c r="O398" s="345">
        <f>'Flusso dati statici sensori'!T380</f>
        <v>7.7999999999999996E-3</v>
      </c>
      <c r="Q398" s="559"/>
      <c r="R398" s="337" t="s">
        <v>1153</v>
      </c>
      <c r="S398" s="344">
        <f>'Flusso dati statici sensori'!AD380</f>
        <v>0.05</v>
      </c>
      <c r="T398" s="339">
        <f>'Flusso dati statici sensori'!AE380</f>
        <v>7.0000000000000007E-2</v>
      </c>
      <c r="U398" s="351">
        <f>'Flusso dati statici sensori'!AF380</f>
        <v>0.05</v>
      </c>
      <c r="V398" s="267">
        <f>'Flusso dati statici sensori'!AG380</f>
        <v>7.4999999999999997E-3</v>
      </c>
      <c r="W398" s="345">
        <f>'Flusso dati statici sensori'!AH380</f>
        <v>7.6E-3</v>
      </c>
    </row>
    <row r="399" spans="1:23" ht="16" thickBot="1" x14ac:dyDescent="0.25">
      <c r="A399" s="557"/>
      <c r="B399" s="338" t="s">
        <v>1154</v>
      </c>
      <c r="C399" s="346">
        <f>'Flusso dati statici sensori'!B408</f>
        <v>5.3999999999999999E-2</v>
      </c>
      <c r="D399" s="347">
        <f>'Flusso dati statici sensori'!C408</f>
        <v>7.4999999999999997E-2</v>
      </c>
      <c r="E399" s="352">
        <f>'Flusso dati statici sensori'!D408</f>
        <v>5.2999999999999999E-2</v>
      </c>
      <c r="F399" s="249">
        <f>'Flusso dati statici sensori'!E408</f>
        <v>8.2000000000000007E-3</v>
      </c>
      <c r="G399" s="349">
        <f>'Flusso dati statici sensori'!F408</f>
        <v>8.0000000000000002E-3</v>
      </c>
      <c r="I399" s="557"/>
      <c r="J399" s="338" t="s">
        <v>1154</v>
      </c>
      <c r="K399" s="346">
        <f>'Flusso dati statici sensori'!P408</f>
        <v>5.6000000000000001E-2</v>
      </c>
      <c r="L399" s="347">
        <f>'Flusso dati statici sensori'!Q408</f>
        <v>7.9000000000000001E-2</v>
      </c>
      <c r="M399" s="352">
        <f>'Flusso dati statici sensori'!R408</f>
        <v>5.6000000000000001E-2</v>
      </c>
      <c r="N399" s="249">
        <f>'Flusso dati statici sensori'!S408</f>
        <v>8.3999999999999995E-3</v>
      </c>
      <c r="O399" s="349">
        <f>'Flusso dati statici sensori'!T408</f>
        <v>8.5000000000000006E-3</v>
      </c>
      <c r="Q399" s="560"/>
      <c r="R399" s="338" t="s">
        <v>1154</v>
      </c>
      <c r="S399" s="346">
        <f>'Flusso dati statici sensori'!AD408</f>
        <v>4.9000000000000002E-2</v>
      </c>
      <c r="T399" s="347">
        <f>'Flusso dati statici sensori'!AE408</f>
        <v>7.0999999999999994E-2</v>
      </c>
      <c r="U399" s="352">
        <f>'Flusso dati statici sensori'!AF408</f>
        <v>0.05</v>
      </c>
      <c r="V399" s="249">
        <f>'Flusso dati statici sensori'!AG408</f>
        <v>7.4999999999999997E-3</v>
      </c>
      <c r="W399" s="349">
        <f>'Flusso dati statici sensori'!AH408</f>
        <v>7.6E-3</v>
      </c>
    </row>
    <row r="402" spans="1:23" ht="16" thickBot="1" x14ac:dyDescent="0.25"/>
    <row r="403" spans="1:23" ht="16" thickBot="1" x14ac:dyDescent="0.25">
      <c r="A403" s="543" t="s">
        <v>947</v>
      </c>
      <c r="B403" s="544"/>
      <c r="C403" s="544"/>
      <c r="D403" s="544"/>
      <c r="E403" s="544"/>
      <c r="F403" s="544"/>
      <c r="G403" s="545"/>
      <c r="I403" s="543" t="s">
        <v>947</v>
      </c>
      <c r="J403" s="544"/>
      <c r="K403" s="544"/>
      <c r="L403" s="544"/>
      <c r="M403" s="544"/>
      <c r="N403" s="544"/>
      <c r="O403" s="545"/>
      <c r="Q403" s="543" t="s">
        <v>947</v>
      </c>
      <c r="R403" s="544"/>
      <c r="S403" s="544"/>
      <c r="T403" s="544"/>
      <c r="U403" s="544"/>
      <c r="V403" s="544"/>
      <c r="W403" s="545"/>
    </row>
    <row r="404" spans="1:23" ht="16" thickBot="1" x14ac:dyDescent="0.25">
      <c r="A404" s="546" t="s">
        <v>1156</v>
      </c>
      <c r="B404" s="548" t="s">
        <v>790</v>
      </c>
      <c r="C404" s="550" t="s">
        <v>1092</v>
      </c>
      <c r="D404" s="551"/>
      <c r="E404" s="552"/>
      <c r="F404" s="553" t="s">
        <v>958</v>
      </c>
      <c r="G404" s="554"/>
      <c r="I404" s="546" t="s">
        <v>1156</v>
      </c>
      <c r="J404" s="548" t="s">
        <v>790</v>
      </c>
      <c r="K404" s="550" t="s">
        <v>1092</v>
      </c>
      <c r="L404" s="551"/>
      <c r="M404" s="552"/>
      <c r="N404" s="553" t="s">
        <v>958</v>
      </c>
      <c r="O404" s="554"/>
      <c r="Q404" s="546" t="s">
        <v>1156</v>
      </c>
      <c r="R404" s="548" t="s">
        <v>790</v>
      </c>
      <c r="S404" s="550" t="s">
        <v>1092</v>
      </c>
      <c r="T404" s="551"/>
      <c r="U404" s="552"/>
      <c r="V404" s="553" t="s">
        <v>958</v>
      </c>
      <c r="W404" s="554"/>
    </row>
    <row r="405" spans="1:23" ht="16" thickBot="1" x14ac:dyDescent="0.25">
      <c r="A405" s="547"/>
      <c r="B405" s="549"/>
      <c r="C405" s="327" t="s">
        <v>950</v>
      </c>
      <c r="D405" s="327" t="s">
        <v>951</v>
      </c>
      <c r="E405" s="327" t="s">
        <v>952</v>
      </c>
      <c r="F405" s="327" t="s">
        <v>956</v>
      </c>
      <c r="G405" s="327" t="s">
        <v>957</v>
      </c>
      <c r="I405" s="547"/>
      <c r="J405" s="549"/>
      <c r="K405" s="327" t="s">
        <v>950</v>
      </c>
      <c r="L405" s="327" t="s">
        <v>951</v>
      </c>
      <c r="M405" s="327" t="s">
        <v>952</v>
      </c>
      <c r="N405" s="327" t="s">
        <v>956</v>
      </c>
      <c r="O405" s="327" t="s">
        <v>957</v>
      </c>
      <c r="Q405" s="547"/>
      <c r="R405" s="549"/>
      <c r="S405" s="327" t="s">
        <v>950</v>
      </c>
      <c r="T405" s="327" t="s">
        <v>951</v>
      </c>
      <c r="U405" s="327" t="s">
        <v>952</v>
      </c>
      <c r="V405" s="327" t="s">
        <v>956</v>
      </c>
      <c r="W405" s="327" t="s">
        <v>957</v>
      </c>
    </row>
    <row r="406" spans="1:23" x14ac:dyDescent="0.2">
      <c r="A406" s="555" t="s">
        <v>1155</v>
      </c>
      <c r="B406" s="336" t="s">
        <v>1140</v>
      </c>
      <c r="C406" s="328">
        <f>'Flusso dati statici sensori'!B29</f>
        <v>5.0999999999999997E-2</v>
      </c>
      <c r="D406" s="341">
        <f>'Flusso dati statici sensori'!C29</f>
        <v>7.0999999999999994E-2</v>
      </c>
      <c r="E406" s="350">
        <f>'Flusso dati statici sensori'!D29</f>
        <v>0.05</v>
      </c>
      <c r="F406" s="266">
        <f>'Flusso dati statici sensori'!E29</f>
        <v>7.7000000000000002E-3</v>
      </c>
      <c r="G406" s="343">
        <f>'Flusso dati statici sensori'!F29</f>
        <v>7.4999999999999997E-3</v>
      </c>
      <c r="I406" s="555" t="s">
        <v>1157</v>
      </c>
      <c r="J406" s="336" t="s">
        <v>1140</v>
      </c>
      <c r="K406" s="328">
        <f>'Flusso dati statici sensori'!P29</f>
        <v>5.3999999999999999E-2</v>
      </c>
      <c r="L406" s="341">
        <f>'Flusso dati statici sensori'!Q29</f>
        <v>7.4999999999999997E-2</v>
      </c>
      <c r="M406" s="350">
        <f>'Flusso dati statici sensori'!R29</f>
        <v>5.2999999999999999E-2</v>
      </c>
      <c r="N406" s="266">
        <f>'Flusso dati statici sensori'!S29</f>
        <v>8.0999999999999996E-3</v>
      </c>
      <c r="O406" s="343">
        <f>'Flusso dati statici sensori'!T29</f>
        <v>8.0000000000000002E-3</v>
      </c>
      <c r="Q406" s="558" t="s">
        <v>1158</v>
      </c>
      <c r="R406" s="336" t="s">
        <v>1140</v>
      </c>
      <c r="S406" s="328">
        <f>'Flusso dati statici sensori'!AD29</f>
        <v>5.2999999999999999E-2</v>
      </c>
      <c r="T406" s="341">
        <f>'Flusso dati statici sensori'!AE29</f>
        <v>7.4999999999999997E-2</v>
      </c>
      <c r="U406" s="350">
        <f>'Flusso dati statici sensori'!AF29</f>
        <v>5.2999999999999999E-2</v>
      </c>
      <c r="V406" s="266">
        <f>'Flusso dati statici sensori'!AG29</f>
        <v>7.9000000000000008E-3</v>
      </c>
      <c r="W406" s="343">
        <f>'Flusso dati statici sensori'!AH29</f>
        <v>8.0000000000000002E-3</v>
      </c>
    </row>
    <row r="407" spans="1:23" x14ac:dyDescent="0.2">
      <c r="A407" s="556"/>
      <c r="B407" s="337" t="s">
        <v>1141</v>
      </c>
      <c r="C407" s="344">
        <f>'Flusso dati statici sensori'!B55</f>
        <v>5.6000000000000001E-2</v>
      </c>
      <c r="D407" s="339">
        <f>'Flusso dati statici sensori'!C55</f>
        <v>7.8E-2</v>
      </c>
      <c r="E407" s="351">
        <f>'Flusso dati statici sensori'!D55</f>
        <v>5.5E-2</v>
      </c>
      <c r="F407" s="267">
        <f>'Flusso dati statici sensori'!E55</f>
        <v>8.3999999999999995E-3</v>
      </c>
      <c r="G407" s="345">
        <f>'Flusso dati statici sensori'!F55</f>
        <v>8.0000000000000002E-3</v>
      </c>
      <c r="I407" s="556"/>
      <c r="J407" s="337" t="s">
        <v>1141</v>
      </c>
      <c r="K407" s="344">
        <f>'Flusso dati statici sensori'!P55</f>
        <v>4.5999999999999999E-2</v>
      </c>
      <c r="L407" s="339">
        <f>'Flusso dati statici sensori'!Q55</f>
        <v>6.3E-2</v>
      </c>
      <c r="M407" s="351">
        <f>'Flusso dati statici sensori'!R55</f>
        <v>4.5999999999999999E-2</v>
      </c>
      <c r="N407" s="267">
        <f>'Flusso dati statici sensori'!S55</f>
        <v>6.8999999999999999E-3</v>
      </c>
      <c r="O407" s="345">
        <f>'Flusso dati statici sensori'!T55</f>
        <v>6.8999999999999999E-3</v>
      </c>
      <c r="Q407" s="559"/>
      <c r="R407" s="337" t="s">
        <v>1141</v>
      </c>
      <c r="S407" s="344">
        <f>'Flusso dati statici sensori'!AD55</f>
        <v>5.5E-2</v>
      </c>
      <c r="T407" s="339">
        <f>'Flusso dati statici sensori'!AE55</f>
        <v>7.8E-2</v>
      </c>
      <c r="U407" s="351">
        <f>'Flusso dati statici sensori'!AF55</f>
        <v>5.5E-2</v>
      </c>
      <c r="V407" s="267">
        <f>'Flusso dati statici sensori'!AG55</f>
        <v>8.2000000000000007E-3</v>
      </c>
      <c r="W407" s="345">
        <f>'Flusso dati statici sensori'!AH55</f>
        <v>8.3999999999999995E-3</v>
      </c>
    </row>
    <row r="408" spans="1:23" x14ac:dyDescent="0.2">
      <c r="A408" s="556"/>
      <c r="B408" s="337" t="s">
        <v>1142</v>
      </c>
      <c r="C408" s="344">
        <f>'Flusso dati statici sensori'!B82</f>
        <v>4.4999999999999998E-2</v>
      </c>
      <c r="D408" s="339">
        <f>'Flusso dati statici sensori'!C82</f>
        <v>6.3E-2</v>
      </c>
      <c r="E408" s="351">
        <f>'Flusso dati statici sensori'!D82</f>
        <v>4.4999999999999998E-2</v>
      </c>
      <c r="F408" s="267">
        <f>'Flusso dati statici sensori'!E82</f>
        <v>6.7000000000000002E-3</v>
      </c>
      <c r="G408" s="345">
        <f>'Flusso dati statici sensori'!F82</f>
        <v>6.7999999999999996E-3</v>
      </c>
      <c r="I408" s="556"/>
      <c r="J408" s="337" t="s">
        <v>1142</v>
      </c>
      <c r="K408" s="344">
        <f>'Flusso dati statici sensori'!P82</f>
        <v>5.5E-2</v>
      </c>
      <c r="L408" s="339">
        <f>'Flusso dati statici sensori'!Q82</f>
        <v>7.5999999999999998E-2</v>
      </c>
      <c r="M408" s="351">
        <f>'Flusso dati statici sensori'!R82</f>
        <v>5.5E-2</v>
      </c>
      <c r="N408" s="267">
        <f>'Flusso dati statici sensori'!S82</f>
        <v>8.2000000000000007E-3</v>
      </c>
      <c r="O408" s="345">
        <f>'Flusso dati statici sensori'!T82</f>
        <v>8.0999999999999996E-3</v>
      </c>
      <c r="Q408" s="559"/>
      <c r="R408" s="337" t="s">
        <v>1142</v>
      </c>
      <c r="S408" s="344">
        <f>'Flusso dati statici sensori'!AD82</f>
        <v>5.2999999999999999E-2</v>
      </c>
      <c r="T408" s="339">
        <f>'Flusso dati statici sensori'!AE82</f>
        <v>7.4999999999999997E-2</v>
      </c>
      <c r="U408" s="351">
        <f>'Flusso dati statici sensori'!AF82</f>
        <v>5.2999999999999999E-2</v>
      </c>
      <c r="V408" s="267">
        <f>'Flusso dati statici sensori'!AG82</f>
        <v>7.9000000000000008E-3</v>
      </c>
      <c r="W408" s="345">
        <f>'Flusso dati statici sensori'!AH82</f>
        <v>8.0999999999999996E-3</v>
      </c>
    </row>
    <row r="409" spans="1:23" x14ac:dyDescent="0.2">
      <c r="A409" s="556"/>
      <c r="B409" s="337" t="s">
        <v>1143</v>
      </c>
      <c r="C409" s="344">
        <f>'Flusso dati statici sensori'!B109</f>
        <v>4.9000000000000002E-2</v>
      </c>
      <c r="D409" s="339">
        <f>'Flusso dati statici sensori'!C109</f>
        <v>6.8000000000000005E-2</v>
      </c>
      <c r="E409" s="351">
        <f>'Flusso dati statici sensori'!D109</f>
        <v>4.8000000000000001E-2</v>
      </c>
      <c r="F409" s="267">
        <f>'Flusso dati statici sensori'!E109</f>
        <v>7.4000000000000003E-3</v>
      </c>
      <c r="G409" s="345">
        <f>'Flusso dati statici sensori'!F109</f>
        <v>7.1999999999999998E-3</v>
      </c>
      <c r="I409" s="556"/>
      <c r="J409" s="337" t="s">
        <v>1143</v>
      </c>
      <c r="K409" s="344">
        <f>'Flusso dati statici sensori'!P109</f>
        <v>5.1999999999999998E-2</v>
      </c>
      <c r="L409" s="339">
        <f>'Flusso dati statici sensori'!Q109</f>
        <v>7.2999999999999995E-2</v>
      </c>
      <c r="M409" s="351">
        <f>'Flusso dati statici sensori'!R109</f>
        <v>5.0999999999999997E-2</v>
      </c>
      <c r="N409" s="267">
        <f>'Flusso dati statici sensori'!S109</f>
        <v>7.7999999999999996E-3</v>
      </c>
      <c r="O409" s="345">
        <f>'Flusso dati statici sensori'!T109</f>
        <v>7.6E-3</v>
      </c>
      <c r="Q409" s="559"/>
      <c r="R409" s="337" t="s">
        <v>1143</v>
      </c>
      <c r="S409" s="344">
        <f>'Flusso dati statici sensori'!AD109</f>
        <v>5.1999999999999998E-2</v>
      </c>
      <c r="T409" s="339">
        <f>'Flusso dati statici sensori'!AE109</f>
        <v>7.2999999999999995E-2</v>
      </c>
      <c r="U409" s="351">
        <f>'Flusso dati statici sensori'!AF109</f>
        <v>5.1999999999999998E-2</v>
      </c>
      <c r="V409" s="267">
        <f>'Flusso dati statici sensori'!AG109</f>
        <v>7.7000000000000002E-3</v>
      </c>
      <c r="W409" s="345">
        <f>'Flusso dati statici sensori'!AH109</f>
        <v>7.7999999999999996E-3</v>
      </c>
    </row>
    <row r="410" spans="1:23" x14ac:dyDescent="0.2">
      <c r="A410" s="556"/>
      <c r="B410" s="337" t="s">
        <v>1144</v>
      </c>
      <c r="C410" s="344">
        <f>'Flusso dati statici sensori'!B136</f>
        <v>0.05</v>
      </c>
      <c r="D410" s="339">
        <f>'Flusso dati statici sensori'!C136</f>
        <v>7.0000000000000007E-2</v>
      </c>
      <c r="E410" s="351">
        <f>'Flusso dati statici sensori'!D136</f>
        <v>4.9000000000000002E-2</v>
      </c>
      <c r="F410" s="267">
        <f>'Flusso dati statici sensori'!E136</f>
        <v>7.4999999999999997E-3</v>
      </c>
      <c r="G410" s="345">
        <f>'Flusso dati statici sensori'!F136</f>
        <v>7.3000000000000001E-3</v>
      </c>
      <c r="I410" s="556"/>
      <c r="J410" s="337" t="s">
        <v>1144</v>
      </c>
      <c r="K410" s="344">
        <f>'Flusso dati statici sensori'!P136</f>
        <v>5.2999999999999999E-2</v>
      </c>
      <c r="L410" s="339">
        <f>'Flusso dati statici sensori'!Q136</f>
        <v>7.3999999999999996E-2</v>
      </c>
      <c r="M410" s="351">
        <f>'Flusso dati statici sensori'!R136</f>
        <v>5.1999999999999998E-2</v>
      </c>
      <c r="N410" s="267">
        <f>'Flusso dati statici sensori'!S136</f>
        <v>7.7999999999999996E-3</v>
      </c>
      <c r="O410" s="345">
        <f>'Flusso dati statici sensori'!T136</f>
        <v>7.9000000000000008E-3</v>
      </c>
      <c r="Q410" s="559"/>
      <c r="R410" s="337" t="s">
        <v>1144</v>
      </c>
      <c r="S410" s="344">
        <f>'Flusso dati statici sensori'!AD136</f>
        <v>5.2999999999999999E-2</v>
      </c>
      <c r="T410" s="339">
        <f>'Flusso dati statici sensori'!AE136</f>
        <v>7.3999999999999996E-2</v>
      </c>
      <c r="U410" s="351">
        <f>'Flusso dati statici sensori'!AF136</f>
        <v>5.2999999999999999E-2</v>
      </c>
      <c r="V410" s="267">
        <f>'Flusso dati statici sensori'!AG136</f>
        <v>8.0000000000000002E-3</v>
      </c>
      <c r="W410" s="345">
        <f>'Flusso dati statici sensori'!AH136</f>
        <v>8.0000000000000002E-3</v>
      </c>
    </row>
    <row r="411" spans="1:23" x14ac:dyDescent="0.2">
      <c r="A411" s="556"/>
      <c r="B411" s="337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5">
        <f>'Flusso dati statici sensori'!F163</f>
        <v>7.4000000000000003E-3</v>
      </c>
      <c r="I411" s="556"/>
      <c r="J411" s="337" t="s">
        <v>1145</v>
      </c>
      <c r="K411" s="215">
        <f>'Flusso dati statici sensori'!P163</f>
        <v>5.5E-2</v>
      </c>
      <c r="L411" s="214">
        <f>'Flusso dati statici sensori'!Q163</f>
        <v>7.5999999999999998E-2</v>
      </c>
      <c r="M411" s="179">
        <f>'Flusso dati statici sensori'!R163</f>
        <v>5.2999999999999999E-2</v>
      </c>
      <c r="N411" s="267">
        <f>'Flusso dati statici sensori'!S163</f>
        <v>8.3000000000000001E-3</v>
      </c>
      <c r="O411" s="345">
        <f>'Flusso dati statici sensori'!T163</f>
        <v>8.0000000000000002E-3</v>
      </c>
      <c r="Q411" s="559"/>
      <c r="R411" s="337" t="s">
        <v>1145</v>
      </c>
      <c r="S411" s="215">
        <f>'Flusso dati statici sensori'!AD163</f>
        <v>5.5E-2</v>
      </c>
      <c r="T411" s="214">
        <f>'Flusso dati statici sensori'!AE163</f>
        <v>7.8E-2</v>
      </c>
      <c r="U411" s="179">
        <f>'Flusso dati statici sensori'!AF163</f>
        <v>5.5E-2</v>
      </c>
      <c r="V411" s="267">
        <f>'Flusso dati statici sensori'!AG163</f>
        <v>8.3000000000000001E-3</v>
      </c>
      <c r="W411" s="345">
        <f>'Flusso dati statici sensori'!AH163</f>
        <v>8.3000000000000001E-3</v>
      </c>
    </row>
    <row r="412" spans="1:23" x14ac:dyDescent="0.2">
      <c r="A412" s="556"/>
      <c r="B412" s="337" t="s">
        <v>1146</v>
      </c>
      <c r="C412" s="344">
        <f>'Flusso dati statici sensori'!B190</f>
        <v>4.7E-2</v>
      </c>
      <c r="D412" s="339">
        <f>'Flusso dati statici sensori'!C190</f>
        <v>6.5000000000000002E-2</v>
      </c>
      <c r="E412" s="351">
        <f>'Flusso dati statici sensori'!D190</f>
        <v>4.5999999999999999E-2</v>
      </c>
      <c r="F412" s="267">
        <f>'Flusso dati statici sensori'!E190</f>
        <v>7.1000000000000004E-3</v>
      </c>
      <c r="G412" s="345">
        <f>'Flusso dati statici sensori'!F190</f>
        <v>7.0000000000000001E-3</v>
      </c>
      <c r="I412" s="556"/>
      <c r="J412" s="337" t="s">
        <v>1146</v>
      </c>
      <c r="K412" s="344">
        <f>'Flusso dati statici sensori'!P190</f>
        <v>4.9000000000000002E-2</v>
      </c>
      <c r="L412" s="339">
        <f>'Flusso dati statici sensori'!Q190</f>
        <v>6.8000000000000005E-2</v>
      </c>
      <c r="M412" s="351">
        <f>'Flusso dati statici sensori'!R190</f>
        <v>4.8000000000000001E-2</v>
      </c>
      <c r="N412" s="267">
        <f>'Flusso dati statici sensori'!S190</f>
        <v>7.3000000000000001E-3</v>
      </c>
      <c r="O412" s="345">
        <f>'Flusso dati statici sensori'!T190</f>
        <v>7.1999999999999998E-3</v>
      </c>
      <c r="Q412" s="559"/>
      <c r="R412" s="337" t="s">
        <v>1146</v>
      </c>
      <c r="S412" s="344">
        <f>'Flusso dati statici sensori'!AD190</f>
        <v>4.9000000000000002E-2</v>
      </c>
      <c r="T412" s="339">
        <f>'Flusso dati statici sensori'!AE190</f>
        <v>6.8000000000000005E-2</v>
      </c>
      <c r="U412" s="351">
        <f>'Flusso dati statici sensori'!AF190</f>
        <v>4.9000000000000002E-2</v>
      </c>
      <c r="V412" s="267">
        <f>'Flusso dati statici sensori'!AG190</f>
        <v>7.3000000000000001E-3</v>
      </c>
      <c r="W412" s="345">
        <f>'Flusso dati statici sensori'!AH190</f>
        <v>7.3000000000000001E-3</v>
      </c>
    </row>
    <row r="413" spans="1:23" x14ac:dyDescent="0.2">
      <c r="A413" s="556"/>
      <c r="B413" s="337" t="s">
        <v>1147</v>
      </c>
      <c r="C413" s="344">
        <f>'Flusso dati statici sensori'!B217</f>
        <v>5.0999999999999997E-2</v>
      </c>
      <c r="D413" s="339">
        <f>'Flusso dati statici sensori'!C217</f>
        <v>7.0000000000000007E-2</v>
      </c>
      <c r="E413" s="351">
        <f>'Flusso dati statici sensori'!D217</f>
        <v>0.05</v>
      </c>
      <c r="F413" s="267">
        <f>'Flusso dati statici sensori'!E217</f>
        <v>7.6E-3</v>
      </c>
      <c r="G413" s="345">
        <f>'Flusso dati statici sensori'!F217</f>
        <v>7.4999999999999997E-3</v>
      </c>
      <c r="I413" s="556"/>
      <c r="J413" s="337" t="s">
        <v>1147</v>
      </c>
      <c r="K413" s="344">
        <f>'Flusso dati statici sensori'!P217</f>
        <v>5.1999999999999998E-2</v>
      </c>
      <c r="L413" s="339">
        <f>'Flusso dati statici sensori'!Q217</f>
        <v>7.2999999999999995E-2</v>
      </c>
      <c r="M413" s="351">
        <f>'Flusso dati statici sensori'!R217</f>
        <v>5.1999999999999998E-2</v>
      </c>
      <c r="N413" s="267">
        <f>'Flusso dati statici sensori'!S217</f>
        <v>7.7999999999999996E-3</v>
      </c>
      <c r="O413" s="345">
        <f>'Flusso dati statici sensori'!T217</f>
        <v>7.7999999999999996E-3</v>
      </c>
      <c r="Q413" s="559"/>
      <c r="R413" s="337" t="s">
        <v>1147</v>
      </c>
      <c r="S413" s="344">
        <f>'Flusso dati statici sensori'!AD217</f>
        <v>5.0999999999999997E-2</v>
      </c>
      <c r="T413" s="339">
        <f>'Flusso dati statici sensori'!AE217</f>
        <v>7.0999999999999994E-2</v>
      </c>
      <c r="U413" s="351">
        <f>'Flusso dati statici sensori'!AF217</f>
        <v>0.05</v>
      </c>
      <c r="V413" s="267">
        <f>'Flusso dati statici sensori'!AG217</f>
        <v>7.7000000000000002E-3</v>
      </c>
      <c r="W413" s="345">
        <f>'Flusso dati statici sensori'!AH217</f>
        <v>7.7000000000000002E-3</v>
      </c>
    </row>
    <row r="414" spans="1:23" x14ac:dyDescent="0.2">
      <c r="A414" s="556"/>
      <c r="B414" s="337" t="s">
        <v>1148</v>
      </c>
      <c r="C414" s="344">
        <f>'Flusso dati statici sensori'!B245</f>
        <v>5.8000000000000003E-2</v>
      </c>
      <c r="D414" s="339">
        <f>'Flusso dati statici sensori'!C245</f>
        <v>8.1000000000000003E-2</v>
      </c>
      <c r="E414" s="351">
        <f>'Flusso dati statici sensori'!D245</f>
        <v>5.7000000000000002E-2</v>
      </c>
      <c r="F414" s="267">
        <f>'Flusso dati statici sensori'!E245</f>
        <v>9.1000000000000004E-3</v>
      </c>
      <c r="G414" s="345">
        <f>'Flusso dati statici sensori'!F245</f>
        <v>8.8999999999999999E-3</v>
      </c>
      <c r="I414" s="556"/>
      <c r="J414" s="337" t="s">
        <v>1148</v>
      </c>
      <c r="K414" s="344">
        <f>'Flusso dati statici sensori'!P245</f>
        <v>5.5E-2</v>
      </c>
      <c r="L414" s="339">
        <f>'Flusso dati statici sensori'!Q245</f>
        <v>7.5999999999999998E-2</v>
      </c>
      <c r="M414" s="351">
        <f>'Flusso dati statici sensori'!R245</f>
        <v>5.2999999999999999E-2</v>
      </c>
      <c r="N414" s="267">
        <f>'Flusso dati statici sensori'!S245</f>
        <v>8.3000000000000001E-3</v>
      </c>
      <c r="O414" s="345">
        <f>'Flusso dati statici sensori'!T245</f>
        <v>8.0000000000000002E-3</v>
      </c>
      <c r="Q414" s="559"/>
      <c r="R414" s="337" t="s">
        <v>1148</v>
      </c>
      <c r="S414" s="344">
        <f>'Flusso dati statici sensori'!AD245</f>
        <v>4.4999999999999998E-2</v>
      </c>
      <c r="T414" s="339">
        <f>'Flusso dati statici sensori'!AE245</f>
        <v>6.3E-2</v>
      </c>
      <c r="U414" s="351">
        <f>'Flusso dati statici sensori'!AF245</f>
        <v>4.4999999999999998E-2</v>
      </c>
      <c r="V414" s="267">
        <f>'Flusso dati statici sensori'!AG245</f>
        <v>6.7000000000000002E-3</v>
      </c>
      <c r="W414" s="345">
        <f>'Flusso dati statici sensori'!AH245</f>
        <v>6.7000000000000002E-3</v>
      </c>
    </row>
    <row r="415" spans="1:23" x14ac:dyDescent="0.2">
      <c r="A415" s="556"/>
      <c r="B415" s="337" t="s">
        <v>1149</v>
      </c>
      <c r="C415" s="344">
        <f>'Flusso dati statici sensori'!B272</f>
        <v>0.06</v>
      </c>
      <c r="D415" s="339">
        <f>'Flusso dati statici sensori'!C272</f>
        <v>8.5000000000000006E-2</v>
      </c>
      <c r="E415" s="351">
        <f>'Flusso dati statici sensori'!D272</f>
        <v>0.06</v>
      </c>
      <c r="F415" s="267">
        <f>'Flusso dati statici sensori'!E272</f>
        <v>9.1000000000000004E-3</v>
      </c>
      <c r="G415" s="345">
        <f>'Flusso dati statici sensori'!F272</f>
        <v>8.9999999999999993E-3</v>
      </c>
      <c r="I415" s="556"/>
      <c r="J415" s="337" t="s">
        <v>1149</v>
      </c>
      <c r="K415" s="344">
        <f>'Flusso dati statici sensori'!P272</f>
        <v>6.2E-2</v>
      </c>
      <c r="L415" s="339">
        <f>'Flusso dati statici sensori'!Q272</f>
        <v>8.6999999999999994E-2</v>
      </c>
      <c r="M415" s="351">
        <f>'Flusso dati statici sensori'!R272</f>
        <v>6.2E-2</v>
      </c>
      <c r="N415" s="267">
        <f>'Flusso dati statici sensori'!S272</f>
        <v>9.2999999999999992E-3</v>
      </c>
      <c r="O415" s="345">
        <f>'Flusso dati statici sensori'!T272</f>
        <v>9.4000000000000004E-3</v>
      </c>
      <c r="Q415" s="559"/>
      <c r="R415" s="337" t="s">
        <v>1149</v>
      </c>
      <c r="S415" s="344">
        <f>'Flusso dati statici sensori'!AD272</f>
        <v>5.8000000000000003E-2</v>
      </c>
      <c r="T415" s="339">
        <f>'Flusso dati statici sensori'!AE272</f>
        <v>8.2000000000000003E-2</v>
      </c>
      <c r="U415" s="351">
        <f>'Flusso dati statici sensori'!AF272</f>
        <v>5.8999999999999997E-2</v>
      </c>
      <c r="V415" s="267">
        <f>'Flusso dati statici sensori'!AG272</f>
        <v>8.6E-3</v>
      </c>
      <c r="W415" s="345">
        <f>'Flusso dati statici sensori'!AH272</f>
        <v>8.8999999999999999E-3</v>
      </c>
    </row>
    <row r="416" spans="1:23" x14ac:dyDescent="0.2">
      <c r="A416" s="556"/>
      <c r="B416" s="337" t="s">
        <v>1150</v>
      </c>
      <c r="C416" s="344">
        <f>'Flusso dati statici sensori'!B299</f>
        <v>5.0999999999999997E-2</v>
      </c>
      <c r="D416" s="339">
        <f>'Flusso dati statici sensori'!C299</f>
        <v>7.0999999999999994E-2</v>
      </c>
      <c r="E416" s="351">
        <f>'Flusso dati statici sensori'!D299</f>
        <v>0.05</v>
      </c>
      <c r="F416" s="267">
        <f>'Flusso dati statici sensori'!E299</f>
        <v>7.6E-3</v>
      </c>
      <c r="G416" s="345">
        <f>'Flusso dati statici sensori'!F299</f>
        <v>7.4999999999999997E-3</v>
      </c>
      <c r="I416" s="556"/>
      <c r="J416" s="337" t="s">
        <v>1150</v>
      </c>
      <c r="K416" s="344">
        <f>'Flusso dati statici sensori'!P299</f>
        <v>5.1999999999999998E-2</v>
      </c>
      <c r="L416" s="339">
        <f>'Flusso dati statici sensori'!Q299</f>
        <v>7.2999999999999995E-2</v>
      </c>
      <c r="M416" s="351">
        <f>'Flusso dati statici sensori'!R299</f>
        <v>5.1999999999999998E-2</v>
      </c>
      <c r="N416" s="267">
        <f>'Flusso dati statici sensori'!S299</f>
        <v>7.7999999999999996E-3</v>
      </c>
      <c r="O416" s="345">
        <f>'Flusso dati statici sensori'!T299</f>
        <v>7.7999999999999996E-3</v>
      </c>
      <c r="Q416" s="559"/>
      <c r="R416" s="337" t="s">
        <v>1150</v>
      </c>
      <c r="S416" s="344">
        <f>'Flusso dati statici sensori'!AD299</f>
        <v>0.05</v>
      </c>
      <c r="T416" s="339">
        <f>'Flusso dati statici sensori'!AE299</f>
        <v>7.0999999999999994E-2</v>
      </c>
      <c r="U416" s="351">
        <f>'Flusso dati statici sensori'!AF299</f>
        <v>5.0999999999999997E-2</v>
      </c>
      <c r="V416" s="267">
        <f>'Flusso dati statici sensori'!AG299</f>
        <v>7.6E-3</v>
      </c>
      <c r="W416" s="345">
        <f>'Flusso dati statici sensori'!AH299</f>
        <v>7.7000000000000002E-3</v>
      </c>
    </row>
    <row r="417" spans="1:23" x14ac:dyDescent="0.2">
      <c r="A417" s="556"/>
      <c r="B417" s="337" t="s">
        <v>1151</v>
      </c>
      <c r="C417" s="344">
        <f>'Flusso dati statici sensori'!B326</f>
        <v>4.5999999999999999E-2</v>
      </c>
      <c r="D417" s="339">
        <f>'Flusso dati statici sensori'!C326</f>
        <v>6.5000000000000002E-2</v>
      </c>
      <c r="E417" s="351">
        <f>'Flusso dati statici sensori'!D326</f>
        <v>4.5999999999999999E-2</v>
      </c>
      <c r="F417" s="267">
        <f>'Flusso dati statici sensori'!E326</f>
        <v>6.8999999999999999E-3</v>
      </c>
      <c r="G417" s="345">
        <f>'Flusso dati statici sensori'!F326</f>
        <v>6.8999999999999999E-3</v>
      </c>
      <c r="I417" s="556"/>
      <c r="J417" s="337" t="s">
        <v>1151</v>
      </c>
      <c r="K417" s="344">
        <f>'Flusso dati statici sensori'!P326</f>
        <v>4.5999999999999999E-2</v>
      </c>
      <c r="L417" s="339">
        <f>'Flusso dati statici sensori'!Q326</f>
        <v>6.5000000000000002E-2</v>
      </c>
      <c r="M417" s="351">
        <f>'Flusso dati statici sensori'!R326</f>
        <v>4.5999999999999999E-2</v>
      </c>
      <c r="N417" s="267">
        <f>'Flusso dati statici sensori'!S326</f>
        <v>6.8999999999999999E-3</v>
      </c>
      <c r="O417" s="345">
        <f>'Flusso dati statici sensori'!T326</f>
        <v>6.8999999999999999E-3</v>
      </c>
      <c r="Q417" s="559"/>
      <c r="R417" s="337" t="s">
        <v>1151</v>
      </c>
      <c r="S417" s="344">
        <f>'Flusso dati statici sensori'!AD326</f>
        <v>4.4999999999999998E-2</v>
      </c>
      <c r="T417" s="339">
        <f>'Flusso dati statici sensori'!AE326</f>
        <v>6.3E-2</v>
      </c>
      <c r="U417" s="351">
        <f>'Flusso dati statici sensori'!AF326</f>
        <v>4.4999999999999998E-2</v>
      </c>
      <c r="V417" s="267">
        <f>'Flusso dati statici sensori'!AG326</f>
        <v>6.7999999999999996E-3</v>
      </c>
      <c r="W417" s="345">
        <f>'Flusso dati statici sensori'!AH326</f>
        <v>6.7999999999999996E-3</v>
      </c>
    </row>
    <row r="418" spans="1:23" x14ac:dyDescent="0.2">
      <c r="A418" s="556"/>
      <c r="B418" s="337" t="s">
        <v>1152</v>
      </c>
      <c r="C418" s="344">
        <f>'Flusso dati statici sensori'!B353</f>
        <v>6.0999999999999999E-2</v>
      </c>
      <c r="D418" s="339">
        <f>'Flusso dati statici sensori'!C353</f>
        <v>8.5000000000000006E-2</v>
      </c>
      <c r="E418" s="351">
        <f>'Flusso dati statici sensori'!D353</f>
        <v>0.06</v>
      </c>
      <c r="F418" s="267">
        <f>'Flusso dati statici sensori'!E353</f>
        <v>9.1999999999999998E-3</v>
      </c>
      <c r="G418" s="345">
        <f>'Flusso dati statici sensori'!F353</f>
        <v>8.8999999999999999E-3</v>
      </c>
      <c r="I418" s="556"/>
      <c r="J418" s="337" t="s">
        <v>1152</v>
      </c>
      <c r="K418" s="344">
        <f>'Flusso dati statici sensori'!P353</f>
        <v>6.2E-2</v>
      </c>
      <c r="L418" s="339">
        <f>'Flusso dati statici sensori'!Q353</f>
        <v>8.6999999999999994E-2</v>
      </c>
      <c r="M418" s="351">
        <f>'Flusso dati statici sensori'!R353</f>
        <v>6.2E-2</v>
      </c>
      <c r="N418" s="267">
        <f>'Flusso dati statici sensori'!S353</f>
        <v>9.4000000000000004E-3</v>
      </c>
      <c r="O418" s="345">
        <f>'Flusso dati statici sensori'!T353</f>
        <v>9.4000000000000004E-3</v>
      </c>
      <c r="Q418" s="559"/>
      <c r="R418" s="337" t="s">
        <v>1152</v>
      </c>
      <c r="S418" s="344">
        <f>'Flusso dati statici sensori'!AD353</f>
        <v>5.8000000000000003E-2</v>
      </c>
      <c r="T418" s="339">
        <f>'Flusso dati statici sensori'!AE353</f>
        <v>8.2000000000000003E-2</v>
      </c>
      <c r="U418" s="351">
        <f>'Flusso dati statici sensori'!AF353</f>
        <v>5.8999999999999997E-2</v>
      </c>
      <c r="V418" s="267">
        <f>'Flusso dati statici sensori'!AG353</f>
        <v>8.6E-3</v>
      </c>
      <c r="W418" s="345">
        <f>'Flusso dati statici sensori'!AH353</f>
        <v>8.8999999999999999E-3</v>
      </c>
    </row>
    <row r="419" spans="1:23" x14ac:dyDescent="0.2">
      <c r="A419" s="556"/>
      <c r="B419" s="337" t="s">
        <v>1153</v>
      </c>
      <c r="C419" s="344">
        <f>'Flusso dati statici sensori'!B381</f>
        <v>5.2999999999999999E-2</v>
      </c>
      <c r="D419" s="339">
        <f>'Flusso dati statici sensori'!C381</f>
        <v>7.3999999999999996E-2</v>
      </c>
      <c r="E419" s="351">
        <f>'Flusso dati statici sensori'!D381</f>
        <v>5.2999999999999999E-2</v>
      </c>
      <c r="F419" s="267">
        <f>'Flusso dati statici sensori'!E381</f>
        <v>7.9000000000000008E-3</v>
      </c>
      <c r="G419" s="345">
        <f>'Flusso dati statici sensori'!F381</f>
        <v>7.9000000000000008E-3</v>
      </c>
      <c r="I419" s="556"/>
      <c r="J419" s="337" t="s">
        <v>1153</v>
      </c>
      <c r="K419" s="344">
        <f>'Flusso dati statici sensori'!P381</f>
        <v>5.1999999999999998E-2</v>
      </c>
      <c r="L419" s="339">
        <f>'Flusso dati statici sensori'!Q381</f>
        <v>7.3999999999999996E-2</v>
      </c>
      <c r="M419" s="351">
        <f>'Flusso dati statici sensori'!R381</f>
        <v>5.2999999999999999E-2</v>
      </c>
      <c r="N419" s="267">
        <f>'Flusso dati statici sensori'!S381</f>
        <v>7.9000000000000008E-3</v>
      </c>
      <c r="O419" s="345">
        <f>'Flusso dati statici sensori'!T381</f>
        <v>8.0000000000000002E-3</v>
      </c>
      <c r="Q419" s="559"/>
      <c r="R419" s="337" t="s">
        <v>1153</v>
      </c>
      <c r="S419" s="344">
        <f>'Flusso dati statici sensori'!AD381</f>
        <v>0.05</v>
      </c>
      <c r="T419" s="339">
        <f>'Flusso dati statici sensori'!AE381</f>
        <v>7.0999999999999994E-2</v>
      </c>
      <c r="U419" s="351">
        <f>'Flusso dati statici sensori'!AF381</f>
        <v>5.0999999999999997E-2</v>
      </c>
      <c r="V419" s="267">
        <f>'Flusso dati statici sensori'!AG381</f>
        <v>7.6E-3</v>
      </c>
      <c r="W419" s="345">
        <f>'Flusso dati statici sensori'!AH381</f>
        <v>7.7000000000000002E-3</v>
      </c>
    </row>
    <row r="420" spans="1:23" ht="16" thickBot="1" x14ac:dyDescent="0.25">
      <c r="A420" s="557"/>
      <c r="B420" s="338" t="s">
        <v>1154</v>
      </c>
      <c r="C420" s="346">
        <f>'Flusso dati statici sensori'!B409</f>
        <v>5.5E-2</v>
      </c>
      <c r="D420" s="347">
        <f>'Flusso dati statici sensori'!C409</f>
        <v>7.6999999999999999E-2</v>
      </c>
      <c r="E420" s="352">
        <f>'Flusso dati statici sensori'!D409</f>
        <v>5.5E-2</v>
      </c>
      <c r="F420" s="249">
        <f>'Flusso dati statici sensori'!E409</f>
        <v>8.3999999999999995E-3</v>
      </c>
      <c r="G420" s="349">
        <f>'Flusso dati statici sensori'!F409</f>
        <v>8.2000000000000007E-3</v>
      </c>
      <c r="I420" s="557"/>
      <c r="J420" s="338" t="s">
        <v>1154</v>
      </c>
      <c r="K420" s="346">
        <f>'Flusso dati statici sensori'!P409</f>
        <v>5.8000000000000003E-2</v>
      </c>
      <c r="L420" s="347">
        <f>'Flusso dati statici sensori'!Q409</f>
        <v>8.1000000000000003E-2</v>
      </c>
      <c r="M420" s="352">
        <f>'Flusso dati statici sensori'!R409</f>
        <v>5.7000000000000002E-2</v>
      </c>
      <c r="N420" s="249">
        <f>'Flusso dati statici sensori'!S409</f>
        <v>8.8000000000000005E-3</v>
      </c>
      <c r="O420" s="349">
        <f>'Flusso dati statici sensori'!T409</f>
        <v>8.6999999999999994E-3</v>
      </c>
      <c r="Q420" s="560"/>
      <c r="R420" s="338" t="s">
        <v>1154</v>
      </c>
      <c r="S420" s="346">
        <f>'Flusso dati statici sensori'!AD409</f>
        <v>0.05</v>
      </c>
      <c r="T420" s="347">
        <f>'Flusso dati statici sensori'!AE409</f>
        <v>7.0999999999999994E-2</v>
      </c>
      <c r="U420" s="352">
        <f>'Flusso dati statici sensori'!AF409</f>
        <v>5.0999999999999997E-2</v>
      </c>
      <c r="V420" s="249">
        <f>'Flusso dati statici sensori'!AG409</f>
        <v>7.6E-3</v>
      </c>
      <c r="W420" s="349">
        <f>'Flusso dati statici sensori'!AH409</f>
        <v>7.7000000000000002E-3</v>
      </c>
    </row>
    <row r="423" spans="1:23" ht="16" thickBot="1" x14ac:dyDescent="0.25"/>
    <row r="424" spans="1:23" ht="16" thickBot="1" x14ac:dyDescent="0.25">
      <c r="A424" s="543" t="s">
        <v>948</v>
      </c>
      <c r="B424" s="544"/>
      <c r="C424" s="544"/>
      <c r="D424" s="544"/>
      <c r="E424" s="544"/>
      <c r="F424" s="544"/>
      <c r="G424" s="545"/>
      <c r="I424" s="543" t="s">
        <v>948</v>
      </c>
      <c r="J424" s="544"/>
      <c r="K424" s="544"/>
      <c r="L424" s="544"/>
      <c r="M424" s="544"/>
      <c r="N424" s="544"/>
      <c r="O424" s="545"/>
      <c r="Q424" s="543" t="s">
        <v>948</v>
      </c>
      <c r="R424" s="544"/>
      <c r="S424" s="544"/>
      <c r="T424" s="544"/>
      <c r="U424" s="544"/>
      <c r="V424" s="544"/>
      <c r="W424" s="545"/>
    </row>
    <row r="425" spans="1:23" ht="16" thickBot="1" x14ac:dyDescent="0.25">
      <c r="A425" s="546" t="s">
        <v>1156</v>
      </c>
      <c r="B425" s="548" t="s">
        <v>790</v>
      </c>
      <c r="C425" s="550" t="s">
        <v>1092</v>
      </c>
      <c r="D425" s="551"/>
      <c r="E425" s="552"/>
      <c r="F425" s="553" t="s">
        <v>958</v>
      </c>
      <c r="G425" s="554"/>
      <c r="I425" s="546" t="s">
        <v>1156</v>
      </c>
      <c r="J425" s="548" t="s">
        <v>790</v>
      </c>
      <c r="K425" s="550" t="s">
        <v>1092</v>
      </c>
      <c r="L425" s="551"/>
      <c r="M425" s="552"/>
      <c r="N425" s="553" t="s">
        <v>958</v>
      </c>
      <c r="O425" s="554"/>
      <c r="Q425" s="546" t="s">
        <v>1156</v>
      </c>
      <c r="R425" s="548" t="s">
        <v>790</v>
      </c>
      <c r="S425" s="550" t="s">
        <v>1092</v>
      </c>
      <c r="T425" s="551"/>
      <c r="U425" s="552"/>
      <c r="V425" s="553" t="s">
        <v>958</v>
      </c>
      <c r="W425" s="554"/>
    </row>
    <row r="426" spans="1:23" ht="16" thickBot="1" x14ac:dyDescent="0.25">
      <c r="A426" s="547"/>
      <c r="B426" s="549"/>
      <c r="C426" s="327" t="s">
        <v>950</v>
      </c>
      <c r="D426" s="327" t="s">
        <v>951</v>
      </c>
      <c r="E426" s="327" t="s">
        <v>952</v>
      </c>
      <c r="F426" s="327" t="s">
        <v>956</v>
      </c>
      <c r="G426" s="327" t="s">
        <v>957</v>
      </c>
      <c r="I426" s="547"/>
      <c r="J426" s="549"/>
      <c r="K426" s="327" t="s">
        <v>950</v>
      </c>
      <c r="L426" s="327" t="s">
        <v>951</v>
      </c>
      <c r="M426" s="327" t="s">
        <v>952</v>
      </c>
      <c r="N426" s="327" t="s">
        <v>956</v>
      </c>
      <c r="O426" s="327" t="s">
        <v>957</v>
      </c>
      <c r="Q426" s="547"/>
      <c r="R426" s="549"/>
      <c r="S426" s="327" t="s">
        <v>950</v>
      </c>
      <c r="T426" s="327" t="s">
        <v>951</v>
      </c>
      <c r="U426" s="327" t="s">
        <v>952</v>
      </c>
      <c r="V426" s="327" t="s">
        <v>956</v>
      </c>
      <c r="W426" s="327" t="s">
        <v>957</v>
      </c>
    </row>
    <row r="427" spans="1:23" x14ac:dyDescent="0.2">
      <c r="A427" s="555" t="s">
        <v>1155</v>
      </c>
      <c r="B427" s="336" t="s">
        <v>1140</v>
      </c>
      <c r="C427" s="328">
        <f>'Flusso dati statici sensori'!B30</f>
        <v>5.1999999999999998E-2</v>
      </c>
      <c r="D427" s="341">
        <f>'Flusso dati statici sensori'!C30</f>
        <v>7.2999999999999995E-2</v>
      </c>
      <c r="E427" s="350">
        <f>'Flusso dati statici sensori'!D30</f>
        <v>5.0999999999999997E-2</v>
      </c>
      <c r="F427" s="266">
        <f>'Flusso dati statici sensori'!E30</f>
        <v>7.9000000000000008E-3</v>
      </c>
      <c r="G427" s="343">
        <f>'Flusso dati statici sensori'!F30</f>
        <v>7.6E-3</v>
      </c>
      <c r="I427" s="555" t="s">
        <v>1157</v>
      </c>
      <c r="J427" s="336" t="s">
        <v>1140</v>
      </c>
      <c r="K427" s="328">
        <f>'Flusso dati statici sensori'!P30</f>
        <v>5.5E-2</v>
      </c>
      <c r="L427" s="341">
        <f>'Flusso dati statici sensori'!Q30</f>
        <v>7.6999999999999999E-2</v>
      </c>
      <c r="M427" s="350">
        <f>'Flusso dati statici sensori'!R30</f>
        <v>5.3999999999999999E-2</v>
      </c>
      <c r="N427" s="266">
        <f>'Flusso dati statici sensori'!S30</f>
        <v>8.3000000000000001E-3</v>
      </c>
      <c r="O427" s="343">
        <f>'Flusso dati statici sensori'!T30</f>
        <v>8.2000000000000007E-3</v>
      </c>
      <c r="Q427" s="558" t="s">
        <v>1158</v>
      </c>
      <c r="R427" s="336" t="s">
        <v>1140</v>
      </c>
      <c r="S427" s="328">
        <f>'Flusso dati statici sensori'!AD30</f>
        <v>5.3999999999999999E-2</v>
      </c>
      <c r="T427" s="341">
        <f>'Flusso dati statici sensori'!AE30</f>
        <v>7.6999999999999999E-2</v>
      </c>
      <c r="U427" s="350">
        <f>'Flusso dati statici sensori'!AF30</f>
        <v>5.5E-2</v>
      </c>
      <c r="V427" s="266">
        <f>'Flusso dati statici sensori'!AG30</f>
        <v>8.0999999999999996E-3</v>
      </c>
      <c r="W427" s="343">
        <f>'Flusso dati statici sensori'!AH30</f>
        <v>8.2000000000000007E-3</v>
      </c>
    </row>
    <row r="428" spans="1:23" x14ac:dyDescent="0.2">
      <c r="A428" s="556"/>
      <c r="B428" s="337" t="s">
        <v>1141</v>
      </c>
      <c r="C428" s="344">
        <f>'Flusso dati statici sensori'!B56</f>
        <v>5.8000000000000003E-2</v>
      </c>
      <c r="D428" s="339">
        <f>'Flusso dati statici sensori'!C56</f>
        <v>8.1000000000000003E-2</v>
      </c>
      <c r="E428" s="351">
        <f>'Flusso dati statici sensori'!D56</f>
        <v>5.7000000000000002E-2</v>
      </c>
      <c r="F428" s="267">
        <f>'Flusso dati statici sensori'!E56</f>
        <v>8.8000000000000005E-3</v>
      </c>
      <c r="G428" s="345">
        <f>'Flusso dati statici sensori'!F56</f>
        <v>8.3000000000000001E-3</v>
      </c>
      <c r="I428" s="556"/>
      <c r="J428" s="337" t="s">
        <v>1141</v>
      </c>
      <c r="K428" s="344">
        <f>'Flusso dati statici sensori'!P56</f>
        <v>4.5999999999999999E-2</v>
      </c>
      <c r="L428" s="339">
        <f>'Flusso dati statici sensori'!Q56</f>
        <v>6.3E-2</v>
      </c>
      <c r="M428" s="351">
        <f>'Flusso dati statici sensori'!R56</f>
        <v>4.5999999999999999E-2</v>
      </c>
      <c r="N428" s="267">
        <f>'Flusso dati statici sensori'!S56</f>
        <v>6.8999999999999999E-3</v>
      </c>
      <c r="O428" s="345">
        <f>'Flusso dati statici sensori'!T56</f>
        <v>6.8999999999999999E-3</v>
      </c>
      <c r="Q428" s="559"/>
      <c r="R428" s="337" t="s">
        <v>1141</v>
      </c>
      <c r="S428" s="344">
        <f>'Flusso dati statici sensori'!AD56</f>
        <v>5.6000000000000001E-2</v>
      </c>
      <c r="T428" s="339">
        <f>'Flusso dati statici sensori'!AE56</f>
        <v>8.1000000000000003E-2</v>
      </c>
      <c r="U428" s="351">
        <f>'Flusso dati statici sensori'!AF56</f>
        <v>5.7000000000000002E-2</v>
      </c>
      <c r="V428" s="267">
        <f>'Flusso dati statici sensori'!AG56</f>
        <v>8.3999999999999995E-3</v>
      </c>
      <c r="W428" s="345">
        <f>'Flusso dati statici sensori'!AH56</f>
        <v>8.6999999999999994E-3</v>
      </c>
    </row>
    <row r="429" spans="1:23" x14ac:dyDescent="0.2">
      <c r="A429" s="556"/>
      <c r="B429" s="337" t="s">
        <v>1142</v>
      </c>
      <c r="C429" s="344">
        <f>'Flusso dati statici sensori'!B83</f>
        <v>4.4999999999999998E-2</v>
      </c>
      <c r="D429" s="339">
        <f>'Flusso dati statici sensori'!C83</f>
        <v>6.3E-2</v>
      </c>
      <c r="E429" s="351">
        <f>'Flusso dati statici sensori'!D83</f>
        <v>4.4999999999999998E-2</v>
      </c>
      <c r="F429" s="267">
        <f>'Flusso dati statici sensori'!E83</f>
        <v>6.7999999999999996E-3</v>
      </c>
      <c r="G429" s="345">
        <f>'Flusso dati statici sensori'!F83</f>
        <v>6.7000000000000002E-3</v>
      </c>
      <c r="I429" s="556"/>
      <c r="J429" s="337" t="s">
        <v>1142</v>
      </c>
      <c r="K429" s="344">
        <f>'Flusso dati statici sensori'!P83</f>
        <v>5.6000000000000001E-2</v>
      </c>
      <c r="L429" s="339">
        <f>'Flusso dati statici sensori'!Q83</f>
        <v>7.8E-2</v>
      </c>
      <c r="M429" s="351">
        <f>'Flusso dati statici sensori'!R83</f>
        <v>5.6000000000000001E-2</v>
      </c>
      <c r="N429" s="267">
        <f>'Flusso dati statici sensori'!S83</f>
        <v>8.3000000000000001E-3</v>
      </c>
      <c r="O429" s="345">
        <f>'Flusso dati statici sensori'!T83</f>
        <v>8.2000000000000007E-3</v>
      </c>
      <c r="Q429" s="559"/>
      <c r="R429" s="337" t="s">
        <v>1142</v>
      </c>
      <c r="S429" s="344">
        <f>'Flusso dati statici sensori'!AD83</f>
        <v>5.3999999999999999E-2</v>
      </c>
      <c r="T429" s="339">
        <f>'Flusso dati statici sensori'!AE83</f>
        <v>7.6999999999999999E-2</v>
      </c>
      <c r="U429" s="351">
        <f>'Flusso dati statici sensori'!AF83</f>
        <v>5.3999999999999999E-2</v>
      </c>
      <c r="V429" s="267">
        <f>'Flusso dati statici sensori'!AG83</f>
        <v>8.0999999999999996E-3</v>
      </c>
      <c r="W429" s="345">
        <f>'Flusso dati statici sensori'!AH83</f>
        <v>8.2000000000000007E-3</v>
      </c>
    </row>
    <row r="430" spans="1:23" x14ac:dyDescent="0.2">
      <c r="A430" s="556"/>
      <c r="B430" s="337" t="s">
        <v>1143</v>
      </c>
      <c r="C430" s="344">
        <f>'Flusso dati statici sensori'!B110</f>
        <v>4.9000000000000002E-2</v>
      </c>
      <c r="D430" s="339">
        <f>'Flusso dati statici sensori'!C110</f>
        <v>6.8000000000000005E-2</v>
      </c>
      <c r="E430" s="351">
        <f>'Flusso dati statici sensori'!D110</f>
        <v>4.8000000000000001E-2</v>
      </c>
      <c r="F430" s="267">
        <f>'Flusso dati statici sensori'!E110</f>
        <v>7.4000000000000003E-3</v>
      </c>
      <c r="G430" s="345">
        <f>'Flusso dati statici sensori'!F110</f>
        <v>7.1999999999999998E-3</v>
      </c>
      <c r="I430" s="556"/>
      <c r="J430" s="337" t="s">
        <v>1143</v>
      </c>
      <c r="K430" s="344">
        <f>'Flusso dati statici sensori'!P110</f>
        <v>5.1999999999999998E-2</v>
      </c>
      <c r="L430" s="339">
        <f>'Flusso dati statici sensori'!Q110</f>
        <v>7.2999999999999995E-2</v>
      </c>
      <c r="M430" s="351">
        <f>'Flusso dati statici sensori'!R110</f>
        <v>0.05</v>
      </c>
      <c r="N430" s="267">
        <f>'Flusso dati statici sensori'!S110</f>
        <v>7.7999999999999996E-3</v>
      </c>
      <c r="O430" s="345">
        <f>'Flusso dati statici sensori'!T110</f>
        <v>7.6E-3</v>
      </c>
      <c r="Q430" s="559"/>
      <c r="R430" s="337" t="s">
        <v>1143</v>
      </c>
      <c r="S430" s="344">
        <f>'Flusso dati statici sensori'!AD110</f>
        <v>5.1999999999999998E-2</v>
      </c>
      <c r="T430" s="339">
        <f>'Flusso dati statici sensori'!AE110</f>
        <v>7.3999999999999996E-2</v>
      </c>
      <c r="U430" s="351">
        <f>'Flusso dati statici sensori'!AF110</f>
        <v>5.1999999999999998E-2</v>
      </c>
      <c r="V430" s="267">
        <f>'Flusso dati statici sensori'!AG110</f>
        <v>7.7999999999999996E-3</v>
      </c>
      <c r="W430" s="345">
        <f>'Flusso dati statici sensori'!AH110</f>
        <v>7.7999999999999996E-3</v>
      </c>
    </row>
    <row r="431" spans="1:23" x14ac:dyDescent="0.2">
      <c r="A431" s="556"/>
      <c r="B431" s="337" t="s">
        <v>1144</v>
      </c>
      <c r="C431" s="344">
        <f>'Flusso dati statici sensori'!B137</f>
        <v>5.0999999999999997E-2</v>
      </c>
      <c r="D431" s="339">
        <f>'Flusso dati statici sensori'!C137</f>
        <v>7.0999999999999994E-2</v>
      </c>
      <c r="E431" s="351">
        <f>'Flusso dati statici sensori'!D137</f>
        <v>0.05</v>
      </c>
      <c r="F431" s="267">
        <f>'Flusso dati statici sensori'!E137</f>
        <v>7.7000000000000002E-3</v>
      </c>
      <c r="G431" s="345">
        <f>'Flusso dati statici sensori'!F137</f>
        <v>7.4000000000000003E-3</v>
      </c>
      <c r="I431" s="556"/>
      <c r="J431" s="337" t="s">
        <v>1144</v>
      </c>
      <c r="K431" s="344">
        <f>'Flusso dati statici sensori'!P137</f>
        <v>5.3999999999999999E-2</v>
      </c>
      <c r="L431" s="339">
        <f>'Flusso dati statici sensori'!Q137</f>
        <v>7.4999999999999997E-2</v>
      </c>
      <c r="M431" s="351">
        <f>'Flusso dati statici sensori'!R137</f>
        <v>5.2999999999999999E-2</v>
      </c>
      <c r="N431" s="267">
        <f>'Flusso dati statici sensori'!S137</f>
        <v>8.0000000000000002E-3</v>
      </c>
      <c r="O431" s="345">
        <f>'Flusso dati statici sensori'!T137</f>
        <v>8.0000000000000002E-3</v>
      </c>
      <c r="Q431" s="559"/>
      <c r="R431" s="337" t="s">
        <v>1144</v>
      </c>
      <c r="S431" s="344">
        <f>'Flusso dati statici sensori'!AD137</f>
        <v>5.3999999999999999E-2</v>
      </c>
      <c r="T431" s="339">
        <f>'Flusso dati statici sensori'!AE137</f>
        <v>7.4999999999999997E-2</v>
      </c>
      <c r="U431" s="351">
        <f>'Flusso dati statici sensori'!AF137</f>
        <v>5.3999999999999999E-2</v>
      </c>
      <c r="V431" s="267">
        <f>'Flusso dati statici sensori'!AG137</f>
        <v>8.0999999999999996E-3</v>
      </c>
      <c r="W431" s="345">
        <f>'Flusso dati statici sensori'!AH137</f>
        <v>8.0999999999999996E-3</v>
      </c>
    </row>
    <row r="432" spans="1:23" x14ac:dyDescent="0.2">
      <c r="A432" s="556"/>
      <c r="B432" s="337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5">
        <f>'Flusso dati statici sensori'!F164</f>
        <v>7.4000000000000003E-3</v>
      </c>
      <c r="I432" s="556"/>
      <c r="J432" s="337" t="s">
        <v>1145</v>
      </c>
      <c r="K432" s="215">
        <f>'Flusso dati statici sensori'!P164</f>
        <v>5.6000000000000001E-2</v>
      </c>
      <c r="L432" s="214">
        <f>'Flusso dati statici sensori'!Q164</f>
        <v>7.8E-2</v>
      </c>
      <c r="M432" s="179">
        <f>'Flusso dati statici sensori'!R164</f>
        <v>5.3999999999999999E-2</v>
      </c>
      <c r="N432" s="267">
        <f>'Flusso dati statici sensori'!S164</f>
        <v>8.3999999999999995E-3</v>
      </c>
      <c r="O432" s="345">
        <f>'Flusso dati statici sensori'!T164</f>
        <v>8.0999999999999996E-3</v>
      </c>
      <c r="Q432" s="559"/>
      <c r="R432" s="337" t="s">
        <v>1145</v>
      </c>
      <c r="S432" s="215">
        <f>'Flusso dati statici sensori'!AD164</f>
        <v>5.7000000000000002E-2</v>
      </c>
      <c r="T432" s="214">
        <f>'Flusso dati statici sensori'!AE164</f>
        <v>0.08</v>
      </c>
      <c r="U432" s="179">
        <f>'Flusso dati statici sensori'!AF164</f>
        <v>5.7000000000000002E-2</v>
      </c>
      <c r="V432" s="267">
        <f>'Flusso dati statici sensori'!AG164</f>
        <v>8.5000000000000006E-3</v>
      </c>
      <c r="W432" s="345">
        <f>'Flusso dati statici sensori'!AH164</f>
        <v>8.5000000000000006E-3</v>
      </c>
    </row>
    <row r="433" spans="1:23" x14ac:dyDescent="0.2">
      <c r="A433" s="556"/>
      <c r="B433" s="337" t="s">
        <v>1146</v>
      </c>
      <c r="C433" s="344">
        <f>'Flusso dati statici sensori'!B191</f>
        <v>4.7E-2</v>
      </c>
      <c r="D433" s="339">
        <f>'Flusso dati statici sensori'!C191</f>
        <v>6.6000000000000003E-2</v>
      </c>
      <c r="E433" s="351">
        <f>'Flusso dati statici sensori'!D191</f>
        <v>4.5999999999999999E-2</v>
      </c>
      <c r="F433" s="267">
        <f>'Flusso dati statici sensori'!E191</f>
        <v>7.1000000000000004E-3</v>
      </c>
      <c r="G433" s="345">
        <f>'Flusso dati statici sensori'!F191</f>
        <v>7.0000000000000001E-3</v>
      </c>
      <c r="I433" s="556"/>
      <c r="J433" s="337" t="s">
        <v>1146</v>
      </c>
      <c r="K433" s="344">
        <f>'Flusso dati statici sensori'!P191</f>
        <v>4.9000000000000002E-2</v>
      </c>
      <c r="L433" s="339">
        <f>'Flusso dati statici sensori'!Q191</f>
        <v>6.8000000000000005E-2</v>
      </c>
      <c r="M433" s="351">
        <f>'Flusso dati statici sensori'!R191</f>
        <v>4.8000000000000001E-2</v>
      </c>
      <c r="N433" s="267">
        <f>'Flusso dati statici sensori'!S191</f>
        <v>7.4000000000000003E-3</v>
      </c>
      <c r="O433" s="345">
        <f>'Flusso dati statici sensori'!T191</f>
        <v>7.3000000000000001E-3</v>
      </c>
      <c r="Q433" s="559"/>
      <c r="R433" s="337" t="s">
        <v>1146</v>
      </c>
      <c r="S433" s="344">
        <f>'Flusso dati statici sensori'!AD191</f>
        <v>4.9000000000000002E-2</v>
      </c>
      <c r="T433" s="339">
        <f>'Flusso dati statici sensori'!AE191</f>
        <v>6.9000000000000006E-2</v>
      </c>
      <c r="U433" s="351">
        <f>'Flusso dati statici sensori'!AF191</f>
        <v>4.9000000000000002E-2</v>
      </c>
      <c r="V433" s="267">
        <f>'Flusso dati statici sensori'!AG191</f>
        <v>7.4000000000000003E-3</v>
      </c>
      <c r="W433" s="345">
        <f>'Flusso dati statici sensori'!AH191</f>
        <v>7.4000000000000003E-3</v>
      </c>
    </row>
    <row r="434" spans="1:23" x14ac:dyDescent="0.2">
      <c r="A434" s="556"/>
      <c r="B434" s="337" t="s">
        <v>1147</v>
      </c>
      <c r="C434" s="344">
        <f>'Flusso dati statici sensori'!B218</f>
        <v>5.1999999999999998E-2</v>
      </c>
      <c r="D434" s="339">
        <f>'Flusso dati statici sensori'!C218</f>
        <v>7.0999999999999994E-2</v>
      </c>
      <c r="E434" s="351">
        <f>'Flusso dati statici sensori'!D218</f>
        <v>5.0999999999999997E-2</v>
      </c>
      <c r="F434" s="267">
        <f>'Flusso dati statici sensori'!E218</f>
        <v>7.7000000000000002E-3</v>
      </c>
      <c r="G434" s="345">
        <f>'Flusso dati statici sensori'!F218</f>
        <v>7.4999999999999997E-3</v>
      </c>
      <c r="I434" s="556"/>
      <c r="J434" s="337" t="s">
        <v>1147</v>
      </c>
      <c r="K434" s="344">
        <f>'Flusso dati statici sensori'!P218</f>
        <v>5.2999999999999999E-2</v>
      </c>
      <c r="L434" s="339">
        <f>'Flusso dati statici sensori'!Q218</f>
        <v>7.3999999999999996E-2</v>
      </c>
      <c r="M434" s="351">
        <f>'Flusso dati statici sensori'!R218</f>
        <v>5.2999999999999999E-2</v>
      </c>
      <c r="N434" s="267">
        <f>'Flusso dati statici sensori'!S218</f>
        <v>7.9000000000000008E-3</v>
      </c>
      <c r="O434" s="345">
        <f>'Flusso dati statici sensori'!T218</f>
        <v>8.0000000000000002E-3</v>
      </c>
      <c r="Q434" s="559"/>
      <c r="R434" s="337" t="s">
        <v>1147</v>
      </c>
      <c r="S434" s="344">
        <f>'Flusso dati statici sensori'!AD218</f>
        <v>5.0999999999999997E-2</v>
      </c>
      <c r="T434" s="339">
        <f>'Flusso dati statici sensori'!AE218</f>
        <v>7.1999999999999995E-2</v>
      </c>
      <c r="U434" s="351">
        <f>'Flusso dati statici sensori'!AF218</f>
        <v>5.1999999999999998E-2</v>
      </c>
      <c r="V434" s="267">
        <f>'Flusso dati statici sensori'!AG218</f>
        <v>7.7000000000000002E-3</v>
      </c>
      <c r="W434" s="345">
        <f>'Flusso dati statici sensori'!AH218</f>
        <v>7.7999999999999996E-3</v>
      </c>
    </row>
    <row r="435" spans="1:23" x14ac:dyDescent="0.2">
      <c r="A435" s="556"/>
      <c r="B435" s="337" t="s">
        <v>1148</v>
      </c>
      <c r="C435" s="344">
        <f>'Flusso dati statici sensori'!B246</f>
        <v>0.06</v>
      </c>
      <c r="D435" s="339">
        <f>'Flusso dati statici sensori'!C246</f>
        <v>8.4000000000000005E-2</v>
      </c>
      <c r="E435" s="351">
        <f>'Flusso dati statici sensori'!D246</f>
        <v>5.8999999999999997E-2</v>
      </c>
      <c r="F435" s="267">
        <f>'Flusso dati statici sensori'!E246</f>
        <v>9.4000000000000004E-3</v>
      </c>
      <c r="G435" s="345">
        <f>'Flusso dati statici sensori'!F246</f>
        <v>9.1999999999999998E-3</v>
      </c>
      <c r="I435" s="556"/>
      <c r="J435" s="337" t="s">
        <v>1148</v>
      </c>
      <c r="K435" s="344">
        <f>'Flusso dati statici sensori'!P246</f>
        <v>5.6000000000000001E-2</v>
      </c>
      <c r="L435" s="339">
        <f>'Flusso dati statici sensori'!Q246</f>
        <v>7.8E-2</v>
      </c>
      <c r="M435" s="351">
        <f>'Flusso dati statici sensori'!R246</f>
        <v>5.5E-2</v>
      </c>
      <c r="N435" s="267">
        <f>'Flusso dati statici sensori'!S246</f>
        <v>8.5000000000000006E-3</v>
      </c>
      <c r="O435" s="345">
        <f>'Flusso dati statici sensori'!T246</f>
        <v>8.0999999999999996E-3</v>
      </c>
      <c r="Q435" s="559"/>
      <c r="R435" s="337" t="s">
        <v>1148</v>
      </c>
      <c r="S435" s="344">
        <f>'Flusso dati statici sensori'!AD246</f>
        <v>4.3999999999999997E-2</v>
      </c>
      <c r="T435" s="339">
        <f>'Flusso dati statici sensori'!AE246</f>
        <v>6.2E-2</v>
      </c>
      <c r="U435" s="351">
        <f>'Flusso dati statici sensori'!AF246</f>
        <v>4.3999999999999997E-2</v>
      </c>
      <c r="V435" s="267">
        <f>'Flusso dati statici sensori'!AG246</f>
        <v>6.7000000000000002E-3</v>
      </c>
      <c r="W435" s="345">
        <f>'Flusso dati statici sensori'!AH246</f>
        <v>6.7000000000000002E-3</v>
      </c>
    </row>
    <row r="436" spans="1:23" x14ac:dyDescent="0.2">
      <c r="A436" s="556"/>
      <c r="B436" s="337" t="s">
        <v>1149</v>
      </c>
      <c r="C436" s="344">
        <f>'Flusso dati statici sensori'!B273</f>
        <v>6.3E-2</v>
      </c>
      <c r="D436" s="339">
        <f>'Flusso dati statici sensori'!C273</f>
        <v>8.7999999999999995E-2</v>
      </c>
      <c r="E436" s="351">
        <f>'Flusso dati statici sensori'!D273</f>
        <v>6.2E-2</v>
      </c>
      <c r="F436" s="267">
        <f>'Flusso dati statici sensori'!E273</f>
        <v>9.4000000000000004E-3</v>
      </c>
      <c r="G436" s="345">
        <f>'Flusso dati statici sensori'!F273</f>
        <v>9.1999999999999998E-3</v>
      </c>
      <c r="I436" s="556"/>
      <c r="J436" s="337" t="s">
        <v>1149</v>
      </c>
      <c r="K436" s="344">
        <f>'Flusso dati statici sensori'!P273</f>
        <v>6.4000000000000001E-2</v>
      </c>
      <c r="L436" s="339">
        <f>'Flusso dati statici sensori'!Q273</f>
        <v>9.0999999999999998E-2</v>
      </c>
      <c r="M436" s="351">
        <f>'Flusso dati statici sensori'!R273</f>
        <v>6.5000000000000002E-2</v>
      </c>
      <c r="N436" s="267">
        <f>'Flusso dati statici sensori'!S273</f>
        <v>9.7000000000000003E-3</v>
      </c>
      <c r="O436" s="345">
        <f>'Flusso dati statici sensori'!T273</f>
        <v>9.7000000000000003E-3</v>
      </c>
      <c r="Q436" s="559"/>
      <c r="R436" s="337" t="s">
        <v>1149</v>
      </c>
      <c r="S436" s="344">
        <f>'Flusso dati statici sensori'!AD273</f>
        <v>0.06</v>
      </c>
      <c r="T436" s="339">
        <f>'Flusso dati statici sensori'!AE273</f>
        <v>8.5000000000000006E-2</v>
      </c>
      <c r="U436" s="351">
        <f>'Flusso dati statici sensori'!AF273</f>
        <v>6.0999999999999999E-2</v>
      </c>
      <c r="V436" s="267">
        <f>'Flusso dati statici sensori'!AG273</f>
        <v>8.8999999999999999E-3</v>
      </c>
      <c r="W436" s="345">
        <f>'Flusso dati statici sensori'!AH273</f>
        <v>9.1999999999999998E-3</v>
      </c>
    </row>
    <row r="437" spans="1:23" x14ac:dyDescent="0.2">
      <c r="A437" s="556"/>
      <c r="B437" s="337" t="s">
        <v>1150</v>
      </c>
      <c r="C437" s="344">
        <f>'Flusso dati statici sensori'!B300</f>
        <v>5.0999999999999997E-2</v>
      </c>
      <c r="D437" s="339">
        <f>'Flusso dati statici sensori'!C300</f>
        <v>7.1999999999999995E-2</v>
      </c>
      <c r="E437" s="351">
        <f>'Flusso dati statici sensori'!D300</f>
        <v>0.05</v>
      </c>
      <c r="F437" s="267">
        <f>'Flusso dati statici sensori'!E300</f>
        <v>7.7000000000000002E-3</v>
      </c>
      <c r="G437" s="345">
        <f>'Flusso dati statici sensori'!F300</f>
        <v>7.6E-3</v>
      </c>
      <c r="I437" s="556"/>
      <c r="J437" s="337" t="s">
        <v>1150</v>
      </c>
      <c r="K437" s="344">
        <f>'Flusso dati statici sensori'!P300</f>
        <v>5.2999999999999999E-2</v>
      </c>
      <c r="L437" s="339">
        <f>'Flusso dati statici sensori'!Q300</f>
        <v>7.3999999999999996E-2</v>
      </c>
      <c r="M437" s="351">
        <f>'Flusso dati statici sensori'!R300</f>
        <v>5.1999999999999998E-2</v>
      </c>
      <c r="N437" s="267">
        <f>'Flusso dati statici sensori'!S300</f>
        <v>7.9000000000000008E-3</v>
      </c>
      <c r="O437" s="345">
        <f>'Flusso dati statici sensori'!T300</f>
        <v>7.9000000000000008E-3</v>
      </c>
      <c r="Q437" s="559"/>
      <c r="R437" s="337" t="s">
        <v>1150</v>
      </c>
      <c r="S437" s="344">
        <f>'Flusso dati statici sensori'!AD300</f>
        <v>5.0999999999999997E-2</v>
      </c>
      <c r="T437" s="339">
        <f>'Flusso dati statici sensori'!AE300</f>
        <v>7.1999999999999995E-2</v>
      </c>
      <c r="U437" s="351">
        <f>'Flusso dati statici sensori'!AF300</f>
        <v>5.1999999999999998E-2</v>
      </c>
      <c r="V437" s="267">
        <f>'Flusso dati statici sensori'!AG300</f>
        <v>7.7000000000000002E-3</v>
      </c>
      <c r="W437" s="345">
        <f>'Flusso dati statici sensori'!AH300</f>
        <v>7.7999999999999996E-3</v>
      </c>
    </row>
    <row r="438" spans="1:23" x14ac:dyDescent="0.2">
      <c r="A438" s="556"/>
      <c r="B438" s="337" t="s">
        <v>1151</v>
      </c>
      <c r="C438" s="344">
        <f>'Flusso dati statici sensori'!B327</f>
        <v>4.5999999999999999E-2</v>
      </c>
      <c r="D438" s="339">
        <f>'Flusso dati statici sensori'!C327</f>
        <v>6.5000000000000002E-2</v>
      </c>
      <c r="E438" s="351">
        <f>'Flusso dati statici sensori'!D327</f>
        <v>4.5999999999999999E-2</v>
      </c>
      <c r="F438" s="267">
        <f>'Flusso dati statici sensori'!E327</f>
        <v>6.8999999999999999E-3</v>
      </c>
      <c r="G438" s="345">
        <f>'Flusso dati statici sensori'!F327</f>
        <v>6.8999999999999999E-3</v>
      </c>
      <c r="I438" s="556"/>
      <c r="J438" s="337" t="s">
        <v>1151</v>
      </c>
      <c r="K438" s="344">
        <f>'Flusso dati statici sensori'!P327</f>
        <v>4.5999999999999999E-2</v>
      </c>
      <c r="L438" s="339">
        <f>'Flusso dati statici sensori'!Q327</f>
        <v>6.5000000000000002E-2</v>
      </c>
      <c r="M438" s="351">
        <f>'Flusso dati statici sensori'!R327</f>
        <v>4.5999999999999999E-2</v>
      </c>
      <c r="N438" s="267">
        <f>'Flusso dati statici sensori'!S327</f>
        <v>7.0000000000000001E-3</v>
      </c>
      <c r="O438" s="345">
        <f>'Flusso dati statici sensori'!T327</f>
        <v>6.8999999999999999E-3</v>
      </c>
      <c r="Q438" s="559"/>
      <c r="R438" s="337" t="s">
        <v>1151</v>
      </c>
      <c r="S438" s="344">
        <f>'Flusso dati statici sensori'!AD327</f>
        <v>4.4999999999999998E-2</v>
      </c>
      <c r="T438" s="339">
        <f>'Flusso dati statici sensori'!AE327</f>
        <v>6.3E-2</v>
      </c>
      <c r="U438" s="351">
        <f>'Flusso dati statici sensori'!AF327</f>
        <v>4.4999999999999998E-2</v>
      </c>
      <c r="V438" s="267">
        <f>'Flusso dati statici sensori'!AG327</f>
        <v>6.7000000000000002E-3</v>
      </c>
      <c r="W438" s="345">
        <f>'Flusso dati statici sensori'!AH327</f>
        <v>6.7000000000000002E-3</v>
      </c>
    </row>
    <row r="439" spans="1:23" x14ac:dyDescent="0.2">
      <c r="A439" s="556"/>
      <c r="B439" s="337" t="s">
        <v>1152</v>
      </c>
      <c r="C439" s="344">
        <f>'Flusso dati statici sensori'!B354</f>
        <v>6.3E-2</v>
      </c>
      <c r="D439" s="339">
        <f>'Flusso dati statici sensori'!C354</f>
        <v>8.7999999999999995E-2</v>
      </c>
      <c r="E439" s="351">
        <f>'Flusso dati statici sensori'!D354</f>
        <v>6.2E-2</v>
      </c>
      <c r="F439" s="267">
        <f>'Flusso dati statici sensori'!E354</f>
        <v>9.4999999999999998E-3</v>
      </c>
      <c r="G439" s="345">
        <f>'Flusso dati statici sensori'!F354</f>
        <v>9.2999999999999992E-3</v>
      </c>
      <c r="I439" s="556"/>
      <c r="J439" s="337" t="s">
        <v>1152</v>
      </c>
      <c r="K439" s="344">
        <f>'Flusso dati statici sensori'!P354</f>
        <v>6.4000000000000001E-2</v>
      </c>
      <c r="L439" s="339">
        <f>'Flusso dati statici sensori'!Q354</f>
        <v>9.0999999999999998E-2</v>
      </c>
      <c r="M439" s="351">
        <f>'Flusso dati statici sensori'!R354</f>
        <v>6.5000000000000002E-2</v>
      </c>
      <c r="N439" s="267">
        <f>'Flusso dati statici sensori'!S354</f>
        <v>9.7000000000000003E-3</v>
      </c>
      <c r="O439" s="345">
        <f>'Flusso dati statici sensori'!T354</f>
        <v>9.7000000000000003E-3</v>
      </c>
      <c r="Q439" s="559"/>
      <c r="R439" s="337" t="s">
        <v>1152</v>
      </c>
      <c r="S439" s="344">
        <f>'Flusso dati statici sensori'!AD354</f>
        <v>0.06</v>
      </c>
      <c r="T439" s="339">
        <f>'Flusso dati statici sensori'!AE354</f>
        <v>8.5000000000000006E-2</v>
      </c>
      <c r="U439" s="351">
        <f>'Flusso dati statici sensori'!AF354</f>
        <v>6.0999999999999999E-2</v>
      </c>
      <c r="V439" s="267">
        <f>'Flusso dati statici sensori'!AG354</f>
        <v>8.8999999999999999E-3</v>
      </c>
      <c r="W439" s="345">
        <f>'Flusso dati statici sensori'!AH354</f>
        <v>9.2999999999999992E-3</v>
      </c>
    </row>
    <row r="440" spans="1:23" x14ac:dyDescent="0.2">
      <c r="A440" s="556"/>
      <c r="B440" s="337" t="s">
        <v>1153</v>
      </c>
      <c r="C440" s="344">
        <f>'Flusso dati statici sensori'!B382</f>
        <v>5.2999999999999999E-2</v>
      </c>
      <c r="D440" s="339">
        <f>'Flusso dati statici sensori'!C382</f>
        <v>7.4999999999999997E-2</v>
      </c>
      <c r="E440" s="351">
        <f>'Flusso dati statici sensori'!D382</f>
        <v>5.2999999999999999E-2</v>
      </c>
      <c r="F440" s="267">
        <f>'Flusso dati statici sensori'!E382</f>
        <v>8.0999999999999996E-3</v>
      </c>
      <c r="G440" s="345">
        <f>'Flusso dati statici sensori'!F382</f>
        <v>8.0999999999999996E-3</v>
      </c>
      <c r="I440" s="556"/>
      <c r="J440" s="337" t="s">
        <v>1153</v>
      </c>
      <c r="K440" s="344">
        <f>'Flusso dati statici sensori'!P382</f>
        <v>5.2999999999999999E-2</v>
      </c>
      <c r="L440" s="339">
        <f>'Flusso dati statici sensori'!Q382</f>
        <v>7.4999999999999997E-2</v>
      </c>
      <c r="M440" s="351">
        <f>'Flusso dati statici sensori'!R382</f>
        <v>5.3999999999999999E-2</v>
      </c>
      <c r="N440" s="267">
        <f>'Flusso dati statici sensori'!S382</f>
        <v>8.0999999999999996E-3</v>
      </c>
      <c r="O440" s="345">
        <f>'Flusso dati statici sensori'!T382</f>
        <v>8.0999999999999996E-3</v>
      </c>
      <c r="Q440" s="559"/>
      <c r="R440" s="337" t="s">
        <v>1153</v>
      </c>
      <c r="S440" s="344">
        <f>'Flusso dati statici sensori'!AD382</f>
        <v>5.0999999999999997E-2</v>
      </c>
      <c r="T440" s="339">
        <f>'Flusso dati statici sensori'!AE382</f>
        <v>7.1999999999999995E-2</v>
      </c>
      <c r="U440" s="351">
        <f>'Flusso dati statici sensori'!AF382</f>
        <v>5.1999999999999998E-2</v>
      </c>
      <c r="V440" s="267">
        <f>'Flusso dati statici sensori'!AG382</f>
        <v>7.7000000000000002E-3</v>
      </c>
      <c r="W440" s="345">
        <f>'Flusso dati statici sensori'!AH382</f>
        <v>7.7999999999999996E-3</v>
      </c>
    </row>
    <row r="441" spans="1:23" ht="16" thickBot="1" x14ac:dyDescent="0.25">
      <c r="A441" s="557"/>
      <c r="B441" s="338" t="s">
        <v>1154</v>
      </c>
      <c r="C441" s="346">
        <f>'Flusso dati statici sensori'!B410</f>
        <v>5.7000000000000002E-2</v>
      </c>
      <c r="D441" s="347">
        <f>'Flusso dati statici sensori'!C410</f>
        <v>7.9000000000000001E-2</v>
      </c>
      <c r="E441" s="352">
        <f>'Flusso dati statici sensori'!D410</f>
        <v>5.6000000000000001E-2</v>
      </c>
      <c r="F441" s="249">
        <f>'Flusso dati statici sensori'!E410</f>
        <v>8.6999999999999994E-3</v>
      </c>
      <c r="G441" s="349">
        <f>'Flusso dati statici sensori'!F410</f>
        <v>8.3999999999999995E-3</v>
      </c>
      <c r="I441" s="557"/>
      <c r="J441" s="338" t="s">
        <v>1154</v>
      </c>
      <c r="K441" s="346">
        <f>'Flusso dati statici sensori'!P410</f>
        <v>0.06</v>
      </c>
      <c r="L441" s="347">
        <f>'Flusso dati statici sensori'!Q410</f>
        <v>8.4000000000000005E-2</v>
      </c>
      <c r="M441" s="352">
        <f>'Flusso dati statici sensori'!R410</f>
        <v>5.8999999999999997E-2</v>
      </c>
      <c r="N441" s="249">
        <f>'Flusso dati statici sensori'!S410</f>
        <v>9.1000000000000004E-3</v>
      </c>
      <c r="O441" s="349">
        <f>'Flusso dati statici sensori'!T410</f>
        <v>8.9999999999999993E-3</v>
      </c>
      <c r="Q441" s="560"/>
      <c r="R441" s="338" t="s">
        <v>1154</v>
      </c>
      <c r="S441" s="346">
        <f>'Flusso dati statici sensori'!AD410</f>
        <v>5.0999999999999997E-2</v>
      </c>
      <c r="T441" s="347">
        <f>'Flusso dati statici sensori'!AE410</f>
        <v>7.1999999999999995E-2</v>
      </c>
      <c r="U441" s="352">
        <f>'Flusso dati statici sensori'!AF410</f>
        <v>5.1999999999999998E-2</v>
      </c>
      <c r="V441" s="249">
        <f>'Flusso dati statici sensori'!AG410</f>
        <v>7.7000000000000002E-3</v>
      </c>
      <c r="W441" s="349">
        <f>'Flusso dati statici sensori'!AH410</f>
        <v>7.7999999999999996E-3</v>
      </c>
    </row>
    <row r="444" spans="1:23" ht="16" thickBot="1" x14ac:dyDescent="0.25"/>
    <row r="445" spans="1:23" ht="16" thickBot="1" x14ac:dyDescent="0.25">
      <c r="A445" s="543" t="s">
        <v>949</v>
      </c>
      <c r="B445" s="544"/>
      <c r="C445" s="544"/>
      <c r="D445" s="544"/>
      <c r="E445" s="544"/>
      <c r="F445" s="544"/>
      <c r="G445" s="545"/>
      <c r="I445" s="543" t="s">
        <v>949</v>
      </c>
      <c r="J445" s="544"/>
      <c r="K445" s="544"/>
      <c r="L445" s="544"/>
      <c r="M445" s="544"/>
      <c r="N445" s="544"/>
      <c r="O445" s="545"/>
      <c r="Q445" s="543" t="s">
        <v>949</v>
      </c>
      <c r="R445" s="544"/>
      <c r="S445" s="544"/>
      <c r="T445" s="544"/>
      <c r="U445" s="544"/>
      <c r="V445" s="544"/>
      <c r="W445" s="545"/>
    </row>
    <row r="446" spans="1:23" ht="16" thickBot="1" x14ac:dyDescent="0.25">
      <c r="A446" s="546" t="s">
        <v>1156</v>
      </c>
      <c r="B446" s="548" t="s">
        <v>790</v>
      </c>
      <c r="C446" s="550" t="s">
        <v>1092</v>
      </c>
      <c r="D446" s="551"/>
      <c r="E446" s="552"/>
      <c r="F446" s="553" t="s">
        <v>958</v>
      </c>
      <c r="G446" s="554"/>
      <c r="I446" s="546" t="s">
        <v>1156</v>
      </c>
      <c r="J446" s="548" t="s">
        <v>790</v>
      </c>
      <c r="K446" s="550" t="s">
        <v>1092</v>
      </c>
      <c r="L446" s="551"/>
      <c r="M446" s="552"/>
      <c r="N446" s="553" t="s">
        <v>958</v>
      </c>
      <c r="O446" s="554"/>
      <c r="Q446" s="546" t="s">
        <v>1156</v>
      </c>
      <c r="R446" s="548" t="s">
        <v>790</v>
      </c>
      <c r="S446" s="550" t="s">
        <v>1092</v>
      </c>
      <c r="T446" s="551"/>
      <c r="U446" s="552"/>
      <c r="V446" s="553" t="s">
        <v>958</v>
      </c>
      <c r="W446" s="554"/>
    </row>
    <row r="447" spans="1:23" ht="16" thickBot="1" x14ac:dyDescent="0.25">
      <c r="A447" s="547"/>
      <c r="B447" s="549"/>
      <c r="C447" s="327" t="s">
        <v>950</v>
      </c>
      <c r="D447" s="327" t="s">
        <v>951</v>
      </c>
      <c r="E447" s="327" t="s">
        <v>952</v>
      </c>
      <c r="F447" s="327" t="s">
        <v>956</v>
      </c>
      <c r="G447" s="327" t="s">
        <v>957</v>
      </c>
      <c r="I447" s="547"/>
      <c r="J447" s="549"/>
      <c r="K447" s="327" t="s">
        <v>950</v>
      </c>
      <c r="L447" s="327" t="s">
        <v>951</v>
      </c>
      <c r="M447" s="327" t="s">
        <v>952</v>
      </c>
      <c r="N447" s="327" t="s">
        <v>956</v>
      </c>
      <c r="O447" s="327" t="s">
        <v>957</v>
      </c>
      <c r="Q447" s="547"/>
      <c r="R447" s="549"/>
      <c r="S447" s="327" t="s">
        <v>950</v>
      </c>
      <c r="T447" s="327" t="s">
        <v>951</v>
      </c>
      <c r="U447" s="327" t="s">
        <v>952</v>
      </c>
      <c r="V447" s="327" t="s">
        <v>956</v>
      </c>
      <c r="W447" s="327" t="s">
        <v>957</v>
      </c>
    </row>
    <row r="448" spans="1:23" x14ac:dyDescent="0.2">
      <c r="A448" s="555" t="s">
        <v>1155</v>
      </c>
      <c r="B448" s="336" t="s">
        <v>1140</v>
      </c>
      <c r="C448" s="328">
        <f>'Flusso dati statici sensori'!B31</f>
        <v>5.3999999999999999E-2</v>
      </c>
      <c r="D448" s="341">
        <f>'Flusso dati statici sensori'!C31</f>
        <v>7.3999999999999996E-2</v>
      </c>
      <c r="E448" s="350">
        <f>'Flusso dati statici sensori'!D31</f>
        <v>5.1999999999999998E-2</v>
      </c>
      <c r="F448" s="266">
        <f>'Flusso dati statici sensori'!E31</f>
        <v>8.0000000000000002E-3</v>
      </c>
      <c r="G448" s="343">
        <f>'Flusso dati statici sensori'!F31</f>
        <v>7.7000000000000002E-3</v>
      </c>
      <c r="I448" s="555" t="s">
        <v>1157</v>
      </c>
      <c r="J448" s="336" t="s">
        <v>1140</v>
      </c>
      <c r="K448" s="328">
        <f>'Flusso dati statici sensori'!P31</f>
        <v>5.7000000000000002E-2</v>
      </c>
      <c r="L448" s="341">
        <f>'Flusso dati statici sensori'!Q31</f>
        <v>7.9000000000000001E-2</v>
      </c>
      <c r="M448" s="350">
        <f>'Flusso dati statici sensori'!R31</f>
        <v>5.6000000000000001E-2</v>
      </c>
      <c r="N448" s="266">
        <f>'Flusso dati statici sensori'!S31</f>
        <v>8.6E-3</v>
      </c>
      <c r="O448" s="343">
        <f>'Flusso dati statici sensori'!T31</f>
        <v>8.3999999999999995E-3</v>
      </c>
      <c r="Q448" s="558" t="s">
        <v>1158</v>
      </c>
      <c r="R448" s="336" t="s">
        <v>1140</v>
      </c>
      <c r="S448" s="328">
        <f>'Flusso dati statici sensori'!AD31</f>
        <v>5.6000000000000001E-2</v>
      </c>
      <c r="T448" s="341">
        <f>'Flusso dati statici sensori'!AE31</f>
        <v>7.9000000000000001E-2</v>
      </c>
      <c r="U448" s="350">
        <f>'Flusso dati statici sensori'!AF31</f>
        <v>5.6000000000000001E-2</v>
      </c>
      <c r="V448" s="266">
        <f>'Flusso dati statici sensori'!AG31</f>
        <v>8.3000000000000001E-3</v>
      </c>
      <c r="W448" s="343">
        <f>'Flusso dati statici sensori'!AH31</f>
        <v>8.5000000000000006E-3</v>
      </c>
    </row>
    <row r="449" spans="1:23" x14ac:dyDescent="0.2">
      <c r="A449" s="556"/>
      <c r="B449" s="337" t="s">
        <v>1141</v>
      </c>
      <c r="C449" s="344">
        <f>'Flusso dati statici sensori'!B57</f>
        <v>0.06</v>
      </c>
      <c r="D449" s="339">
        <f>'Flusso dati statici sensori'!C57</f>
        <v>8.4000000000000005E-2</v>
      </c>
      <c r="E449" s="351">
        <f>'Flusso dati statici sensori'!D57</f>
        <v>5.8999999999999997E-2</v>
      </c>
      <c r="F449" s="267">
        <f>'Flusso dati statici sensori'!E57</f>
        <v>8.9999999999999993E-3</v>
      </c>
      <c r="G449" s="345">
        <f>'Flusso dati statici sensori'!F57</f>
        <v>8.6E-3</v>
      </c>
      <c r="I449" s="556"/>
      <c r="J449" s="337" t="s">
        <v>1141</v>
      </c>
      <c r="K449" s="344">
        <f>'Flusso dati statici sensori'!P57</f>
        <v>4.5999999999999999E-2</v>
      </c>
      <c r="L449" s="339">
        <f>'Flusso dati statici sensori'!Q57</f>
        <v>6.4000000000000001E-2</v>
      </c>
      <c r="M449" s="351">
        <f>'Flusso dati statici sensori'!R57</f>
        <v>4.5999999999999999E-2</v>
      </c>
      <c r="N449" s="267">
        <f>'Flusso dati statici sensori'!S57</f>
        <v>6.8999999999999999E-3</v>
      </c>
      <c r="O449" s="345">
        <f>'Flusso dati statici sensori'!T57</f>
        <v>6.8999999999999999E-3</v>
      </c>
      <c r="Q449" s="559"/>
      <c r="R449" s="337" t="s">
        <v>1141</v>
      </c>
      <c r="S449" s="344">
        <f>'Flusso dati statici sensori'!AD57</f>
        <v>5.8999999999999997E-2</v>
      </c>
      <c r="T449" s="339">
        <f>'Flusso dati statici sensori'!AE57</f>
        <v>8.4000000000000005E-2</v>
      </c>
      <c r="U449" s="351">
        <f>'Flusso dati statici sensori'!AF57</f>
        <v>5.8999999999999997E-2</v>
      </c>
      <c r="V449" s="267">
        <f>'Flusso dati statici sensori'!AG57</f>
        <v>8.6E-3</v>
      </c>
      <c r="W449" s="345">
        <f>'Flusso dati statici sensori'!AH57</f>
        <v>8.9999999999999993E-3</v>
      </c>
    </row>
    <row r="450" spans="1:23" x14ac:dyDescent="0.2">
      <c r="A450" s="556"/>
      <c r="B450" s="337" t="s">
        <v>1142</v>
      </c>
      <c r="C450" s="344">
        <f>'Flusso dati statici sensori'!B84</f>
        <v>4.4999999999999998E-2</v>
      </c>
      <c r="D450" s="339">
        <f>'Flusso dati statici sensori'!C84</f>
        <v>6.4000000000000001E-2</v>
      </c>
      <c r="E450" s="351">
        <f>'Flusso dati statici sensori'!D84</f>
        <v>4.4999999999999998E-2</v>
      </c>
      <c r="F450" s="267">
        <f>'Flusso dati statici sensori'!E84</f>
        <v>6.7000000000000002E-3</v>
      </c>
      <c r="G450" s="345">
        <f>'Flusso dati statici sensori'!F84</f>
        <v>6.7000000000000002E-3</v>
      </c>
      <c r="I450" s="556"/>
      <c r="J450" s="337" t="s">
        <v>1142</v>
      </c>
      <c r="K450" s="344">
        <f>'Flusso dati statici sensori'!P84</f>
        <v>5.6000000000000001E-2</v>
      </c>
      <c r="L450" s="339">
        <f>'Flusso dati statici sensori'!Q84</f>
        <v>7.9000000000000001E-2</v>
      </c>
      <c r="M450" s="351">
        <f>'Flusso dati statici sensori'!R84</f>
        <v>5.6000000000000001E-2</v>
      </c>
      <c r="N450" s="267">
        <f>'Flusso dati statici sensori'!S84</f>
        <v>8.5000000000000006E-3</v>
      </c>
      <c r="O450" s="345">
        <f>'Flusso dati statici sensori'!T84</f>
        <v>8.3999999999999995E-3</v>
      </c>
      <c r="Q450" s="559"/>
      <c r="R450" s="337" t="s">
        <v>1142</v>
      </c>
      <c r="S450" s="344">
        <f>'Flusso dati statici sensori'!AD84</f>
        <v>5.5E-2</v>
      </c>
      <c r="T450" s="339">
        <f>'Flusso dati statici sensori'!AE84</f>
        <v>7.8E-2</v>
      </c>
      <c r="U450" s="351">
        <f>'Flusso dati statici sensori'!AF84</f>
        <v>5.5E-2</v>
      </c>
      <c r="V450" s="267">
        <f>'Flusso dati statici sensori'!AG84</f>
        <v>8.2000000000000007E-3</v>
      </c>
      <c r="W450" s="345">
        <f>'Flusso dati statici sensori'!AH84</f>
        <v>8.3000000000000001E-3</v>
      </c>
    </row>
    <row r="451" spans="1:23" x14ac:dyDescent="0.2">
      <c r="A451" s="556"/>
      <c r="B451" s="337" t="s">
        <v>1143</v>
      </c>
      <c r="C451" s="344">
        <f>'Flusso dati statici sensori'!B111</f>
        <v>0.05</v>
      </c>
      <c r="D451" s="339">
        <f>'Flusso dati statici sensori'!C111</f>
        <v>6.9000000000000006E-2</v>
      </c>
      <c r="E451" s="351">
        <f>'Flusso dati statici sensori'!D111</f>
        <v>4.8000000000000001E-2</v>
      </c>
      <c r="F451" s="267">
        <f>'Flusso dati statici sensori'!E111</f>
        <v>7.4000000000000003E-3</v>
      </c>
      <c r="G451" s="345">
        <f>'Flusso dati statici sensori'!F111</f>
        <v>7.1999999999999998E-3</v>
      </c>
      <c r="I451" s="556"/>
      <c r="J451" s="337" t="s">
        <v>1143</v>
      </c>
      <c r="K451" s="344">
        <f>'Flusso dati statici sensori'!P111</f>
        <v>5.2999999999999999E-2</v>
      </c>
      <c r="L451" s="339">
        <f>'Flusso dati statici sensori'!Q111</f>
        <v>7.3999999999999996E-2</v>
      </c>
      <c r="M451" s="351">
        <f>'Flusso dati statici sensori'!R111</f>
        <v>5.0999999999999997E-2</v>
      </c>
      <c r="N451" s="267">
        <f>'Flusso dati statici sensori'!S111</f>
        <v>7.9000000000000008E-3</v>
      </c>
      <c r="O451" s="345">
        <f>'Flusso dati statici sensori'!T111</f>
        <v>7.7000000000000002E-3</v>
      </c>
      <c r="Q451" s="559"/>
      <c r="R451" s="337" t="s">
        <v>1143</v>
      </c>
      <c r="S451" s="344">
        <f>'Flusso dati statici sensori'!AD111</f>
        <v>5.2999999999999999E-2</v>
      </c>
      <c r="T451" s="339">
        <f>'Flusso dati statici sensori'!AE111</f>
        <v>7.4999999999999997E-2</v>
      </c>
      <c r="U451" s="351">
        <f>'Flusso dati statici sensori'!AF111</f>
        <v>5.2999999999999999E-2</v>
      </c>
      <c r="V451" s="267">
        <f>'Flusso dati statici sensori'!AG111</f>
        <v>8.0000000000000002E-3</v>
      </c>
      <c r="W451" s="345">
        <f>'Flusso dati statici sensori'!AH111</f>
        <v>8.0000000000000002E-3</v>
      </c>
    </row>
    <row r="452" spans="1:23" x14ac:dyDescent="0.2">
      <c r="A452" s="556"/>
      <c r="B452" s="337" t="s">
        <v>1144</v>
      </c>
      <c r="C452" s="344">
        <f>'Flusso dati statici sensori'!B138</f>
        <v>5.0999999999999997E-2</v>
      </c>
      <c r="D452" s="339">
        <f>'Flusso dati statici sensori'!C138</f>
        <v>7.1999999999999995E-2</v>
      </c>
      <c r="E452" s="351">
        <f>'Flusso dati statici sensori'!D138</f>
        <v>0.05</v>
      </c>
      <c r="F452" s="267">
        <f>'Flusso dati statici sensori'!E138</f>
        <v>7.7000000000000002E-3</v>
      </c>
      <c r="G452" s="345">
        <f>'Flusso dati statici sensori'!F138</f>
        <v>7.6E-3</v>
      </c>
      <c r="I452" s="556"/>
      <c r="J452" s="337" t="s">
        <v>1144</v>
      </c>
      <c r="K452" s="344">
        <f>'Flusso dati statici sensori'!P138</f>
        <v>5.5E-2</v>
      </c>
      <c r="L452" s="339">
        <f>'Flusso dati statici sensori'!Q138</f>
        <v>7.6999999999999999E-2</v>
      </c>
      <c r="M452" s="351">
        <f>'Flusso dati statici sensori'!R138</f>
        <v>5.3999999999999999E-2</v>
      </c>
      <c r="N452" s="267">
        <f>'Flusso dati statici sensori'!S138</f>
        <v>8.2000000000000007E-3</v>
      </c>
      <c r="O452" s="345">
        <f>'Flusso dati statici sensori'!T138</f>
        <v>8.0999999999999996E-3</v>
      </c>
      <c r="Q452" s="559"/>
      <c r="R452" s="337" t="s">
        <v>1144</v>
      </c>
      <c r="S452" s="344">
        <f>'Flusso dati statici sensori'!AD138</f>
        <v>5.3999999999999999E-2</v>
      </c>
      <c r="T452" s="339">
        <f>'Flusso dati statici sensori'!AE138</f>
        <v>7.5999999999999998E-2</v>
      </c>
      <c r="U452" s="351">
        <f>'Flusso dati statici sensori'!AF138</f>
        <v>5.3999999999999999E-2</v>
      </c>
      <c r="V452" s="267">
        <f>'Flusso dati statici sensori'!AG138</f>
        <v>8.0999999999999996E-3</v>
      </c>
      <c r="W452" s="345">
        <f>'Flusso dati statici sensori'!AH138</f>
        <v>8.2000000000000007E-3</v>
      </c>
    </row>
    <row r="453" spans="1:23" x14ac:dyDescent="0.2">
      <c r="A453" s="556"/>
      <c r="B453" s="337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7.9000000000000008E-3</v>
      </c>
      <c r="G453" s="345">
        <f>'Flusso dati statici sensori'!F165</f>
        <v>7.4999999999999997E-3</v>
      </c>
      <c r="I453" s="556"/>
      <c r="J453" s="337" t="s">
        <v>1145</v>
      </c>
      <c r="K453" s="215">
        <f>'Flusso dati statici sensori'!P165</f>
        <v>5.7000000000000002E-2</v>
      </c>
      <c r="L453" s="214">
        <f>'Flusso dati statici sensori'!Q165</f>
        <v>0.08</v>
      </c>
      <c r="M453" s="179">
        <f>'Flusso dati statici sensori'!R165</f>
        <v>5.5E-2</v>
      </c>
      <c r="N453" s="267">
        <f>'Flusso dati statici sensori'!S165</f>
        <v>8.6999999999999994E-3</v>
      </c>
      <c r="O453" s="345">
        <f>'Flusso dati statici sensori'!T165</f>
        <v>8.3000000000000001E-3</v>
      </c>
      <c r="Q453" s="559"/>
      <c r="R453" s="337" t="s">
        <v>1145</v>
      </c>
      <c r="S453" s="215">
        <f>'Flusso dati statici sensori'!AD165</f>
        <v>5.8000000000000003E-2</v>
      </c>
      <c r="T453" s="214">
        <f>'Flusso dati statici sensori'!AE165</f>
        <v>8.2000000000000003E-2</v>
      </c>
      <c r="U453" s="179">
        <f>'Flusso dati statici sensori'!AF165</f>
        <v>5.8000000000000003E-2</v>
      </c>
      <c r="V453" s="267">
        <f>'Flusso dati statici sensori'!AG165</f>
        <v>8.6999999999999994E-3</v>
      </c>
      <c r="W453" s="345">
        <f>'Flusso dati statici sensori'!AH165</f>
        <v>8.6999999999999994E-3</v>
      </c>
    </row>
    <row r="454" spans="1:23" x14ac:dyDescent="0.2">
      <c r="A454" s="556"/>
      <c r="B454" s="337" t="s">
        <v>1146</v>
      </c>
      <c r="C454" s="344">
        <f>'Flusso dati statici sensori'!B192</f>
        <v>4.5999999999999999E-2</v>
      </c>
      <c r="D454" s="339">
        <f>'Flusso dati statici sensori'!C192</f>
        <v>6.6000000000000003E-2</v>
      </c>
      <c r="E454" s="351">
        <f>'Flusso dati statici sensori'!D192</f>
        <v>4.5999999999999999E-2</v>
      </c>
      <c r="F454" s="267">
        <f>'Flusso dati statici sensori'!E192</f>
        <v>7.1000000000000004E-3</v>
      </c>
      <c r="G454" s="345">
        <f>'Flusso dati statici sensori'!F192</f>
        <v>7.0000000000000001E-3</v>
      </c>
      <c r="I454" s="556"/>
      <c r="J454" s="337" t="s">
        <v>1146</v>
      </c>
      <c r="K454" s="344">
        <f>'Flusso dati statici sensori'!P192</f>
        <v>4.9000000000000002E-2</v>
      </c>
      <c r="L454" s="339">
        <f>'Flusso dati statici sensori'!Q192</f>
        <v>6.9000000000000006E-2</v>
      </c>
      <c r="M454" s="351">
        <f>'Flusso dati statici sensori'!R192</f>
        <v>4.8000000000000001E-2</v>
      </c>
      <c r="N454" s="267">
        <f>'Flusso dati statici sensori'!S192</f>
        <v>7.4000000000000003E-3</v>
      </c>
      <c r="O454" s="345">
        <f>'Flusso dati statici sensori'!T192</f>
        <v>7.3000000000000001E-3</v>
      </c>
      <c r="Q454" s="559"/>
      <c r="R454" s="337" t="s">
        <v>1146</v>
      </c>
      <c r="S454" s="344">
        <f>'Flusso dati statici sensori'!AD192</f>
        <v>4.9000000000000002E-2</v>
      </c>
      <c r="T454" s="339">
        <f>'Flusso dati statici sensori'!AE192</f>
        <v>7.0000000000000007E-2</v>
      </c>
      <c r="U454" s="351">
        <f>'Flusso dati statici sensori'!AF192</f>
        <v>4.9000000000000002E-2</v>
      </c>
      <c r="V454" s="267">
        <f>'Flusso dati statici sensori'!AG192</f>
        <v>7.4000000000000003E-3</v>
      </c>
      <c r="W454" s="345">
        <f>'Flusso dati statici sensori'!AH192</f>
        <v>7.4000000000000003E-3</v>
      </c>
    </row>
    <row r="455" spans="1:23" x14ac:dyDescent="0.2">
      <c r="A455" s="556"/>
      <c r="B455" s="337" t="s">
        <v>1147</v>
      </c>
      <c r="C455" s="344">
        <f>'Flusso dati statici sensori'!B219</f>
        <v>5.1999999999999998E-2</v>
      </c>
      <c r="D455" s="339">
        <f>'Flusso dati statici sensori'!C219</f>
        <v>7.1999999999999995E-2</v>
      </c>
      <c r="E455" s="351">
        <f>'Flusso dati statici sensori'!D219</f>
        <v>5.1999999999999998E-2</v>
      </c>
      <c r="F455" s="267">
        <f>'Flusso dati statici sensori'!E219</f>
        <v>7.7999999999999996E-3</v>
      </c>
      <c r="G455" s="345">
        <f>'Flusso dati statici sensori'!F219</f>
        <v>7.6E-3</v>
      </c>
      <c r="I455" s="556"/>
      <c r="J455" s="337" t="s">
        <v>1147</v>
      </c>
      <c r="K455" s="344">
        <f>'Flusso dati statici sensori'!P219</f>
        <v>5.2999999999999999E-2</v>
      </c>
      <c r="L455" s="339">
        <f>'Flusso dati statici sensori'!Q219</f>
        <v>7.4999999999999997E-2</v>
      </c>
      <c r="M455" s="351">
        <f>'Flusso dati statici sensori'!R219</f>
        <v>5.2999999999999999E-2</v>
      </c>
      <c r="N455" s="267">
        <f>'Flusso dati statici sensori'!S219</f>
        <v>8.0999999999999996E-3</v>
      </c>
      <c r="O455" s="345">
        <f>'Flusso dati statici sensori'!T219</f>
        <v>8.0999999999999996E-3</v>
      </c>
      <c r="Q455" s="559"/>
      <c r="R455" s="337" t="s">
        <v>1147</v>
      </c>
      <c r="S455" s="344">
        <f>'Flusso dati statici sensori'!AD219</f>
        <v>5.1999999999999998E-2</v>
      </c>
      <c r="T455" s="339">
        <f>'Flusso dati statici sensori'!AE219</f>
        <v>7.2999999999999995E-2</v>
      </c>
      <c r="U455" s="351">
        <f>'Flusso dati statici sensori'!AF219</f>
        <v>5.1999999999999998E-2</v>
      </c>
      <c r="V455" s="267">
        <f>'Flusso dati statici sensori'!AG219</f>
        <v>7.7999999999999996E-3</v>
      </c>
      <c r="W455" s="345">
        <f>'Flusso dati statici sensori'!AH219</f>
        <v>8.0000000000000002E-3</v>
      </c>
    </row>
    <row r="456" spans="1:23" x14ac:dyDescent="0.2">
      <c r="A456" s="556"/>
      <c r="B456" s="337" t="s">
        <v>1148</v>
      </c>
      <c r="C456" s="344">
        <f>'Flusso dati statici sensori'!B247</f>
        <v>6.5000000000000002E-2</v>
      </c>
      <c r="D456" s="339">
        <f>'Flusso dati statici sensori'!C247</f>
        <v>0.09</v>
      </c>
      <c r="E456" s="351">
        <f>'Flusso dati statici sensori'!D247</f>
        <v>6.4000000000000001E-2</v>
      </c>
      <c r="F456" s="267">
        <f>'Flusso dati statici sensori'!E247</f>
        <v>9.7000000000000003E-3</v>
      </c>
      <c r="G456" s="345">
        <f>'Flusso dati statici sensori'!F247</f>
        <v>9.4999999999999998E-3</v>
      </c>
      <c r="I456" s="556"/>
      <c r="J456" s="337" t="s">
        <v>1148</v>
      </c>
      <c r="K456" s="344">
        <f>'Flusso dati statici sensori'!P247</f>
        <v>5.8000000000000003E-2</v>
      </c>
      <c r="L456" s="339">
        <f>'Flusso dati statici sensori'!Q247</f>
        <v>0.08</v>
      </c>
      <c r="M456" s="351">
        <f>'Flusso dati statici sensori'!R247</f>
        <v>5.6000000000000001E-2</v>
      </c>
      <c r="N456" s="267">
        <f>'Flusso dati statici sensori'!S247</f>
        <v>8.6999999999999994E-3</v>
      </c>
      <c r="O456" s="345">
        <f>'Flusso dati statici sensori'!T247</f>
        <v>8.3000000000000001E-3</v>
      </c>
      <c r="Q456" s="559"/>
      <c r="R456" s="337" t="s">
        <v>1148</v>
      </c>
      <c r="S456" s="344">
        <f>'Flusso dati statici sensori'!AD247</f>
        <v>4.3999999999999997E-2</v>
      </c>
      <c r="T456" s="339">
        <f>'Flusso dati statici sensori'!AE247</f>
        <v>6.2E-2</v>
      </c>
      <c r="U456" s="351">
        <f>'Flusso dati statici sensori'!AF247</f>
        <v>4.3999999999999997E-2</v>
      </c>
      <c r="V456" s="267">
        <f>'Flusso dati statici sensori'!AG247</f>
        <v>6.7000000000000002E-3</v>
      </c>
      <c r="W456" s="345">
        <f>'Flusso dati statici sensori'!AH247</f>
        <v>6.6E-3</v>
      </c>
    </row>
    <row r="457" spans="1:23" x14ac:dyDescent="0.2">
      <c r="A457" s="556"/>
      <c r="B457" s="337" t="s">
        <v>1149</v>
      </c>
      <c r="C457" s="344">
        <f>'Flusso dati statici sensori'!B274</f>
        <v>6.5000000000000002E-2</v>
      </c>
      <c r="D457" s="339">
        <f>'Flusso dati statici sensori'!C274</f>
        <v>9.0999999999999998E-2</v>
      </c>
      <c r="E457" s="351">
        <f>'Flusso dati statici sensori'!D274</f>
        <v>6.4000000000000001E-2</v>
      </c>
      <c r="F457" s="267">
        <f>'Flusso dati statici sensori'!E274</f>
        <v>9.7999999999999997E-3</v>
      </c>
      <c r="G457" s="345">
        <f>'Flusso dati statici sensori'!F274</f>
        <v>9.4999999999999998E-3</v>
      </c>
      <c r="I457" s="556"/>
      <c r="J457" s="337" t="s">
        <v>1149</v>
      </c>
      <c r="K457" s="344">
        <f>'Flusso dati statici sensori'!P274</f>
        <v>6.7000000000000004E-2</v>
      </c>
      <c r="L457" s="339">
        <f>'Flusso dati statici sensori'!Q274</f>
        <v>9.5000000000000001E-2</v>
      </c>
      <c r="M457" s="351">
        <f>'Flusso dati statici sensori'!R274</f>
        <v>6.7000000000000004E-2</v>
      </c>
      <c r="N457" s="267">
        <f>'Flusso dati statici sensori'!S274</f>
        <v>0.01</v>
      </c>
      <c r="O457" s="345">
        <f>'Flusso dati statici sensori'!T274</f>
        <v>0.01</v>
      </c>
      <c r="Q457" s="559"/>
      <c r="R457" s="337" t="s">
        <v>1149</v>
      </c>
      <c r="S457" s="344">
        <f>'Flusso dati statici sensori'!AD274</f>
        <v>6.0999999999999999E-2</v>
      </c>
      <c r="T457" s="339">
        <f>'Flusso dati statici sensori'!AE274</f>
        <v>8.7999999999999995E-2</v>
      </c>
      <c r="U457" s="351">
        <f>'Flusso dati statici sensori'!AF274</f>
        <v>6.3E-2</v>
      </c>
      <c r="V457" s="267">
        <f>'Flusso dati statici sensori'!AG274</f>
        <v>9.1000000000000004E-3</v>
      </c>
      <c r="W457" s="345">
        <f>'Flusso dati statici sensori'!AH274</f>
        <v>9.4999999999999998E-3</v>
      </c>
    </row>
    <row r="458" spans="1:23" x14ac:dyDescent="0.2">
      <c r="A458" s="556"/>
      <c r="B458" s="337" t="s">
        <v>1150</v>
      </c>
      <c r="C458" s="344">
        <f>'Flusso dati statici sensori'!B301</f>
        <v>5.1999999999999998E-2</v>
      </c>
      <c r="D458" s="339">
        <f>'Flusso dati statici sensori'!C301</f>
        <v>7.2999999999999995E-2</v>
      </c>
      <c r="E458" s="351">
        <f>'Flusso dati statici sensori'!D301</f>
        <v>5.1999999999999998E-2</v>
      </c>
      <c r="F458" s="267">
        <f>'Flusso dati statici sensori'!E301</f>
        <v>7.7999999999999996E-3</v>
      </c>
      <c r="G458" s="345">
        <f>'Flusso dati statici sensori'!F301</f>
        <v>7.6E-3</v>
      </c>
      <c r="I458" s="556"/>
      <c r="J458" s="337" t="s">
        <v>1150</v>
      </c>
      <c r="K458" s="344">
        <f>'Flusso dati statici sensori'!P301</f>
        <v>5.2999999999999999E-2</v>
      </c>
      <c r="L458" s="339">
        <f>'Flusso dati statici sensori'!Q301</f>
        <v>7.4999999999999997E-2</v>
      </c>
      <c r="M458" s="351">
        <f>'Flusso dati statici sensori'!R301</f>
        <v>5.2999999999999999E-2</v>
      </c>
      <c r="N458" s="267">
        <f>'Flusso dati statici sensori'!S301</f>
        <v>8.0000000000000002E-3</v>
      </c>
      <c r="O458" s="345">
        <f>'Flusso dati statici sensori'!T301</f>
        <v>8.0000000000000002E-3</v>
      </c>
      <c r="Q458" s="559"/>
      <c r="R458" s="337" t="s">
        <v>1150</v>
      </c>
      <c r="S458" s="344">
        <f>'Flusso dati statici sensori'!AD301</f>
        <v>5.1999999999999998E-2</v>
      </c>
      <c r="T458" s="339">
        <f>'Flusso dati statici sensori'!AE301</f>
        <v>7.2999999999999995E-2</v>
      </c>
      <c r="U458" s="351">
        <f>'Flusso dati statici sensori'!AF301</f>
        <v>5.1999999999999998E-2</v>
      </c>
      <c r="V458" s="267">
        <f>'Flusso dati statici sensori'!AG301</f>
        <v>7.7999999999999996E-3</v>
      </c>
      <c r="W458" s="345">
        <f>'Flusso dati statici sensori'!AH301</f>
        <v>7.9000000000000008E-3</v>
      </c>
    </row>
    <row r="459" spans="1:23" x14ac:dyDescent="0.2">
      <c r="A459" s="556"/>
      <c r="B459" s="337" t="s">
        <v>1151</v>
      </c>
      <c r="C459" s="344">
        <f>'Flusso dati statici sensori'!B328</f>
        <v>4.5999999999999999E-2</v>
      </c>
      <c r="D459" s="339">
        <f>'Flusso dati statici sensori'!C328</f>
        <v>6.5000000000000002E-2</v>
      </c>
      <c r="E459" s="351">
        <f>'Flusso dati statici sensori'!D328</f>
        <v>4.5999999999999999E-2</v>
      </c>
      <c r="F459" s="267">
        <f>'Flusso dati statici sensori'!E328</f>
        <v>7.0000000000000001E-3</v>
      </c>
      <c r="G459" s="345">
        <f>'Flusso dati statici sensori'!F328</f>
        <v>6.7999999999999996E-3</v>
      </c>
      <c r="I459" s="556"/>
      <c r="J459" s="337" t="s">
        <v>1151</v>
      </c>
      <c r="K459" s="344">
        <f>'Flusso dati statici sensori'!P328</f>
        <v>4.5999999999999999E-2</v>
      </c>
      <c r="L459" s="339">
        <f>'Flusso dati statici sensori'!Q328</f>
        <v>6.5000000000000002E-2</v>
      </c>
      <c r="M459" s="351">
        <f>'Flusso dati statici sensori'!R328</f>
        <v>4.5999999999999999E-2</v>
      </c>
      <c r="N459" s="267">
        <f>'Flusso dati statici sensori'!S328</f>
        <v>8.0000000000000002E-3</v>
      </c>
      <c r="O459" s="345">
        <f>'Flusso dati statici sensori'!T328</f>
        <v>6.7999999999999996E-3</v>
      </c>
      <c r="Q459" s="559"/>
      <c r="R459" s="337" t="s">
        <v>1151</v>
      </c>
      <c r="S459" s="344">
        <f>'Flusso dati statici sensori'!AD328</f>
        <v>4.4999999999999998E-2</v>
      </c>
      <c r="T459" s="339">
        <f>'Flusso dati statici sensori'!AE328</f>
        <v>6.2E-2</v>
      </c>
      <c r="U459" s="351">
        <f>'Flusso dati statici sensori'!AF328</f>
        <v>4.4999999999999998E-2</v>
      </c>
      <c r="V459" s="267">
        <f>'Flusso dati statici sensori'!AG328</f>
        <v>6.7000000000000002E-3</v>
      </c>
      <c r="W459" s="345">
        <f>'Flusso dati statici sensori'!AH328</f>
        <v>6.7000000000000002E-3</v>
      </c>
    </row>
    <row r="460" spans="1:23" x14ac:dyDescent="0.2">
      <c r="A460" s="556"/>
      <c r="B460" s="337" t="s">
        <v>1152</v>
      </c>
      <c r="C460" s="344">
        <f>'Flusso dati statici sensori'!B355</f>
        <v>6.5000000000000002E-2</v>
      </c>
      <c r="D460" s="339">
        <f>'Flusso dati statici sensori'!C355</f>
        <v>9.0999999999999998E-2</v>
      </c>
      <c r="E460" s="351">
        <f>'Flusso dati statici sensori'!D355</f>
        <v>6.4000000000000001E-2</v>
      </c>
      <c r="F460" s="267">
        <f>'Flusso dati statici sensori'!E355</f>
        <v>9.9000000000000008E-3</v>
      </c>
      <c r="G460" s="345">
        <f>'Flusso dati statici sensori'!F355</f>
        <v>9.5999999999999992E-3</v>
      </c>
      <c r="I460" s="556"/>
      <c r="J460" s="337" t="s">
        <v>1152</v>
      </c>
      <c r="K460" s="344">
        <f>'Flusso dati statici sensori'!P355</f>
        <v>6.7000000000000004E-2</v>
      </c>
      <c r="L460" s="339">
        <f>'Flusso dati statici sensori'!Q355</f>
        <v>9.5000000000000001E-2</v>
      </c>
      <c r="M460" s="351">
        <f>'Flusso dati statici sensori'!R355</f>
        <v>6.7000000000000004E-2</v>
      </c>
      <c r="N460" s="267">
        <f>'Flusso dati statici sensori'!S355</f>
        <v>0.01</v>
      </c>
      <c r="O460" s="345">
        <f>'Flusso dati statici sensori'!T355</f>
        <v>0.01</v>
      </c>
      <c r="Q460" s="559"/>
      <c r="R460" s="337" t="s">
        <v>1152</v>
      </c>
      <c r="S460" s="344">
        <f>'Flusso dati statici sensori'!AD355</f>
        <v>6.2E-2</v>
      </c>
      <c r="T460" s="339">
        <f>'Flusso dati statici sensori'!AE355</f>
        <v>8.7999999999999995E-2</v>
      </c>
      <c r="U460" s="351">
        <f>'Flusso dati statici sensori'!AF355</f>
        <v>6.3E-2</v>
      </c>
      <c r="V460" s="267">
        <f>'Flusso dati statici sensori'!AG355</f>
        <v>9.1999999999999998E-3</v>
      </c>
      <c r="W460" s="345">
        <f>'Flusso dati statici sensori'!AH355</f>
        <v>9.5999999999999992E-3</v>
      </c>
    </row>
    <row r="461" spans="1:23" x14ac:dyDescent="0.2">
      <c r="A461" s="556"/>
      <c r="B461" s="337" t="s">
        <v>1153</v>
      </c>
      <c r="C461" s="344">
        <f>'Flusso dati statici sensori'!B383</f>
        <v>5.5E-2</v>
      </c>
      <c r="D461" s="339">
        <f>'Flusso dati statici sensori'!C383</f>
        <v>7.6999999999999999E-2</v>
      </c>
      <c r="E461" s="351">
        <f>'Flusso dati statici sensori'!D383</f>
        <v>5.5E-2</v>
      </c>
      <c r="F461" s="267">
        <f>'Flusso dati statici sensori'!E383</f>
        <v>8.2000000000000007E-3</v>
      </c>
      <c r="G461" s="345">
        <f>'Flusso dati statici sensori'!F383</f>
        <v>8.3000000000000001E-3</v>
      </c>
      <c r="I461" s="556"/>
      <c r="J461" s="337" t="s">
        <v>1153</v>
      </c>
      <c r="K461" s="344">
        <f>'Flusso dati statici sensori'!P383</f>
        <v>5.3999999999999999E-2</v>
      </c>
      <c r="L461" s="339">
        <f>'Flusso dati statici sensori'!Q383</f>
        <v>7.6999999999999999E-2</v>
      </c>
      <c r="M461" s="351">
        <f>'Flusso dati statici sensori'!R383</f>
        <v>5.5E-2</v>
      </c>
      <c r="N461" s="267">
        <f>'Flusso dati statici sensori'!S383</f>
        <v>8.0999999999999996E-3</v>
      </c>
      <c r="O461" s="345">
        <f>'Flusso dati statici sensori'!T383</f>
        <v>8.3000000000000001E-3</v>
      </c>
      <c r="Q461" s="559"/>
      <c r="R461" s="337" t="s">
        <v>1153</v>
      </c>
      <c r="S461" s="344">
        <f>'Flusso dati statici sensori'!AD383</f>
        <v>5.1999999999999998E-2</v>
      </c>
      <c r="T461" s="339">
        <f>'Flusso dati statici sensori'!AE383</f>
        <v>7.2999999999999995E-2</v>
      </c>
      <c r="U461" s="351">
        <f>'Flusso dati statici sensori'!AF383</f>
        <v>5.1999999999999998E-2</v>
      </c>
      <c r="V461" s="267">
        <f>'Flusso dati statici sensori'!AG383</f>
        <v>7.7999999999999996E-3</v>
      </c>
      <c r="W461" s="345">
        <f>'Flusso dati statici sensori'!AH383</f>
        <v>7.9000000000000008E-3</v>
      </c>
    </row>
    <row r="462" spans="1:23" ht="16" thickBot="1" x14ac:dyDescent="0.25">
      <c r="A462" s="557"/>
      <c r="B462" s="338" t="s">
        <v>1154</v>
      </c>
      <c r="C462" s="346">
        <f>'Flusso dati statici sensori'!B411</f>
        <v>5.8000000000000003E-2</v>
      </c>
      <c r="D462" s="347">
        <f>'Flusso dati statici sensori'!C411</f>
        <v>8.1000000000000003E-2</v>
      </c>
      <c r="E462" s="352">
        <f>'Flusso dati statici sensori'!D411</f>
        <v>5.7000000000000002E-2</v>
      </c>
      <c r="F462" s="249">
        <f>'Flusso dati statici sensori'!E411</f>
        <v>8.8000000000000005E-3</v>
      </c>
      <c r="G462" s="349">
        <f>'Flusso dati statici sensori'!F411</f>
        <v>8.6E-3</v>
      </c>
      <c r="I462" s="557"/>
      <c r="J462" s="338" t="s">
        <v>1154</v>
      </c>
      <c r="K462" s="346">
        <f>'Flusso dati statici sensori'!P411</f>
        <v>6.2E-2</v>
      </c>
      <c r="L462" s="347">
        <f>'Flusso dati statici sensori'!Q411</f>
        <v>8.6999999999999994E-2</v>
      </c>
      <c r="M462" s="352">
        <f>'Flusso dati statici sensori'!R411</f>
        <v>6.0999999999999999E-2</v>
      </c>
      <c r="N462" s="249">
        <f>'Flusso dati statici sensori'!S411</f>
        <v>9.4000000000000004E-3</v>
      </c>
      <c r="O462" s="349">
        <f>'Flusso dati statici sensori'!T411</f>
        <v>9.1999999999999998E-3</v>
      </c>
      <c r="Q462" s="560"/>
      <c r="R462" s="338" t="s">
        <v>1154</v>
      </c>
      <c r="S462" s="346">
        <f>'Flusso dati statici sensori'!AD411</f>
        <v>5.1999999999999998E-2</v>
      </c>
      <c r="T462" s="347">
        <f>'Flusso dati statici sensori'!AE411</f>
        <v>7.2999999999999995E-2</v>
      </c>
      <c r="U462" s="352">
        <f>'Flusso dati statici sensori'!AF411</f>
        <v>5.1999999999999998E-2</v>
      </c>
      <c r="V462" s="249">
        <f>'Flusso dati statici sensori'!AG411</f>
        <v>7.9000000000000008E-3</v>
      </c>
      <c r="W462" s="349">
        <f>'Flusso dati statici sensori'!AH411</f>
        <v>8.0000000000000002E-3</v>
      </c>
    </row>
  </sheetData>
  <mergeCells count="397"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topLeftCell="A978" workbookViewId="0">
      <selection activeCell="A985" sqref="A985:XFD985"/>
    </sheetView>
  </sheetViews>
  <sheetFormatPr baseColWidth="10" defaultColWidth="8.83203125" defaultRowHeight="15" x14ac:dyDescent="0.2"/>
  <cols>
    <col min="3" max="3" width="11.83203125" customWidth="1"/>
    <col min="4" max="6" width="22.5" bestFit="1" customWidth="1"/>
    <col min="7" max="8" width="22" bestFit="1" customWidth="1"/>
  </cols>
  <sheetData>
    <row r="1" spans="1:8" ht="17" thickBot="1" x14ac:dyDescent="0.25">
      <c r="A1" s="390" t="s">
        <v>1164</v>
      </c>
      <c r="B1" s="400" t="s">
        <v>1112</v>
      </c>
      <c r="C1" s="390" t="s">
        <v>1170</v>
      </c>
      <c r="D1" s="400" t="s">
        <v>1165</v>
      </c>
      <c r="E1" s="390" t="s">
        <v>1166</v>
      </c>
      <c r="F1" s="400" t="s">
        <v>1167</v>
      </c>
      <c r="G1" s="390" t="s">
        <v>1168</v>
      </c>
      <c r="H1" s="399" t="s">
        <v>1169</v>
      </c>
    </row>
    <row r="2" spans="1:8" x14ac:dyDescent="0.2">
      <c r="A2" s="392" t="s">
        <v>1162</v>
      </c>
      <c r="B2" s="393" t="s">
        <v>1163</v>
      </c>
      <c r="C2" s="394" t="str">
        <f>'Tabelle Dashboard'!B7</f>
        <v>Scenario 1</v>
      </c>
      <c r="D2" s="393">
        <f>'Tabelle Dashboard'!C7</f>
        <v>5.1999999999999998E-2</v>
      </c>
      <c r="E2" s="394">
        <f>'Tabelle Dashboard'!D7</f>
        <v>7.3999999999999996E-2</v>
      </c>
      <c r="F2" s="393">
        <f>'Tabelle Dashboard'!E7</f>
        <v>5.3999999999999999E-2</v>
      </c>
      <c r="G2" s="394">
        <f>'Tabelle Dashboard'!F7</f>
        <v>7.7000000000000002E-3</v>
      </c>
      <c r="H2" s="393">
        <f>'Tabelle Dashboard'!G7</f>
        <v>8.0000000000000002E-3</v>
      </c>
    </row>
    <row r="3" spans="1:8" x14ac:dyDescent="0.2">
      <c r="A3" s="381" t="s">
        <v>1162</v>
      </c>
      <c r="B3" s="387" t="s">
        <v>1163</v>
      </c>
      <c r="C3" s="395" t="str">
        <f>'Tabelle Dashboard'!B8</f>
        <v>Scenario 2</v>
      </c>
      <c r="D3" s="397">
        <f>'Tabelle Dashboard'!C8</f>
        <v>5.8999999999999997E-2</v>
      </c>
      <c r="E3" s="398">
        <f>'Tabelle Dashboard'!D8</f>
        <v>8.4000000000000005E-2</v>
      </c>
      <c r="F3" s="397">
        <f>'Tabelle Dashboard'!E8</f>
        <v>0.06</v>
      </c>
      <c r="G3" s="398">
        <f>'Tabelle Dashboard'!F8</f>
        <v>8.8000000000000005E-3</v>
      </c>
      <c r="H3" s="397">
        <f>'Tabelle Dashboard'!G8</f>
        <v>9.1000000000000004E-3</v>
      </c>
    </row>
    <row r="4" spans="1:8" x14ac:dyDescent="0.2">
      <c r="A4" s="381" t="s">
        <v>1162</v>
      </c>
      <c r="B4" s="387" t="s">
        <v>1163</v>
      </c>
      <c r="C4" s="395" t="str">
        <f>'Tabelle Dashboard'!B9</f>
        <v>Scenario 3</v>
      </c>
      <c r="D4" s="397">
        <f>'Tabelle Dashboard'!C9</f>
        <v>4.3999999999999997E-2</v>
      </c>
      <c r="E4" s="398">
        <f>'Tabelle Dashboard'!D9</f>
        <v>6.3E-2</v>
      </c>
      <c r="F4" s="397">
        <f>'Tabelle Dashboard'!E9</f>
        <v>4.3999999999999997E-2</v>
      </c>
      <c r="G4" s="398">
        <f>'Tabelle Dashboard'!F9</f>
        <v>6.6E-3</v>
      </c>
      <c r="H4" s="397">
        <f>'Tabelle Dashboard'!G9</f>
        <v>6.6E-3</v>
      </c>
    </row>
    <row r="5" spans="1:8" x14ac:dyDescent="0.2">
      <c r="A5" s="381" t="s">
        <v>1162</v>
      </c>
      <c r="B5" s="387" t="s">
        <v>1163</v>
      </c>
      <c r="C5" s="395" t="str">
        <f>'Tabelle Dashboard'!B10</f>
        <v>Scenario 4</v>
      </c>
      <c r="D5" s="397">
        <f>'Tabelle Dashboard'!C10</f>
        <v>4.8000000000000001E-2</v>
      </c>
      <c r="E5" s="398">
        <f>'Tabelle Dashboard'!D10</f>
        <v>6.8000000000000005E-2</v>
      </c>
      <c r="F5" s="397">
        <f>'Tabelle Dashboard'!E10</f>
        <v>4.8000000000000001E-2</v>
      </c>
      <c r="G5" s="398">
        <f>'Tabelle Dashboard'!F10</f>
        <v>7.1000000000000004E-3</v>
      </c>
      <c r="H5" s="397">
        <f>'Tabelle Dashboard'!G10</f>
        <v>7.3000000000000001E-3</v>
      </c>
    </row>
    <row r="6" spans="1:8" x14ac:dyDescent="0.2">
      <c r="A6" s="381" t="s">
        <v>1162</v>
      </c>
      <c r="B6" s="387" t="s">
        <v>1163</v>
      </c>
      <c r="C6" s="395" t="str">
        <f>'Tabelle Dashboard'!B11</f>
        <v>Scenario 5</v>
      </c>
      <c r="D6" s="397">
        <f>'Tabelle Dashboard'!C11</f>
        <v>0.05</v>
      </c>
      <c r="E6" s="398">
        <f>'Tabelle Dashboard'!D11</f>
        <v>7.1999999999999995E-2</v>
      </c>
      <c r="F6" s="397">
        <f>'Tabelle Dashboard'!E11</f>
        <v>5.1999999999999998E-2</v>
      </c>
      <c r="G6" s="398">
        <f>'Tabelle Dashboard'!F11</f>
        <v>7.6E-3</v>
      </c>
      <c r="H6" s="397">
        <f>'Tabelle Dashboard'!G11</f>
        <v>7.7999999999999996E-3</v>
      </c>
    </row>
    <row r="7" spans="1:8" x14ac:dyDescent="0.2">
      <c r="A7" s="381" t="s">
        <v>1162</v>
      </c>
      <c r="B7" s="387" t="s">
        <v>1163</v>
      </c>
      <c r="C7" s="395" t="str">
        <f>'Tabelle Dashboard'!B12</f>
        <v>Scenario 6</v>
      </c>
      <c r="D7" s="397">
        <f>'Tabelle Dashboard'!C12</f>
        <v>0.05</v>
      </c>
      <c r="E7" s="398">
        <f>'Tabelle Dashboard'!D12</f>
        <v>7.0999999999999994E-2</v>
      </c>
      <c r="F7" s="397">
        <f>'Tabelle Dashboard'!E12</f>
        <v>5.1999999999999998E-2</v>
      </c>
      <c r="G7" s="398">
        <f>'Tabelle Dashboard'!F12</f>
        <v>7.4999999999999997E-3</v>
      </c>
      <c r="H7" s="397">
        <f>'Tabelle Dashboard'!G12</f>
        <v>7.9000000000000008E-3</v>
      </c>
    </row>
    <row r="8" spans="1:8" x14ac:dyDescent="0.2">
      <c r="A8" s="381" t="s">
        <v>1162</v>
      </c>
      <c r="B8" s="387" t="s">
        <v>1163</v>
      </c>
      <c r="C8" s="395" t="str">
        <f>'Tabelle Dashboard'!B13</f>
        <v>Scenario 7</v>
      </c>
      <c r="D8" s="397">
        <f>'Tabelle Dashboard'!C13</f>
        <v>4.5999999999999999E-2</v>
      </c>
      <c r="E8" s="398">
        <f>'Tabelle Dashboard'!D13</f>
        <v>6.6000000000000003E-2</v>
      </c>
      <c r="F8" s="397">
        <f>'Tabelle Dashboard'!E13</f>
        <v>4.7E-2</v>
      </c>
      <c r="G8" s="398">
        <f>'Tabelle Dashboard'!F13</f>
        <v>6.8999999999999999E-3</v>
      </c>
      <c r="H8" s="397">
        <f>'Tabelle Dashboard'!G13</f>
        <v>7.1000000000000004E-3</v>
      </c>
    </row>
    <row r="9" spans="1:8" x14ac:dyDescent="0.2">
      <c r="A9" s="381" t="s">
        <v>1162</v>
      </c>
      <c r="B9" s="387" t="s">
        <v>1163</v>
      </c>
      <c r="C9" s="395" t="str">
        <f>'Tabelle Dashboard'!B14</f>
        <v>Scenario 8</v>
      </c>
      <c r="D9" s="397">
        <f>'Tabelle Dashboard'!C14</f>
        <v>5.0999999999999997E-2</v>
      </c>
      <c r="E9" s="398">
        <f>'Tabelle Dashboard'!D14</f>
        <v>7.1999999999999995E-2</v>
      </c>
      <c r="F9" s="397">
        <f>'Tabelle Dashboard'!E14</f>
        <v>5.1999999999999998E-2</v>
      </c>
      <c r="G9" s="398">
        <f>'Tabelle Dashboard'!F14</f>
        <v>7.6E-3</v>
      </c>
      <c r="H9" s="397">
        <f>'Tabelle Dashboard'!G14</f>
        <v>7.7999999999999996E-3</v>
      </c>
    </row>
    <row r="10" spans="1:8" x14ac:dyDescent="0.2">
      <c r="A10" s="381" t="s">
        <v>1162</v>
      </c>
      <c r="B10" s="387" t="s">
        <v>1163</v>
      </c>
      <c r="C10" s="395" t="str">
        <f>'Tabelle Dashboard'!B15</f>
        <v>Scenario 9</v>
      </c>
      <c r="D10" s="397">
        <f>'Tabelle Dashboard'!C15</f>
        <v>6.3E-2</v>
      </c>
      <c r="E10" s="398">
        <f>'Tabelle Dashboard'!D15</f>
        <v>0.09</v>
      </c>
      <c r="F10" s="397">
        <f>'Tabelle Dashboard'!E15</f>
        <v>6.5000000000000002E-2</v>
      </c>
      <c r="G10" s="398">
        <f>'Tabelle Dashboard'!F15</f>
        <v>9.4999999999999998E-3</v>
      </c>
      <c r="H10" s="397">
        <f>'Tabelle Dashboard'!G15</f>
        <v>9.7000000000000003E-3</v>
      </c>
    </row>
    <row r="11" spans="1:8" x14ac:dyDescent="0.2">
      <c r="A11" s="381" t="s">
        <v>1162</v>
      </c>
      <c r="B11" s="387" t="s">
        <v>1163</v>
      </c>
      <c r="C11" s="395" t="str">
        <f>'Tabelle Dashboard'!B16</f>
        <v>Scenario 10</v>
      </c>
      <c r="D11" s="397">
        <f>'Tabelle Dashboard'!C16</f>
        <v>6.4000000000000001E-2</v>
      </c>
      <c r="E11" s="398">
        <f>'Tabelle Dashboard'!D16</f>
        <v>0.09</v>
      </c>
      <c r="F11" s="397">
        <f>'Tabelle Dashboard'!E16</f>
        <v>6.5000000000000002E-2</v>
      </c>
      <c r="G11" s="398">
        <f>'Tabelle Dashboard'!F16</f>
        <v>9.4999999999999998E-3</v>
      </c>
      <c r="H11" s="397">
        <f>'Tabelle Dashboard'!G16</f>
        <v>9.7999999999999997E-3</v>
      </c>
    </row>
    <row r="12" spans="1:8" x14ac:dyDescent="0.2">
      <c r="A12" s="381" t="s">
        <v>1162</v>
      </c>
      <c r="B12" s="387" t="s">
        <v>1163</v>
      </c>
      <c r="C12" s="395" t="str">
        <f>'Tabelle Dashboard'!B17</f>
        <v>Scenario 11</v>
      </c>
      <c r="D12" s="397">
        <f>'Tabelle Dashboard'!C17</f>
        <v>5.0999999999999997E-2</v>
      </c>
      <c r="E12" s="398">
        <f>'Tabelle Dashboard'!D17</f>
        <v>7.1999999999999995E-2</v>
      </c>
      <c r="F12" s="397">
        <f>'Tabelle Dashboard'!E17</f>
        <v>5.1999999999999998E-2</v>
      </c>
      <c r="G12" s="398">
        <f>'Tabelle Dashboard'!F17</f>
        <v>7.6E-3</v>
      </c>
      <c r="H12" s="397">
        <f>'Tabelle Dashboard'!G17</f>
        <v>7.7999999999999996E-3</v>
      </c>
    </row>
    <row r="13" spans="1:8" x14ac:dyDescent="0.2">
      <c r="A13" s="381" t="s">
        <v>1162</v>
      </c>
      <c r="B13" s="387" t="s">
        <v>1163</v>
      </c>
      <c r="C13" s="395" t="str">
        <f>'Tabelle Dashboard'!B18</f>
        <v>Scenario 12</v>
      </c>
      <c r="D13" s="397">
        <f>'Tabelle Dashboard'!C18</f>
        <v>4.4999999999999998E-2</v>
      </c>
      <c r="E13" s="398">
        <f>'Tabelle Dashboard'!D18</f>
        <v>6.4000000000000001E-2</v>
      </c>
      <c r="F13" s="397">
        <f>'Tabelle Dashboard'!E18</f>
        <v>4.5999999999999999E-2</v>
      </c>
      <c r="G13" s="398">
        <f>'Tabelle Dashboard'!F18</f>
        <v>6.7999999999999996E-3</v>
      </c>
      <c r="H13" s="397">
        <f>'Tabelle Dashboard'!G18</f>
        <v>7.0000000000000001E-3</v>
      </c>
    </row>
    <row r="14" spans="1:8" x14ac:dyDescent="0.2">
      <c r="A14" s="381" t="s">
        <v>1162</v>
      </c>
      <c r="B14" s="387" t="s">
        <v>1163</v>
      </c>
      <c r="C14" s="395" t="str">
        <f>'Tabelle Dashboard'!B19</f>
        <v>Scenario 13</v>
      </c>
      <c r="D14" s="397">
        <f>'Tabelle Dashboard'!C19</f>
        <v>6.4000000000000001E-2</v>
      </c>
      <c r="E14" s="398">
        <f>'Tabelle Dashboard'!D19</f>
        <v>9.0999999999999998E-2</v>
      </c>
      <c r="F14" s="397">
        <f>'Tabelle Dashboard'!E19</f>
        <v>6.5000000000000002E-2</v>
      </c>
      <c r="G14" s="398">
        <f>'Tabelle Dashboard'!F19</f>
        <v>9.5999999999999992E-3</v>
      </c>
      <c r="H14" s="397">
        <f>'Tabelle Dashboard'!G19</f>
        <v>9.9000000000000008E-3</v>
      </c>
    </row>
    <row r="15" spans="1:8" x14ac:dyDescent="0.2">
      <c r="A15" s="381" t="s">
        <v>1162</v>
      </c>
      <c r="B15" s="387" t="s">
        <v>1163</v>
      </c>
      <c r="C15" s="395" t="str">
        <f>'Tabelle Dashboard'!B20</f>
        <v>Scenario 14</v>
      </c>
      <c r="D15" s="397">
        <f>'Tabelle Dashboard'!C20</f>
        <v>5.5E-2</v>
      </c>
      <c r="E15" s="398">
        <f>'Tabelle Dashboard'!D20</f>
        <v>7.6999999999999999E-2</v>
      </c>
      <c r="F15" s="397">
        <f>'Tabelle Dashboard'!E20</f>
        <v>5.5E-2</v>
      </c>
      <c r="G15" s="398">
        <f>'Tabelle Dashboard'!F20</f>
        <v>8.3000000000000001E-3</v>
      </c>
      <c r="H15" s="397">
        <f>'Tabelle Dashboard'!G20</f>
        <v>8.2000000000000007E-3</v>
      </c>
    </row>
    <row r="16" spans="1:8" x14ac:dyDescent="0.2">
      <c r="A16" s="381" t="s">
        <v>1162</v>
      </c>
      <c r="B16" s="387" t="s">
        <v>1163</v>
      </c>
      <c r="C16" s="395" t="str">
        <f>'Tabelle Dashboard'!B21</f>
        <v>Scenario 15</v>
      </c>
      <c r="D16" s="397">
        <f>'Tabelle Dashboard'!C21</f>
        <v>5.7000000000000002E-2</v>
      </c>
      <c r="E16" s="398">
        <f>'Tabelle Dashboard'!D21</f>
        <v>8.1000000000000003E-2</v>
      </c>
      <c r="F16" s="397">
        <f>'Tabelle Dashboard'!E21</f>
        <v>5.8000000000000003E-2</v>
      </c>
      <c r="G16" s="398">
        <f>'Tabelle Dashboard'!F21</f>
        <v>8.6E-3</v>
      </c>
      <c r="H16" s="397">
        <f>'Tabelle Dashboard'!G21</f>
        <v>8.8000000000000005E-3</v>
      </c>
    </row>
    <row r="17" spans="1:8" x14ac:dyDescent="0.2">
      <c r="A17" s="381" t="s">
        <v>1162</v>
      </c>
      <c r="B17" s="387" t="s">
        <v>1157</v>
      </c>
      <c r="C17" s="395" t="str">
        <f>'Tabelle Dashboard'!J7</f>
        <v>Scenario 1</v>
      </c>
      <c r="D17" s="397">
        <f>'Tabelle Dashboard'!K7</f>
        <v>5.6000000000000001E-2</v>
      </c>
      <c r="E17" s="398">
        <f>'Tabelle Dashboard'!L7</f>
        <v>7.9000000000000001E-2</v>
      </c>
      <c r="F17" s="397">
        <f>'Tabelle Dashboard'!M7</f>
        <v>0.05</v>
      </c>
      <c r="G17" s="398">
        <f>'Tabelle Dashboard'!N7</f>
        <v>8.3999999999999995E-3</v>
      </c>
      <c r="H17" s="397">
        <f>'Tabelle Dashboard'!O7</f>
        <v>8.6E-3</v>
      </c>
    </row>
    <row r="18" spans="1:8" x14ac:dyDescent="0.2">
      <c r="A18" s="381" t="s">
        <v>1162</v>
      </c>
      <c r="B18" s="387" t="s">
        <v>1157</v>
      </c>
      <c r="C18" s="395" t="str">
        <f>'Tabelle Dashboard'!J8</f>
        <v>Scenario 2</v>
      </c>
      <c r="D18" s="397">
        <f>'Tabelle Dashboard'!K8</f>
        <v>4.3999999999999997E-2</v>
      </c>
      <c r="E18" s="398">
        <f>'Tabelle Dashboard'!L8</f>
        <v>6.4000000000000001E-2</v>
      </c>
      <c r="F18" s="397">
        <f>'Tabelle Dashboard'!M8</f>
        <v>4.4999999999999998E-2</v>
      </c>
      <c r="G18" s="398">
        <f>'Tabelle Dashboard'!N8</f>
        <v>6.6E-3</v>
      </c>
      <c r="H18" s="397">
        <f>'Tabelle Dashboard'!O8</f>
        <v>6.6E-3</v>
      </c>
    </row>
    <row r="19" spans="1:8" x14ac:dyDescent="0.2">
      <c r="A19" s="381" t="s">
        <v>1162</v>
      </c>
      <c r="B19" s="387" t="s">
        <v>1157</v>
      </c>
      <c r="C19" s="395" t="str">
        <f>'Tabelle Dashboard'!J9</f>
        <v>Scenario 3</v>
      </c>
      <c r="D19" s="397">
        <f>'Tabelle Dashboard'!K9</f>
        <v>5.6000000000000001E-2</v>
      </c>
      <c r="E19" s="398">
        <f>'Tabelle Dashboard'!L9</f>
        <v>0.08</v>
      </c>
      <c r="F19" s="397">
        <f>'Tabelle Dashboard'!M9</f>
        <v>5.6000000000000001E-2</v>
      </c>
      <c r="G19" s="398">
        <f>'Tabelle Dashboard'!N9</f>
        <v>8.3000000000000001E-3</v>
      </c>
      <c r="H19" s="397">
        <f>'Tabelle Dashboard'!O9</f>
        <v>8.3999999999999995E-3</v>
      </c>
    </row>
    <row r="20" spans="1:8" x14ac:dyDescent="0.2">
      <c r="A20" s="381" t="s">
        <v>1162</v>
      </c>
      <c r="B20" s="387" t="s">
        <v>1157</v>
      </c>
      <c r="C20" s="395" t="str">
        <f>'Tabelle Dashboard'!J10</f>
        <v>Scenario 4</v>
      </c>
      <c r="D20" s="397">
        <f>'Tabelle Dashboard'!K10</f>
        <v>5.1999999999999998E-2</v>
      </c>
      <c r="E20" s="398">
        <f>'Tabelle Dashboard'!L10</f>
        <v>7.2999999999999995E-2</v>
      </c>
      <c r="F20" s="397">
        <f>'Tabelle Dashboard'!M10</f>
        <v>5.1999999999999998E-2</v>
      </c>
      <c r="G20" s="398">
        <f>'Tabelle Dashboard'!N10</f>
        <v>7.6E-3</v>
      </c>
      <c r="H20" s="397">
        <f>'Tabelle Dashboard'!O10</f>
        <v>7.9000000000000008E-3</v>
      </c>
    </row>
    <row r="21" spans="1:8" x14ac:dyDescent="0.2">
      <c r="A21" s="381" t="s">
        <v>1162</v>
      </c>
      <c r="B21" s="387" t="s">
        <v>1157</v>
      </c>
      <c r="C21" s="395" t="str">
        <f>'Tabelle Dashboard'!J11</f>
        <v>Scenario 5</v>
      </c>
      <c r="D21" s="397">
        <f>'Tabelle Dashboard'!K11</f>
        <v>5.3999999999999999E-2</v>
      </c>
      <c r="E21" s="398">
        <f>'Tabelle Dashboard'!L11</f>
        <v>7.6999999999999999E-2</v>
      </c>
      <c r="F21" s="397">
        <f>'Tabelle Dashboard'!M11</f>
        <v>5.5E-2</v>
      </c>
      <c r="G21" s="398">
        <f>'Tabelle Dashboard'!N11</f>
        <v>8.0999999999999996E-3</v>
      </c>
      <c r="H21" s="397">
        <f>'Tabelle Dashboard'!O11</f>
        <v>8.2000000000000007E-3</v>
      </c>
    </row>
    <row r="22" spans="1:8" x14ac:dyDescent="0.2">
      <c r="A22" s="381" t="s">
        <v>1162</v>
      </c>
      <c r="B22" s="387" t="s">
        <v>1157</v>
      </c>
      <c r="C22" s="395" t="str">
        <f>'Tabelle Dashboard'!J12</f>
        <v>Scenario 6</v>
      </c>
      <c r="D22" s="397">
        <f>'Tabelle Dashboard'!K12</f>
        <v>5.5E-2</v>
      </c>
      <c r="E22" s="398">
        <f>'Tabelle Dashboard'!L12</f>
        <v>0.08</v>
      </c>
      <c r="F22" s="397">
        <f>'Tabelle Dashboard'!M12</f>
        <v>5.7000000000000002E-2</v>
      </c>
      <c r="G22" s="398">
        <f>'Tabelle Dashboard'!N12</f>
        <v>8.3000000000000001E-3</v>
      </c>
      <c r="H22" s="397">
        <f>'Tabelle Dashboard'!O12</f>
        <v>8.6999999999999994E-3</v>
      </c>
    </row>
    <row r="23" spans="1:8" x14ac:dyDescent="0.2">
      <c r="A23" s="381" t="s">
        <v>1162</v>
      </c>
      <c r="B23" s="387" t="s">
        <v>1157</v>
      </c>
      <c r="C23" s="395" t="str">
        <f>'Tabelle Dashboard'!J13</f>
        <v>Scenario 7</v>
      </c>
      <c r="D23" s="397">
        <f>'Tabelle Dashboard'!K13</f>
        <v>4.8000000000000001E-2</v>
      </c>
      <c r="E23" s="398">
        <f>'Tabelle Dashboard'!L13</f>
        <v>6.9000000000000006E-2</v>
      </c>
      <c r="F23" s="397">
        <f>'Tabelle Dashboard'!M13</f>
        <v>4.9000000000000002E-2</v>
      </c>
      <c r="G23" s="398">
        <f>'Tabelle Dashboard'!N13</f>
        <v>7.3000000000000001E-3</v>
      </c>
      <c r="H23" s="397">
        <f>'Tabelle Dashboard'!O13</f>
        <v>7.4000000000000003E-3</v>
      </c>
    </row>
    <row r="24" spans="1:8" x14ac:dyDescent="0.2">
      <c r="A24" s="381" t="s">
        <v>1162</v>
      </c>
      <c r="B24" s="387" t="s">
        <v>1157</v>
      </c>
      <c r="C24" s="395" t="str">
        <f>'Tabelle Dashboard'!J14</f>
        <v>Scenario 8</v>
      </c>
      <c r="D24" s="397">
        <f>'Tabelle Dashboard'!K14</f>
        <v>5.2999999999999999E-2</v>
      </c>
      <c r="E24" s="398">
        <f>'Tabelle Dashboard'!L14</f>
        <v>7.4999999999999997E-2</v>
      </c>
      <c r="F24" s="397">
        <f>'Tabelle Dashboard'!M14</f>
        <v>5.2999999999999999E-2</v>
      </c>
      <c r="G24" s="398">
        <f>'Tabelle Dashboard'!N14</f>
        <v>8.0999999999999996E-3</v>
      </c>
      <c r="H24" s="397">
        <f>'Tabelle Dashboard'!O14</f>
        <v>8.0999999999999996E-3</v>
      </c>
    </row>
    <row r="25" spans="1:8" x14ac:dyDescent="0.2">
      <c r="A25" s="381" t="s">
        <v>1162</v>
      </c>
      <c r="B25" s="387" t="s">
        <v>1157</v>
      </c>
      <c r="C25" s="395" t="str">
        <f>'Tabelle Dashboard'!J15</f>
        <v>Scenario 9</v>
      </c>
      <c r="D25" s="397">
        <f>'Tabelle Dashboard'!K15</f>
        <v>5.5E-2</v>
      </c>
      <c r="E25" s="398">
        <f>'Tabelle Dashboard'!L15</f>
        <v>0.08</v>
      </c>
      <c r="F25" s="397">
        <f>'Tabelle Dashboard'!M15</f>
        <v>5.7000000000000002E-2</v>
      </c>
      <c r="G25" s="398">
        <f>'Tabelle Dashboard'!N15</f>
        <v>8.3000000000000001E-3</v>
      </c>
      <c r="H25" s="397">
        <f>'Tabelle Dashboard'!O15</f>
        <v>8.6999999999999994E-3</v>
      </c>
    </row>
    <row r="26" spans="1:8" x14ac:dyDescent="0.2">
      <c r="A26" s="381" t="s">
        <v>1162</v>
      </c>
      <c r="B26" s="387" t="s">
        <v>1157</v>
      </c>
      <c r="C26" s="395" t="str">
        <f>'Tabelle Dashboard'!J16</f>
        <v>Scenario 10</v>
      </c>
      <c r="D26" s="397">
        <f>'Tabelle Dashboard'!K16</f>
        <v>6.7000000000000002E-3</v>
      </c>
      <c r="E26" s="398">
        <f>'Tabelle Dashboard'!L16</f>
        <v>9.4E-2</v>
      </c>
      <c r="F26" s="397">
        <f>'Tabelle Dashboard'!M16</f>
        <v>6.7000000000000004E-2</v>
      </c>
      <c r="G26" s="398">
        <f>'Tabelle Dashboard'!N16</f>
        <v>0.01</v>
      </c>
      <c r="H26" s="397">
        <f>'Tabelle Dashboard'!O16</f>
        <v>0.01</v>
      </c>
    </row>
    <row r="27" spans="1:8" x14ac:dyDescent="0.2">
      <c r="A27" s="381" t="s">
        <v>1162</v>
      </c>
      <c r="B27" s="387" t="s">
        <v>1157</v>
      </c>
      <c r="C27" s="395" t="str">
        <f>'Tabelle Dashboard'!J17</f>
        <v>Scenario 11</v>
      </c>
      <c r="D27" s="397">
        <f>'Tabelle Dashboard'!K17</f>
        <v>5.2999999999999999E-2</v>
      </c>
      <c r="E27" s="398">
        <f>'Tabelle Dashboard'!L17</f>
        <v>7.4999999999999997E-2</v>
      </c>
      <c r="F27" s="397">
        <f>'Tabelle Dashboard'!M17</f>
        <v>5.2999999999999999E-2</v>
      </c>
      <c r="G27" s="398">
        <f>'Tabelle Dashboard'!N17</f>
        <v>8.0000000000000002E-3</v>
      </c>
      <c r="H27" s="397">
        <f>'Tabelle Dashboard'!O17</f>
        <v>8.0000000000000002E-3</v>
      </c>
    </row>
    <row r="28" spans="1:8" x14ac:dyDescent="0.2">
      <c r="A28" s="381" t="s">
        <v>1162</v>
      </c>
      <c r="B28" s="387" t="s">
        <v>1157</v>
      </c>
      <c r="C28" s="395" t="str">
        <f>'Tabelle Dashboard'!J18</f>
        <v>Scenario 12</v>
      </c>
      <c r="D28" s="397">
        <f>'Tabelle Dashboard'!K18</f>
        <v>4.5999999999999999E-2</v>
      </c>
      <c r="E28" s="398">
        <f>'Tabelle Dashboard'!L18</f>
        <v>6.4000000000000001E-2</v>
      </c>
      <c r="F28" s="397">
        <f>'Tabelle Dashboard'!M18</f>
        <v>4.5999999999999999E-2</v>
      </c>
      <c r="G28" s="398">
        <f>'Tabelle Dashboard'!N18</f>
        <v>6.7999999999999996E-3</v>
      </c>
      <c r="H28" s="397">
        <f>'Tabelle Dashboard'!O18</f>
        <v>8.0000000000000002E-3</v>
      </c>
    </row>
    <row r="29" spans="1:8" x14ac:dyDescent="0.2">
      <c r="A29" s="381" t="s">
        <v>1162</v>
      </c>
      <c r="B29" s="387" t="s">
        <v>1157</v>
      </c>
      <c r="C29" s="395" t="str">
        <f>'Tabelle Dashboard'!J19</f>
        <v>Scenario 13</v>
      </c>
      <c r="D29" s="397">
        <f>'Tabelle Dashboard'!K19</f>
        <v>6.7000000000000004E-2</v>
      </c>
      <c r="E29" s="398">
        <f>'Tabelle Dashboard'!L19</f>
        <v>9.4E-2</v>
      </c>
      <c r="F29" s="397">
        <f>'Tabelle Dashboard'!M19</f>
        <v>6.7000000000000004E-2</v>
      </c>
      <c r="G29" s="398">
        <f>'Tabelle Dashboard'!N19</f>
        <v>0.01</v>
      </c>
      <c r="H29" s="397">
        <f>'Tabelle Dashboard'!O19</f>
        <v>0.01</v>
      </c>
    </row>
    <row r="30" spans="1:8" x14ac:dyDescent="0.2">
      <c r="A30" s="381" t="s">
        <v>1162</v>
      </c>
      <c r="B30" s="387" t="s">
        <v>1157</v>
      </c>
      <c r="C30" s="395" t="str">
        <f>'Tabelle Dashboard'!J20</f>
        <v>Scenario 14</v>
      </c>
      <c r="D30" s="397">
        <f>'Tabelle Dashboard'!K20</f>
        <v>5.3999999999999999E-2</v>
      </c>
      <c r="E30" s="398">
        <f>'Tabelle Dashboard'!L20</f>
        <v>7.5999999999999998E-2</v>
      </c>
      <c r="F30" s="397">
        <f>'Tabelle Dashboard'!M20</f>
        <v>5.3999999999999999E-2</v>
      </c>
      <c r="G30" s="398">
        <f>'Tabelle Dashboard'!N20</f>
        <v>8.3000000000000001E-3</v>
      </c>
      <c r="H30" s="397">
        <f>'Tabelle Dashboard'!O20</f>
        <v>8.0999999999999996E-3</v>
      </c>
    </row>
    <row r="31" spans="1:8" x14ac:dyDescent="0.2">
      <c r="A31" s="381" t="s">
        <v>1162</v>
      </c>
      <c r="B31" s="387" t="s">
        <v>1157</v>
      </c>
      <c r="C31" s="395" t="str">
        <f>'Tabelle Dashboard'!J21</f>
        <v>Scenario 15</v>
      </c>
      <c r="D31" s="397">
        <f>'Tabelle Dashboard'!K21</f>
        <v>6.0999999999999999E-2</v>
      </c>
      <c r="E31" s="398">
        <f>'Tabelle Dashboard'!L21</f>
        <v>8.6999999999999994E-2</v>
      </c>
      <c r="F31" s="397">
        <f>'Tabelle Dashboard'!M21</f>
        <v>6.2E-2</v>
      </c>
      <c r="G31" s="398">
        <f>'Tabelle Dashboard'!N21</f>
        <v>9.1999999999999998E-3</v>
      </c>
      <c r="H31" s="397">
        <f>'Tabelle Dashboard'!O21</f>
        <v>9.4000000000000004E-3</v>
      </c>
    </row>
    <row r="32" spans="1:8" x14ac:dyDescent="0.2">
      <c r="A32" s="381" t="str">
        <f>A31</f>
        <v>T1</v>
      </c>
      <c r="B32" s="387" t="s">
        <v>1158</v>
      </c>
      <c r="C32" s="395" t="str">
        <f>'Tabelle Dashboard'!R7</f>
        <v>Scenario 1</v>
      </c>
      <c r="D32" s="397">
        <f>'Tabelle Dashboard'!S7</f>
        <v>5.6000000000000001E-2</v>
      </c>
      <c r="E32" s="398">
        <f>'Tabelle Dashboard'!T7</f>
        <v>7.9000000000000001E-2</v>
      </c>
      <c r="F32" s="397">
        <f>'Tabelle Dashboard'!U7</f>
        <v>5.6000000000000001E-2</v>
      </c>
      <c r="G32" s="398">
        <f>'Tabelle Dashboard'!V7</f>
        <v>8.5000000000000006E-3</v>
      </c>
      <c r="H32" s="397">
        <f>'Tabelle Dashboard'!W7</f>
        <v>8.3000000000000001E-3</v>
      </c>
    </row>
    <row r="33" spans="1:8" x14ac:dyDescent="0.2">
      <c r="A33" s="381" t="str">
        <f t="shared" ref="A33:A46" si="0">A32</f>
        <v>T1</v>
      </c>
      <c r="B33" s="387" t="s">
        <v>1158</v>
      </c>
      <c r="C33" s="395" t="str">
        <f>'Tabelle Dashboard'!R8</f>
        <v>Scenario 2</v>
      </c>
      <c r="D33" s="397">
        <f>'Tabelle Dashboard'!S8</f>
        <v>0.06</v>
      </c>
      <c r="E33" s="398">
        <f>'Tabelle Dashboard'!T8</f>
        <v>8.3000000000000004E-2</v>
      </c>
      <c r="F33" s="397">
        <f>'Tabelle Dashboard'!U8</f>
        <v>5.8000000000000003E-2</v>
      </c>
      <c r="G33" s="398">
        <f>'Tabelle Dashboard'!V8</f>
        <v>8.8999999999999999E-3</v>
      </c>
      <c r="H33" s="397">
        <f>'Tabelle Dashboard'!W8</f>
        <v>8.6999999999999994E-3</v>
      </c>
    </row>
    <row r="34" spans="1:8" x14ac:dyDescent="0.2">
      <c r="A34" s="381" t="str">
        <f t="shared" si="0"/>
        <v>T1</v>
      </c>
      <c r="B34" s="387" t="s">
        <v>1158</v>
      </c>
      <c r="C34" s="395" t="str">
        <f>'Tabelle Dashboard'!R9</f>
        <v>Scenario 3</v>
      </c>
      <c r="D34" s="397">
        <f>'Tabelle Dashboard'!S9</f>
        <v>5.5E-2</v>
      </c>
      <c r="E34" s="398">
        <f>'Tabelle Dashboard'!T9</f>
        <v>7.6999999999999999E-2</v>
      </c>
      <c r="F34" s="397">
        <f>'Tabelle Dashboard'!U9</f>
        <v>5.5E-2</v>
      </c>
      <c r="G34" s="398">
        <f>'Tabelle Dashboard'!V9</f>
        <v>8.3000000000000001E-3</v>
      </c>
      <c r="H34" s="397">
        <f>'Tabelle Dashboard'!W9</f>
        <v>8.2000000000000007E-3</v>
      </c>
    </row>
    <row r="35" spans="1:8" x14ac:dyDescent="0.2">
      <c r="A35" s="381" t="str">
        <f t="shared" si="0"/>
        <v>T1</v>
      </c>
      <c r="B35" s="387" t="s">
        <v>1158</v>
      </c>
      <c r="C35" s="395" t="str">
        <f>'Tabelle Dashboard'!R10</f>
        <v>Scenario 4</v>
      </c>
      <c r="D35" s="397">
        <f>'Tabelle Dashboard'!S10</f>
        <v>5.2999999999999999E-2</v>
      </c>
      <c r="E35" s="398">
        <f>'Tabelle Dashboard'!T10</f>
        <v>7.3999999999999996E-2</v>
      </c>
      <c r="F35" s="397">
        <f>'Tabelle Dashboard'!U10</f>
        <v>5.2999999999999999E-2</v>
      </c>
      <c r="G35" s="398">
        <f>'Tabelle Dashboard'!V10</f>
        <v>8.0000000000000002E-3</v>
      </c>
      <c r="H35" s="397">
        <f>'Tabelle Dashboard'!W10</f>
        <v>8.0000000000000002E-3</v>
      </c>
    </row>
    <row r="36" spans="1:8" x14ac:dyDescent="0.2">
      <c r="A36" s="381" t="str">
        <f t="shared" si="0"/>
        <v>T1</v>
      </c>
      <c r="B36" s="387" t="s">
        <v>1158</v>
      </c>
      <c r="C36" s="395" t="str">
        <f>'Tabelle Dashboard'!R11</f>
        <v>Scenario 5</v>
      </c>
      <c r="D36" s="397">
        <f>'Tabelle Dashboard'!S11</f>
        <v>5.3999999999999999E-2</v>
      </c>
      <c r="E36" s="398">
        <f>'Tabelle Dashboard'!T11</f>
        <v>7.5999999999999998E-2</v>
      </c>
      <c r="F36" s="397">
        <f>'Tabelle Dashboard'!U11</f>
        <v>5.3999999999999999E-2</v>
      </c>
      <c r="G36" s="398">
        <f>'Tabelle Dashboard'!V11</f>
        <v>8.2000000000000007E-3</v>
      </c>
      <c r="H36" s="397">
        <f>'Tabelle Dashboard'!W11</f>
        <v>8.0999999999999996E-3</v>
      </c>
    </row>
    <row r="37" spans="1:8" x14ac:dyDescent="0.2">
      <c r="A37" s="381" t="str">
        <f t="shared" si="0"/>
        <v>T1</v>
      </c>
      <c r="B37" s="387" t="s">
        <v>1158</v>
      </c>
      <c r="C37" s="395" t="str">
        <f>'Tabelle Dashboard'!R12</f>
        <v>Scenario 6</v>
      </c>
      <c r="D37" s="397">
        <f>'Tabelle Dashboard'!S12</f>
        <v>5.8000000000000003E-2</v>
      </c>
      <c r="E37" s="398">
        <f>'Tabelle Dashboard'!T12</f>
        <v>8.2000000000000003E-2</v>
      </c>
      <c r="F37" s="397">
        <f>'Tabelle Dashboard'!U12</f>
        <v>5.8000000000000003E-2</v>
      </c>
      <c r="G37" s="398">
        <f>'Tabelle Dashboard'!V12</f>
        <v>8.6999999999999994E-3</v>
      </c>
      <c r="H37" s="397">
        <f>'Tabelle Dashboard'!W12</f>
        <v>8.6999999999999994E-3</v>
      </c>
    </row>
    <row r="38" spans="1:8" x14ac:dyDescent="0.2">
      <c r="A38" s="381" t="str">
        <f t="shared" si="0"/>
        <v>T1</v>
      </c>
      <c r="B38" s="387" t="s">
        <v>1158</v>
      </c>
      <c r="C38" s="395" t="str">
        <f>'Tabelle Dashboard'!R13</f>
        <v>Scenario 7</v>
      </c>
      <c r="D38" s="397">
        <f>'Tabelle Dashboard'!S13</f>
        <v>4.9000000000000002E-2</v>
      </c>
      <c r="E38" s="398">
        <f>'Tabelle Dashboard'!T13</f>
        <v>7.0000000000000007E-2</v>
      </c>
      <c r="F38" s="397">
        <f>'Tabelle Dashboard'!U13</f>
        <v>4.9000000000000002E-2</v>
      </c>
      <c r="G38" s="398">
        <f>'Tabelle Dashboard'!V13</f>
        <v>7.4000000000000003E-3</v>
      </c>
      <c r="H38" s="397">
        <f>'Tabelle Dashboard'!W13</f>
        <v>7.4000000000000003E-3</v>
      </c>
    </row>
    <row r="39" spans="1:8" x14ac:dyDescent="0.2">
      <c r="A39" s="381" t="str">
        <f t="shared" si="0"/>
        <v>T1</v>
      </c>
      <c r="B39" s="387" t="s">
        <v>1158</v>
      </c>
      <c r="C39" s="395" t="str">
        <f>'Tabelle Dashboard'!R14</f>
        <v>Scenario 8</v>
      </c>
      <c r="D39" s="397">
        <f>'Tabelle Dashboard'!S14</f>
        <v>5.1999999999999998E-2</v>
      </c>
      <c r="E39" s="398">
        <f>'Tabelle Dashboard'!T14</f>
        <v>7.2999999999999995E-2</v>
      </c>
      <c r="F39" s="397">
        <f>'Tabelle Dashboard'!U14</f>
        <v>5.1999999999999998E-2</v>
      </c>
      <c r="G39" s="398">
        <f>'Tabelle Dashboard'!V14</f>
        <v>8.0000000000000002E-3</v>
      </c>
      <c r="H39" s="397">
        <f>'Tabelle Dashboard'!W14</f>
        <v>7.7999999999999996E-3</v>
      </c>
    </row>
    <row r="40" spans="1:8" x14ac:dyDescent="0.2">
      <c r="A40" s="381" t="str">
        <f t="shared" si="0"/>
        <v>T1</v>
      </c>
      <c r="B40" s="387" t="s">
        <v>1158</v>
      </c>
      <c r="C40" s="395" t="str">
        <f>'Tabelle Dashboard'!R15</f>
        <v>Scenario 9</v>
      </c>
      <c r="D40" s="397">
        <f>'Tabelle Dashboard'!S15</f>
        <v>4.3999999999999997E-2</v>
      </c>
      <c r="E40" s="398">
        <f>'Tabelle Dashboard'!T15</f>
        <v>6.2E-2</v>
      </c>
      <c r="F40" s="397">
        <f>'Tabelle Dashboard'!U15</f>
        <v>4.3999999999999997E-2</v>
      </c>
      <c r="G40" s="398">
        <f>'Tabelle Dashboard'!V15</f>
        <v>6.6E-3</v>
      </c>
      <c r="H40" s="397">
        <f>'Tabelle Dashboard'!W15</f>
        <v>6.7000000000000002E-3</v>
      </c>
    </row>
    <row r="41" spans="1:8" x14ac:dyDescent="0.2">
      <c r="A41" s="381" t="str">
        <f t="shared" si="0"/>
        <v>T1</v>
      </c>
      <c r="B41" s="387" t="s">
        <v>1158</v>
      </c>
      <c r="C41" s="395" t="str">
        <f>'Tabelle Dashboard'!R16</f>
        <v>Scenario 10</v>
      </c>
      <c r="D41" s="397">
        <f>'Tabelle Dashboard'!S16</f>
        <v>6.3E-2</v>
      </c>
      <c r="E41" s="398">
        <f>'Tabelle Dashboard'!T16</f>
        <v>8.7999999999999995E-2</v>
      </c>
      <c r="F41" s="397">
        <f>'Tabelle Dashboard'!U16</f>
        <v>6.2E-2</v>
      </c>
      <c r="G41" s="398">
        <f>'Tabelle Dashboard'!V16</f>
        <v>9.4999999999999998E-3</v>
      </c>
      <c r="H41" s="397">
        <f>'Tabelle Dashboard'!W16</f>
        <v>9.1000000000000004E-3</v>
      </c>
    </row>
    <row r="42" spans="1:8" x14ac:dyDescent="0.2">
      <c r="A42" s="381" t="str">
        <f t="shared" si="0"/>
        <v>T1</v>
      </c>
      <c r="B42" s="387" t="s">
        <v>1158</v>
      </c>
      <c r="C42" s="395" t="str">
        <f>'Tabelle Dashboard'!R17</f>
        <v>Scenario 11</v>
      </c>
      <c r="D42" s="397">
        <f>'Tabelle Dashboard'!S17</f>
        <v>5.1999999999999998E-2</v>
      </c>
      <c r="E42" s="398">
        <f>'Tabelle Dashboard'!T17</f>
        <v>7.2999999999999995E-2</v>
      </c>
      <c r="F42" s="397">
        <f>'Tabelle Dashboard'!U17</f>
        <v>5.1999999999999998E-2</v>
      </c>
      <c r="G42" s="398">
        <f>'Tabelle Dashboard'!V17</f>
        <v>7.9000000000000008E-3</v>
      </c>
      <c r="H42" s="397">
        <f>'Tabelle Dashboard'!W17</f>
        <v>7.7999999999999996E-3</v>
      </c>
    </row>
    <row r="43" spans="1:8" x14ac:dyDescent="0.2">
      <c r="A43" s="381" t="str">
        <f t="shared" si="0"/>
        <v>T1</v>
      </c>
      <c r="B43" s="387" t="s">
        <v>1158</v>
      </c>
      <c r="C43" s="395" t="str">
        <f>'Tabelle Dashboard'!R18</f>
        <v>Scenario 12</v>
      </c>
      <c r="D43" s="397">
        <f>'Tabelle Dashboard'!S18</f>
        <v>4.3999999999999997E-2</v>
      </c>
      <c r="E43" s="398">
        <f>'Tabelle Dashboard'!T18</f>
        <v>6.2E-2</v>
      </c>
      <c r="F43" s="397">
        <f>'Tabelle Dashboard'!U18</f>
        <v>4.3999999999999997E-2</v>
      </c>
      <c r="G43" s="398">
        <f>'Tabelle Dashboard'!V18</f>
        <v>6.7000000000000002E-3</v>
      </c>
      <c r="H43" s="397">
        <f>'Tabelle Dashboard'!W18</f>
        <v>6.7000000000000002E-3</v>
      </c>
    </row>
    <row r="44" spans="1:8" x14ac:dyDescent="0.2">
      <c r="A44" s="381" t="str">
        <f t="shared" si="0"/>
        <v>T1</v>
      </c>
      <c r="B44" s="387" t="s">
        <v>1158</v>
      </c>
      <c r="C44" s="395" t="str">
        <f>'Tabelle Dashboard'!R19</f>
        <v>Scenario 13</v>
      </c>
      <c r="D44" s="397">
        <f>'Tabelle Dashboard'!S19</f>
        <v>6.3E-2</v>
      </c>
      <c r="E44" s="398">
        <f>'Tabelle Dashboard'!T19</f>
        <v>8.7999999999999995E-2</v>
      </c>
      <c r="F44" s="397">
        <f>'Tabelle Dashboard'!U19</f>
        <v>6.2E-2</v>
      </c>
      <c r="G44" s="398">
        <f>'Tabelle Dashboard'!V19</f>
        <v>9.5999999999999992E-3</v>
      </c>
      <c r="H44" s="397">
        <f>'Tabelle Dashboard'!W19</f>
        <v>9.1999999999999998E-3</v>
      </c>
    </row>
    <row r="45" spans="1:8" x14ac:dyDescent="0.2">
      <c r="A45" s="381" t="str">
        <f t="shared" si="0"/>
        <v>T1</v>
      </c>
      <c r="B45" s="387" t="s">
        <v>1158</v>
      </c>
      <c r="C45" s="395" t="str">
        <f>'Tabelle Dashboard'!R20</f>
        <v>Scenario 14</v>
      </c>
      <c r="D45" s="397">
        <f>'Tabelle Dashboard'!S20</f>
        <v>5.2999999999999999E-2</v>
      </c>
      <c r="E45" s="398">
        <f>'Tabelle Dashboard'!T20</f>
        <v>7.2999999999999995E-2</v>
      </c>
      <c r="F45" s="397">
        <f>'Tabelle Dashboard'!U20</f>
        <v>5.2999999999999999E-2</v>
      </c>
      <c r="G45" s="398">
        <f>'Tabelle Dashboard'!V20</f>
        <v>7.9000000000000008E-3</v>
      </c>
      <c r="H45" s="397">
        <f>'Tabelle Dashboard'!W20</f>
        <v>7.7999999999999996E-3</v>
      </c>
    </row>
    <row r="46" spans="1:8" x14ac:dyDescent="0.2">
      <c r="A46" s="381" t="str">
        <f t="shared" si="0"/>
        <v>T1</v>
      </c>
      <c r="B46" s="387" t="s">
        <v>1158</v>
      </c>
      <c r="C46" s="395" t="str">
        <f>'Tabelle Dashboard'!R21</f>
        <v>Scenario 15</v>
      </c>
      <c r="D46" s="397">
        <f>'Tabelle Dashboard'!S21</f>
        <v>5.1999999999999998E-2</v>
      </c>
      <c r="E46" s="398">
        <f>'Tabelle Dashboard'!T21</f>
        <v>7.2999999999999995E-2</v>
      </c>
      <c r="F46" s="397">
        <f>'Tabelle Dashboard'!U21</f>
        <v>5.1999999999999998E-2</v>
      </c>
      <c r="G46" s="398">
        <f>'Tabelle Dashboard'!V21</f>
        <v>8.0000000000000002E-3</v>
      </c>
      <c r="H46" s="397">
        <f>'Tabelle Dashboard'!W21</f>
        <v>7.9000000000000008E-3</v>
      </c>
    </row>
    <row r="47" spans="1:8" x14ac:dyDescent="0.2">
      <c r="A47" s="381" t="s">
        <v>1171</v>
      </c>
      <c r="B47" s="387" t="str">
        <f>B2</f>
        <v>T=0s</v>
      </c>
      <c r="C47" s="395" t="str">
        <f>'Tabelle Dashboard'!B28</f>
        <v>Scenario 1</v>
      </c>
      <c r="D47" s="397">
        <f>'Tabelle Dashboard'!C28</f>
        <v>5.0999999999999997E-2</v>
      </c>
      <c r="E47" s="398">
        <f>'Tabelle Dashboard'!D28</f>
        <v>7.2999999999999995E-2</v>
      </c>
      <c r="F47" s="397">
        <f>'Tabelle Dashboard'!E28</f>
        <v>5.2999999999999999E-2</v>
      </c>
      <c r="G47" s="398">
        <f>'Tabelle Dashboard'!F28</f>
        <v>7.6E-3</v>
      </c>
      <c r="H47" s="397">
        <f>'Tabelle Dashboard'!G28</f>
        <v>7.9000000000000008E-3</v>
      </c>
    </row>
    <row r="48" spans="1:8" x14ac:dyDescent="0.2">
      <c r="A48" s="381" t="str">
        <f>A47</f>
        <v>T2</v>
      </c>
      <c r="B48" s="387" t="str">
        <f t="shared" ref="B48:B91" si="1">B3</f>
        <v>T=0s</v>
      </c>
      <c r="C48" s="395" t="str">
        <f>'Tabelle Dashboard'!B29</f>
        <v>Scenario 2</v>
      </c>
      <c r="D48" s="397">
        <f>'Tabelle Dashboard'!C29</f>
        <v>5.7000000000000002E-2</v>
      </c>
      <c r="E48" s="398">
        <f>'Tabelle Dashboard'!D29</f>
        <v>8.1000000000000003E-2</v>
      </c>
      <c r="F48" s="397">
        <f>'Tabelle Dashboard'!E29</f>
        <v>5.8000000000000003E-2</v>
      </c>
      <c r="G48" s="398">
        <f>'Tabelle Dashboard'!F29</f>
        <v>8.5000000000000006E-3</v>
      </c>
      <c r="H48" s="397">
        <f>'Tabelle Dashboard'!G29</f>
        <v>8.8000000000000005E-3</v>
      </c>
    </row>
    <row r="49" spans="1:8" x14ac:dyDescent="0.2">
      <c r="A49" s="381" t="str">
        <f t="shared" ref="A49:A91" si="2">A48</f>
        <v>T2</v>
      </c>
      <c r="B49" s="387" t="str">
        <f t="shared" si="1"/>
        <v>T=0s</v>
      </c>
      <c r="C49" s="395" t="str">
        <f>'Tabelle Dashboard'!B30</f>
        <v>Scenario 3</v>
      </c>
      <c r="D49" s="397">
        <f>'Tabelle Dashboard'!C30</f>
        <v>4.4999999999999998E-2</v>
      </c>
      <c r="E49" s="398">
        <f>'Tabelle Dashboard'!D30</f>
        <v>6.3E-2</v>
      </c>
      <c r="F49" s="397">
        <f>'Tabelle Dashboard'!E30</f>
        <v>4.4999999999999998E-2</v>
      </c>
      <c r="G49" s="398">
        <f>'Tabelle Dashboard'!F30</f>
        <v>6.7000000000000002E-3</v>
      </c>
      <c r="H49" s="397">
        <f>'Tabelle Dashboard'!G30</f>
        <v>6.7000000000000002E-3</v>
      </c>
    </row>
    <row r="50" spans="1:8" x14ac:dyDescent="0.2">
      <c r="A50" s="381" t="str">
        <f t="shared" si="2"/>
        <v>T2</v>
      </c>
      <c r="B50" s="387" t="str">
        <f t="shared" si="1"/>
        <v>T=0s</v>
      </c>
      <c r="C50" s="395" t="str">
        <f>'Tabelle Dashboard'!B31</f>
        <v>Scenario 4</v>
      </c>
      <c r="D50" s="397">
        <f>'Tabelle Dashboard'!C31</f>
        <v>4.8000000000000001E-2</v>
      </c>
      <c r="E50" s="398">
        <f>'Tabelle Dashboard'!D31</f>
        <v>6.7000000000000004E-2</v>
      </c>
      <c r="F50" s="397">
        <f>'Tabelle Dashboard'!E31</f>
        <v>4.9000000000000002E-2</v>
      </c>
      <c r="G50" s="398">
        <f>'Tabelle Dashboard'!F31</f>
        <v>7.1000000000000004E-3</v>
      </c>
      <c r="H50" s="397">
        <f>'Tabelle Dashboard'!G31</f>
        <v>7.4000000000000003E-3</v>
      </c>
    </row>
    <row r="51" spans="1:8" x14ac:dyDescent="0.2">
      <c r="A51" s="381" t="str">
        <f t="shared" si="2"/>
        <v>T2</v>
      </c>
      <c r="B51" s="387" t="str">
        <f t="shared" si="1"/>
        <v>T=0s</v>
      </c>
      <c r="C51" s="395" t="str">
        <f>'Tabelle Dashboard'!B32</f>
        <v>Scenario 5</v>
      </c>
      <c r="D51" s="397">
        <f>'Tabelle Dashboard'!C32</f>
        <v>0.05</v>
      </c>
      <c r="E51" s="398">
        <f>'Tabelle Dashboard'!D32</f>
        <v>7.0999999999999994E-2</v>
      </c>
      <c r="F51" s="397">
        <f>'Tabelle Dashboard'!E32</f>
        <v>5.0999999999999997E-2</v>
      </c>
      <c r="G51" s="398">
        <f>'Tabelle Dashboard'!F32</f>
        <v>7.6E-3</v>
      </c>
      <c r="H51" s="397">
        <f>'Tabelle Dashboard'!G32</f>
        <v>7.7999999999999996E-3</v>
      </c>
    </row>
    <row r="52" spans="1:8" x14ac:dyDescent="0.2">
      <c r="A52" s="381" t="str">
        <f t="shared" si="2"/>
        <v>T2</v>
      </c>
      <c r="B52" s="387" t="str">
        <f t="shared" si="1"/>
        <v>T=0s</v>
      </c>
      <c r="C52" s="395" t="str">
        <f>'Tabelle Dashboard'!B33</f>
        <v>Scenario 6</v>
      </c>
      <c r="D52" s="397">
        <f>'Tabelle Dashboard'!C33</f>
        <v>0.05</v>
      </c>
      <c r="E52" s="398">
        <f>'Tabelle Dashboard'!D33</f>
        <v>7.0999999999999994E-2</v>
      </c>
      <c r="F52" s="397">
        <f>'Tabelle Dashboard'!E33</f>
        <v>5.0999999999999997E-2</v>
      </c>
      <c r="G52" s="398">
        <f>'Tabelle Dashboard'!F33</f>
        <v>7.4000000000000003E-3</v>
      </c>
      <c r="H52" s="397">
        <f>'Tabelle Dashboard'!G33</f>
        <v>7.7999999999999996E-3</v>
      </c>
    </row>
    <row r="53" spans="1:8" x14ac:dyDescent="0.2">
      <c r="A53" s="381" t="str">
        <f t="shared" si="2"/>
        <v>T2</v>
      </c>
      <c r="B53" s="387" t="str">
        <f t="shared" si="1"/>
        <v>T=0s</v>
      </c>
      <c r="C53" s="395" t="str">
        <f>'Tabelle Dashboard'!B34</f>
        <v>Scenario 7</v>
      </c>
      <c r="D53" s="397">
        <f>'Tabelle Dashboard'!C34</f>
        <v>4.5999999999999999E-2</v>
      </c>
      <c r="E53" s="398">
        <f>'Tabelle Dashboard'!D34</f>
        <v>6.6000000000000003E-2</v>
      </c>
      <c r="F53" s="397">
        <f>'Tabelle Dashboard'!E34</f>
        <v>4.7E-2</v>
      </c>
      <c r="G53" s="398">
        <f>'Tabelle Dashboard'!F34</f>
        <v>7.0000000000000001E-3</v>
      </c>
      <c r="H53" s="397">
        <f>'Tabelle Dashboard'!G34</f>
        <v>7.1000000000000004E-3</v>
      </c>
    </row>
    <row r="54" spans="1:8" x14ac:dyDescent="0.2">
      <c r="A54" s="381" t="str">
        <f t="shared" si="2"/>
        <v>T2</v>
      </c>
      <c r="B54" s="387" t="str">
        <f t="shared" si="1"/>
        <v>T=0s</v>
      </c>
      <c r="C54" s="395" t="str">
        <f>'Tabelle Dashboard'!B35</f>
        <v>Scenario 8</v>
      </c>
      <c r="D54" s="397">
        <f>'Tabelle Dashboard'!C35</f>
        <v>0.05</v>
      </c>
      <c r="E54" s="398">
        <f>'Tabelle Dashboard'!D35</f>
        <v>7.0999999999999994E-2</v>
      </c>
      <c r="F54" s="397">
        <f>'Tabelle Dashboard'!E35</f>
        <v>5.0999999999999997E-2</v>
      </c>
      <c r="G54" s="398">
        <f>'Tabelle Dashboard'!F35</f>
        <v>7.4999999999999997E-3</v>
      </c>
      <c r="H54" s="397">
        <f>'Tabelle Dashboard'!G35</f>
        <v>7.7000000000000002E-3</v>
      </c>
    </row>
    <row r="55" spans="1:8" x14ac:dyDescent="0.2">
      <c r="A55" s="381" t="str">
        <f t="shared" si="2"/>
        <v>T2</v>
      </c>
      <c r="B55" s="387" t="str">
        <f t="shared" si="1"/>
        <v>T=0s</v>
      </c>
      <c r="C55" s="395" t="str">
        <f>'Tabelle Dashboard'!B36</f>
        <v>Scenario 9</v>
      </c>
      <c r="D55" s="397">
        <f>'Tabelle Dashboard'!C36</f>
        <v>6.2E-2</v>
      </c>
      <c r="E55" s="398">
        <f>'Tabelle Dashboard'!D36</f>
        <v>8.6999999999999994E-2</v>
      </c>
      <c r="F55" s="397">
        <f>'Tabelle Dashboard'!E36</f>
        <v>6.3E-2</v>
      </c>
      <c r="G55" s="398">
        <f>'Tabelle Dashboard'!F36</f>
        <v>9.1999999999999998E-3</v>
      </c>
      <c r="H55" s="397">
        <f>'Tabelle Dashboard'!G36</f>
        <v>9.4000000000000004E-3</v>
      </c>
    </row>
    <row r="56" spans="1:8" x14ac:dyDescent="0.2">
      <c r="A56" s="381" t="str">
        <f t="shared" si="2"/>
        <v>T2</v>
      </c>
      <c r="B56" s="387" t="str">
        <f t="shared" si="1"/>
        <v>T=0s</v>
      </c>
      <c r="C56" s="395" t="str">
        <f>'Tabelle Dashboard'!B37</f>
        <v>Scenario 10</v>
      </c>
      <c r="D56" s="397">
        <f>'Tabelle Dashboard'!C37</f>
        <v>6.2E-2</v>
      </c>
      <c r="E56" s="398">
        <f>'Tabelle Dashboard'!D37</f>
        <v>8.7999999999999995E-2</v>
      </c>
      <c r="F56" s="397">
        <f>'Tabelle Dashboard'!E37</f>
        <v>6.3E-2</v>
      </c>
      <c r="G56" s="398">
        <f>'Tabelle Dashboard'!F37</f>
        <v>9.1999999999999998E-3</v>
      </c>
      <c r="H56" s="397">
        <f>'Tabelle Dashboard'!G37</f>
        <v>9.4000000000000004E-3</v>
      </c>
    </row>
    <row r="57" spans="1:8" x14ac:dyDescent="0.2">
      <c r="A57" s="381" t="str">
        <f t="shared" si="2"/>
        <v>T2</v>
      </c>
      <c r="B57" s="387" t="str">
        <f t="shared" si="1"/>
        <v>T=0s</v>
      </c>
      <c r="C57" s="395" t="str">
        <f>'Tabelle Dashboard'!B38</f>
        <v>Scenario 11</v>
      </c>
      <c r="D57" s="397">
        <f>'Tabelle Dashboard'!C38</f>
        <v>0.05</v>
      </c>
      <c r="E57" s="398">
        <f>'Tabelle Dashboard'!D38</f>
        <v>7.0999999999999994E-2</v>
      </c>
      <c r="F57" s="397">
        <f>'Tabelle Dashboard'!E38</f>
        <v>5.0999999999999997E-2</v>
      </c>
      <c r="G57" s="398">
        <f>'Tabelle Dashboard'!F38</f>
        <v>7.6E-3</v>
      </c>
      <c r="H57" s="397">
        <f>'Tabelle Dashboard'!G38</f>
        <v>7.7000000000000002E-3</v>
      </c>
    </row>
    <row r="58" spans="1:8" x14ac:dyDescent="0.2">
      <c r="A58" s="381" t="str">
        <f t="shared" si="2"/>
        <v>T2</v>
      </c>
      <c r="B58" s="387" t="str">
        <f t="shared" si="1"/>
        <v>T=0s</v>
      </c>
      <c r="C58" s="395" t="str">
        <f>'Tabelle Dashboard'!B39</f>
        <v>Scenario 12</v>
      </c>
      <c r="D58" s="397">
        <f>'Tabelle Dashboard'!C39</f>
        <v>4.5999999999999999E-2</v>
      </c>
      <c r="E58" s="398">
        <f>'Tabelle Dashboard'!D39</f>
        <v>6.4000000000000001E-2</v>
      </c>
      <c r="F58" s="397">
        <f>'Tabelle Dashboard'!E39</f>
        <v>4.5999999999999999E-2</v>
      </c>
      <c r="G58" s="398">
        <f>'Tabelle Dashboard'!F39</f>
        <v>6.8999999999999999E-3</v>
      </c>
      <c r="H58" s="397">
        <f>'Tabelle Dashboard'!G39</f>
        <v>6.8999999999999999E-3</v>
      </c>
    </row>
    <row r="59" spans="1:8" x14ac:dyDescent="0.2">
      <c r="A59" s="381" t="str">
        <f t="shared" si="2"/>
        <v>T2</v>
      </c>
      <c r="B59" s="387" t="str">
        <f t="shared" si="1"/>
        <v>T=0s</v>
      </c>
      <c r="C59" s="395" t="str">
        <f>'Tabelle Dashboard'!B40</f>
        <v>Scenario 13</v>
      </c>
      <c r="D59" s="397">
        <f>'Tabelle Dashboard'!C40</f>
        <v>6.5000000000000002E-2</v>
      </c>
      <c r="E59" s="398">
        <f>'Tabelle Dashboard'!D40</f>
        <v>8.7999999999999995E-2</v>
      </c>
      <c r="F59" s="397">
        <f>'Tabelle Dashboard'!E40</f>
        <v>6.3E-2</v>
      </c>
      <c r="G59" s="398">
        <f>'Tabelle Dashboard'!F40</f>
        <v>9.2999999999999992E-3</v>
      </c>
      <c r="H59" s="397">
        <f>'Tabelle Dashboard'!G40</f>
        <v>9.4999999999999998E-3</v>
      </c>
    </row>
    <row r="60" spans="1:8" x14ac:dyDescent="0.2">
      <c r="A60" s="381" t="str">
        <f t="shared" si="2"/>
        <v>T2</v>
      </c>
      <c r="B60" s="387" t="str">
        <f t="shared" si="1"/>
        <v>T=0s</v>
      </c>
      <c r="C60" s="395" t="str">
        <f>'Tabelle Dashboard'!B41</f>
        <v>Scenario 14</v>
      </c>
      <c r="D60" s="397">
        <f>'Tabelle Dashboard'!C41</f>
        <v>5.2999999999999999E-2</v>
      </c>
      <c r="E60" s="398">
        <f>'Tabelle Dashboard'!D41</f>
        <v>7.4999999999999997E-2</v>
      </c>
      <c r="F60" s="397">
        <f>'Tabelle Dashboard'!E41</f>
        <v>5.2999999999999999E-2</v>
      </c>
      <c r="G60" s="398">
        <f>'Tabelle Dashboard'!F41</f>
        <v>8.0999999999999996E-3</v>
      </c>
      <c r="H60" s="397">
        <f>'Tabelle Dashboard'!G41</f>
        <v>8.0999999999999996E-3</v>
      </c>
    </row>
    <row r="61" spans="1:8" x14ac:dyDescent="0.2">
      <c r="A61" s="381" t="str">
        <f t="shared" si="2"/>
        <v>T2</v>
      </c>
      <c r="B61" s="387" t="str">
        <f t="shared" si="1"/>
        <v>T=0s</v>
      </c>
      <c r="C61" s="395" t="str">
        <f>'Tabelle Dashboard'!B42</f>
        <v>Scenario 15</v>
      </c>
      <c r="D61" s="397">
        <f>'Tabelle Dashboard'!C42</f>
        <v>5.6000000000000001E-2</v>
      </c>
      <c r="E61" s="398">
        <f>'Tabelle Dashboard'!D42</f>
        <v>7.9000000000000001E-2</v>
      </c>
      <c r="F61" s="397">
        <f>'Tabelle Dashboard'!E42</f>
        <v>5.7000000000000002E-2</v>
      </c>
      <c r="G61" s="398">
        <f>'Tabelle Dashboard'!F42</f>
        <v>8.3999999999999995E-3</v>
      </c>
      <c r="H61" s="397">
        <f>'Tabelle Dashboard'!G42</f>
        <v>8.6999999999999994E-3</v>
      </c>
    </row>
    <row r="62" spans="1:8" x14ac:dyDescent="0.2">
      <c r="A62" s="381" t="str">
        <f t="shared" si="2"/>
        <v>T2</v>
      </c>
      <c r="B62" s="387" t="str">
        <f t="shared" si="1"/>
        <v>T=1s</v>
      </c>
      <c r="C62" s="395" t="str">
        <f>'Tabelle Dashboard'!J28</f>
        <v>Scenario 1</v>
      </c>
      <c r="D62" s="397">
        <f>'Tabelle Dashboard'!K28</f>
        <v>0.05</v>
      </c>
      <c r="E62" s="398">
        <f>'Tabelle Dashboard'!L28</f>
        <v>7.6999999999999999E-2</v>
      </c>
      <c r="F62" s="397">
        <f>'Tabelle Dashboard'!M28</f>
        <v>5.5E-2</v>
      </c>
      <c r="G62" s="398">
        <f>'Tabelle Dashboard'!N28</f>
        <v>8.2000000000000007E-3</v>
      </c>
      <c r="H62" s="397">
        <f>'Tabelle Dashboard'!O28</f>
        <v>8.3999999999999995E-3</v>
      </c>
    </row>
    <row r="63" spans="1:8" x14ac:dyDescent="0.2">
      <c r="A63" s="381" t="str">
        <f t="shared" si="2"/>
        <v>T2</v>
      </c>
      <c r="B63" s="387" t="str">
        <f t="shared" si="1"/>
        <v>T=1s</v>
      </c>
      <c r="C63" s="395" t="str">
        <f>'Tabelle Dashboard'!J29</f>
        <v>Scenario 2</v>
      </c>
      <c r="D63" s="397">
        <f>'Tabelle Dashboard'!K29</f>
        <v>4.4999999999999998E-2</v>
      </c>
      <c r="E63" s="398">
        <f>'Tabelle Dashboard'!L29</f>
        <v>6.3E-2</v>
      </c>
      <c r="F63" s="397">
        <f>'Tabelle Dashboard'!M29</f>
        <v>4.4999999999999998E-2</v>
      </c>
      <c r="G63" s="398">
        <f>'Tabelle Dashboard'!N29</f>
        <v>6.7000000000000002E-3</v>
      </c>
      <c r="H63" s="397">
        <f>'Tabelle Dashboard'!O29</f>
        <v>6.7000000000000002E-3</v>
      </c>
    </row>
    <row r="64" spans="1:8" x14ac:dyDescent="0.2">
      <c r="A64" s="381" t="str">
        <f t="shared" si="2"/>
        <v>T2</v>
      </c>
      <c r="B64" s="387" t="str">
        <f t="shared" si="1"/>
        <v>T=1s</v>
      </c>
      <c r="C64" s="395" t="str">
        <f>'Tabelle Dashboard'!J30</f>
        <v>Scenario 3</v>
      </c>
      <c r="D64" s="397">
        <f>'Tabelle Dashboard'!K30</f>
        <v>5.5E-2</v>
      </c>
      <c r="E64" s="398">
        <f>'Tabelle Dashboard'!L30</f>
        <v>7.6999999999999999E-2</v>
      </c>
      <c r="F64" s="397">
        <f>'Tabelle Dashboard'!M30</f>
        <v>5.5E-2</v>
      </c>
      <c r="G64" s="398">
        <f>'Tabelle Dashboard'!N30</f>
        <v>8.2000000000000007E-3</v>
      </c>
      <c r="H64" s="397">
        <f>'Tabelle Dashboard'!O30</f>
        <v>8.3000000000000001E-3</v>
      </c>
    </row>
    <row r="65" spans="1:8" x14ac:dyDescent="0.2">
      <c r="A65" s="381" t="str">
        <f t="shared" si="2"/>
        <v>T2</v>
      </c>
      <c r="B65" s="387" t="str">
        <f t="shared" si="1"/>
        <v>T=1s</v>
      </c>
      <c r="C65" s="395" t="str">
        <f>'Tabelle Dashboard'!J31</f>
        <v>Scenario 4</v>
      </c>
      <c r="D65" s="397">
        <f>'Tabelle Dashboard'!K31</f>
        <v>5.0999999999999997E-2</v>
      </c>
      <c r="E65" s="398">
        <f>'Tabelle Dashboard'!L31</f>
        <v>7.1999999999999995E-2</v>
      </c>
      <c r="F65" s="397">
        <f>'Tabelle Dashboard'!M31</f>
        <v>5.0999999999999997E-2</v>
      </c>
      <c r="G65" s="398">
        <f>'Tabelle Dashboard'!N31</f>
        <v>7.6E-3</v>
      </c>
      <c r="H65" s="397">
        <f>'Tabelle Dashboard'!O31</f>
        <v>7.7999999999999996E-3</v>
      </c>
    </row>
    <row r="66" spans="1:8" x14ac:dyDescent="0.2">
      <c r="A66" s="381" t="str">
        <f t="shared" si="2"/>
        <v>T2</v>
      </c>
      <c r="B66" s="387" t="str">
        <f t="shared" si="1"/>
        <v>T=1s</v>
      </c>
      <c r="C66" s="395" t="str">
        <f>'Tabelle Dashboard'!J32</f>
        <v>Scenario 5</v>
      </c>
      <c r="D66" s="397">
        <f>'Tabelle Dashboard'!K32</f>
        <v>5.2999999999999999E-2</v>
      </c>
      <c r="E66" s="398">
        <f>'Tabelle Dashboard'!L32</f>
        <v>7.4999999999999997E-2</v>
      </c>
      <c r="F66" s="397">
        <f>'Tabelle Dashboard'!M32</f>
        <v>5.3999999999999999E-2</v>
      </c>
      <c r="G66" s="398">
        <f>'Tabelle Dashboard'!N32</f>
        <v>8.0000000000000002E-3</v>
      </c>
      <c r="H66" s="397">
        <f>'Tabelle Dashboard'!O32</f>
        <v>8.0999999999999996E-3</v>
      </c>
    </row>
    <row r="67" spans="1:8" x14ac:dyDescent="0.2">
      <c r="A67" s="381" t="str">
        <f t="shared" si="2"/>
        <v>T2</v>
      </c>
      <c r="B67" s="387" t="str">
        <f t="shared" si="1"/>
        <v>T=1s</v>
      </c>
      <c r="C67" s="395" t="str">
        <f>'Tabelle Dashboard'!J33</f>
        <v>Scenario 6</v>
      </c>
      <c r="D67" s="397">
        <f>'Tabelle Dashboard'!K33</f>
        <v>5.3999999999999999E-2</v>
      </c>
      <c r="E67" s="398">
        <f>'Tabelle Dashboard'!L33</f>
        <v>7.8E-2</v>
      </c>
      <c r="F67" s="397">
        <f>'Tabelle Dashboard'!M33</f>
        <v>5.6000000000000001E-2</v>
      </c>
      <c r="G67" s="398">
        <f>'Tabelle Dashboard'!N33</f>
        <v>8.0999999999999996E-3</v>
      </c>
      <c r="H67" s="397">
        <f>'Tabelle Dashboard'!O33</f>
        <v>8.5000000000000006E-3</v>
      </c>
    </row>
    <row r="68" spans="1:8" x14ac:dyDescent="0.2">
      <c r="A68" s="381" t="str">
        <f t="shared" si="2"/>
        <v>T2</v>
      </c>
      <c r="B68" s="387" t="str">
        <f t="shared" si="1"/>
        <v>T=1s</v>
      </c>
      <c r="C68" s="395" t="str">
        <f>'Tabelle Dashboard'!J34</f>
        <v>Scenario 7</v>
      </c>
      <c r="D68" s="397">
        <f>'Tabelle Dashboard'!K34</f>
        <v>4.8000000000000001E-2</v>
      </c>
      <c r="E68" s="398">
        <f>'Tabelle Dashboard'!L34</f>
        <v>6.8000000000000005E-2</v>
      </c>
      <c r="F68" s="397">
        <f>'Tabelle Dashboard'!M34</f>
        <v>4.8000000000000001E-2</v>
      </c>
      <c r="G68" s="398">
        <f>'Tabelle Dashboard'!N34</f>
        <v>7.1999999999999998E-3</v>
      </c>
      <c r="H68" s="397">
        <f>'Tabelle Dashboard'!O34</f>
        <v>7.4000000000000003E-3</v>
      </c>
    </row>
    <row r="69" spans="1:8" x14ac:dyDescent="0.2">
      <c r="A69" s="381" t="str">
        <f t="shared" si="2"/>
        <v>T2</v>
      </c>
      <c r="B69" s="387" t="str">
        <f t="shared" si="1"/>
        <v>T=1s</v>
      </c>
      <c r="C69" s="395" t="str">
        <f>'Tabelle Dashboard'!J35</f>
        <v>Scenario 8</v>
      </c>
      <c r="D69" s="397">
        <f>'Tabelle Dashboard'!K35</f>
        <v>5.1999999999999998E-2</v>
      </c>
      <c r="E69" s="398">
        <f>'Tabelle Dashboard'!L35</f>
        <v>7.3999999999999996E-2</v>
      </c>
      <c r="F69" s="397">
        <f>'Tabelle Dashboard'!M35</f>
        <v>5.2999999999999999E-2</v>
      </c>
      <c r="G69" s="398">
        <f>'Tabelle Dashboard'!N35</f>
        <v>8.0000000000000002E-3</v>
      </c>
      <c r="H69" s="397">
        <f>'Tabelle Dashboard'!O35</f>
        <v>7.9000000000000008E-3</v>
      </c>
    </row>
    <row r="70" spans="1:8" x14ac:dyDescent="0.2">
      <c r="A70" s="381" t="str">
        <f t="shared" si="2"/>
        <v>T2</v>
      </c>
      <c r="B70" s="387" t="str">
        <f t="shared" si="1"/>
        <v>T=1s</v>
      </c>
      <c r="C70" s="395" t="str">
        <f>'Tabelle Dashboard'!J36</f>
        <v>Scenario 9</v>
      </c>
      <c r="D70" s="397">
        <f>'Tabelle Dashboard'!K36</f>
        <v>5.5E-2</v>
      </c>
      <c r="E70" s="398">
        <f>'Tabelle Dashboard'!L36</f>
        <v>7.8E-2</v>
      </c>
      <c r="F70" s="397">
        <f>'Tabelle Dashboard'!M36</f>
        <v>5.6000000000000001E-2</v>
      </c>
      <c r="G70" s="398">
        <f>'Tabelle Dashboard'!N36</f>
        <v>8.0999999999999996E-3</v>
      </c>
      <c r="H70" s="397">
        <f>'Tabelle Dashboard'!O36</f>
        <v>8.5000000000000006E-3</v>
      </c>
    </row>
    <row r="71" spans="1:8" x14ac:dyDescent="0.2">
      <c r="A71" s="381" t="str">
        <f t="shared" si="2"/>
        <v>T2</v>
      </c>
      <c r="B71" s="387" t="str">
        <f t="shared" si="1"/>
        <v>T=1s</v>
      </c>
      <c r="C71" s="395" t="str">
        <f>'Tabelle Dashboard'!J37</f>
        <v>Scenario 10</v>
      </c>
      <c r="D71" s="397">
        <f>'Tabelle Dashboard'!K37</f>
        <v>6.5000000000000002E-2</v>
      </c>
      <c r="E71" s="398">
        <f>'Tabelle Dashboard'!L37</f>
        <v>9.0999999999999998E-2</v>
      </c>
      <c r="F71" s="397">
        <f>'Tabelle Dashboard'!M37</f>
        <v>6.5000000000000002E-2</v>
      </c>
      <c r="G71" s="398">
        <f>'Tabelle Dashboard'!N37</f>
        <v>9.7000000000000003E-3</v>
      </c>
      <c r="H71" s="397">
        <f>'Tabelle Dashboard'!O37</f>
        <v>9.7000000000000003E-3</v>
      </c>
    </row>
    <row r="72" spans="1:8" x14ac:dyDescent="0.2">
      <c r="A72" s="381" t="str">
        <f t="shared" si="2"/>
        <v>T2</v>
      </c>
      <c r="B72" s="387" t="str">
        <f t="shared" si="1"/>
        <v>T=1s</v>
      </c>
      <c r="C72" s="395" t="str">
        <f>'Tabelle Dashboard'!J38</f>
        <v>Scenario 11</v>
      </c>
      <c r="D72" s="397">
        <f>'Tabelle Dashboard'!K38</f>
        <v>5.1999999999999998E-2</v>
      </c>
      <c r="E72" s="398">
        <f>'Tabelle Dashboard'!L38</f>
        <v>7.3999999999999996E-2</v>
      </c>
      <c r="F72" s="397">
        <f>'Tabelle Dashboard'!M38</f>
        <v>5.2999999999999999E-2</v>
      </c>
      <c r="G72" s="398">
        <f>'Tabelle Dashboard'!N38</f>
        <v>7.9000000000000008E-3</v>
      </c>
      <c r="H72" s="397">
        <f>'Tabelle Dashboard'!O38</f>
        <v>7.9000000000000008E-3</v>
      </c>
    </row>
    <row r="73" spans="1:8" x14ac:dyDescent="0.2">
      <c r="A73" s="381" t="str">
        <f t="shared" si="2"/>
        <v>T2</v>
      </c>
      <c r="B73" s="387" t="str">
        <f>B28</f>
        <v>T=1s</v>
      </c>
      <c r="C73" s="395" t="str">
        <f>'Tabelle Dashboard'!J39</f>
        <v>Scenario 12</v>
      </c>
      <c r="D73" s="397">
        <f>'Tabelle Dashboard'!K39</f>
        <v>4.5999999999999999E-2</v>
      </c>
      <c r="E73" s="398">
        <f>'Tabelle Dashboard'!L39</f>
        <v>6.4000000000000001E-2</v>
      </c>
      <c r="F73" s="397">
        <f>'Tabelle Dashboard'!M39</f>
        <v>4.5999999999999999E-2</v>
      </c>
      <c r="G73" s="398">
        <f>'Tabelle Dashboard'!N39</f>
        <v>6.8999999999999999E-3</v>
      </c>
      <c r="H73" s="397">
        <f>'Tabelle Dashboard'!O39</f>
        <v>7.0000000000000001E-3</v>
      </c>
    </row>
    <row r="74" spans="1:8" x14ac:dyDescent="0.2">
      <c r="A74" s="381" t="str">
        <f t="shared" si="2"/>
        <v>T2</v>
      </c>
      <c r="B74" s="387" t="str">
        <f t="shared" si="1"/>
        <v>T=1s</v>
      </c>
      <c r="C74" s="395" t="str">
        <f>'Tabelle Dashboard'!J40</f>
        <v>Scenario 13</v>
      </c>
      <c r="D74" s="397">
        <f>'Tabelle Dashboard'!K40</f>
        <v>6.5000000000000002E-2</v>
      </c>
      <c r="E74" s="398">
        <f>'Tabelle Dashboard'!L40</f>
        <v>9.0999999999999998E-2</v>
      </c>
      <c r="F74" s="397">
        <f>'Tabelle Dashboard'!M40</f>
        <v>6.5000000000000002E-2</v>
      </c>
      <c r="G74" s="398">
        <f>'Tabelle Dashboard'!N40</f>
        <v>9.7000000000000003E-3</v>
      </c>
      <c r="H74" s="397">
        <f>'Tabelle Dashboard'!O40</f>
        <v>9.7000000000000003E-3</v>
      </c>
    </row>
    <row r="75" spans="1:8" x14ac:dyDescent="0.2">
      <c r="A75" s="381" t="str">
        <f t="shared" si="2"/>
        <v>T2</v>
      </c>
      <c r="B75" s="387" t="str">
        <f t="shared" si="1"/>
        <v>T=1s</v>
      </c>
      <c r="C75" s="395" t="str">
        <f>'Tabelle Dashboard'!J41</f>
        <v>Scenario 14</v>
      </c>
      <c r="D75" s="397">
        <f>'Tabelle Dashboard'!K41</f>
        <v>5.3999999999999999E-2</v>
      </c>
      <c r="E75" s="398">
        <f>'Tabelle Dashboard'!L41</f>
        <v>7.4999999999999997E-2</v>
      </c>
      <c r="F75" s="397">
        <f>'Tabelle Dashboard'!M41</f>
        <v>5.3999999999999999E-2</v>
      </c>
      <c r="G75" s="398">
        <f>'Tabelle Dashboard'!N41</f>
        <v>8.0999999999999996E-3</v>
      </c>
      <c r="H75" s="397">
        <f>'Tabelle Dashboard'!O41</f>
        <v>8.0999999999999996E-3</v>
      </c>
    </row>
    <row r="76" spans="1:8" x14ac:dyDescent="0.2">
      <c r="A76" s="381" t="str">
        <f t="shared" si="2"/>
        <v>T2</v>
      </c>
      <c r="B76" s="387" t="str">
        <f t="shared" si="1"/>
        <v>T=1s</v>
      </c>
      <c r="C76" s="395" t="str">
        <f>'Tabelle Dashboard'!J42</f>
        <v>Scenario 15</v>
      </c>
      <c r="D76" s="397">
        <f>'Tabelle Dashboard'!K42</f>
        <v>0.06</v>
      </c>
      <c r="E76" s="398">
        <f>'Tabelle Dashboard'!L42</f>
        <v>8.4000000000000005E-2</v>
      </c>
      <c r="F76" s="397">
        <f>'Tabelle Dashboard'!M42</f>
        <v>0.06</v>
      </c>
      <c r="G76" s="398">
        <f>'Tabelle Dashboard'!N42</f>
        <v>8.9999999999999993E-3</v>
      </c>
      <c r="H76" s="397">
        <f>'Tabelle Dashboard'!O42</f>
        <v>9.1000000000000004E-3</v>
      </c>
    </row>
    <row r="77" spans="1:8" x14ac:dyDescent="0.2">
      <c r="A77" s="381" t="str">
        <f t="shared" si="2"/>
        <v>T2</v>
      </c>
      <c r="B77" s="387" t="str">
        <f t="shared" si="1"/>
        <v>T=2s</v>
      </c>
      <c r="C77" s="395" t="str">
        <f>'Tabelle Dashboard'!R28</f>
        <v>Scenario 1</v>
      </c>
      <c r="D77" s="397">
        <f>'Tabelle Dashboard'!S28</f>
        <v>5.5E-2</v>
      </c>
      <c r="E77" s="398">
        <f>'Tabelle Dashboard'!T28</f>
        <v>7.6999999999999999E-2</v>
      </c>
      <c r="F77" s="397">
        <f>'Tabelle Dashboard'!U28</f>
        <v>5.3999999999999999E-2</v>
      </c>
      <c r="G77" s="398">
        <f>'Tabelle Dashboard'!V28</f>
        <v>8.2000000000000007E-3</v>
      </c>
      <c r="H77" s="397">
        <f>'Tabelle Dashboard'!W28</f>
        <v>8.0999999999999996E-3</v>
      </c>
    </row>
    <row r="78" spans="1:8" x14ac:dyDescent="0.2">
      <c r="A78" s="381" t="str">
        <f t="shared" si="2"/>
        <v>T2</v>
      </c>
      <c r="B78" s="387" t="str">
        <f t="shared" si="1"/>
        <v>T=2s</v>
      </c>
      <c r="C78" s="395" t="str">
        <f>'Tabelle Dashboard'!R29</f>
        <v>Scenario 2</v>
      </c>
      <c r="D78" s="397">
        <f>'Tabelle Dashboard'!S29</f>
        <v>5.7000000000000002E-2</v>
      </c>
      <c r="E78" s="398">
        <f>'Tabelle Dashboard'!T29</f>
        <v>8.1000000000000003E-2</v>
      </c>
      <c r="F78" s="397">
        <f>'Tabelle Dashboard'!U29</f>
        <v>5.6000000000000001E-2</v>
      </c>
      <c r="G78" s="398">
        <f>'Tabelle Dashboard'!V29</f>
        <v>8.6999999999999994E-3</v>
      </c>
      <c r="H78" s="397">
        <f>'Tabelle Dashboard'!W29</f>
        <v>8.3999999999999995E-3</v>
      </c>
    </row>
    <row r="79" spans="1:8" x14ac:dyDescent="0.2">
      <c r="A79" s="381" t="str">
        <f t="shared" si="2"/>
        <v>T2</v>
      </c>
      <c r="B79" s="387" t="str">
        <f t="shared" si="1"/>
        <v>T=2s</v>
      </c>
      <c r="C79" s="395" t="str">
        <f>'Tabelle Dashboard'!R30</f>
        <v>Scenario 3</v>
      </c>
      <c r="D79" s="397">
        <f>'Tabelle Dashboard'!S30</f>
        <v>5.3999999999999999E-2</v>
      </c>
      <c r="E79" s="398">
        <f>'Tabelle Dashboard'!T30</f>
        <v>7.6999999999999999E-2</v>
      </c>
      <c r="F79" s="397">
        <f>'Tabelle Dashboard'!U30</f>
        <v>5.3999999999999999E-2</v>
      </c>
      <c r="G79" s="398">
        <f>'Tabelle Dashboard'!V30</f>
        <v>8.2000000000000007E-3</v>
      </c>
      <c r="H79" s="397">
        <f>'Tabelle Dashboard'!W30</f>
        <v>8.0999999999999996E-3</v>
      </c>
    </row>
    <row r="80" spans="1:8" x14ac:dyDescent="0.2">
      <c r="A80" s="381" t="str">
        <f t="shared" si="2"/>
        <v>T2</v>
      </c>
      <c r="B80" s="387" t="str">
        <f t="shared" si="1"/>
        <v>T=2s</v>
      </c>
      <c r="C80" s="395" t="str">
        <f>'Tabelle Dashboard'!R31</f>
        <v>Scenario 4</v>
      </c>
      <c r="D80" s="397">
        <f>'Tabelle Dashboard'!S31</f>
        <v>5.1999999999999998E-2</v>
      </c>
      <c r="E80" s="398">
        <f>'Tabelle Dashboard'!T31</f>
        <v>7.3999999999999996E-2</v>
      </c>
      <c r="F80" s="397">
        <f>'Tabelle Dashboard'!U31</f>
        <v>5.1999999999999998E-2</v>
      </c>
      <c r="G80" s="398">
        <f>'Tabelle Dashboard'!V31</f>
        <v>7.7999999999999996E-3</v>
      </c>
      <c r="H80" s="397">
        <f>'Tabelle Dashboard'!W31</f>
        <v>7.7999999999999996E-3</v>
      </c>
    </row>
    <row r="81" spans="1:8" x14ac:dyDescent="0.2">
      <c r="A81" s="381" t="str">
        <f t="shared" si="2"/>
        <v>T2</v>
      </c>
      <c r="B81" s="387" t="str">
        <f t="shared" si="1"/>
        <v>T=2s</v>
      </c>
      <c r="C81" s="395" t="str">
        <f>'Tabelle Dashboard'!R32</f>
        <v>Scenario 5</v>
      </c>
      <c r="D81" s="397">
        <f>'Tabelle Dashboard'!S32</f>
        <v>5.3999999999999999E-2</v>
      </c>
      <c r="E81" s="398">
        <f>'Tabelle Dashboard'!T32</f>
        <v>7.4999999999999997E-2</v>
      </c>
      <c r="F81" s="397">
        <f>'Tabelle Dashboard'!U32</f>
        <v>5.3999999999999999E-2</v>
      </c>
      <c r="G81" s="398">
        <f>'Tabelle Dashboard'!V32</f>
        <v>8.0999999999999996E-3</v>
      </c>
      <c r="H81" s="397">
        <f>'Tabelle Dashboard'!W32</f>
        <v>8.0000000000000002E-3</v>
      </c>
    </row>
    <row r="82" spans="1:8" x14ac:dyDescent="0.2">
      <c r="A82" s="381" t="str">
        <f t="shared" si="2"/>
        <v>T2</v>
      </c>
      <c r="B82" s="387" t="str">
        <f t="shared" si="1"/>
        <v>T=2s</v>
      </c>
      <c r="C82" s="395" t="str">
        <f>'Tabelle Dashboard'!R33</f>
        <v>Scenario 6</v>
      </c>
      <c r="D82" s="397">
        <f>'Tabelle Dashboard'!S33</f>
        <v>5.7000000000000002E-2</v>
      </c>
      <c r="E82" s="398">
        <f>'Tabelle Dashboard'!T33</f>
        <v>0.08</v>
      </c>
      <c r="F82" s="397">
        <f>'Tabelle Dashboard'!U33</f>
        <v>5.7000000000000002E-2</v>
      </c>
      <c r="G82" s="398">
        <f>'Tabelle Dashboard'!V33</f>
        <v>8.5000000000000006E-3</v>
      </c>
      <c r="H82" s="397">
        <f>'Tabelle Dashboard'!W33</f>
        <v>8.5000000000000006E-3</v>
      </c>
    </row>
    <row r="83" spans="1:8" x14ac:dyDescent="0.2">
      <c r="A83" s="381" t="str">
        <f t="shared" si="2"/>
        <v>T2</v>
      </c>
      <c r="B83" s="387" t="str">
        <f t="shared" si="1"/>
        <v>T=2s</v>
      </c>
      <c r="C83" s="395" t="str">
        <f>'Tabelle Dashboard'!R34</f>
        <v>Scenario 7</v>
      </c>
      <c r="D83" s="397">
        <f>'Tabelle Dashboard'!S34</f>
        <v>4.9000000000000002E-2</v>
      </c>
      <c r="E83" s="398">
        <f>'Tabelle Dashboard'!T34</f>
        <v>6.9000000000000006E-2</v>
      </c>
      <c r="F83" s="397">
        <f>'Tabelle Dashboard'!U34</f>
        <v>4.9000000000000002E-2</v>
      </c>
      <c r="G83" s="398">
        <f>'Tabelle Dashboard'!V34</f>
        <v>7.4000000000000003E-3</v>
      </c>
      <c r="H83" s="397">
        <f>'Tabelle Dashboard'!W34</f>
        <v>7.4000000000000003E-3</v>
      </c>
    </row>
    <row r="84" spans="1:8" x14ac:dyDescent="0.2">
      <c r="A84" s="381" t="str">
        <f t="shared" si="2"/>
        <v>T2</v>
      </c>
      <c r="B84" s="387" t="str">
        <f t="shared" si="1"/>
        <v>T=2s</v>
      </c>
      <c r="C84" s="395" t="str">
        <f>'Tabelle Dashboard'!R35</f>
        <v>Scenario 8</v>
      </c>
      <c r="D84" s="397">
        <f>'Tabelle Dashboard'!S35</f>
        <v>5.1999999999999998E-2</v>
      </c>
      <c r="E84" s="398">
        <f>'Tabelle Dashboard'!T35</f>
        <v>7.1999999999999995E-2</v>
      </c>
      <c r="F84" s="397">
        <f>'Tabelle Dashboard'!U35</f>
        <v>5.1999999999999998E-2</v>
      </c>
      <c r="G84" s="398">
        <f>'Tabelle Dashboard'!V35</f>
        <v>7.7999999999999996E-3</v>
      </c>
      <c r="H84" s="397">
        <f>'Tabelle Dashboard'!W35</f>
        <v>7.7000000000000002E-3</v>
      </c>
    </row>
    <row r="85" spans="1:8" x14ac:dyDescent="0.2">
      <c r="A85" s="381" t="str">
        <f t="shared" si="2"/>
        <v>T2</v>
      </c>
      <c r="B85" s="387" t="str">
        <f t="shared" si="1"/>
        <v>T=2s</v>
      </c>
      <c r="C85" s="395" t="str">
        <f>'Tabelle Dashboard'!R36</f>
        <v>Scenario 9</v>
      </c>
      <c r="D85" s="397">
        <f>'Tabelle Dashboard'!S36</f>
        <v>4.3999999999999997E-2</v>
      </c>
      <c r="E85" s="398">
        <f>'Tabelle Dashboard'!T36</f>
        <v>6.2E-2</v>
      </c>
      <c r="F85" s="397">
        <f>'Tabelle Dashboard'!U36</f>
        <v>4.3999999999999997E-2</v>
      </c>
      <c r="G85" s="398">
        <f>'Tabelle Dashboard'!V36</f>
        <v>6.7000000000000002E-3</v>
      </c>
      <c r="H85" s="397">
        <f>'Tabelle Dashboard'!W36</f>
        <v>6.7000000000000002E-3</v>
      </c>
    </row>
    <row r="86" spans="1:8" x14ac:dyDescent="0.2">
      <c r="A86" s="381" t="str">
        <f t="shared" si="2"/>
        <v>T2</v>
      </c>
      <c r="B86" s="387" t="str">
        <f t="shared" si="1"/>
        <v>T=2s</v>
      </c>
      <c r="C86" s="395" t="str">
        <f>'Tabelle Dashboard'!R37</f>
        <v>Scenario 10</v>
      </c>
      <c r="D86" s="397">
        <f>'Tabelle Dashboard'!S37</f>
        <v>6.0999999999999999E-2</v>
      </c>
      <c r="E86" s="398">
        <f>'Tabelle Dashboard'!T37</f>
        <v>8.5000000000000006E-2</v>
      </c>
      <c r="F86" s="397">
        <f>'Tabelle Dashboard'!U37</f>
        <v>0.06</v>
      </c>
      <c r="G86" s="398">
        <f>'Tabelle Dashboard'!V37</f>
        <v>9.1999999999999998E-3</v>
      </c>
      <c r="H86" s="397">
        <f>'Tabelle Dashboard'!W37</f>
        <v>8.8999999999999999E-3</v>
      </c>
    </row>
    <row r="87" spans="1:8" x14ac:dyDescent="0.2">
      <c r="A87" s="381" t="str">
        <f t="shared" si="2"/>
        <v>T2</v>
      </c>
      <c r="B87" s="387" t="str">
        <f t="shared" si="1"/>
        <v>T=2s</v>
      </c>
      <c r="C87" s="395" t="str">
        <f>'Tabelle Dashboard'!R38</f>
        <v>Scenario 11</v>
      </c>
      <c r="D87" s="397">
        <f>'Tabelle Dashboard'!S38</f>
        <v>5.1999999999999998E-2</v>
      </c>
      <c r="E87" s="398">
        <f>'Tabelle Dashboard'!T38</f>
        <v>7.1999999999999995E-2</v>
      </c>
      <c r="F87" s="397">
        <f>'Tabelle Dashboard'!U38</f>
        <v>5.0999999999999997E-2</v>
      </c>
      <c r="G87" s="398">
        <f>'Tabelle Dashboard'!V38</f>
        <v>7.7999999999999996E-3</v>
      </c>
      <c r="H87" s="397">
        <f>'Tabelle Dashboard'!W38</f>
        <v>7.7000000000000002E-3</v>
      </c>
    </row>
    <row r="88" spans="1:8" x14ac:dyDescent="0.2">
      <c r="A88" s="381" t="str">
        <f t="shared" si="2"/>
        <v>T2</v>
      </c>
      <c r="B88" s="387" t="str">
        <f t="shared" si="1"/>
        <v>T=2s</v>
      </c>
      <c r="C88" s="395" t="str">
        <f>'Tabelle Dashboard'!R39</f>
        <v>Scenario 12</v>
      </c>
      <c r="D88" s="397">
        <f>'Tabelle Dashboard'!S39</f>
        <v>4.4999999999999998E-2</v>
      </c>
      <c r="E88" s="398">
        <f>'Tabelle Dashboard'!T39</f>
        <v>6.3E-2</v>
      </c>
      <c r="F88" s="397">
        <f>'Tabelle Dashboard'!U39</f>
        <v>4.4999999999999998E-2</v>
      </c>
      <c r="G88" s="398">
        <f>'Tabelle Dashboard'!V39</f>
        <v>6.7000000000000002E-3</v>
      </c>
      <c r="H88" s="397">
        <f>'Tabelle Dashboard'!W39</f>
        <v>6.7000000000000002E-3</v>
      </c>
    </row>
    <row r="89" spans="1:8" x14ac:dyDescent="0.2">
      <c r="A89" s="381" t="str">
        <f t="shared" si="2"/>
        <v>T2</v>
      </c>
      <c r="B89" s="387" t="str">
        <f t="shared" si="1"/>
        <v>T=2s</v>
      </c>
      <c r="C89" s="395" t="str">
        <f>'Tabelle Dashboard'!R40</f>
        <v>Scenario 13</v>
      </c>
      <c r="D89" s="397">
        <f>'Tabelle Dashboard'!S40</f>
        <v>6.0999999999999999E-2</v>
      </c>
      <c r="E89" s="398">
        <f>'Tabelle Dashboard'!T40</f>
        <v>8.5000000000000006E-2</v>
      </c>
      <c r="F89" s="397">
        <f>'Tabelle Dashboard'!U40</f>
        <v>0.06</v>
      </c>
      <c r="G89" s="398">
        <f>'Tabelle Dashboard'!V40</f>
        <v>9.2999999999999992E-3</v>
      </c>
      <c r="H89" s="397">
        <f>'Tabelle Dashboard'!W40</f>
        <v>8.8999999999999999E-3</v>
      </c>
    </row>
    <row r="90" spans="1:8" x14ac:dyDescent="0.2">
      <c r="A90" s="381" t="str">
        <f t="shared" si="2"/>
        <v>T2</v>
      </c>
      <c r="B90" s="387" t="str">
        <f t="shared" si="1"/>
        <v>T=2s</v>
      </c>
      <c r="C90" s="395" t="str">
        <f>'Tabelle Dashboard'!R41</f>
        <v>Scenario 14</v>
      </c>
      <c r="D90" s="397">
        <f>'Tabelle Dashboard'!S41</f>
        <v>5.1999999999999998E-2</v>
      </c>
      <c r="E90" s="398">
        <f>'Tabelle Dashboard'!T41</f>
        <v>7.1999999999999995E-2</v>
      </c>
      <c r="F90" s="397">
        <f>'Tabelle Dashboard'!U41</f>
        <v>5.0999999999999997E-2</v>
      </c>
      <c r="G90" s="398">
        <f>'Tabelle Dashboard'!V41</f>
        <v>7.7999999999999996E-3</v>
      </c>
      <c r="H90" s="397">
        <f>'Tabelle Dashboard'!W41</f>
        <v>7.7000000000000002E-3</v>
      </c>
    </row>
    <row r="91" spans="1:8" x14ac:dyDescent="0.2">
      <c r="A91" s="381" t="str">
        <f t="shared" si="2"/>
        <v>T2</v>
      </c>
      <c r="B91" s="387" t="str">
        <f t="shared" si="1"/>
        <v>T=2s</v>
      </c>
      <c r="C91" s="395" t="str">
        <f>'Tabelle Dashboard'!R42</f>
        <v>Scenario 15</v>
      </c>
      <c r="D91" s="397">
        <f>'Tabelle Dashboard'!S42</f>
        <v>5.1999999999999998E-2</v>
      </c>
      <c r="E91" s="398">
        <f>'Tabelle Dashboard'!T42</f>
        <v>7.1999999999999995E-2</v>
      </c>
      <c r="F91" s="397">
        <f>'Tabelle Dashboard'!U42</f>
        <v>5.0999999999999997E-2</v>
      </c>
      <c r="G91" s="398">
        <f>'Tabelle Dashboard'!V42</f>
        <v>7.7999999999999996E-3</v>
      </c>
      <c r="H91" s="397">
        <f>'Tabelle Dashboard'!W42</f>
        <v>7.7000000000000002E-3</v>
      </c>
    </row>
    <row r="92" spans="1:8" x14ac:dyDescent="0.2">
      <c r="A92" s="381" t="s">
        <v>1172</v>
      </c>
      <c r="B92" s="387" t="str">
        <f>B2</f>
        <v>T=0s</v>
      </c>
      <c r="C92" s="395" t="str">
        <f>'Tabelle Dashboard'!B49</f>
        <v>Scenario 1</v>
      </c>
      <c r="D92" s="397">
        <f>'Tabelle Dashboard'!C49</f>
        <v>0.05</v>
      </c>
      <c r="E92" s="398">
        <f>'Tabelle Dashboard'!D49</f>
        <v>7.0999999999999994E-2</v>
      </c>
      <c r="F92" s="397">
        <f>'Tabelle Dashboard'!E49</f>
        <v>5.0999999999999997E-2</v>
      </c>
      <c r="G92" s="398">
        <f>'Tabelle Dashboard'!F49</f>
        <v>7.4999999999999997E-3</v>
      </c>
      <c r="H92" s="397">
        <f>'Tabelle Dashboard'!G49</f>
        <v>7.7000000000000002E-3</v>
      </c>
    </row>
    <row r="93" spans="1:8" x14ac:dyDescent="0.2">
      <c r="A93" s="381" t="str">
        <f>A92</f>
        <v>T3</v>
      </c>
      <c r="B93" s="387" t="str">
        <f t="shared" ref="B93:B135" si="3">B3</f>
        <v>T=0s</v>
      </c>
      <c r="C93" s="395" t="str">
        <f>'Tabelle Dashboard'!B50</f>
        <v>Scenario 2</v>
      </c>
      <c r="D93" s="397">
        <f>'Tabelle Dashboard'!C50</f>
        <v>5.5E-2</v>
      </c>
      <c r="E93" s="398">
        <f>'Tabelle Dashboard'!D50</f>
        <v>7.8E-2</v>
      </c>
      <c r="F93" s="397">
        <f>'Tabelle Dashboard'!E50</f>
        <v>5.6000000000000001E-2</v>
      </c>
      <c r="G93" s="398">
        <f>'Tabelle Dashboard'!F50</f>
        <v>8.3000000000000001E-3</v>
      </c>
      <c r="H93" s="397">
        <f>'Tabelle Dashboard'!G50</f>
        <v>8.5000000000000006E-3</v>
      </c>
    </row>
    <row r="94" spans="1:8" x14ac:dyDescent="0.2">
      <c r="A94" s="381" t="str">
        <f t="shared" ref="A94:A136" si="4">A93</f>
        <v>T3</v>
      </c>
      <c r="B94" s="387" t="str">
        <f t="shared" si="3"/>
        <v>T=0s</v>
      </c>
      <c r="C94" s="395" t="str">
        <f>'Tabelle Dashboard'!B51</f>
        <v>Scenario 3</v>
      </c>
      <c r="D94" s="397">
        <f>'Tabelle Dashboard'!C51</f>
        <v>4.4999999999999998E-2</v>
      </c>
      <c r="E94" s="398">
        <f>'Tabelle Dashboard'!D51</f>
        <v>6.3E-2</v>
      </c>
      <c r="F94" s="397">
        <f>'Tabelle Dashboard'!E51</f>
        <v>4.4999999999999998E-2</v>
      </c>
      <c r="G94" s="398">
        <f>'Tabelle Dashboard'!F51</f>
        <v>6.7000000000000002E-3</v>
      </c>
      <c r="H94" s="397">
        <f>'Tabelle Dashboard'!G51</f>
        <v>6.7999999999999996E-3</v>
      </c>
    </row>
    <row r="95" spans="1:8" x14ac:dyDescent="0.2">
      <c r="A95" s="381" t="str">
        <f t="shared" si="4"/>
        <v>T3</v>
      </c>
      <c r="B95" s="387" t="str">
        <f t="shared" si="3"/>
        <v>T=0s</v>
      </c>
      <c r="C95" s="395" t="str">
        <f>'Tabelle Dashboard'!B52</f>
        <v>Scenario 4</v>
      </c>
      <c r="D95" s="397">
        <f>'Tabelle Dashboard'!C52</f>
        <v>4.7E-2</v>
      </c>
      <c r="E95" s="398">
        <f>'Tabelle Dashboard'!D52</f>
        <v>6.7000000000000004E-2</v>
      </c>
      <c r="F95" s="397">
        <f>'Tabelle Dashboard'!E52</f>
        <v>4.9000000000000002E-2</v>
      </c>
      <c r="G95" s="398">
        <f>'Tabelle Dashboard'!F52</f>
        <v>7.1000000000000004E-3</v>
      </c>
      <c r="H95" s="397">
        <f>'Tabelle Dashboard'!G52</f>
        <v>7.4000000000000003E-3</v>
      </c>
    </row>
    <row r="96" spans="1:8" x14ac:dyDescent="0.2">
      <c r="A96" s="381" t="str">
        <f t="shared" si="4"/>
        <v>T3</v>
      </c>
      <c r="B96" s="387" t="str">
        <f t="shared" si="3"/>
        <v>T=0s</v>
      </c>
      <c r="C96" s="395" t="str">
        <f>'Tabelle Dashboard'!B53</f>
        <v>Scenario 5</v>
      </c>
      <c r="D96" s="397">
        <f>'Tabelle Dashboard'!C53</f>
        <v>4.9000000000000002E-2</v>
      </c>
      <c r="E96" s="398">
        <f>'Tabelle Dashboard'!D53</f>
        <v>7.0000000000000007E-2</v>
      </c>
      <c r="F96" s="397">
        <f>'Tabelle Dashboard'!E53</f>
        <v>0.05</v>
      </c>
      <c r="G96" s="398">
        <f>'Tabelle Dashboard'!F53</f>
        <v>7.1500000000000001E-3</v>
      </c>
      <c r="H96" s="397">
        <f>'Tabelle Dashboard'!G53</f>
        <v>7.7000000000000002E-3</v>
      </c>
    </row>
    <row r="97" spans="1:8" x14ac:dyDescent="0.2">
      <c r="A97" s="381" t="str">
        <f t="shared" si="4"/>
        <v>T3</v>
      </c>
      <c r="B97" s="387" t="str">
        <f t="shared" si="3"/>
        <v>T=0s</v>
      </c>
      <c r="C97" s="395" t="str">
        <f>'Tabelle Dashboard'!B54</f>
        <v>Scenario 6</v>
      </c>
      <c r="D97" s="397">
        <f>'Tabelle Dashboard'!C54</f>
        <v>4.9000000000000002E-2</v>
      </c>
      <c r="E97" s="398">
        <f>'Tabelle Dashboard'!D54</f>
        <v>7.0000000000000007E-2</v>
      </c>
      <c r="F97" s="397">
        <f>'Tabelle Dashboard'!E54</f>
        <v>5.0999999999999997E-2</v>
      </c>
      <c r="G97" s="398">
        <f>'Tabelle Dashboard'!F54</f>
        <v>7.4000000000000003E-3</v>
      </c>
      <c r="H97" s="397">
        <f>'Tabelle Dashboard'!G54</f>
        <v>7.7000000000000002E-3</v>
      </c>
    </row>
    <row r="98" spans="1:8" x14ac:dyDescent="0.2">
      <c r="A98" s="381" t="str">
        <f t="shared" si="4"/>
        <v>T3</v>
      </c>
      <c r="B98" s="387" t="str">
        <f t="shared" si="3"/>
        <v>T=0s</v>
      </c>
      <c r="C98" s="395" t="str">
        <f>'Tabelle Dashboard'!B55</f>
        <v>Scenario 7</v>
      </c>
      <c r="D98" s="397">
        <f>'Tabelle Dashboard'!C55</f>
        <v>4.5999999999999999E-2</v>
      </c>
      <c r="E98" s="398">
        <f>'Tabelle Dashboard'!D55</f>
        <v>6.5000000000000002E-2</v>
      </c>
      <c r="F98" s="397">
        <f>'Tabelle Dashboard'!E55</f>
        <v>4.7E-2</v>
      </c>
      <c r="G98" s="398">
        <f>'Tabelle Dashboard'!F55</f>
        <v>7.0000000000000001E-3</v>
      </c>
      <c r="H98" s="397">
        <f>'Tabelle Dashboard'!G55</f>
        <v>7.1000000000000004E-3</v>
      </c>
    </row>
    <row r="99" spans="1:8" x14ac:dyDescent="0.2">
      <c r="A99" s="381" t="str">
        <f t="shared" si="4"/>
        <v>T3</v>
      </c>
      <c r="B99" s="387" t="str">
        <f t="shared" si="3"/>
        <v>T=0s</v>
      </c>
      <c r="C99" s="395" t="str">
        <f>'Tabelle Dashboard'!B56</f>
        <v>Scenario 8</v>
      </c>
      <c r="D99" s="397">
        <f>'Tabelle Dashboard'!C56</f>
        <v>0.05</v>
      </c>
      <c r="E99" s="398">
        <f>'Tabelle Dashboard'!D56</f>
        <v>7.0000000000000007E-2</v>
      </c>
      <c r="F99" s="397">
        <f>'Tabelle Dashboard'!E56</f>
        <v>0.05</v>
      </c>
      <c r="G99" s="398">
        <f>'Tabelle Dashboard'!F56</f>
        <v>7.4999999999999997E-3</v>
      </c>
      <c r="H99" s="397">
        <f>'Tabelle Dashboard'!G56</f>
        <v>7.6E-3</v>
      </c>
    </row>
    <row r="100" spans="1:8" x14ac:dyDescent="0.2">
      <c r="A100" s="381" t="str">
        <f t="shared" si="4"/>
        <v>T3</v>
      </c>
      <c r="B100" s="387" t="str">
        <f t="shared" si="3"/>
        <v>T=0s</v>
      </c>
      <c r="C100" s="395" t="str">
        <f>'Tabelle Dashboard'!B57</f>
        <v>Scenario 9</v>
      </c>
      <c r="D100" s="397">
        <f>'Tabelle Dashboard'!C57</f>
        <v>5.8999999999999997E-2</v>
      </c>
      <c r="E100" s="398">
        <f>'Tabelle Dashboard'!D57</f>
        <v>8.4000000000000005E-2</v>
      </c>
      <c r="F100" s="397">
        <f>'Tabelle Dashboard'!E57</f>
        <v>0.06</v>
      </c>
      <c r="G100" s="398">
        <f>'Tabelle Dashboard'!F57</f>
        <v>8.8999999999999999E-3</v>
      </c>
      <c r="H100" s="397">
        <f>'Tabelle Dashboard'!G57</f>
        <v>9.1000000000000004E-3</v>
      </c>
    </row>
    <row r="101" spans="1:8" x14ac:dyDescent="0.2">
      <c r="A101" s="381" t="str">
        <f t="shared" si="4"/>
        <v>T3</v>
      </c>
      <c r="B101" s="387" t="str">
        <f t="shared" si="3"/>
        <v>T=0s</v>
      </c>
      <c r="C101" s="395" t="str">
        <f>'Tabelle Dashboard'!B58</f>
        <v>Scenario 10</v>
      </c>
      <c r="D101" s="397">
        <f>'Tabelle Dashboard'!C58</f>
        <v>0.06</v>
      </c>
      <c r="E101" s="398">
        <f>'Tabelle Dashboard'!D58</f>
        <v>8.5000000000000006E-2</v>
      </c>
      <c r="F101" s="397">
        <f>'Tabelle Dashboard'!E58</f>
        <v>6.0999999999999999E-2</v>
      </c>
      <c r="G101" s="398">
        <f>'Tabelle Dashboard'!F58</f>
        <v>8.9999999999999993E-3</v>
      </c>
      <c r="H101" s="397">
        <f>'Tabelle Dashboard'!G58</f>
        <v>9.1000000000000004E-3</v>
      </c>
    </row>
    <row r="102" spans="1:8" x14ac:dyDescent="0.2">
      <c r="A102" s="381" t="str">
        <f t="shared" si="4"/>
        <v>T3</v>
      </c>
      <c r="B102" s="387" t="str">
        <f t="shared" si="3"/>
        <v>T=0s</v>
      </c>
      <c r="C102" s="395" t="str">
        <f>'Tabelle Dashboard'!B59</f>
        <v>Scenario 11</v>
      </c>
      <c r="D102" s="397">
        <f>'Tabelle Dashboard'!C59</f>
        <v>0.05</v>
      </c>
      <c r="E102" s="398">
        <f>'Tabelle Dashboard'!D59</f>
        <v>7.0999999999999994E-2</v>
      </c>
      <c r="F102" s="397">
        <f>'Tabelle Dashboard'!E59</f>
        <v>5.0999999999999997E-2</v>
      </c>
      <c r="G102" s="398">
        <f>'Tabelle Dashboard'!F59</f>
        <v>7.4999999999999997E-3</v>
      </c>
      <c r="H102" s="397">
        <f>'Tabelle Dashboard'!G59</f>
        <v>7.6E-3</v>
      </c>
    </row>
    <row r="103" spans="1:8" x14ac:dyDescent="0.2">
      <c r="A103" s="381" t="str">
        <f t="shared" si="4"/>
        <v>T3</v>
      </c>
      <c r="B103" s="387" t="str">
        <f t="shared" si="3"/>
        <v>T=0s</v>
      </c>
      <c r="C103" s="395" t="str">
        <f>'Tabelle Dashboard'!B60</f>
        <v>Scenario 12</v>
      </c>
      <c r="D103" s="397">
        <f>'Tabelle Dashboard'!C60</f>
        <v>4.5999999999999999E-2</v>
      </c>
      <c r="E103" s="398">
        <f>'Tabelle Dashboard'!D60</f>
        <v>6.5000000000000002E-2</v>
      </c>
      <c r="F103" s="397">
        <f>'Tabelle Dashboard'!E60</f>
        <v>4.5999999999999999E-2</v>
      </c>
      <c r="G103" s="398">
        <f>'Tabelle Dashboard'!F60</f>
        <v>6.8999999999999999E-3</v>
      </c>
      <c r="H103" s="397">
        <f>'Tabelle Dashboard'!G60</f>
        <v>6.8999999999999999E-3</v>
      </c>
    </row>
    <row r="104" spans="1:8" x14ac:dyDescent="0.2">
      <c r="A104" s="381" t="str">
        <f t="shared" si="4"/>
        <v>T3</v>
      </c>
      <c r="B104" s="387" t="str">
        <f t="shared" si="3"/>
        <v>T=0s</v>
      </c>
      <c r="C104" s="395" t="str">
        <f>'Tabelle Dashboard'!B61</f>
        <v>Scenario 13</v>
      </c>
      <c r="D104" s="397">
        <f>'Tabelle Dashboard'!C61</f>
        <v>0.06</v>
      </c>
      <c r="E104" s="398">
        <f>'Tabelle Dashboard'!D61</f>
        <v>8.5000000000000006E-2</v>
      </c>
      <c r="F104" s="397">
        <f>'Tabelle Dashboard'!E61</f>
        <v>6.0999999999999999E-2</v>
      </c>
      <c r="G104" s="398">
        <f>'Tabelle Dashboard'!F61</f>
        <v>8.8999999999999999E-3</v>
      </c>
      <c r="H104" s="397">
        <f>'Tabelle Dashboard'!G61</f>
        <v>9.1999999999999998E-3</v>
      </c>
    </row>
    <row r="105" spans="1:8" x14ac:dyDescent="0.2">
      <c r="A105" s="381" t="str">
        <f t="shared" si="4"/>
        <v>T3</v>
      </c>
      <c r="B105" s="387" t="str">
        <f t="shared" si="3"/>
        <v>T=0s</v>
      </c>
      <c r="C105" s="395" t="str">
        <f>'Tabelle Dashboard'!B62</f>
        <v>Scenario 14</v>
      </c>
      <c r="D105" s="397">
        <f>'Tabelle Dashboard'!C62</f>
        <v>5.2999999999999999E-2</v>
      </c>
      <c r="E105" s="398">
        <f>'Tabelle Dashboard'!D62</f>
        <v>7.3999999999999996E-2</v>
      </c>
      <c r="F105" s="397">
        <f>'Tabelle Dashboard'!E62</f>
        <v>5.2999999999999999E-2</v>
      </c>
      <c r="G105" s="398">
        <f>'Tabelle Dashboard'!F62</f>
        <v>7.9000000000000008E-3</v>
      </c>
      <c r="H105" s="397">
        <f>'Tabelle Dashboard'!G62</f>
        <v>7.9000000000000008E-3</v>
      </c>
    </row>
    <row r="106" spans="1:8" x14ac:dyDescent="0.2">
      <c r="A106" s="381" t="str">
        <f t="shared" si="4"/>
        <v>T3</v>
      </c>
      <c r="B106" s="387" t="str">
        <f t="shared" si="3"/>
        <v>T=0s</v>
      </c>
      <c r="C106" s="395" t="str">
        <f>'Tabelle Dashboard'!B63</f>
        <v>Scenario 15</v>
      </c>
      <c r="D106" s="397">
        <f>'Tabelle Dashboard'!C63</f>
        <v>5.5E-2</v>
      </c>
      <c r="E106" s="398">
        <f>'Tabelle Dashboard'!D63</f>
        <v>7.6999999999999999E-2</v>
      </c>
      <c r="F106" s="397">
        <f>'Tabelle Dashboard'!E63</f>
        <v>5.5E-2</v>
      </c>
      <c r="G106" s="398">
        <f>'Tabelle Dashboard'!F63</f>
        <v>8.2000000000000007E-3</v>
      </c>
      <c r="H106" s="397">
        <f>'Tabelle Dashboard'!G63</f>
        <v>8.3999999999999995E-3</v>
      </c>
    </row>
    <row r="107" spans="1:8" x14ac:dyDescent="0.2">
      <c r="A107" s="381" t="str">
        <f t="shared" si="4"/>
        <v>T3</v>
      </c>
      <c r="B107" s="387" t="str">
        <f t="shared" si="3"/>
        <v>T=1s</v>
      </c>
      <c r="C107" s="395" t="str">
        <f>'Tabelle Dashboard'!J49</f>
        <v>Scenario 1</v>
      </c>
      <c r="D107" s="397">
        <f>'Tabelle Dashboard'!K49</f>
        <v>5.2999999999999999E-2</v>
      </c>
      <c r="E107" s="398">
        <f>'Tabelle Dashboard'!L49</f>
        <v>7.4999999999999997E-2</v>
      </c>
      <c r="F107" s="397">
        <f>'Tabelle Dashboard'!M49</f>
        <v>5.3999999999999999E-2</v>
      </c>
      <c r="G107" s="398">
        <f>'Tabelle Dashboard'!N49</f>
        <v>8.0000000000000002E-3</v>
      </c>
      <c r="H107" s="397">
        <f>'Tabelle Dashboard'!O49</f>
        <v>8.0999999999999996E-3</v>
      </c>
    </row>
    <row r="108" spans="1:8" x14ac:dyDescent="0.2">
      <c r="A108" s="381" t="str">
        <f t="shared" si="4"/>
        <v>T3</v>
      </c>
      <c r="B108" s="387" t="str">
        <f t="shared" si="3"/>
        <v>T=1s</v>
      </c>
      <c r="C108" s="395" t="str">
        <f>'Tabelle Dashboard'!J50</f>
        <v>Scenario 2</v>
      </c>
      <c r="D108" s="397">
        <f>'Tabelle Dashboard'!K50</f>
        <v>4.4999999999999998E-2</v>
      </c>
      <c r="E108" s="398">
        <f>'Tabelle Dashboard'!L50</f>
        <v>6.3E-2</v>
      </c>
      <c r="F108" s="397">
        <f>'Tabelle Dashboard'!M50</f>
        <v>4.4999999999999998E-2</v>
      </c>
      <c r="G108" s="398">
        <f>'Tabelle Dashboard'!N50</f>
        <v>6.7000000000000002E-3</v>
      </c>
      <c r="H108" s="397">
        <f>'Tabelle Dashboard'!O50</f>
        <v>6.7000000000000002E-3</v>
      </c>
    </row>
    <row r="109" spans="1:8" x14ac:dyDescent="0.2">
      <c r="A109" s="381" t="str">
        <f t="shared" si="4"/>
        <v>T3</v>
      </c>
      <c r="B109" s="387" t="str">
        <f t="shared" si="3"/>
        <v>T=1s</v>
      </c>
      <c r="C109" s="395" t="str">
        <f>'Tabelle Dashboard'!J51</f>
        <v>Scenario 3</v>
      </c>
      <c r="D109" s="397">
        <f>'Tabelle Dashboard'!K51</f>
        <v>5.3999999999999999E-2</v>
      </c>
      <c r="E109" s="398">
        <f>'Tabelle Dashboard'!L51</f>
        <v>7.5999999999999998E-2</v>
      </c>
      <c r="F109" s="397">
        <f>'Tabelle Dashboard'!M51</f>
        <v>5.3999999999999999E-2</v>
      </c>
      <c r="G109" s="398">
        <f>'Tabelle Dashboard'!N51</f>
        <v>8.0999999999999996E-3</v>
      </c>
      <c r="H109" s="397">
        <f>'Tabelle Dashboard'!O51</f>
        <v>8.2000000000000007E-3</v>
      </c>
    </row>
    <row r="110" spans="1:8" x14ac:dyDescent="0.2">
      <c r="A110" s="381" t="str">
        <f t="shared" si="4"/>
        <v>T3</v>
      </c>
      <c r="B110" s="387" t="str">
        <f t="shared" si="3"/>
        <v>T=1s</v>
      </c>
      <c r="C110" s="395" t="str">
        <f>'Tabelle Dashboard'!J52</f>
        <v>Scenario 4</v>
      </c>
      <c r="D110" s="397">
        <f>'Tabelle Dashboard'!K52</f>
        <v>0.05</v>
      </c>
      <c r="E110" s="398">
        <f>'Tabelle Dashboard'!L52</f>
        <v>7.1999999999999995E-2</v>
      </c>
      <c r="F110" s="397">
        <f>'Tabelle Dashboard'!M52</f>
        <v>0.05</v>
      </c>
      <c r="G110" s="398">
        <f>'Tabelle Dashboard'!N52</f>
        <v>7.6E-3</v>
      </c>
      <c r="H110" s="397">
        <f>'Tabelle Dashboard'!O52</f>
        <v>7.7999999999999996E-3</v>
      </c>
    </row>
    <row r="111" spans="1:8" x14ac:dyDescent="0.2">
      <c r="A111" s="381" t="str">
        <f t="shared" si="4"/>
        <v>T3</v>
      </c>
      <c r="B111" s="387" t="str">
        <f t="shared" si="3"/>
        <v>T=1s</v>
      </c>
      <c r="C111" s="395" t="str">
        <f>'Tabelle Dashboard'!J53</f>
        <v>Scenario 5</v>
      </c>
      <c r="D111" s="397">
        <f>'Tabelle Dashboard'!K53</f>
        <v>5.1999999999999998E-2</v>
      </c>
      <c r="E111" s="398">
        <f>'Tabelle Dashboard'!L53</f>
        <v>7.3999999999999996E-2</v>
      </c>
      <c r="F111" s="397">
        <f>'Tabelle Dashboard'!M53</f>
        <v>5.2999999999999999E-2</v>
      </c>
      <c r="G111" s="398">
        <f>'Tabelle Dashboard'!N53</f>
        <v>7.9000000000000008E-3</v>
      </c>
      <c r="H111" s="397">
        <f>'Tabelle Dashboard'!O53</f>
        <v>8.0000000000000002E-3</v>
      </c>
    </row>
    <row r="112" spans="1:8" x14ac:dyDescent="0.2">
      <c r="A112" s="381" t="str">
        <f t="shared" si="4"/>
        <v>T3</v>
      </c>
      <c r="B112" s="387" t="str">
        <f t="shared" si="3"/>
        <v>T=1s</v>
      </c>
      <c r="C112" s="395" t="str">
        <f>'Tabelle Dashboard'!J54</f>
        <v>Scenario 6</v>
      </c>
      <c r="D112" s="397">
        <f>'Tabelle Dashboard'!K54</f>
        <v>5.2999999999999999E-2</v>
      </c>
      <c r="E112" s="398">
        <f>'Tabelle Dashboard'!L54</f>
        <v>7.5999999999999998E-2</v>
      </c>
      <c r="F112" s="397">
        <f>'Tabelle Dashboard'!M54</f>
        <v>5.5E-2</v>
      </c>
      <c r="G112" s="398">
        <f>'Tabelle Dashboard'!N54</f>
        <v>8.0000000000000002E-3</v>
      </c>
      <c r="H112" s="397">
        <f>'Tabelle Dashboard'!O54</f>
        <v>8.3000000000000001E-3</v>
      </c>
    </row>
    <row r="113" spans="1:8" x14ac:dyDescent="0.2">
      <c r="A113" s="381" t="str">
        <f t="shared" si="4"/>
        <v>T3</v>
      </c>
      <c r="B113" s="387" t="str">
        <f t="shared" si="3"/>
        <v>T=1s</v>
      </c>
      <c r="C113" s="395" t="str">
        <f>'Tabelle Dashboard'!J55</f>
        <v>Scenario 7</v>
      </c>
      <c r="D113" s="397">
        <f>'Tabelle Dashboard'!K55</f>
        <v>4.8000000000000001E-2</v>
      </c>
      <c r="E113" s="398">
        <f>'Tabelle Dashboard'!L55</f>
        <v>6.8000000000000005E-2</v>
      </c>
      <c r="F113" s="397">
        <f>'Tabelle Dashboard'!M55</f>
        <v>4.9000000000000002E-2</v>
      </c>
      <c r="G113" s="398">
        <f>'Tabelle Dashboard'!N55</f>
        <v>7.1999999999999998E-3</v>
      </c>
      <c r="H113" s="397">
        <f>'Tabelle Dashboard'!O55</f>
        <v>7.4000000000000003E-3</v>
      </c>
    </row>
    <row r="114" spans="1:8" x14ac:dyDescent="0.2">
      <c r="A114" s="381" t="str">
        <f t="shared" si="4"/>
        <v>T3</v>
      </c>
      <c r="B114" s="387" t="str">
        <f t="shared" si="3"/>
        <v>T=1s</v>
      </c>
      <c r="C114" s="395" t="str">
        <f>'Tabelle Dashboard'!J56</f>
        <v>Scenario 8</v>
      </c>
      <c r="D114" s="397">
        <f>'Tabelle Dashboard'!K56</f>
        <v>5.1999999999999998E-2</v>
      </c>
      <c r="E114" s="398">
        <f>'Tabelle Dashboard'!L56</f>
        <v>7.2999999999999995E-2</v>
      </c>
      <c r="F114" s="397">
        <f>'Tabelle Dashboard'!M56</f>
        <v>5.1999999999999998E-2</v>
      </c>
      <c r="G114" s="398">
        <f>'Tabelle Dashboard'!N56</f>
        <v>7.7999999999999996E-3</v>
      </c>
      <c r="H114" s="397">
        <f>'Tabelle Dashboard'!O56</f>
        <v>7.7999999999999996E-3</v>
      </c>
    </row>
    <row r="115" spans="1:8" x14ac:dyDescent="0.2">
      <c r="A115" s="381" t="str">
        <f t="shared" si="4"/>
        <v>T3</v>
      </c>
      <c r="B115" s="387" t="str">
        <f t="shared" si="3"/>
        <v>T=1s</v>
      </c>
      <c r="C115" s="395" t="str">
        <f>'Tabelle Dashboard'!J57</f>
        <v>Scenario 9</v>
      </c>
      <c r="D115" s="397">
        <f>'Tabelle Dashboard'!K57</f>
        <v>5.2999999999999999E-2</v>
      </c>
      <c r="E115" s="398">
        <f>'Tabelle Dashboard'!L57</f>
        <v>7.5999999999999998E-2</v>
      </c>
      <c r="F115" s="397">
        <f>'Tabelle Dashboard'!M57</f>
        <v>5.5E-2</v>
      </c>
      <c r="G115" s="398">
        <f>'Tabelle Dashboard'!N57</f>
        <v>8.0000000000000002E-3</v>
      </c>
      <c r="H115" s="397">
        <f>'Tabelle Dashboard'!O57</f>
        <v>8.3000000000000001E-3</v>
      </c>
    </row>
    <row r="116" spans="1:8" x14ac:dyDescent="0.2">
      <c r="A116" s="381" t="str">
        <f t="shared" si="4"/>
        <v>T3</v>
      </c>
      <c r="B116" s="387" t="str">
        <f t="shared" si="3"/>
        <v>T=1s</v>
      </c>
      <c r="C116" s="395" t="str">
        <f>'Tabelle Dashboard'!J58</f>
        <v>Scenario 10</v>
      </c>
      <c r="D116" s="397">
        <f>'Tabelle Dashboard'!K58</f>
        <v>6.2E-2</v>
      </c>
      <c r="E116" s="398">
        <f>'Tabelle Dashboard'!L58</f>
        <v>8.6999999999999994E-2</v>
      </c>
      <c r="F116" s="397">
        <f>'Tabelle Dashboard'!M58</f>
        <v>6.2E-2</v>
      </c>
      <c r="G116" s="398">
        <f>'Tabelle Dashboard'!N58</f>
        <v>9.4000000000000004E-3</v>
      </c>
      <c r="H116" s="397">
        <f>'Tabelle Dashboard'!O58</f>
        <v>9.2999999999999992E-3</v>
      </c>
    </row>
    <row r="117" spans="1:8" x14ac:dyDescent="0.2">
      <c r="A117" s="381" t="str">
        <f t="shared" si="4"/>
        <v>T3</v>
      </c>
      <c r="B117" s="387" t="str">
        <f t="shared" si="3"/>
        <v>T=1s</v>
      </c>
      <c r="C117" s="395" t="str">
        <f>'Tabelle Dashboard'!J59</f>
        <v>Scenario 11</v>
      </c>
      <c r="D117" s="397">
        <f>'Tabelle Dashboard'!K59</f>
        <v>5.1999999999999998E-2</v>
      </c>
      <c r="E117" s="398">
        <f>'Tabelle Dashboard'!L59</f>
        <v>7.2999999999999995E-2</v>
      </c>
      <c r="F117" s="397">
        <f>'Tabelle Dashboard'!M59</f>
        <v>5.1999999999999998E-2</v>
      </c>
      <c r="G117" s="398">
        <f>'Tabelle Dashboard'!N59</f>
        <v>7.7999999999999996E-3</v>
      </c>
      <c r="H117" s="397">
        <f>'Tabelle Dashboard'!O59</f>
        <v>7.7999999999999996E-3</v>
      </c>
    </row>
    <row r="118" spans="1:8" x14ac:dyDescent="0.2">
      <c r="A118" s="381" t="str">
        <f t="shared" si="4"/>
        <v>T3</v>
      </c>
      <c r="B118" s="387" t="str">
        <f t="shared" si="3"/>
        <v>T=1s</v>
      </c>
      <c r="C118" s="395" t="str">
        <f>'Tabelle Dashboard'!J60</f>
        <v>Scenario 12</v>
      </c>
      <c r="D118" s="397">
        <f>'Tabelle Dashboard'!K60</f>
        <v>4.5999999999999999E-2</v>
      </c>
      <c r="E118" s="398">
        <f>'Tabelle Dashboard'!L60</f>
        <v>6.4000000000000001E-2</v>
      </c>
      <c r="F118" s="397">
        <f>'Tabelle Dashboard'!M60</f>
        <v>4.5999999999999999E-2</v>
      </c>
      <c r="G118" s="398">
        <f>'Tabelle Dashboard'!N60</f>
        <v>6.8999999999999999E-3</v>
      </c>
      <c r="H118" s="397">
        <f>'Tabelle Dashboard'!O60</f>
        <v>6.8999999999999999E-3</v>
      </c>
    </row>
    <row r="119" spans="1:8" x14ac:dyDescent="0.2">
      <c r="A119" s="381" t="str">
        <f t="shared" si="4"/>
        <v>T3</v>
      </c>
      <c r="B119" s="387" t="str">
        <f t="shared" si="3"/>
        <v>T=1s</v>
      </c>
      <c r="C119" s="395" t="str">
        <f>'Tabelle Dashboard'!J61</f>
        <v>Scenario 13</v>
      </c>
      <c r="D119" s="397">
        <f>'Tabelle Dashboard'!K61</f>
        <v>6.2E-2</v>
      </c>
      <c r="E119" s="398">
        <f>'Tabelle Dashboard'!L61</f>
        <v>8.6999999999999994E-2</v>
      </c>
      <c r="F119" s="397">
        <f>'Tabelle Dashboard'!M61</f>
        <v>6.2E-2</v>
      </c>
      <c r="G119" s="398">
        <f>'Tabelle Dashboard'!N61</f>
        <v>9.4000000000000004E-3</v>
      </c>
      <c r="H119" s="397">
        <f>'Tabelle Dashboard'!O61</f>
        <v>9.4000000000000004E-3</v>
      </c>
    </row>
    <row r="120" spans="1:8" x14ac:dyDescent="0.2">
      <c r="A120" s="381" t="str">
        <f t="shared" si="4"/>
        <v>T3</v>
      </c>
      <c r="B120" s="387" t="str">
        <f t="shared" si="3"/>
        <v>T=1s</v>
      </c>
      <c r="C120" s="395" t="str">
        <f>'Tabelle Dashboard'!J62</f>
        <v>Scenario 14</v>
      </c>
      <c r="D120" s="397">
        <f>'Tabelle Dashboard'!K62</f>
        <v>5.2999999999999999E-2</v>
      </c>
      <c r="E120" s="398">
        <f>'Tabelle Dashboard'!L62</f>
        <v>7.3999999999999996E-2</v>
      </c>
      <c r="F120" s="397">
        <f>'Tabelle Dashboard'!M62</f>
        <v>5.1999999999999998E-2</v>
      </c>
      <c r="G120" s="398">
        <f>'Tabelle Dashboard'!N62</f>
        <v>8.0000000000000002E-3</v>
      </c>
      <c r="H120" s="397">
        <f>'Tabelle Dashboard'!O62</f>
        <v>7.9000000000000008E-3</v>
      </c>
    </row>
    <row r="121" spans="1:8" x14ac:dyDescent="0.2">
      <c r="A121" s="381" t="str">
        <f t="shared" si="4"/>
        <v>T3</v>
      </c>
      <c r="B121" s="387" t="str">
        <f t="shared" si="3"/>
        <v>T=1s</v>
      </c>
      <c r="C121" s="395" t="str">
        <f>'Tabelle Dashboard'!J63</f>
        <v>Scenario 15</v>
      </c>
      <c r="D121" s="397">
        <f>'Tabelle Dashboard'!K63</f>
        <v>5.7000000000000002E-2</v>
      </c>
      <c r="E121" s="398">
        <f>'Tabelle Dashboard'!L63</f>
        <v>8.1000000000000003E-2</v>
      </c>
      <c r="F121" s="397">
        <f>'Tabelle Dashboard'!M63</f>
        <v>5.8000000000000003E-2</v>
      </c>
      <c r="G121" s="398">
        <f>'Tabelle Dashboard'!N63</f>
        <v>8.6999999999999994E-3</v>
      </c>
      <c r="H121" s="397">
        <f>'Tabelle Dashboard'!O63</f>
        <v>8.8000000000000005E-3</v>
      </c>
    </row>
    <row r="122" spans="1:8" x14ac:dyDescent="0.2">
      <c r="A122" s="381" t="str">
        <f t="shared" si="4"/>
        <v>T3</v>
      </c>
      <c r="B122" s="387" t="str">
        <f t="shared" si="3"/>
        <v>T=2s</v>
      </c>
      <c r="C122" s="395" t="str">
        <f>'Tabelle Dashboard'!R49</f>
        <v>Scenario 1</v>
      </c>
      <c r="D122" s="397">
        <f>'Tabelle Dashboard'!S49</f>
        <v>5.2999999999999999E-2</v>
      </c>
      <c r="E122" s="398">
        <f>'Tabelle Dashboard'!T49</f>
        <v>7.4999999999999997E-2</v>
      </c>
      <c r="F122" s="397">
        <f>'Tabelle Dashboard'!U49</f>
        <v>5.2999999999999999E-2</v>
      </c>
      <c r="G122" s="398">
        <f>'Tabelle Dashboard'!V49</f>
        <v>8.0000000000000002E-3</v>
      </c>
      <c r="H122" s="397">
        <f>'Tabelle Dashboard'!W49</f>
        <v>7.9000000000000008E-3</v>
      </c>
    </row>
    <row r="123" spans="1:8" x14ac:dyDescent="0.2">
      <c r="A123" s="381" t="str">
        <f t="shared" si="4"/>
        <v>T3</v>
      </c>
      <c r="B123" s="387" t="str">
        <f t="shared" si="3"/>
        <v>T=2s</v>
      </c>
      <c r="C123" s="395" t="str">
        <f>'Tabelle Dashboard'!R50</f>
        <v>Scenario 2</v>
      </c>
      <c r="D123" s="397">
        <f>'Tabelle Dashboard'!S50</f>
        <v>5.5E-2</v>
      </c>
      <c r="E123" s="398">
        <f>'Tabelle Dashboard'!T50</f>
        <v>7.6999999999999999E-2</v>
      </c>
      <c r="F123" s="397">
        <f>'Tabelle Dashboard'!U50</f>
        <v>5.3999999999999999E-2</v>
      </c>
      <c r="G123" s="398">
        <f>'Tabelle Dashboard'!V50</f>
        <v>8.3999999999999995E-3</v>
      </c>
      <c r="H123" s="397">
        <f>'Tabelle Dashboard'!W50</f>
        <v>8.2000000000000007E-3</v>
      </c>
    </row>
    <row r="124" spans="1:8" x14ac:dyDescent="0.2">
      <c r="A124" s="381" t="str">
        <f t="shared" si="4"/>
        <v>T3</v>
      </c>
      <c r="B124" s="387" t="str">
        <f t="shared" si="3"/>
        <v>T=2s</v>
      </c>
      <c r="C124" s="395" t="str">
        <f>'Tabelle Dashboard'!R51</f>
        <v>Scenario 3</v>
      </c>
      <c r="D124" s="397">
        <f>'Tabelle Dashboard'!S51</f>
        <v>5.3999999999999999E-2</v>
      </c>
      <c r="E124" s="398">
        <f>'Tabelle Dashboard'!T51</f>
        <v>7.4999999999999997E-2</v>
      </c>
      <c r="F124" s="397">
        <f>'Tabelle Dashboard'!U51</f>
        <v>5.3999999999999999E-2</v>
      </c>
      <c r="G124" s="398">
        <f>'Tabelle Dashboard'!V51</f>
        <v>8.0999999999999996E-3</v>
      </c>
      <c r="H124" s="397">
        <f>'Tabelle Dashboard'!W51</f>
        <v>7.9000000000000008E-3</v>
      </c>
    </row>
    <row r="125" spans="1:8" x14ac:dyDescent="0.2">
      <c r="A125" s="381" t="str">
        <f t="shared" si="4"/>
        <v>T3</v>
      </c>
      <c r="B125" s="387" t="str">
        <f>B35</f>
        <v>T=2s</v>
      </c>
      <c r="C125" s="395" t="str">
        <f>'Tabelle Dashboard'!R52</f>
        <v>Scenario 4</v>
      </c>
      <c r="D125" s="397">
        <f>'Tabelle Dashboard'!S52</f>
        <v>5.0999999999999997E-2</v>
      </c>
      <c r="E125" s="398">
        <f>'Tabelle Dashboard'!T52</f>
        <v>7.2999999999999995E-2</v>
      </c>
      <c r="F125" s="397">
        <f>'Tabelle Dashboard'!U52</f>
        <v>5.0999999999999997E-2</v>
      </c>
      <c r="G125" s="398">
        <f>'Tabelle Dashboard'!V52</f>
        <v>7.7000000000000002E-3</v>
      </c>
      <c r="H125" s="397">
        <f>'Tabelle Dashboard'!W52</f>
        <v>7.7000000000000002E-3</v>
      </c>
    </row>
    <row r="126" spans="1:8" x14ac:dyDescent="0.2">
      <c r="A126" s="381" t="str">
        <f t="shared" si="4"/>
        <v>T3</v>
      </c>
      <c r="B126" s="387" t="str">
        <f t="shared" si="3"/>
        <v>T=2s</v>
      </c>
      <c r="C126" s="395" t="str">
        <f>'Tabelle Dashboard'!R53</f>
        <v>Scenario 5</v>
      </c>
      <c r="D126" s="397">
        <f>'Tabelle Dashboard'!S53</f>
        <v>5.2999999999999999E-2</v>
      </c>
      <c r="E126" s="398">
        <f>'Tabelle Dashboard'!T53</f>
        <v>7.3999999999999996E-2</v>
      </c>
      <c r="F126" s="397">
        <f>'Tabelle Dashboard'!U53</f>
        <v>5.1999999999999998E-2</v>
      </c>
      <c r="G126" s="398">
        <f>'Tabelle Dashboard'!V53</f>
        <v>7.9000000000000008E-3</v>
      </c>
      <c r="H126" s="397">
        <f>'Tabelle Dashboard'!W53</f>
        <v>7.9000000000000008E-3</v>
      </c>
    </row>
    <row r="127" spans="1:8" x14ac:dyDescent="0.2">
      <c r="A127" s="381" t="str">
        <f t="shared" si="4"/>
        <v>T3</v>
      </c>
      <c r="B127" s="387" t="str">
        <f t="shared" si="3"/>
        <v>T=2s</v>
      </c>
      <c r="C127" s="395" t="str">
        <f>'Tabelle Dashboard'!R54</f>
        <v>Scenario 6</v>
      </c>
      <c r="D127" s="397">
        <f>'Tabelle Dashboard'!S54</f>
        <v>5.5E-2</v>
      </c>
      <c r="E127" s="398">
        <f>'Tabelle Dashboard'!T54</f>
        <v>7.8E-2</v>
      </c>
      <c r="F127" s="397">
        <f>'Tabelle Dashboard'!U54</f>
        <v>5.5E-2</v>
      </c>
      <c r="G127" s="398">
        <f>'Tabelle Dashboard'!V54</f>
        <v>8.3000000000000001E-3</v>
      </c>
      <c r="H127" s="397">
        <f>'Tabelle Dashboard'!W54</f>
        <v>8.3000000000000001E-3</v>
      </c>
    </row>
    <row r="128" spans="1:8" x14ac:dyDescent="0.2">
      <c r="A128" s="381" t="str">
        <f t="shared" si="4"/>
        <v>T3</v>
      </c>
      <c r="B128" s="387" t="str">
        <f t="shared" si="3"/>
        <v>T=2s</v>
      </c>
      <c r="C128" s="395" t="str">
        <f>'Tabelle Dashboard'!R55</f>
        <v>Scenario 7</v>
      </c>
      <c r="D128" s="397">
        <f>'Tabelle Dashboard'!S55</f>
        <v>4.9000000000000002E-2</v>
      </c>
      <c r="E128" s="398">
        <f>'Tabelle Dashboard'!T55</f>
        <v>6.8000000000000005E-2</v>
      </c>
      <c r="F128" s="397">
        <f>'Tabelle Dashboard'!U55</f>
        <v>4.9000000000000002E-2</v>
      </c>
      <c r="G128" s="398">
        <f>'Tabelle Dashboard'!V55</f>
        <v>7.3000000000000001E-3</v>
      </c>
      <c r="H128" s="397">
        <f>'Tabelle Dashboard'!W55</f>
        <v>7.3000000000000001E-3</v>
      </c>
    </row>
    <row r="129" spans="1:8" x14ac:dyDescent="0.2">
      <c r="A129" s="381" t="str">
        <f t="shared" si="4"/>
        <v>T3</v>
      </c>
      <c r="B129" s="387" t="str">
        <f t="shared" si="3"/>
        <v>T=2s</v>
      </c>
      <c r="C129" s="395" t="str">
        <f>'Tabelle Dashboard'!R56</f>
        <v>Scenario 8</v>
      </c>
      <c r="D129" s="397">
        <f>'Tabelle Dashboard'!S56</f>
        <v>5.0999999999999997E-2</v>
      </c>
      <c r="E129" s="398">
        <f>'Tabelle Dashboard'!T56</f>
        <v>7.0999999999999994E-2</v>
      </c>
      <c r="F129" s="397">
        <f>'Tabelle Dashboard'!U56</f>
        <v>0.05</v>
      </c>
      <c r="G129" s="398">
        <f>'Tabelle Dashboard'!V56</f>
        <v>7.7000000000000002E-3</v>
      </c>
      <c r="H129" s="397">
        <f>'Tabelle Dashboard'!W56</f>
        <v>7.7000000000000002E-3</v>
      </c>
    </row>
    <row r="130" spans="1:8" x14ac:dyDescent="0.2">
      <c r="A130" s="381" t="str">
        <f t="shared" si="4"/>
        <v>T3</v>
      </c>
      <c r="B130" s="387" t="str">
        <f t="shared" si="3"/>
        <v>T=2s</v>
      </c>
      <c r="C130" s="395" t="str">
        <f>'Tabelle Dashboard'!R57</f>
        <v>Scenario 9</v>
      </c>
      <c r="D130" s="397">
        <f>'Tabelle Dashboard'!S57</f>
        <v>4.4999999999999998E-2</v>
      </c>
      <c r="E130" s="398">
        <f>'Tabelle Dashboard'!T57</f>
        <v>6.3E-2</v>
      </c>
      <c r="F130" s="397">
        <f>'Tabelle Dashboard'!U57</f>
        <v>4.4999999999999998E-2</v>
      </c>
      <c r="G130" s="398">
        <f>'Tabelle Dashboard'!V57</f>
        <v>6.7000000000000002E-3</v>
      </c>
      <c r="H130" s="397">
        <f>'Tabelle Dashboard'!W57</f>
        <v>6.7000000000000002E-3</v>
      </c>
    </row>
    <row r="131" spans="1:8" x14ac:dyDescent="0.2">
      <c r="A131" s="381" t="str">
        <f t="shared" si="4"/>
        <v>T3</v>
      </c>
      <c r="B131" s="387" t="str">
        <f t="shared" si="3"/>
        <v>T=2s</v>
      </c>
      <c r="C131" s="395" t="str">
        <f>'Tabelle Dashboard'!R58</f>
        <v>Scenario 10</v>
      </c>
      <c r="D131" s="397">
        <f>'Tabelle Dashboard'!S58</f>
        <v>5.8999999999999997E-2</v>
      </c>
      <c r="E131" s="398">
        <f>'Tabelle Dashboard'!T58</f>
        <v>8.2000000000000003E-2</v>
      </c>
      <c r="F131" s="397">
        <f>'Tabelle Dashboard'!U58</f>
        <v>5.8000000000000003E-2</v>
      </c>
      <c r="G131" s="398">
        <f>'Tabelle Dashboard'!V58</f>
        <v>8.8999999999999999E-3</v>
      </c>
      <c r="H131" s="397">
        <f>'Tabelle Dashboard'!W58</f>
        <v>8.6E-3</v>
      </c>
    </row>
    <row r="132" spans="1:8" x14ac:dyDescent="0.2">
      <c r="A132" s="381" t="str">
        <f t="shared" si="4"/>
        <v>T3</v>
      </c>
      <c r="B132" s="387" t="str">
        <f t="shared" si="3"/>
        <v>T=2s</v>
      </c>
      <c r="C132" s="395" t="str">
        <f>'Tabelle Dashboard'!R59</f>
        <v>Scenario 11</v>
      </c>
      <c r="D132" s="397">
        <f>'Tabelle Dashboard'!S59</f>
        <v>5.0999999999999997E-2</v>
      </c>
      <c r="E132" s="398">
        <f>'Tabelle Dashboard'!T59</f>
        <v>7.0999999999999994E-2</v>
      </c>
      <c r="F132" s="397">
        <f>'Tabelle Dashboard'!U59</f>
        <v>0.05</v>
      </c>
      <c r="G132" s="398">
        <f>'Tabelle Dashboard'!V59</f>
        <v>7.7000000000000002E-3</v>
      </c>
      <c r="H132" s="397">
        <f>'Tabelle Dashboard'!W59</f>
        <v>7.6E-3</v>
      </c>
    </row>
    <row r="133" spans="1:8" x14ac:dyDescent="0.2">
      <c r="A133" s="381" t="str">
        <f t="shared" si="4"/>
        <v>T3</v>
      </c>
      <c r="B133" s="387" t="str">
        <f t="shared" si="3"/>
        <v>T=2s</v>
      </c>
      <c r="C133" s="395" t="str">
        <f>'Tabelle Dashboard'!R60</f>
        <v>Scenario 12</v>
      </c>
      <c r="D133" s="397">
        <f>'Tabelle Dashboard'!S60</f>
        <v>4.4999999999999998E-2</v>
      </c>
      <c r="E133" s="398">
        <f>'Tabelle Dashboard'!T60</f>
        <v>6.3E-2</v>
      </c>
      <c r="F133" s="397">
        <f>'Tabelle Dashboard'!U60</f>
        <v>4.4999999999999998E-2</v>
      </c>
      <c r="G133" s="398">
        <f>'Tabelle Dashboard'!V60</f>
        <v>6.7999999999999996E-3</v>
      </c>
      <c r="H133" s="397">
        <f>'Tabelle Dashboard'!W60</f>
        <v>6.7999999999999996E-3</v>
      </c>
    </row>
    <row r="134" spans="1:8" x14ac:dyDescent="0.2">
      <c r="A134" s="381" t="str">
        <f t="shared" si="4"/>
        <v>T3</v>
      </c>
      <c r="B134" s="387" t="str">
        <f t="shared" si="3"/>
        <v>T=2s</v>
      </c>
      <c r="C134" s="395" t="str">
        <f>'Tabelle Dashboard'!R61</f>
        <v>Scenario 13</v>
      </c>
      <c r="D134" s="397">
        <f>'Tabelle Dashboard'!S61</f>
        <v>5.8999999999999997E-2</v>
      </c>
      <c r="E134" s="398">
        <f>'Tabelle Dashboard'!T61</f>
        <v>8.2000000000000003E-2</v>
      </c>
      <c r="F134" s="397">
        <f>'Tabelle Dashboard'!U61</f>
        <v>5.8000000000000003E-2</v>
      </c>
      <c r="G134" s="398">
        <f>'Tabelle Dashboard'!V61</f>
        <v>8.8999999999999999E-3</v>
      </c>
      <c r="H134" s="397">
        <f>'Tabelle Dashboard'!W61</f>
        <v>8.6E-3</v>
      </c>
    </row>
    <row r="135" spans="1:8" x14ac:dyDescent="0.2">
      <c r="A135" s="381" t="str">
        <f t="shared" si="4"/>
        <v>T3</v>
      </c>
      <c r="B135" s="387" t="str">
        <f t="shared" si="3"/>
        <v>T=2s</v>
      </c>
      <c r="C135" s="395" t="str">
        <f>'Tabelle Dashboard'!R62</f>
        <v>Scenario 14</v>
      </c>
      <c r="D135" s="397">
        <f>'Tabelle Dashboard'!S62</f>
        <v>5.0999999999999997E-2</v>
      </c>
      <c r="E135" s="398">
        <f>'Tabelle Dashboard'!T62</f>
        <v>7.0999999999999994E-2</v>
      </c>
      <c r="F135" s="397">
        <f>'Tabelle Dashboard'!U62</f>
        <v>0.05</v>
      </c>
      <c r="G135" s="398">
        <f>'Tabelle Dashboard'!V62</f>
        <v>7.7000000000000002E-3</v>
      </c>
      <c r="H135" s="397">
        <f>'Tabelle Dashboard'!W62</f>
        <v>7.6E-3</v>
      </c>
    </row>
    <row r="136" spans="1:8" x14ac:dyDescent="0.2">
      <c r="A136" s="381" t="str">
        <f t="shared" si="4"/>
        <v>T3</v>
      </c>
      <c r="B136" s="387" t="str">
        <f>B46</f>
        <v>T=2s</v>
      </c>
      <c r="C136" s="395" t="str">
        <f>'Tabelle Dashboard'!R63</f>
        <v>Scenario 15</v>
      </c>
      <c r="D136" s="397">
        <f>'Tabelle Dashboard'!S63</f>
        <v>5.0999999999999997E-2</v>
      </c>
      <c r="E136" s="398">
        <f>'Tabelle Dashboard'!T63</f>
        <v>7.0999999999999994E-2</v>
      </c>
      <c r="F136" s="397">
        <f>'Tabelle Dashboard'!U63</f>
        <v>0.05</v>
      </c>
      <c r="G136" s="398">
        <f>'Tabelle Dashboard'!V63</f>
        <v>7.7000000000000002E-3</v>
      </c>
      <c r="H136" s="397">
        <f>'Tabelle Dashboard'!W63</f>
        <v>7.6E-3</v>
      </c>
    </row>
    <row r="137" spans="1:8" x14ac:dyDescent="0.2">
      <c r="A137" s="381" t="s">
        <v>1173</v>
      </c>
      <c r="B137" s="387" t="str">
        <f>B92</f>
        <v>T=0s</v>
      </c>
      <c r="C137" s="395" t="str">
        <f>'Tabelle Dashboard'!B70</f>
        <v>Scenario 1</v>
      </c>
      <c r="D137" s="397">
        <f>'Tabelle Dashboard'!C70</f>
        <v>4.9000000000000002E-2</v>
      </c>
      <c r="E137" s="398">
        <f>'Tabelle Dashboard'!D70</f>
        <v>6.9000000000000006E-2</v>
      </c>
      <c r="F137" s="397">
        <f>'Tabelle Dashboard'!E70</f>
        <v>0.05</v>
      </c>
      <c r="G137" s="398">
        <f>'Tabelle Dashboard'!F70</f>
        <v>7.4000000000000003E-3</v>
      </c>
      <c r="H137" s="397">
        <f>'Tabelle Dashboard'!G70</f>
        <v>7.4999999999999997E-3</v>
      </c>
    </row>
    <row r="138" spans="1:8" x14ac:dyDescent="0.2">
      <c r="A138" s="381" t="str">
        <f>A137</f>
        <v>T4</v>
      </c>
      <c r="B138" s="387" t="str">
        <f>B93</f>
        <v>T=0s</v>
      </c>
      <c r="C138" s="395" t="str">
        <f>'Tabelle Dashboard'!B71</f>
        <v>Scenario 2</v>
      </c>
      <c r="D138" s="397">
        <f>'Tabelle Dashboard'!C71</f>
        <v>5.2999999999999999E-2</v>
      </c>
      <c r="E138" s="398">
        <f>'Tabelle Dashboard'!D71</f>
        <v>7.4999999999999997E-2</v>
      </c>
      <c r="F138" s="397">
        <f>'Tabelle Dashboard'!E71</f>
        <v>5.3999999999999999E-2</v>
      </c>
      <c r="G138" s="398">
        <f>'Tabelle Dashboard'!F71</f>
        <v>8.0000000000000002E-3</v>
      </c>
      <c r="H138" s="397">
        <f>'Tabelle Dashboard'!G71</f>
        <v>8.0999999999999996E-3</v>
      </c>
    </row>
    <row r="139" spans="1:8" x14ac:dyDescent="0.2">
      <c r="A139" s="381" t="str">
        <f t="shared" ref="A139:A181" si="5">A138</f>
        <v>T4</v>
      </c>
      <c r="B139" s="387" t="str">
        <f t="shared" ref="B139:B180" si="6">B94</f>
        <v>T=0s</v>
      </c>
      <c r="C139" s="395" t="str">
        <f>'Tabelle Dashboard'!B72</f>
        <v>Scenario 3</v>
      </c>
      <c r="D139" s="397">
        <f>'Tabelle Dashboard'!C72</f>
        <v>4.4999999999999998E-2</v>
      </c>
      <c r="E139" s="398">
        <f>'Tabelle Dashboard'!D72</f>
        <v>6.3E-2</v>
      </c>
      <c r="F139" s="397">
        <f>'Tabelle Dashboard'!E72</f>
        <v>4.4999999999999998E-2</v>
      </c>
      <c r="G139" s="398">
        <f>'Tabelle Dashboard'!F72</f>
        <v>6.7999999999999996E-3</v>
      </c>
      <c r="H139" s="397">
        <f>'Tabelle Dashboard'!G72</f>
        <v>6.7999999999999996E-3</v>
      </c>
    </row>
    <row r="140" spans="1:8" x14ac:dyDescent="0.2">
      <c r="A140" s="381" t="str">
        <f t="shared" si="5"/>
        <v>T4</v>
      </c>
      <c r="B140" s="387" t="str">
        <f t="shared" si="6"/>
        <v>T=0s</v>
      </c>
      <c r="C140" s="395" t="str">
        <f>'Tabelle Dashboard'!B73</f>
        <v>Scenario 4</v>
      </c>
      <c r="D140" s="397">
        <f>'Tabelle Dashboard'!C73</f>
        <v>4.8000000000000001E-2</v>
      </c>
      <c r="E140" s="398">
        <f>'Tabelle Dashboard'!D73</f>
        <v>6.7000000000000004E-2</v>
      </c>
      <c r="F140" s="397">
        <f>'Tabelle Dashboard'!E73</f>
        <v>4.9000000000000002E-2</v>
      </c>
      <c r="G140" s="398">
        <f>'Tabelle Dashboard'!F73</f>
        <v>7.1000000000000004E-3</v>
      </c>
      <c r="H140" s="397">
        <f>'Tabelle Dashboard'!G73</f>
        <v>7.3000000000000001E-3</v>
      </c>
    </row>
    <row r="141" spans="1:8" x14ac:dyDescent="0.2">
      <c r="A141" s="381" t="str">
        <f t="shared" si="5"/>
        <v>T4</v>
      </c>
      <c r="B141" s="387" t="str">
        <f t="shared" si="6"/>
        <v>T=0s</v>
      </c>
      <c r="C141" s="395" t="str">
        <f>'Tabelle Dashboard'!B74</f>
        <v>Scenario 5</v>
      </c>
      <c r="D141" s="397">
        <f>'Tabelle Dashboard'!C74</f>
        <v>4.9000000000000002E-2</v>
      </c>
      <c r="E141" s="398">
        <f>'Tabelle Dashboard'!D74</f>
        <v>6.9000000000000006E-2</v>
      </c>
      <c r="F141" s="397">
        <f>'Tabelle Dashboard'!E74</f>
        <v>0.05</v>
      </c>
      <c r="G141" s="398">
        <f>'Tabelle Dashboard'!F74</f>
        <v>7.1399999999999996E-3</v>
      </c>
      <c r="H141" s="397">
        <f>'Tabelle Dashboard'!G74</f>
        <v>7.4999999999999997E-3</v>
      </c>
    </row>
    <row r="142" spans="1:8" x14ac:dyDescent="0.2">
      <c r="A142" s="381" t="str">
        <f t="shared" si="5"/>
        <v>T4</v>
      </c>
      <c r="B142" s="387" t="str">
        <f t="shared" si="6"/>
        <v>T=0s</v>
      </c>
      <c r="C142" s="395" t="str">
        <f>'Tabelle Dashboard'!B75</f>
        <v>Scenario 6</v>
      </c>
      <c r="D142" s="397">
        <f>'Tabelle Dashboard'!C75</f>
        <v>4.8000000000000001E-2</v>
      </c>
      <c r="E142" s="398">
        <f>'Tabelle Dashboard'!D75</f>
        <v>6.9000000000000006E-2</v>
      </c>
      <c r="F142" s="397">
        <f>'Tabelle Dashboard'!E75</f>
        <v>0.05</v>
      </c>
      <c r="G142" s="398">
        <f>'Tabelle Dashboard'!F75</f>
        <v>7.3000000000000001E-3</v>
      </c>
      <c r="H142" s="397">
        <f>'Tabelle Dashboard'!G75</f>
        <v>7.6E-3</v>
      </c>
    </row>
    <row r="143" spans="1:8" x14ac:dyDescent="0.2">
      <c r="A143" s="381" t="str">
        <f t="shared" si="5"/>
        <v>T4</v>
      </c>
      <c r="B143" s="387" t="str">
        <f t="shared" si="6"/>
        <v>T=0s</v>
      </c>
      <c r="C143" s="395" t="str">
        <f>'Tabelle Dashboard'!B76</f>
        <v>Scenario 7</v>
      </c>
      <c r="D143" s="397">
        <f>'Tabelle Dashboard'!C76</f>
        <v>4.5999999999999999E-2</v>
      </c>
      <c r="E143" s="398">
        <f>'Tabelle Dashboard'!D76</f>
        <v>6.5000000000000002E-2</v>
      </c>
      <c r="F143" s="397">
        <f>'Tabelle Dashboard'!E76</f>
        <v>4.7E-2</v>
      </c>
      <c r="G143" s="398">
        <f>'Tabelle Dashboard'!F76</f>
        <v>7.0000000000000001E-3</v>
      </c>
      <c r="H143" s="397">
        <f>'Tabelle Dashboard'!G76</f>
        <v>7.1000000000000004E-3</v>
      </c>
    </row>
    <row r="144" spans="1:8" x14ac:dyDescent="0.2">
      <c r="A144" s="381" t="str">
        <f t="shared" si="5"/>
        <v>T4</v>
      </c>
      <c r="B144" s="387" t="str">
        <f t="shared" si="6"/>
        <v>T=0s</v>
      </c>
      <c r="C144" s="395" t="str">
        <f>'Tabelle Dashboard'!B77</f>
        <v>Scenario 8</v>
      </c>
      <c r="D144" s="397">
        <f>'Tabelle Dashboard'!C77</f>
        <v>4.9000000000000002E-2</v>
      </c>
      <c r="E144" s="398">
        <f>'Tabelle Dashboard'!D77</f>
        <v>6.9000000000000006E-2</v>
      </c>
      <c r="F144" s="397">
        <f>'Tabelle Dashboard'!E77</f>
        <v>0.05</v>
      </c>
      <c r="G144" s="398">
        <f>'Tabelle Dashboard'!F77</f>
        <v>7.4000000000000003E-3</v>
      </c>
      <c r="H144" s="397">
        <f>'Tabelle Dashboard'!G77</f>
        <v>7.4999999999999997E-3</v>
      </c>
    </row>
    <row r="145" spans="1:8" x14ac:dyDescent="0.2">
      <c r="A145" s="381" t="str">
        <f t="shared" si="5"/>
        <v>T4</v>
      </c>
      <c r="B145" s="387" t="str">
        <f t="shared" si="6"/>
        <v>T=0s</v>
      </c>
      <c r="C145" s="395" t="str">
        <f>'Tabelle Dashboard'!B78</f>
        <v>Scenario 9</v>
      </c>
      <c r="D145" s="397">
        <f>'Tabelle Dashboard'!C78</f>
        <v>5.7000000000000002E-2</v>
      </c>
      <c r="E145" s="398">
        <f>'Tabelle Dashboard'!D78</f>
        <v>8.1000000000000003E-2</v>
      </c>
      <c r="F145" s="397">
        <f>'Tabelle Dashboard'!E78</f>
        <v>5.8000000000000003E-2</v>
      </c>
      <c r="G145" s="398">
        <f>'Tabelle Dashboard'!F78</f>
        <v>8.6E-3</v>
      </c>
      <c r="H145" s="397">
        <f>'Tabelle Dashboard'!G78</f>
        <v>8.6999999999999994E-3</v>
      </c>
    </row>
    <row r="146" spans="1:8" x14ac:dyDescent="0.2">
      <c r="A146" s="381" t="str">
        <f t="shared" si="5"/>
        <v>T4</v>
      </c>
      <c r="B146" s="387" t="str">
        <f t="shared" si="6"/>
        <v>T=0s</v>
      </c>
      <c r="C146" s="395" t="str">
        <f>'Tabelle Dashboard'!B79</f>
        <v>Scenario 10</v>
      </c>
      <c r="D146" s="397">
        <f>'Tabelle Dashboard'!C79</f>
        <v>5.7000000000000002E-2</v>
      </c>
      <c r="E146" s="398">
        <f>'Tabelle Dashboard'!D79</f>
        <v>8.1000000000000003E-2</v>
      </c>
      <c r="F146" s="397">
        <f>'Tabelle Dashboard'!E79</f>
        <v>5.8000000000000003E-2</v>
      </c>
      <c r="G146" s="398">
        <f>'Tabelle Dashboard'!F79</f>
        <v>8.6999999999999994E-3</v>
      </c>
      <c r="H146" s="397">
        <f>'Tabelle Dashboard'!G79</f>
        <v>8.8000000000000005E-3</v>
      </c>
    </row>
    <row r="147" spans="1:8" x14ac:dyDescent="0.2">
      <c r="A147" s="381" t="str">
        <f t="shared" si="5"/>
        <v>T4</v>
      </c>
      <c r="B147" s="387" t="str">
        <f t="shared" si="6"/>
        <v>T=0s</v>
      </c>
      <c r="C147" s="395" t="str">
        <f>'Tabelle Dashboard'!B80</f>
        <v>Scenario 11</v>
      </c>
      <c r="D147" s="397">
        <f>'Tabelle Dashboard'!C80</f>
        <v>4.9000000000000002E-2</v>
      </c>
      <c r="E147" s="398">
        <f>'Tabelle Dashboard'!D80</f>
        <v>7.0000000000000007E-2</v>
      </c>
      <c r="F147" s="397">
        <f>'Tabelle Dashboard'!E80</f>
        <v>0.05</v>
      </c>
      <c r="G147" s="398">
        <f>'Tabelle Dashboard'!F80</f>
        <v>7.4000000000000003E-3</v>
      </c>
      <c r="H147" s="397">
        <f>'Tabelle Dashboard'!G80</f>
        <v>7.4999999999999997E-3</v>
      </c>
    </row>
    <row r="148" spans="1:8" x14ac:dyDescent="0.2">
      <c r="A148" s="381" t="str">
        <f t="shared" si="5"/>
        <v>T4</v>
      </c>
      <c r="B148" s="387" t="str">
        <f t="shared" si="6"/>
        <v>T=0s</v>
      </c>
      <c r="C148" s="395" t="str">
        <f>'Tabelle Dashboard'!B81</f>
        <v>Scenario 12</v>
      </c>
      <c r="D148" s="397">
        <f>'Tabelle Dashboard'!C81</f>
        <v>4.5999999999999999E-2</v>
      </c>
      <c r="E148" s="398">
        <f>'Tabelle Dashboard'!D81</f>
        <v>6.5000000000000002E-2</v>
      </c>
      <c r="F148" s="397">
        <f>'Tabelle Dashboard'!E81</f>
        <v>4.5999999999999999E-2</v>
      </c>
      <c r="G148" s="398">
        <f>'Tabelle Dashboard'!F81</f>
        <v>6.8999999999999999E-3</v>
      </c>
      <c r="H148" s="397">
        <f>'Tabelle Dashboard'!G81</f>
        <v>6.8999999999999999E-3</v>
      </c>
    </row>
    <row r="149" spans="1:8" x14ac:dyDescent="0.2">
      <c r="A149" s="381" t="str">
        <f t="shared" si="5"/>
        <v>T4</v>
      </c>
      <c r="B149" s="387" t="str">
        <f t="shared" si="6"/>
        <v>T=0s</v>
      </c>
      <c r="C149" s="395" t="str">
        <f>'Tabelle Dashboard'!B82</f>
        <v>Scenario 13</v>
      </c>
      <c r="D149" s="397">
        <f>'Tabelle Dashboard'!C82</f>
        <v>5.7000000000000002E-2</v>
      </c>
      <c r="E149" s="398">
        <f>'Tabelle Dashboard'!D82</f>
        <v>8.1000000000000003E-2</v>
      </c>
      <c r="F149" s="397">
        <f>'Tabelle Dashboard'!E82</f>
        <v>5.8000000000000003E-2</v>
      </c>
      <c r="G149" s="398">
        <f>'Tabelle Dashboard'!F82</f>
        <v>8.6E-3</v>
      </c>
      <c r="H149" s="397">
        <f>'Tabelle Dashboard'!G82</f>
        <v>8.8000000000000005E-3</v>
      </c>
    </row>
    <row r="150" spans="1:8" x14ac:dyDescent="0.2">
      <c r="A150" s="381" t="str">
        <f t="shared" si="5"/>
        <v>T4</v>
      </c>
      <c r="B150" s="387" t="str">
        <f t="shared" si="6"/>
        <v>T=0s</v>
      </c>
      <c r="C150" s="395" t="str">
        <f>'Tabelle Dashboard'!B83</f>
        <v>Scenario 14</v>
      </c>
      <c r="D150" s="397">
        <f>'Tabelle Dashboard'!C83</f>
        <v>5.0999999999999997E-2</v>
      </c>
      <c r="E150" s="398">
        <f>'Tabelle Dashboard'!D83</f>
        <v>7.1999999999999995E-2</v>
      </c>
      <c r="F150" s="397">
        <f>'Tabelle Dashboard'!E83</f>
        <v>5.1999999999999998E-2</v>
      </c>
      <c r="G150" s="398">
        <f>'Tabelle Dashboard'!F83</f>
        <v>7.7999999999999996E-3</v>
      </c>
      <c r="H150" s="397">
        <f>'Tabelle Dashboard'!G83</f>
        <v>7.7999999999999996E-3</v>
      </c>
    </row>
    <row r="151" spans="1:8" x14ac:dyDescent="0.2">
      <c r="A151" s="381" t="str">
        <f t="shared" si="5"/>
        <v>T4</v>
      </c>
      <c r="B151" s="387" t="str">
        <f t="shared" si="6"/>
        <v>T=0s</v>
      </c>
      <c r="C151" s="395" t="str">
        <f>'Tabelle Dashboard'!B84</f>
        <v>Scenario 15</v>
      </c>
      <c r="D151" s="397">
        <f>'Tabelle Dashboard'!C84</f>
        <v>5.3E-3</v>
      </c>
      <c r="E151" s="398">
        <f>'Tabelle Dashboard'!D84</f>
        <v>7.4999999999999997E-2</v>
      </c>
      <c r="F151" s="397">
        <f>'Tabelle Dashboard'!E84</f>
        <v>5.3999999999999999E-2</v>
      </c>
      <c r="G151" s="398">
        <f>'Tabelle Dashboard'!F84</f>
        <v>8.0000000000000002E-3</v>
      </c>
      <c r="H151" s="397">
        <f>'Tabelle Dashboard'!G84</f>
        <v>8.2000000000000007E-3</v>
      </c>
    </row>
    <row r="152" spans="1:8" x14ac:dyDescent="0.2">
      <c r="A152" s="381" t="str">
        <f t="shared" si="5"/>
        <v>T4</v>
      </c>
      <c r="B152" s="387" t="str">
        <f t="shared" si="6"/>
        <v>T=1s</v>
      </c>
      <c r="C152" s="395" t="str">
        <f>'Tabelle Dashboard'!J70</f>
        <v>Scenario 1</v>
      </c>
      <c r="D152" s="397">
        <f>'Tabelle Dashboard'!K70</f>
        <v>5.0999999999999997E-2</v>
      </c>
      <c r="E152" s="398">
        <f>'Tabelle Dashboard'!L70</f>
        <v>7.2999999999999995E-2</v>
      </c>
      <c r="F152" s="397">
        <f>'Tabelle Dashboard'!M70</f>
        <v>5.1999999999999998E-2</v>
      </c>
      <c r="G152" s="398">
        <f>'Tabelle Dashboard'!N70</f>
        <v>7.7000000000000002E-3</v>
      </c>
      <c r="H152" s="397">
        <f>'Tabelle Dashboard'!O70</f>
        <v>7.9000000000000008E-3</v>
      </c>
    </row>
    <row r="153" spans="1:8" x14ac:dyDescent="0.2">
      <c r="A153" s="381" t="str">
        <f t="shared" si="5"/>
        <v>T4</v>
      </c>
      <c r="B153" s="387" t="str">
        <f t="shared" si="6"/>
        <v>T=1s</v>
      </c>
      <c r="C153" s="395" t="str">
        <f>'Tabelle Dashboard'!J71</f>
        <v>Scenario 2</v>
      </c>
      <c r="D153" s="397">
        <f>'Tabelle Dashboard'!K71</f>
        <v>4.4999999999999998E-2</v>
      </c>
      <c r="E153" s="398">
        <f>'Tabelle Dashboard'!L71</f>
        <v>6.3E-2</v>
      </c>
      <c r="F153" s="397">
        <f>'Tabelle Dashboard'!M71</f>
        <v>4.4999999999999998E-2</v>
      </c>
      <c r="G153" s="398">
        <f>'Tabelle Dashboard'!N71</f>
        <v>6.7999999999999996E-3</v>
      </c>
      <c r="H153" s="397">
        <f>'Tabelle Dashboard'!O71</f>
        <v>6.7999999999999996E-3</v>
      </c>
    </row>
    <row r="154" spans="1:8" x14ac:dyDescent="0.2">
      <c r="A154" s="381" t="str">
        <f t="shared" si="5"/>
        <v>T4</v>
      </c>
      <c r="B154" s="387" t="str">
        <f t="shared" si="6"/>
        <v>T=1s</v>
      </c>
      <c r="C154" s="395" t="str">
        <f>'Tabelle Dashboard'!J72</f>
        <v>Scenario 3</v>
      </c>
      <c r="D154" s="397">
        <f>'Tabelle Dashboard'!K72</f>
        <v>5.2999999999999999E-2</v>
      </c>
      <c r="E154" s="398">
        <f>'Tabelle Dashboard'!L72</f>
        <v>7.4999999999999997E-2</v>
      </c>
      <c r="F154" s="397">
        <f>'Tabelle Dashboard'!M72</f>
        <v>5.2999999999999999E-2</v>
      </c>
      <c r="G154" s="398">
        <f>'Tabelle Dashboard'!N72</f>
        <v>7.9000000000000008E-3</v>
      </c>
      <c r="H154" s="397">
        <f>'Tabelle Dashboard'!O72</f>
        <v>8.0000000000000002E-3</v>
      </c>
    </row>
    <row r="155" spans="1:8" x14ac:dyDescent="0.2">
      <c r="A155" s="381" t="str">
        <f t="shared" si="5"/>
        <v>T4</v>
      </c>
      <c r="B155" s="387" t="str">
        <f t="shared" si="6"/>
        <v>T=1s</v>
      </c>
      <c r="C155" s="395" t="str">
        <f>'Tabelle Dashboard'!J73</f>
        <v>Scenario 4</v>
      </c>
      <c r="D155" s="397">
        <f>'Tabelle Dashboard'!K73</f>
        <v>0.05</v>
      </c>
      <c r="E155" s="398">
        <f>'Tabelle Dashboard'!L73</f>
        <v>7.0999999999999994E-2</v>
      </c>
      <c r="F155" s="397">
        <f>'Tabelle Dashboard'!M73</f>
        <v>0.05</v>
      </c>
      <c r="G155" s="398">
        <f>'Tabelle Dashboard'!N73</f>
        <v>7.4999999999999997E-3</v>
      </c>
      <c r="H155" s="397">
        <f>'Tabelle Dashboard'!O73</f>
        <v>7.7000000000000002E-3</v>
      </c>
    </row>
    <row r="156" spans="1:8" x14ac:dyDescent="0.2">
      <c r="A156" s="381" t="str">
        <f t="shared" si="5"/>
        <v>T4</v>
      </c>
      <c r="B156" s="387" t="str">
        <f t="shared" si="6"/>
        <v>T=1s</v>
      </c>
      <c r="C156" s="395" t="str">
        <f>'Tabelle Dashboard'!J74</f>
        <v>Scenario 5</v>
      </c>
      <c r="D156" s="397">
        <f>'Tabelle Dashboard'!K74</f>
        <v>5.0999999999999997E-2</v>
      </c>
      <c r="E156" s="398">
        <f>'Tabelle Dashboard'!L74</f>
        <v>7.2999999999999995E-2</v>
      </c>
      <c r="F156" s="397">
        <f>'Tabelle Dashboard'!M74</f>
        <v>5.0999999999999997E-2</v>
      </c>
      <c r="G156" s="398">
        <f>'Tabelle Dashboard'!N74</f>
        <v>7.7000000000000002E-3</v>
      </c>
      <c r="H156" s="397">
        <f>'Tabelle Dashboard'!O74</f>
        <v>7.9000000000000008E-3</v>
      </c>
    </row>
    <row r="157" spans="1:8" x14ac:dyDescent="0.2">
      <c r="A157" s="381" t="str">
        <f t="shared" si="5"/>
        <v>T4</v>
      </c>
      <c r="B157" s="387" t="str">
        <f t="shared" si="6"/>
        <v>T=1s</v>
      </c>
      <c r="C157" s="395" t="str">
        <f>'Tabelle Dashboard'!J75</f>
        <v>Scenario 6</v>
      </c>
      <c r="D157" s="397">
        <f>'Tabelle Dashboard'!K75</f>
        <v>5.1999999999999998E-2</v>
      </c>
      <c r="E157" s="398">
        <f>'Tabelle Dashboard'!L75</f>
        <v>7.3999999999999996E-2</v>
      </c>
      <c r="F157" s="397">
        <f>'Tabelle Dashboard'!M75</f>
        <v>5.2999999999999999E-2</v>
      </c>
      <c r="G157" s="398">
        <f>'Tabelle Dashboard'!N75</f>
        <v>7.7999999999999996E-3</v>
      </c>
      <c r="H157" s="397">
        <f>'Tabelle Dashboard'!O75</f>
        <v>8.0999999999999996E-3</v>
      </c>
    </row>
    <row r="158" spans="1:8" x14ac:dyDescent="0.2">
      <c r="A158" s="381" t="str">
        <f t="shared" si="5"/>
        <v>T4</v>
      </c>
      <c r="B158" s="387" t="str">
        <f t="shared" si="6"/>
        <v>T=1s</v>
      </c>
      <c r="C158" s="395" t="str">
        <f>'Tabelle Dashboard'!J76</f>
        <v>Scenario 7</v>
      </c>
      <c r="D158" s="397">
        <f>'Tabelle Dashboard'!K76</f>
        <v>4.8000000000000001E-2</v>
      </c>
      <c r="E158" s="398">
        <f>'Tabelle Dashboard'!L76</f>
        <v>6.7000000000000004E-2</v>
      </c>
      <c r="F158" s="397">
        <f>'Tabelle Dashboard'!M76</f>
        <v>4.8000000000000001E-2</v>
      </c>
      <c r="G158" s="398">
        <f>'Tabelle Dashboard'!N76</f>
        <v>7.1999999999999998E-3</v>
      </c>
      <c r="H158" s="397">
        <f>'Tabelle Dashboard'!O76</f>
        <v>7.3000000000000001E-3</v>
      </c>
    </row>
    <row r="159" spans="1:8" x14ac:dyDescent="0.2">
      <c r="A159" s="381" t="str">
        <f t="shared" si="5"/>
        <v>T4</v>
      </c>
      <c r="B159" s="387" t="str">
        <f t="shared" si="6"/>
        <v>T=1s</v>
      </c>
      <c r="C159" s="395" t="str">
        <f>'Tabelle Dashboard'!J77</f>
        <v>Scenario 8</v>
      </c>
      <c r="D159" s="397">
        <f>'Tabelle Dashboard'!K77</f>
        <v>5.0999999999999997E-2</v>
      </c>
      <c r="E159" s="398">
        <f>'Tabelle Dashboard'!L77</f>
        <v>7.0999999999999994E-2</v>
      </c>
      <c r="F159" s="397">
        <f>'Tabelle Dashboard'!M77</f>
        <v>5.0999999999999997E-2</v>
      </c>
      <c r="G159" s="398">
        <f>'Tabelle Dashboard'!N77</f>
        <v>7.6E-3</v>
      </c>
      <c r="H159" s="397">
        <f>'Tabelle Dashboard'!O77</f>
        <v>7.7000000000000002E-3</v>
      </c>
    </row>
    <row r="160" spans="1:8" x14ac:dyDescent="0.2">
      <c r="A160" s="381" t="str">
        <f t="shared" si="5"/>
        <v>T4</v>
      </c>
      <c r="B160" s="387" t="str">
        <f t="shared" si="6"/>
        <v>T=1s</v>
      </c>
      <c r="C160" s="395" t="str">
        <f>'Tabelle Dashboard'!J78</f>
        <v>Scenario 9</v>
      </c>
      <c r="D160" s="397">
        <f>'Tabelle Dashboard'!K78</f>
        <v>5.1999999999999998E-2</v>
      </c>
      <c r="E160" s="398">
        <f>'Tabelle Dashboard'!L78</f>
        <v>7.3999999999999996E-2</v>
      </c>
      <c r="F160" s="397">
        <f>'Tabelle Dashboard'!M78</f>
        <v>5.3999999999999999E-2</v>
      </c>
      <c r="G160" s="398">
        <f>'Tabelle Dashboard'!N78</f>
        <v>7.7999999999999996E-3</v>
      </c>
      <c r="H160" s="397">
        <f>'Tabelle Dashboard'!O78</f>
        <v>8.0999999999999996E-3</v>
      </c>
    </row>
    <row r="161" spans="1:8" x14ac:dyDescent="0.2">
      <c r="A161" s="381" t="str">
        <f t="shared" si="5"/>
        <v>T4</v>
      </c>
      <c r="B161" s="387" t="str">
        <f t="shared" si="6"/>
        <v>T=1s</v>
      </c>
      <c r="C161" s="395" t="str">
        <f>'Tabelle Dashboard'!J79</f>
        <v>Scenario 10</v>
      </c>
      <c r="D161" s="397">
        <f>'Tabelle Dashboard'!K79</f>
        <v>0.06</v>
      </c>
      <c r="E161" s="398">
        <f>'Tabelle Dashboard'!L79</f>
        <v>8.3000000000000004E-2</v>
      </c>
      <c r="F161" s="397">
        <f>'Tabelle Dashboard'!M79</f>
        <v>0.06</v>
      </c>
      <c r="G161" s="398">
        <f>'Tabelle Dashboard'!N79</f>
        <v>8.9999999999999993E-3</v>
      </c>
      <c r="H161" s="397">
        <f>'Tabelle Dashboard'!O79</f>
        <v>8.8999999999999999E-3</v>
      </c>
    </row>
    <row r="162" spans="1:8" x14ac:dyDescent="0.2">
      <c r="A162" s="381" t="str">
        <f t="shared" si="5"/>
        <v>T4</v>
      </c>
      <c r="B162" s="387" t="str">
        <f t="shared" si="6"/>
        <v>T=1s</v>
      </c>
      <c r="C162" s="395" t="str">
        <f>'Tabelle Dashboard'!J80</f>
        <v>Scenario 11</v>
      </c>
      <c r="D162" s="397">
        <f>'Tabelle Dashboard'!K80</f>
        <v>5.0999999999999997E-2</v>
      </c>
      <c r="E162" s="398">
        <f>'Tabelle Dashboard'!L80</f>
        <v>7.0999999999999994E-2</v>
      </c>
      <c r="F162" s="397">
        <f>'Tabelle Dashboard'!M80</f>
        <v>5.0999999999999997E-2</v>
      </c>
      <c r="G162" s="398">
        <f>'Tabelle Dashboard'!N80</f>
        <v>7.6E-3</v>
      </c>
      <c r="H162" s="397">
        <f>'Tabelle Dashboard'!O80</f>
        <v>7.7000000000000002E-3</v>
      </c>
    </row>
    <row r="163" spans="1:8" x14ac:dyDescent="0.2">
      <c r="A163" s="381" t="str">
        <f t="shared" si="5"/>
        <v>T4</v>
      </c>
      <c r="B163" s="387" t="str">
        <f t="shared" si="6"/>
        <v>T=1s</v>
      </c>
      <c r="C163" s="395" t="str">
        <f>'Tabelle Dashboard'!J81</f>
        <v>Scenario 12</v>
      </c>
      <c r="D163" s="397">
        <f>'Tabelle Dashboard'!K81</f>
        <v>4.5999999999999999E-2</v>
      </c>
      <c r="E163" s="398">
        <f>'Tabelle Dashboard'!L81</f>
        <v>6.5000000000000002E-2</v>
      </c>
      <c r="F163" s="397">
        <f>'Tabelle Dashboard'!M81</f>
        <v>4.5999999999999999E-2</v>
      </c>
      <c r="G163" s="398">
        <f>'Tabelle Dashboard'!N81</f>
        <v>6.8999999999999999E-3</v>
      </c>
      <c r="H163" s="397">
        <f>'Tabelle Dashboard'!O81</f>
        <v>6.8999999999999999E-3</v>
      </c>
    </row>
    <row r="164" spans="1:8" x14ac:dyDescent="0.2">
      <c r="A164" s="381" t="str">
        <f t="shared" si="5"/>
        <v>T4</v>
      </c>
      <c r="B164" s="387" t="str">
        <f t="shared" si="6"/>
        <v>T=1s</v>
      </c>
      <c r="C164" s="395" t="str">
        <f>'Tabelle Dashboard'!J82</f>
        <v>Scenario 13</v>
      </c>
      <c r="D164" s="397">
        <f>'Tabelle Dashboard'!K82</f>
        <v>5.8999999999999997E-2</v>
      </c>
      <c r="E164" s="398">
        <f>'Tabelle Dashboard'!L82</f>
        <v>8.3000000000000004E-2</v>
      </c>
      <c r="F164" s="397">
        <f>'Tabelle Dashboard'!M82</f>
        <v>5.8999999999999997E-2</v>
      </c>
      <c r="G164" s="398">
        <f>'Tabelle Dashboard'!N82</f>
        <v>8.9999999999999993E-3</v>
      </c>
      <c r="H164" s="397">
        <f>'Tabelle Dashboard'!O82</f>
        <v>8.8999999999999999E-3</v>
      </c>
    </row>
    <row r="165" spans="1:8" x14ac:dyDescent="0.2">
      <c r="A165" s="381" t="str">
        <f t="shared" si="5"/>
        <v>T4</v>
      </c>
      <c r="B165" s="387" t="str">
        <f t="shared" si="6"/>
        <v>T=1s</v>
      </c>
      <c r="C165" s="395" t="str">
        <f>'Tabelle Dashboard'!J83</f>
        <v>Scenario 14</v>
      </c>
      <c r="D165" s="397">
        <f>'Tabelle Dashboard'!K83</f>
        <v>5.1999999999999998E-2</v>
      </c>
      <c r="E165" s="398">
        <f>'Tabelle Dashboard'!L83</f>
        <v>7.1999999999999995E-2</v>
      </c>
      <c r="F165" s="397">
        <f>'Tabelle Dashboard'!M83</f>
        <v>5.0999999999999997E-2</v>
      </c>
      <c r="G165" s="398">
        <f>'Tabelle Dashboard'!N83</f>
        <v>7.7999999999999996E-3</v>
      </c>
      <c r="H165" s="397">
        <f>'Tabelle Dashboard'!O83</f>
        <v>7.7000000000000002E-3</v>
      </c>
    </row>
    <row r="166" spans="1:8" x14ac:dyDescent="0.2">
      <c r="A166" s="381" t="str">
        <f t="shared" si="5"/>
        <v>T4</v>
      </c>
      <c r="B166" s="387" t="str">
        <f t="shared" si="6"/>
        <v>T=1s</v>
      </c>
      <c r="C166" s="395" t="str">
        <f>'Tabelle Dashboard'!J84</f>
        <v>Scenario 15</v>
      </c>
      <c r="D166" s="397">
        <f>'Tabelle Dashboard'!K84</f>
        <v>5.5E-2</v>
      </c>
      <c r="E166" s="398">
        <f>'Tabelle Dashboard'!L84</f>
        <v>7.9000000000000001E-2</v>
      </c>
      <c r="F166" s="397">
        <f>'Tabelle Dashboard'!M84</f>
        <v>5.5E-2</v>
      </c>
      <c r="G166" s="398">
        <f>'Tabelle Dashboard'!N84</f>
        <v>8.5000000000000006E-3</v>
      </c>
      <c r="H166" s="397">
        <f>'Tabelle Dashboard'!O84</f>
        <v>8.3999999999999995E-3</v>
      </c>
    </row>
    <row r="167" spans="1:8" x14ac:dyDescent="0.2">
      <c r="A167" s="381" t="str">
        <f t="shared" si="5"/>
        <v>T4</v>
      </c>
      <c r="B167" s="387" t="str">
        <f t="shared" si="6"/>
        <v>T=2s</v>
      </c>
      <c r="C167" s="395" t="str">
        <f>'Tabelle Dashboard'!R70</f>
        <v>Scenario 1</v>
      </c>
      <c r="D167" s="397">
        <f>'Tabelle Dashboard'!S70</f>
        <v>5.0999999999999997E-2</v>
      </c>
      <c r="E167" s="398">
        <f>'Tabelle Dashboard'!T70</f>
        <v>7.1999999999999995E-2</v>
      </c>
      <c r="F167" s="397">
        <f>'Tabelle Dashboard'!U70</f>
        <v>5.0999999999999997E-2</v>
      </c>
      <c r="G167" s="398">
        <f>'Tabelle Dashboard'!V70</f>
        <v>7.7000000000000002E-3</v>
      </c>
      <c r="H167" s="397">
        <f>'Tabelle Dashboard'!W70</f>
        <v>7.7000000000000002E-3</v>
      </c>
    </row>
    <row r="168" spans="1:8" x14ac:dyDescent="0.2">
      <c r="A168" s="381" t="str">
        <f t="shared" si="5"/>
        <v>T4</v>
      </c>
      <c r="B168" s="387" t="str">
        <f t="shared" si="6"/>
        <v>T=2s</v>
      </c>
      <c r="C168" s="395" t="str">
        <f>'Tabelle Dashboard'!R71</f>
        <v>Scenario 2</v>
      </c>
      <c r="D168" s="397">
        <f>'Tabelle Dashboard'!S71</f>
        <v>5.2999999999999999E-2</v>
      </c>
      <c r="E168" s="398">
        <f>'Tabelle Dashboard'!T71</f>
        <v>7.4999999999999997E-2</v>
      </c>
      <c r="F168" s="397">
        <f>'Tabelle Dashboard'!U71</f>
        <v>5.2999999999999999E-2</v>
      </c>
      <c r="G168" s="398">
        <f>'Tabelle Dashboard'!V71</f>
        <v>0.30080000000000001</v>
      </c>
      <c r="H168" s="397">
        <f>'Tabelle Dashboard'!W71</f>
        <v>7.9000000000000008E-3</v>
      </c>
    </row>
    <row r="169" spans="1:8" x14ac:dyDescent="0.2">
      <c r="A169" s="381" t="str">
        <f t="shared" si="5"/>
        <v>T4</v>
      </c>
      <c r="B169" s="387" t="str">
        <f t="shared" si="6"/>
        <v>T=2s</v>
      </c>
      <c r="C169" s="395" t="str">
        <f>'Tabelle Dashboard'!R72</f>
        <v>Scenario 3</v>
      </c>
      <c r="D169" s="397">
        <f>'Tabelle Dashboard'!S72</f>
        <v>5.1999999999999998E-2</v>
      </c>
      <c r="E169" s="398">
        <f>'Tabelle Dashboard'!T72</f>
        <v>7.3999999999999996E-2</v>
      </c>
      <c r="F169" s="397">
        <f>'Tabelle Dashboard'!U72</f>
        <v>5.1999999999999998E-2</v>
      </c>
      <c r="G169" s="398">
        <f>'Tabelle Dashboard'!V72</f>
        <v>7.9000000000000008E-3</v>
      </c>
      <c r="H169" s="397">
        <f>'Tabelle Dashboard'!W72</f>
        <v>7.7999999999999996E-3</v>
      </c>
    </row>
    <row r="170" spans="1:8" x14ac:dyDescent="0.2">
      <c r="A170" s="381" t="str">
        <f t="shared" si="5"/>
        <v>T4</v>
      </c>
      <c r="B170" s="387" t="str">
        <f t="shared" si="6"/>
        <v>T=2s</v>
      </c>
      <c r="C170" s="395" t="str">
        <f>'Tabelle Dashboard'!R73</f>
        <v>Scenario 4</v>
      </c>
      <c r="D170" s="397">
        <f>'Tabelle Dashboard'!S73</f>
        <v>5.0999999999999997E-2</v>
      </c>
      <c r="E170" s="398">
        <f>'Tabelle Dashboard'!T73</f>
        <v>7.1999999999999995E-2</v>
      </c>
      <c r="F170" s="397">
        <f>'Tabelle Dashboard'!U73</f>
        <v>5.0999999999999997E-2</v>
      </c>
      <c r="G170" s="398">
        <f>'Tabelle Dashboard'!V73</f>
        <v>7.6E-3</v>
      </c>
      <c r="H170" s="397">
        <f>'Tabelle Dashboard'!W73</f>
        <v>7.6E-3</v>
      </c>
    </row>
    <row r="171" spans="1:8" x14ac:dyDescent="0.2">
      <c r="A171" s="381" t="str">
        <f t="shared" si="5"/>
        <v>T4</v>
      </c>
      <c r="B171" s="387" t="str">
        <f t="shared" si="6"/>
        <v>T=2s</v>
      </c>
      <c r="C171" s="395" t="str">
        <f>'Tabelle Dashboard'!R74</f>
        <v>Scenario 5</v>
      </c>
      <c r="D171" s="397">
        <f>'Tabelle Dashboard'!S74</f>
        <v>5.1999999999999998E-2</v>
      </c>
      <c r="E171" s="398">
        <f>'Tabelle Dashboard'!T74</f>
        <v>7.2999999999999995E-2</v>
      </c>
      <c r="F171" s="397">
        <f>'Tabelle Dashboard'!U74</f>
        <v>5.0999999999999997E-2</v>
      </c>
      <c r="G171" s="398">
        <f>'Tabelle Dashboard'!V74</f>
        <v>7.7999999999999996E-3</v>
      </c>
      <c r="H171" s="397">
        <f>'Tabelle Dashboard'!W74</f>
        <v>7.7000000000000002E-3</v>
      </c>
    </row>
    <row r="172" spans="1:8" x14ac:dyDescent="0.2">
      <c r="A172" s="381" t="str">
        <f t="shared" si="5"/>
        <v>T4</v>
      </c>
      <c r="B172" s="387" t="str">
        <f t="shared" si="6"/>
        <v>T=2s</v>
      </c>
      <c r="C172" s="395" t="str">
        <f>'Tabelle Dashboard'!R75</f>
        <v>Scenario 6</v>
      </c>
      <c r="D172" s="397">
        <f>'Tabelle Dashboard'!S75</f>
        <v>5.3999999999999999E-2</v>
      </c>
      <c r="E172" s="398">
        <f>'Tabelle Dashboard'!T75</f>
        <v>7.5999999999999998E-2</v>
      </c>
      <c r="F172" s="397">
        <f>'Tabelle Dashboard'!U75</f>
        <v>5.2999999999999999E-2</v>
      </c>
      <c r="G172" s="398">
        <f>'Tabelle Dashboard'!V75</f>
        <v>8.0999999999999996E-3</v>
      </c>
      <c r="H172" s="397">
        <f>'Tabelle Dashboard'!W75</f>
        <v>8.0000000000000002E-3</v>
      </c>
    </row>
    <row r="173" spans="1:8" x14ac:dyDescent="0.2">
      <c r="A173" s="381" t="str">
        <f t="shared" si="5"/>
        <v>T4</v>
      </c>
      <c r="B173" s="387" t="str">
        <f t="shared" si="6"/>
        <v>T=2s</v>
      </c>
      <c r="C173" s="395" t="str">
        <f>'Tabelle Dashboard'!R76</f>
        <v>Scenario 7</v>
      </c>
      <c r="D173" s="397">
        <f>'Tabelle Dashboard'!S76</f>
        <v>4.8000000000000001E-2</v>
      </c>
      <c r="E173" s="398">
        <f>'Tabelle Dashboard'!T76</f>
        <v>6.8000000000000005E-2</v>
      </c>
      <c r="F173" s="397">
        <f>'Tabelle Dashboard'!U76</f>
        <v>4.8000000000000001E-2</v>
      </c>
      <c r="G173" s="398">
        <f>'Tabelle Dashboard'!V76</f>
        <v>7.1999999999999998E-3</v>
      </c>
      <c r="H173" s="397">
        <f>'Tabelle Dashboard'!W76</f>
        <v>7.1999999999999998E-3</v>
      </c>
    </row>
    <row r="174" spans="1:8" x14ac:dyDescent="0.2">
      <c r="A174" s="381" t="str">
        <f t="shared" si="5"/>
        <v>T4</v>
      </c>
      <c r="B174" s="387" t="str">
        <f t="shared" si="6"/>
        <v>T=2s</v>
      </c>
      <c r="C174" s="395" t="str">
        <f>'Tabelle Dashboard'!R77</f>
        <v>Scenario 8</v>
      </c>
      <c r="D174" s="397">
        <f>'Tabelle Dashboard'!S77</f>
        <v>0.05</v>
      </c>
      <c r="E174" s="398">
        <f>'Tabelle Dashboard'!T77</f>
        <v>7.0000000000000007E-2</v>
      </c>
      <c r="F174" s="397">
        <f>'Tabelle Dashboard'!U77</f>
        <v>0.05</v>
      </c>
      <c r="G174" s="398">
        <f>'Tabelle Dashboard'!V77</f>
        <v>7.4999999999999997E-3</v>
      </c>
      <c r="H174" s="397">
        <f>'Tabelle Dashboard'!W77</f>
        <v>7.4999999999999997E-3</v>
      </c>
    </row>
    <row r="175" spans="1:8" x14ac:dyDescent="0.2">
      <c r="A175" s="381" t="str">
        <f t="shared" si="5"/>
        <v>T4</v>
      </c>
      <c r="B175" s="387" t="str">
        <f t="shared" si="6"/>
        <v>T=2s</v>
      </c>
      <c r="C175" s="395" t="str">
        <f>'Tabelle Dashboard'!R78</f>
        <v>Scenario 9</v>
      </c>
      <c r="D175" s="397">
        <f>'Tabelle Dashboard'!S78</f>
        <v>4.4999999999999998E-2</v>
      </c>
      <c r="E175" s="398">
        <f>'Tabelle Dashboard'!T78</f>
        <v>6.3E-2</v>
      </c>
      <c r="F175" s="397">
        <f>'Tabelle Dashboard'!U78</f>
        <v>4.4999999999999998E-2</v>
      </c>
      <c r="G175" s="398">
        <f>'Tabelle Dashboard'!V78</f>
        <v>6.7999999999999996E-3</v>
      </c>
      <c r="H175" s="397">
        <f>'Tabelle Dashboard'!W78</f>
        <v>6.7999999999999996E-3</v>
      </c>
    </row>
    <row r="176" spans="1:8" x14ac:dyDescent="0.2">
      <c r="A176" s="381" t="str">
        <f t="shared" si="5"/>
        <v>T4</v>
      </c>
      <c r="B176" s="387" t="str">
        <f t="shared" si="6"/>
        <v>T=2s</v>
      </c>
      <c r="C176" s="395" t="str">
        <f>'Tabelle Dashboard'!R79</f>
        <v>Scenario 10</v>
      </c>
      <c r="D176" s="397">
        <f>'Tabelle Dashboard'!S79</f>
        <v>5.7000000000000002E-2</v>
      </c>
      <c r="E176" s="398">
        <f>'Tabelle Dashboard'!T79</f>
        <v>7.9000000000000001E-2</v>
      </c>
      <c r="F176" s="397">
        <f>'Tabelle Dashboard'!U79</f>
        <v>5.6000000000000001E-2</v>
      </c>
      <c r="G176" s="398">
        <f>'Tabelle Dashboard'!V79</f>
        <v>8.6E-3</v>
      </c>
      <c r="H176" s="397">
        <f>'Tabelle Dashboard'!W79</f>
        <v>8.3000000000000001E-3</v>
      </c>
    </row>
    <row r="177" spans="1:8" x14ac:dyDescent="0.2">
      <c r="A177" s="381" t="str">
        <f t="shared" si="5"/>
        <v>T4</v>
      </c>
      <c r="B177" s="387" t="str">
        <f t="shared" si="6"/>
        <v>T=2s</v>
      </c>
      <c r="C177" s="395" t="str">
        <f>'Tabelle Dashboard'!R80</f>
        <v>Scenario 11</v>
      </c>
      <c r="D177" s="397">
        <f>'Tabelle Dashboard'!S80</f>
        <v>0.05</v>
      </c>
      <c r="E177" s="398">
        <f>'Tabelle Dashboard'!T80</f>
        <v>7.0000000000000007E-2</v>
      </c>
      <c r="F177" s="397">
        <f>'Tabelle Dashboard'!U80</f>
        <v>0.05</v>
      </c>
      <c r="G177" s="398">
        <f>'Tabelle Dashboard'!V80</f>
        <v>7.4999999999999997E-3</v>
      </c>
      <c r="H177" s="397">
        <f>'Tabelle Dashboard'!W80</f>
        <v>7.4999999999999997E-3</v>
      </c>
    </row>
    <row r="178" spans="1:8" x14ac:dyDescent="0.2">
      <c r="A178" s="381" t="str">
        <f t="shared" si="5"/>
        <v>T4</v>
      </c>
      <c r="B178" s="387" t="str">
        <f t="shared" si="6"/>
        <v>T=2s</v>
      </c>
      <c r="C178" s="395" t="str">
        <f>'Tabelle Dashboard'!R81</f>
        <v>Scenario 12</v>
      </c>
      <c r="D178" s="397">
        <f>'Tabelle Dashboard'!S81</f>
        <v>4.4999999999999998E-2</v>
      </c>
      <c r="E178" s="398">
        <f>'Tabelle Dashboard'!T81</f>
        <v>6.3E-2</v>
      </c>
      <c r="F178" s="397">
        <f>'Tabelle Dashboard'!U81</f>
        <v>4.4999999999999998E-2</v>
      </c>
      <c r="G178" s="398">
        <f>'Tabelle Dashboard'!V81</f>
        <v>6.7999999999999996E-3</v>
      </c>
      <c r="H178" s="397">
        <f>'Tabelle Dashboard'!W81</f>
        <v>6.7999999999999996E-3</v>
      </c>
    </row>
    <row r="179" spans="1:8" x14ac:dyDescent="0.2">
      <c r="A179" s="381" t="str">
        <f t="shared" si="5"/>
        <v>T4</v>
      </c>
      <c r="B179" s="387" t="str">
        <f t="shared" si="6"/>
        <v>T=2s</v>
      </c>
      <c r="C179" s="395" t="str">
        <f>'Tabelle Dashboard'!R82</f>
        <v>Scenario 13</v>
      </c>
      <c r="D179" s="397">
        <f>'Tabelle Dashboard'!S82</f>
        <v>5.7000000000000002E-2</v>
      </c>
      <c r="E179" s="398">
        <f>'Tabelle Dashboard'!T82</f>
        <v>7.9000000000000001E-2</v>
      </c>
      <c r="F179" s="397">
        <f>'Tabelle Dashboard'!U82</f>
        <v>5.6000000000000001E-2</v>
      </c>
      <c r="G179" s="398">
        <f>'Tabelle Dashboard'!V82</f>
        <v>8.6E-3</v>
      </c>
      <c r="H179" s="397">
        <f>'Tabelle Dashboard'!W82</f>
        <v>8.3000000000000001E-3</v>
      </c>
    </row>
    <row r="180" spans="1:8" x14ac:dyDescent="0.2">
      <c r="A180" s="381" t="str">
        <f t="shared" si="5"/>
        <v>T4</v>
      </c>
      <c r="B180" s="387" t="str">
        <f t="shared" si="6"/>
        <v>T=2s</v>
      </c>
      <c r="C180" s="395" t="str">
        <f>'Tabelle Dashboard'!R83</f>
        <v>Scenario 14</v>
      </c>
      <c r="D180" s="397">
        <f>'Tabelle Dashboard'!S83</f>
        <v>0.05</v>
      </c>
      <c r="E180" s="398">
        <f>'Tabelle Dashboard'!T83</f>
        <v>7.0000000000000007E-2</v>
      </c>
      <c r="F180" s="397">
        <f>'Tabelle Dashboard'!U83</f>
        <v>0.05</v>
      </c>
      <c r="G180" s="398">
        <f>'Tabelle Dashboard'!V83</f>
        <v>7.6E-3</v>
      </c>
      <c r="H180" s="397">
        <f>'Tabelle Dashboard'!W83</f>
        <v>7.4999999999999997E-3</v>
      </c>
    </row>
    <row r="181" spans="1:8" x14ac:dyDescent="0.2">
      <c r="A181" s="381" t="str">
        <f t="shared" si="5"/>
        <v>T4</v>
      </c>
      <c r="B181" s="387" t="str">
        <f>B136</f>
        <v>T=2s</v>
      </c>
      <c r="C181" s="395" t="str">
        <f>'Tabelle Dashboard'!R84</f>
        <v>Scenario 15</v>
      </c>
      <c r="D181" s="397">
        <f>'Tabelle Dashboard'!S84</f>
        <v>0.05</v>
      </c>
      <c r="E181" s="398">
        <f>'Tabelle Dashboard'!T84</f>
        <v>7.0000000000000007E-2</v>
      </c>
      <c r="F181" s="397">
        <f>'Tabelle Dashboard'!U84</f>
        <v>0.05</v>
      </c>
      <c r="G181" s="398">
        <f>'Tabelle Dashboard'!V84</f>
        <v>7.6E-3</v>
      </c>
      <c r="H181" s="397">
        <f>'Tabelle Dashboard'!W84</f>
        <v>7.4999999999999997E-3</v>
      </c>
    </row>
    <row r="182" spans="1:8" x14ac:dyDescent="0.2">
      <c r="A182" s="381" t="s">
        <v>1174</v>
      </c>
      <c r="B182" s="387" t="str">
        <f>B137</f>
        <v>T=0s</v>
      </c>
      <c r="C182" s="395" t="str">
        <f>'Tabelle Dashboard'!B91</f>
        <v>Scenario 1</v>
      </c>
      <c r="D182" s="397">
        <f>'Tabelle Dashboard'!C91</f>
        <v>4.8000000000000001E-2</v>
      </c>
      <c r="E182" s="398">
        <f>'Tabelle Dashboard'!D91</f>
        <v>6.8000000000000005E-2</v>
      </c>
      <c r="F182" s="397">
        <f>'Tabelle Dashboard'!E91</f>
        <v>4.8000000000000001E-2</v>
      </c>
      <c r="G182" s="398">
        <f>'Tabelle Dashboard'!F91</f>
        <v>7.1999999999999998E-3</v>
      </c>
      <c r="H182" s="397">
        <f>'Tabelle Dashboard'!G91</f>
        <v>7.3000000000000001E-3</v>
      </c>
    </row>
    <row r="183" spans="1:8" x14ac:dyDescent="0.2">
      <c r="A183" s="381" t="str">
        <f>A182</f>
        <v>T5</v>
      </c>
      <c r="B183" s="387" t="str">
        <f t="shared" ref="B183:B226" si="7">B138</f>
        <v>T=0s</v>
      </c>
      <c r="C183" s="395" t="str">
        <f>'Tabelle Dashboard'!B92</f>
        <v>Scenario 2</v>
      </c>
      <c r="D183" s="397">
        <f>'Tabelle Dashboard'!C92</f>
        <v>5.0999999999999997E-2</v>
      </c>
      <c r="E183" s="398">
        <f>'Tabelle Dashboard'!D92</f>
        <v>7.1999999999999995E-2</v>
      </c>
      <c r="F183" s="397">
        <f>'Tabelle Dashboard'!E92</f>
        <v>5.1999999999999998E-2</v>
      </c>
      <c r="G183" s="398">
        <f>'Tabelle Dashboard'!F92</f>
        <v>7.7000000000000002E-3</v>
      </c>
      <c r="H183" s="397">
        <f>'Tabelle Dashboard'!G92</f>
        <v>7.7999999999999996E-3</v>
      </c>
    </row>
    <row r="184" spans="1:8" x14ac:dyDescent="0.2">
      <c r="A184" s="381" t="str">
        <f t="shared" ref="A184:A226" si="8">A183</f>
        <v>T5</v>
      </c>
      <c r="B184" s="387" t="str">
        <f t="shared" si="7"/>
        <v>T=0s</v>
      </c>
      <c r="C184" s="395" t="str">
        <f>'Tabelle Dashboard'!B93</f>
        <v>Scenario 3</v>
      </c>
      <c r="D184" s="397">
        <f>'Tabelle Dashboard'!C93</f>
        <v>4.4999999999999998E-2</v>
      </c>
      <c r="E184" s="398">
        <f>'Tabelle Dashboard'!D93</f>
        <v>6.3E-2</v>
      </c>
      <c r="F184" s="397">
        <f>'Tabelle Dashboard'!E93</f>
        <v>4.4999999999999998E-2</v>
      </c>
      <c r="G184" s="398">
        <f>'Tabelle Dashboard'!F93</f>
        <v>6.7999999999999996E-3</v>
      </c>
      <c r="H184" s="397">
        <f>'Tabelle Dashboard'!G93</f>
        <v>6.7999999999999996E-3</v>
      </c>
    </row>
    <row r="185" spans="1:8" x14ac:dyDescent="0.2">
      <c r="A185" s="381" t="str">
        <f t="shared" si="8"/>
        <v>T5</v>
      </c>
      <c r="B185" s="387" t="str">
        <f t="shared" si="7"/>
        <v>T=0s</v>
      </c>
      <c r="C185" s="395" t="str">
        <f>'Tabelle Dashboard'!B94</f>
        <v>Scenario 4</v>
      </c>
      <c r="D185" s="397">
        <f>'Tabelle Dashboard'!C94</f>
        <v>4.7E-2</v>
      </c>
      <c r="E185" s="398">
        <f>'Tabelle Dashboard'!D94</f>
        <v>6.7000000000000004E-2</v>
      </c>
      <c r="F185" s="397">
        <f>'Tabelle Dashboard'!E94</f>
        <v>4.8000000000000001E-2</v>
      </c>
      <c r="G185" s="398">
        <f>'Tabelle Dashboard'!F94</f>
        <v>7.1000000000000004E-3</v>
      </c>
      <c r="H185" s="397">
        <f>'Tabelle Dashboard'!G94</f>
        <v>7.3000000000000001E-3</v>
      </c>
    </row>
    <row r="186" spans="1:8" x14ac:dyDescent="0.2">
      <c r="A186" s="381" t="str">
        <f t="shared" si="8"/>
        <v>T5</v>
      </c>
      <c r="B186" s="387" t="str">
        <f t="shared" si="7"/>
        <v>T=0s</v>
      </c>
      <c r="C186" s="395" t="str">
        <f>'Tabelle Dashboard'!B95</f>
        <v>Scenario 5</v>
      </c>
      <c r="D186" s="397">
        <f>'Tabelle Dashboard'!C95</f>
        <v>4.8000000000000001E-2</v>
      </c>
      <c r="E186" s="398">
        <f>'Tabelle Dashboard'!D95</f>
        <v>6.8000000000000005E-2</v>
      </c>
      <c r="F186" s="397">
        <f>'Tabelle Dashboard'!E95</f>
        <v>4.9000000000000002E-2</v>
      </c>
      <c r="G186" s="398">
        <f>'Tabelle Dashboard'!F95</f>
        <v>7.1999999999999998E-3</v>
      </c>
      <c r="H186" s="397">
        <f>'Tabelle Dashboard'!G95</f>
        <v>7.4000000000000003E-3</v>
      </c>
    </row>
    <row r="187" spans="1:8" x14ac:dyDescent="0.2">
      <c r="A187" s="381" t="str">
        <f t="shared" si="8"/>
        <v>T5</v>
      </c>
      <c r="B187" s="387" t="str">
        <f t="shared" si="7"/>
        <v>T=0s</v>
      </c>
      <c r="C187" s="395" t="str">
        <f>'Tabelle Dashboard'!B96</f>
        <v>Scenario 6</v>
      </c>
      <c r="D187" s="397">
        <f>'Tabelle Dashboard'!C96</f>
        <v>4.8000000000000001E-2</v>
      </c>
      <c r="E187" s="398">
        <f>'Tabelle Dashboard'!D96</f>
        <v>6.8000000000000005E-2</v>
      </c>
      <c r="F187" s="397">
        <f>'Tabelle Dashboard'!E96</f>
        <v>4.9000000000000002E-2</v>
      </c>
      <c r="G187" s="398">
        <f>'Tabelle Dashboard'!F96</f>
        <v>7.1999999999999998E-3</v>
      </c>
      <c r="H187" s="397">
        <f>'Tabelle Dashboard'!G96</f>
        <v>7.4000000000000003E-3</v>
      </c>
    </row>
    <row r="188" spans="1:8" x14ac:dyDescent="0.2">
      <c r="A188" s="381" t="str">
        <f t="shared" si="8"/>
        <v>T5</v>
      </c>
      <c r="B188" s="387" t="str">
        <f t="shared" si="7"/>
        <v>T=0s</v>
      </c>
      <c r="C188" s="395" t="str">
        <f>'Tabelle Dashboard'!B97</f>
        <v>Scenario 7</v>
      </c>
      <c r="D188" s="397">
        <f>'Tabelle Dashboard'!C97</f>
        <v>4.5999999999999999E-2</v>
      </c>
      <c r="E188" s="398">
        <f>'Tabelle Dashboard'!D97</f>
        <v>6.5000000000000002E-2</v>
      </c>
      <c r="F188" s="397">
        <f>'Tabelle Dashboard'!E97</f>
        <v>4.7E-2</v>
      </c>
      <c r="G188" s="398">
        <f>'Tabelle Dashboard'!F97</f>
        <v>6.8999999999999999E-3</v>
      </c>
      <c r="H188" s="397">
        <f>'Tabelle Dashboard'!G97</f>
        <v>7.0000000000000001E-3</v>
      </c>
    </row>
    <row r="189" spans="1:8" x14ac:dyDescent="0.2">
      <c r="A189" s="381" t="str">
        <f t="shared" si="8"/>
        <v>T5</v>
      </c>
      <c r="B189" s="387" t="str">
        <f t="shared" si="7"/>
        <v>T=0s</v>
      </c>
      <c r="C189" s="395" t="str">
        <f>'Tabelle Dashboard'!B98</f>
        <v>Scenario 8</v>
      </c>
      <c r="D189" s="397">
        <f>'Tabelle Dashboard'!C98</f>
        <v>4.8000000000000001E-2</v>
      </c>
      <c r="E189" s="398">
        <f>'Tabelle Dashboard'!D98</f>
        <v>6.8000000000000005E-2</v>
      </c>
      <c r="F189" s="397">
        <f>'Tabelle Dashboard'!E98</f>
        <v>4.9000000000000002E-2</v>
      </c>
      <c r="G189" s="398">
        <f>'Tabelle Dashboard'!F98</f>
        <v>7.1999999999999998E-3</v>
      </c>
      <c r="H189" s="397">
        <f>'Tabelle Dashboard'!G98</f>
        <v>7.4000000000000003E-3</v>
      </c>
    </row>
    <row r="190" spans="1:8" x14ac:dyDescent="0.2">
      <c r="A190" s="381" t="str">
        <f t="shared" si="8"/>
        <v>T5</v>
      </c>
      <c r="B190" s="387" t="str">
        <f t="shared" si="7"/>
        <v>T=0s</v>
      </c>
      <c r="C190" s="395" t="str">
        <f>'Tabelle Dashboard'!B99</f>
        <v>Scenario 9</v>
      </c>
      <c r="D190" s="397">
        <f>'Tabelle Dashboard'!C99</f>
        <v>5.5E-2</v>
      </c>
      <c r="E190" s="398">
        <f>'Tabelle Dashboard'!D99</f>
        <v>7.6999999999999999E-2</v>
      </c>
      <c r="F190" s="397">
        <f>'Tabelle Dashboard'!E99</f>
        <v>5.5E-2</v>
      </c>
      <c r="G190" s="398">
        <f>'Tabelle Dashboard'!F99</f>
        <v>8.2000000000000007E-3</v>
      </c>
      <c r="H190" s="397">
        <f>'Tabelle Dashboard'!G99</f>
        <v>8.3000000000000001E-3</v>
      </c>
    </row>
    <row r="191" spans="1:8" x14ac:dyDescent="0.2">
      <c r="A191" s="381" t="str">
        <f t="shared" si="8"/>
        <v>T5</v>
      </c>
      <c r="B191" s="387" t="str">
        <f t="shared" si="7"/>
        <v>T=0s</v>
      </c>
      <c r="C191" s="395" t="str">
        <f>'Tabelle Dashboard'!B100</f>
        <v>Scenario 10</v>
      </c>
      <c r="D191" s="397">
        <f>'Tabelle Dashboard'!C100</f>
        <v>5.5E-2</v>
      </c>
      <c r="E191" s="398">
        <f>'Tabelle Dashboard'!D100</f>
        <v>7.8E-2</v>
      </c>
      <c r="F191" s="397">
        <f>'Tabelle Dashboard'!E100</f>
        <v>5.5E-2</v>
      </c>
      <c r="G191" s="398">
        <f>'Tabelle Dashboard'!F100</f>
        <v>8.5000000000000006E-3</v>
      </c>
      <c r="H191" s="397">
        <f>'Tabelle Dashboard'!G100</f>
        <v>8.3999999999999995E-3</v>
      </c>
    </row>
    <row r="192" spans="1:8" x14ac:dyDescent="0.2">
      <c r="A192" s="381" t="str">
        <f t="shared" si="8"/>
        <v>T5</v>
      </c>
      <c r="B192" s="387" t="str">
        <f t="shared" si="7"/>
        <v>T=0s</v>
      </c>
      <c r="C192" s="395" t="str">
        <f>'Tabelle Dashboard'!B101</f>
        <v>Scenario 11</v>
      </c>
      <c r="D192" s="397">
        <f>'Tabelle Dashboard'!C101</f>
        <v>4.8000000000000001E-2</v>
      </c>
      <c r="E192" s="398">
        <f>'Tabelle Dashboard'!D101</f>
        <v>6.9000000000000006E-2</v>
      </c>
      <c r="F192" s="397">
        <f>'Tabelle Dashboard'!E101</f>
        <v>5.8999999999999997E-2</v>
      </c>
      <c r="G192" s="398">
        <f>'Tabelle Dashboard'!F101</f>
        <v>7.3000000000000001E-3</v>
      </c>
      <c r="H192" s="397">
        <f>'Tabelle Dashboard'!G101</f>
        <v>7.4000000000000003E-3</v>
      </c>
    </row>
    <row r="193" spans="1:8" x14ac:dyDescent="0.2">
      <c r="A193" s="381" t="str">
        <f t="shared" si="8"/>
        <v>T5</v>
      </c>
      <c r="B193" s="387" t="str">
        <f t="shared" si="7"/>
        <v>T=0s</v>
      </c>
      <c r="C193" s="395" t="str">
        <f>'Tabelle Dashboard'!B102</f>
        <v>Scenario 12</v>
      </c>
      <c r="D193" s="397">
        <f>'Tabelle Dashboard'!C102</f>
        <v>4.5999999999999999E-2</v>
      </c>
      <c r="E193" s="398">
        <f>'Tabelle Dashboard'!D102</f>
        <v>6.4000000000000001E-2</v>
      </c>
      <c r="F193" s="397">
        <f>'Tabelle Dashboard'!E102</f>
        <v>4.5999999999999999E-2</v>
      </c>
      <c r="G193" s="398">
        <f>'Tabelle Dashboard'!F102</f>
        <v>6.8999999999999999E-3</v>
      </c>
      <c r="H193" s="397">
        <f>'Tabelle Dashboard'!G102</f>
        <v>6.8999999999999999E-3</v>
      </c>
    </row>
    <row r="194" spans="1:8" x14ac:dyDescent="0.2">
      <c r="A194" s="381" t="str">
        <f t="shared" si="8"/>
        <v>T5</v>
      </c>
      <c r="B194" s="387" t="str">
        <f t="shared" si="7"/>
        <v>T=0s</v>
      </c>
      <c r="C194" s="395" t="str">
        <f>'Tabelle Dashboard'!B103</f>
        <v>Scenario 13</v>
      </c>
      <c r="D194" s="397">
        <f>'Tabelle Dashboard'!C103</f>
        <v>5.5E-2</v>
      </c>
      <c r="E194" s="398">
        <f>'Tabelle Dashboard'!D103</f>
        <v>7.8E-2</v>
      </c>
      <c r="F194" s="397">
        <f>'Tabelle Dashboard'!E103</f>
        <v>5.6000000000000001E-2</v>
      </c>
      <c r="G194" s="398">
        <f>'Tabelle Dashboard'!F103</f>
        <v>8.2000000000000007E-3</v>
      </c>
      <c r="H194" s="397">
        <f>'Tabelle Dashboard'!G103</f>
        <v>8.3999999999999995E-3</v>
      </c>
    </row>
    <row r="195" spans="1:8" x14ac:dyDescent="0.2">
      <c r="A195" s="381" t="str">
        <f t="shared" si="8"/>
        <v>T5</v>
      </c>
      <c r="B195" s="387" t="str">
        <f t="shared" si="7"/>
        <v>T=0s</v>
      </c>
      <c r="C195" s="395" t="str">
        <f>'Tabelle Dashboard'!B104</f>
        <v>Scenario 14</v>
      </c>
      <c r="D195" s="397">
        <f>'Tabelle Dashboard'!C104</f>
        <v>0.05</v>
      </c>
      <c r="E195" s="398">
        <f>'Tabelle Dashboard'!D104</f>
        <v>7.0999999999999994E-2</v>
      </c>
      <c r="F195" s="397">
        <f>'Tabelle Dashboard'!E104</f>
        <v>0.05</v>
      </c>
      <c r="G195" s="398">
        <f>'Tabelle Dashboard'!F104</f>
        <v>7.6E-3</v>
      </c>
      <c r="H195" s="397">
        <f>'Tabelle Dashboard'!G104</f>
        <v>7.6E-3</v>
      </c>
    </row>
    <row r="196" spans="1:8" x14ac:dyDescent="0.2">
      <c r="A196" s="381" t="str">
        <f t="shared" si="8"/>
        <v>T5</v>
      </c>
      <c r="B196" s="387" t="str">
        <f t="shared" si="7"/>
        <v>T=0s</v>
      </c>
      <c r="C196" s="395" t="str">
        <f>'Tabelle Dashboard'!B105</f>
        <v>Scenario 15</v>
      </c>
      <c r="D196" s="397">
        <f>'Tabelle Dashboard'!C105</f>
        <v>5.0999999999999997E-2</v>
      </c>
      <c r="E196" s="398">
        <f>'Tabelle Dashboard'!D105</f>
        <v>7.2999999999999995E-2</v>
      </c>
      <c r="F196" s="397">
        <f>'Tabelle Dashboard'!E105</f>
        <v>5.1999999999999998E-2</v>
      </c>
      <c r="G196" s="398">
        <f>'Tabelle Dashboard'!F105</f>
        <v>7.7000000000000002E-3</v>
      </c>
      <c r="H196" s="397">
        <f>'Tabelle Dashboard'!G105</f>
        <v>7.9000000000000008E-3</v>
      </c>
    </row>
    <row r="197" spans="1:8" x14ac:dyDescent="0.2">
      <c r="A197" s="381" t="str">
        <f t="shared" si="8"/>
        <v>T5</v>
      </c>
      <c r="B197" s="387" t="str">
        <f t="shared" si="7"/>
        <v>T=1s</v>
      </c>
      <c r="C197" s="395" t="str">
        <f>'Tabelle Dashboard'!J91</f>
        <v>Scenario 1</v>
      </c>
      <c r="D197" s="397">
        <f>'Tabelle Dashboard'!K91</f>
        <v>0.05</v>
      </c>
      <c r="E197" s="398">
        <f>'Tabelle Dashboard'!L91</f>
        <v>7.0999999999999994E-2</v>
      </c>
      <c r="F197" s="397">
        <f>'Tabelle Dashboard'!M91</f>
        <v>0.05</v>
      </c>
      <c r="G197" s="398">
        <f>'Tabelle Dashboard'!N91</f>
        <v>7.4999999999999997E-3</v>
      </c>
      <c r="H197" s="397">
        <f>'Tabelle Dashboard'!O91</f>
        <v>7.6E-3</v>
      </c>
    </row>
    <row r="198" spans="1:8" x14ac:dyDescent="0.2">
      <c r="A198" s="381" t="str">
        <f t="shared" si="8"/>
        <v>T5</v>
      </c>
      <c r="B198" s="387" t="str">
        <f t="shared" si="7"/>
        <v>T=1s</v>
      </c>
      <c r="C198" s="395" t="str">
        <f>'Tabelle Dashboard'!J92</f>
        <v>Scenario 2</v>
      </c>
      <c r="D198" s="397">
        <f>'Tabelle Dashboard'!K92</f>
        <v>4.4999999999999998E-2</v>
      </c>
      <c r="E198" s="398">
        <f>'Tabelle Dashboard'!L92</f>
        <v>6.3E-2</v>
      </c>
      <c r="F198" s="397">
        <f>'Tabelle Dashboard'!M92</f>
        <v>4.4999999999999998E-2</v>
      </c>
      <c r="G198" s="398">
        <f>'Tabelle Dashboard'!N92</f>
        <v>6.7000000000000002E-3</v>
      </c>
      <c r="H198" s="397">
        <f>'Tabelle Dashboard'!O92</f>
        <v>6.7999999999999996E-3</v>
      </c>
    </row>
    <row r="199" spans="1:8" x14ac:dyDescent="0.2">
      <c r="A199" s="381" t="str">
        <f t="shared" si="8"/>
        <v>T5</v>
      </c>
      <c r="B199" s="387" t="str">
        <f t="shared" si="7"/>
        <v>T=1s</v>
      </c>
      <c r="C199" s="395" t="str">
        <f>'Tabelle Dashboard'!J93</f>
        <v>Scenario 3</v>
      </c>
      <c r="D199" s="397">
        <f>'Tabelle Dashboard'!K93</f>
        <v>5.1999999999999998E-2</v>
      </c>
      <c r="E199" s="398">
        <f>'Tabelle Dashboard'!L93</f>
        <v>7.2999999999999995E-2</v>
      </c>
      <c r="F199" s="397">
        <f>'Tabelle Dashboard'!M93</f>
        <v>5.1999999999999998E-2</v>
      </c>
      <c r="G199" s="398">
        <f>'Tabelle Dashboard'!N93</f>
        <v>7.7999999999999996E-3</v>
      </c>
      <c r="H199" s="397">
        <f>'Tabelle Dashboard'!O93</f>
        <v>7.7999999999999996E-3</v>
      </c>
    </row>
    <row r="200" spans="1:8" x14ac:dyDescent="0.2">
      <c r="A200" s="381" t="str">
        <f t="shared" si="8"/>
        <v>T5</v>
      </c>
      <c r="B200" s="387" t="str">
        <f t="shared" si="7"/>
        <v>T=1s</v>
      </c>
      <c r="C200" s="395" t="str">
        <f>'Tabelle Dashboard'!J94</f>
        <v>Scenario 4</v>
      </c>
      <c r="D200" s="397">
        <f>'Tabelle Dashboard'!K94</f>
        <v>4.9000000000000002E-2</v>
      </c>
      <c r="E200" s="398">
        <f>'Tabelle Dashboard'!L94</f>
        <v>7.0000000000000007E-2</v>
      </c>
      <c r="F200" s="397">
        <f>'Tabelle Dashboard'!M94</f>
        <v>0.05</v>
      </c>
      <c r="G200" s="398">
        <f>'Tabelle Dashboard'!N94</f>
        <v>7.4000000000000003E-3</v>
      </c>
      <c r="H200" s="397">
        <f>'Tabelle Dashboard'!O94</f>
        <v>7.4999999999999997E-3</v>
      </c>
    </row>
    <row r="201" spans="1:8" x14ac:dyDescent="0.2">
      <c r="A201" s="381" t="str">
        <f t="shared" si="8"/>
        <v>T5</v>
      </c>
      <c r="B201" s="387" t="str">
        <f t="shared" si="7"/>
        <v>T=1s</v>
      </c>
      <c r="C201" s="395" t="str">
        <f>'Tabelle Dashboard'!J95</f>
        <v>Scenario 5</v>
      </c>
      <c r="D201" s="397">
        <f>'Tabelle Dashboard'!K95</f>
        <v>4.9000000000000002E-2</v>
      </c>
      <c r="E201" s="398">
        <f>'Tabelle Dashboard'!L95</f>
        <v>7.0000000000000007E-2</v>
      </c>
      <c r="F201" s="397">
        <f>'Tabelle Dashboard'!M95</f>
        <v>0.05</v>
      </c>
      <c r="G201" s="398">
        <f>'Tabelle Dashboard'!N95</f>
        <v>7.4999999999999997E-3</v>
      </c>
      <c r="H201" s="397">
        <f>'Tabelle Dashboard'!O95</f>
        <v>7.7000000000000002E-3</v>
      </c>
    </row>
    <row r="202" spans="1:8" x14ac:dyDescent="0.2">
      <c r="A202" s="381" t="str">
        <f t="shared" si="8"/>
        <v>T5</v>
      </c>
      <c r="B202" s="387" t="str">
        <f t="shared" si="7"/>
        <v>T=1s</v>
      </c>
      <c r="C202" s="395" t="str">
        <f>'Tabelle Dashboard'!J96</f>
        <v>Scenario 6</v>
      </c>
      <c r="D202" s="397">
        <f>'Tabelle Dashboard'!K96</f>
        <v>5.0999999999999997E-2</v>
      </c>
      <c r="E202" s="398">
        <f>'Tabelle Dashboard'!L96</f>
        <v>7.1999999999999995E-2</v>
      </c>
      <c r="F202" s="397">
        <f>'Tabelle Dashboard'!M96</f>
        <v>5.1999999999999998E-2</v>
      </c>
      <c r="G202" s="398">
        <f>'Tabelle Dashboard'!N96</f>
        <v>7.6E-3</v>
      </c>
      <c r="H202" s="397">
        <f>'Tabelle Dashboard'!O96</f>
        <v>7.7999999999999996E-3</v>
      </c>
    </row>
    <row r="203" spans="1:8" x14ac:dyDescent="0.2">
      <c r="A203" s="381" t="str">
        <f t="shared" si="8"/>
        <v>T5</v>
      </c>
      <c r="B203" s="387" t="str">
        <f t="shared" si="7"/>
        <v>T=1s</v>
      </c>
      <c r="C203" s="395" t="str">
        <f>'Tabelle Dashboard'!J97</f>
        <v>Scenario 7</v>
      </c>
      <c r="D203" s="397">
        <f>'Tabelle Dashboard'!K97</f>
        <v>4.7E-2</v>
      </c>
      <c r="E203" s="398">
        <f>'Tabelle Dashboard'!L97</f>
        <v>6.7000000000000004E-2</v>
      </c>
      <c r="F203" s="397">
        <f>'Tabelle Dashboard'!M97</f>
        <v>4.8000000000000001E-2</v>
      </c>
      <c r="G203" s="398">
        <f>'Tabelle Dashboard'!N97</f>
        <v>7.1000000000000004E-3</v>
      </c>
      <c r="H203" s="397">
        <f>'Tabelle Dashboard'!O97</f>
        <v>7.3000000000000001E-3</v>
      </c>
    </row>
    <row r="204" spans="1:8" x14ac:dyDescent="0.2">
      <c r="A204" s="381" t="str">
        <f t="shared" si="8"/>
        <v>T5</v>
      </c>
      <c r="B204" s="387" t="str">
        <f t="shared" si="7"/>
        <v>T=1s</v>
      </c>
      <c r="C204" s="395" t="str">
        <f>'Tabelle Dashboard'!J98</f>
        <v>Scenario 8</v>
      </c>
      <c r="D204" s="397">
        <f>'Tabelle Dashboard'!K98</f>
        <v>0.05</v>
      </c>
      <c r="E204" s="398">
        <f>'Tabelle Dashboard'!L98</f>
        <v>7.0000000000000007E-2</v>
      </c>
      <c r="F204" s="397">
        <f>'Tabelle Dashboard'!M98</f>
        <v>0.05</v>
      </c>
      <c r="G204" s="398">
        <f>'Tabelle Dashboard'!N98</f>
        <v>7.4999999999999997E-3</v>
      </c>
      <c r="H204" s="397">
        <f>'Tabelle Dashboard'!O98</f>
        <v>7.4999999999999997E-3</v>
      </c>
    </row>
    <row r="205" spans="1:8" x14ac:dyDescent="0.2">
      <c r="A205" s="381" t="str">
        <f t="shared" si="8"/>
        <v>T5</v>
      </c>
      <c r="B205" s="387" t="str">
        <f t="shared" si="7"/>
        <v>T=1s</v>
      </c>
      <c r="C205" s="395" t="str">
        <f>'Tabelle Dashboard'!J99</f>
        <v>Scenario 9</v>
      </c>
      <c r="D205" s="397">
        <f>'Tabelle Dashboard'!K99</f>
        <v>5.0999999999999997E-2</v>
      </c>
      <c r="E205" s="398">
        <f>'Tabelle Dashboard'!L99</f>
        <v>7.1999999999999995E-2</v>
      </c>
      <c r="F205" s="397">
        <f>'Tabelle Dashboard'!M99</f>
        <v>5.1999999999999998E-2</v>
      </c>
      <c r="G205" s="398">
        <f>'Tabelle Dashboard'!N99</f>
        <v>7.6E-3</v>
      </c>
      <c r="H205" s="397">
        <f>'Tabelle Dashboard'!O99</f>
        <v>7.7999999999999996E-3</v>
      </c>
    </row>
    <row r="206" spans="1:8" x14ac:dyDescent="0.2">
      <c r="A206" s="381" t="str">
        <f t="shared" si="8"/>
        <v>T5</v>
      </c>
      <c r="B206" s="387" t="str">
        <f t="shared" si="7"/>
        <v>T=1s</v>
      </c>
      <c r="C206" s="395" t="str">
        <f>'Tabelle Dashboard'!J100</f>
        <v>Scenario 10</v>
      </c>
      <c r="D206" s="397">
        <f>'Tabelle Dashboard'!K100</f>
        <v>5.7000000000000002E-2</v>
      </c>
      <c r="E206" s="398">
        <f>'Tabelle Dashboard'!L100</f>
        <v>7.9000000000000001E-2</v>
      </c>
      <c r="F206" s="397">
        <f>'Tabelle Dashboard'!M100</f>
        <v>5.7000000000000002E-2</v>
      </c>
      <c r="G206" s="398">
        <f>'Tabelle Dashboard'!N100</f>
        <v>8.5000000000000006E-3</v>
      </c>
      <c r="H206" s="397">
        <f>'Tabelle Dashboard'!O100</f>
        <v>8.5000000000000006E-3</v>
      </c>
    </row>
    <row r="207" spans="1:8" x14ac:dyDescent="0.2">
      <c r="A207" s="381" t="str">
        <f t="shared" si="8"/>
        <v>T5</v>
      </c>
      <c r="B207" s="387" t="str">
        <f t="shared" si="7"/>
        <v>T=1s</v>
      </c>
      <c r="C207" s="395" t="str">
        <f>'Tabelle Dashboard'!J101</f>
        <v>Scenario 11</v>
      </c>
      <c r="D207" s="397">
        <f>'Tabelle Dashboard'!K101</f>
        <v>0.05</v>
      </c>
      <c r="E207" s="398">
        <f>'Tabelle Dashboard'!L101</f>
        <v>7.0000000000000007E-2</v>
      </c>
      <c r="F207" s="397">
        <f>'Tabelle Dashboard'!M101</f>
        <v>0.05</v>
      </c>
      <c r="G207" s="398">
        <f>'Tabelle Dashboard'!N101</f>
        <v>7.4999999999999997E-3</v>
      </c>
      <c r="H207" s="397">
        <f>'Tabelle Dashboard'!O101</f>
        <v>7.4999999999999997E-3</v>
      </c>
    </row>
    <row r="208" spans="1:8" x14ac:dyDescent="0.2">
      <c r="A208" s="381" t="str">
        <f t="shared" si="8"/>
        <v>T5</v>
      </c>
      <c r="B208" s="387" t="str">
        <f t="shared" si="7"/>
        <v>T=1s</v>
      </c>
      <c r="C208" s="395" t="str">
        <f>'Tabelle Dashboard'!J102</f>
        <v>Scenario 12</v>
      </c>
      <c r="D208" s="397">
        <f>'Tabelle Dashboard'!K102</f>
        <v>4.5999999999999999E-2</v>
      </c>
      <c r="E208" s="398">
        <f>'Tabelle Dashboard'!L102</f>
        <v>6.5000000000000002E-2</v>
      </c>
      <c r="F208" s="397">
        <f>'Tabelle Dashboard'!M102</f>
        <v>4.5999999999999999E-2</v>
      </c>
      <c r="G208" s="398">
        <f>'Tabelle Dashboard'!N102</f>
        <v>6.8999999999999999E-3</v>
      </c>
      <c r="H208" s="397">
        <f>'Tabelle Dashboard'!O102</f>
        <v>6.8999999999999999E-3</v>
      </c>
    </row>
    <row r="209" spans="1:8" x14ac:dyDescent="0.2">
      <c r="A209" s="381" t="str">
        <f t="shared" si="8"/>
        <v>T5</v>
      </c>
      <c r="B209" s="387" t="str">
        <f t="shared" si="7"/>
        <v>T=1s</v>
      </c>
      <c r="C209" s="395" t="str">
        <f>'Tabelle Dashboard'!J103</f>
        <v>Scenario 13</v>
      </c>
      <c r="D209" s="397">
        <f>'Tabelle Dashboard'!K103</f>
        <v>5.7000000000000002E-2</v>
      </c>
      <c r="E209" s="398">
        <f>'Tabelle Dashboard'!L103</f>
        <v>7.9000000000000001E-2</v>
      </c>
      <c r="F209" s="397">
        <f>'Tabelle Dashboard'!M103</f>
        <v>5.6000000000000001E-2</v>
      </c>
      <c r="G209" s="398">
        <f>'Tabelle Dashboard'!N103</f>
        <v>8.5000000000000006E-3</v>
      </c>
      <c r="H209" s="397">
        <f>'Tabelle Dashboard'!O103</f>
        <v>8.5000000000000006E-3</v>
      </c>
    </row>
    <row r="210" spans="1:8" x14ac:dyDescent="0.2">
      <c r="A210" s="381" t="str">
        <f t="shared" si="8"/>
        <v>T5</v>
      </c>
      <c r="B210" s="387" t="str">
        <f t="shared" si="7"/>
        <v>T=1s</v>
      </c>
      <c r="C210" s="395" t="str">
        <f>'Tabelle Dashboard'!J104</f>
        <v>Scenario 14</v>
      </c>
      <c r="D210" s="397">
        <f>'Tabelle Dashboard'!K104</f>
        <v>0.05</v>
      </c>
      <c r="E210" s="398">
        <f>'Tabelle Dashboard'!L104</f>
        <v>7.0999999999999994E-2</v>
      </c>
      <c r="F210" s="397">
        <f>'Tabelle Dashboard'!M104</f>
        <v>0.05</v>
      </c>
      <c r="G210" s="398">
        <f>'Tabelle Dashboard'!N104</f>
        <v>7.6E-3</v>
      </c>
      <c r="H210" s="397">
        <f>'Tabelle Dashboard'!O104</f>
        <v>7.6E-3</v>
      </c>
    </row>
    <row r="211" spans="1:8" x14ac:dyDescent="0.2">
      <c r="A211" s="381" t="str">
        <f t="shared" si="8"/>
        <v>T5</v>
      </c>
      <c r="B211" s="387" t="str">
        <f t="shared" si="7"/>
        <v>T=1s</v>
      </c>
      <c r="C211" s="395" t="str">
        <f>'Tabelle Dashboard'!J105</f>
        <v>Scenario 15</v>
      </c>
      <c r="D211" s="397">
        <f>'Tabelle Dashboard'!K105</f>
        <v>5.2999999999999999E-2</v>
      </c>
      <c r="E211" s="398">
        <f>'Tabelle Dashboard'!L105</f>
        <v>7.4999999999999997E-2</v>
      </c>
      <c r="F211" s="397">
        <f>'Tabelle Dashboard'!M105</f>
        <v>5.3999999999999999E-2</v>
      </c>
      <c r="G211" s="398">
        <f>'Tabelle Dashboard'!N105</f>
        <v>8.0000000000000002E-3</v>
      </c>
      <c r="H211" s="397">
        <f>'Tabelle Dashboard'!O105</f>
        <v>8.2000000000000007E-3</v>
      </c>
    </row>
    <row r="212" spans="1:8" x14ac:dyDescent="0.2">
      <c r="A212" s="381" t="str">
        <f t="shared" si="8"/>
        <v>T5</v>
      </c>
      <c r="B212" s="387" t="str">
        <f t="shared" si="7"/>
        <v>T=2s</v>
      </c>
      <c r="C212" s="395" t="str">
        <f>'Tabelle Dashboard'!R91</f>
        <v>Scenario 1</v>
      </c>
      <c r="D212" s="397">
        <f>'Tabelle Dashboard'!S91</f>
        <v>0.05</v>
      </c>
      <c r="E212" s="398">
        <f>'Tabelle Dashboard'!T91</f>
        <v>7.0000000000000007E-2</v>
      </c>
      <c r="F212" s="397">
        <f>'Tabelle Dashboard'!U91</f>
        <v>0.05</v>
      </c>
      <c r="G212" s="398">
        <f>'Tabelle Dashboard'!V91</f>
        <v>7.4999999999999997E-3</v>
      </c>
      <c r="H212" s="397">
        <f>'Tabelle Dashboard'!W91</f>
        <v>7.4999999999999997E-3</v>
      </c>
    </row>
    <row r="213" spans="1:8" x14ac:dyDescent="0.2">
      <c r="A213" s="381" t="str">
        <f t="shared" si="8"/>
        <v>T5</v>
      </c>
      <c r="B213" s="387" t="str">
        <f t="shared" si="7"/>
        <v>T=2s</v>
      </c>
      <c r="C213" s="395" t="str">
        <f>'Tabelle Dashboard'!R92</f>
        <v>Scenario 2</v>
      </c>
      <c r="D213" s="397">
        <f>'Tabelle Dashboard'!S92</f>
        <v>5.0999999999999997E-2</v>
      </c>
      <c r="E213" s="398">
        <f>'Tabelle Dashboard'!T92</f>
        <v>7.2999999999999995E-2</v>
      </c>
      <c r="F213" s="397">
        <f>'Tabelle Dashboard'!U92</f>
        <v>5.1999999999999998E-2</v>
      </c>
      <c r="G213" s="398">
        <f>'Tabelle Dashboard'!V92</f>
        <v>7.7000000000000002E-3</v>
      </c>
      <c r="H213" s="397">
        <f>'Tabelle Dashboard'!W92</f>
        <v>7.6E-3</v>
      </c>
    </row>
    <row r="214" spans="1:8" x14ac:dyDescent="0.2">
      <c r="A214" s="381" t="str">
        <f t="shared" si="8"/>
        <v>T5</v>
      </c>
      <c r="B214" s="387" t="str">
        <f t="shared" si="7"/>
        <v>T=2s</v>
      </c>
      <c r="C214" s="395" t="str">
        <f>'Tabelle Dashboard'!R93</f>
        <v>Scenario 3</v>
      </c>
      <c r="D214" s="397">
        <f>'Tabelle Dashboard'!S93</f>
        <v>5.0999999999999997E-2</v>
      </c>
      <c r="E214" s="398">
        <f>'Tabelle Dashboard'!T93</f>
        <v>7.1999999999999995E-2</v>
      </c>
      <c r="F214" s="397">
        <f>'Tabelle Dashboard'!U93</f>
        <v>5.0999999999999997E-2</v>
      </c>
      <c r="G214" s="398">
        <f>'Tabelle Dashboard'!V93</f>
        <v>7.7000000000000002E-3</v>
      </c>
      <c r="H214" s="397">
        <f>'Tabelle Dashboard'!W93</f>
        <v>7.6E-3</v>
      </c>
    </row>
    <row r="215" spans="1:8" x14ac:dyDescent="0.2">
      <c r="A215" s="381" t="str">
        <f t="shared" si="8"/>
        <v>T5</v>
      </c>
      <c r="B215" s="387" t="str">
        <f t="shared" si="7"/>
        <v>T=2s</v>
      </c>
      <c r="C215" s="395" t="str">
        <f>'Tabelle Dashboard'!R94</f>
        <v>Scenario 4</v>
      </c>
      <c r="D215" s="397">
        <f>'Tabelle Dashboard'!S94</f>
        <v>0.05</v>
      </c>
      <c r="E215" s="398">
        <f>'Tabelle Dashboard'!T94</f>
        <v>7.0000000000000007E-2</v>
      </c>
      <c r="F215" s="397">
        <f>'Tabelle Dashboard'!U94</f>
        <v>0.05</v>
      </c>
      <c r="G215" s="398">
        <f>'Tabelle Dashboard'!V94</f>
        <v>7.4999999999999997E-3</v>
      </c>
      <c r="H215" s="397">
        <f>'Tabelle Dashboard'!W94</f>
        <v>7.4999999999999997E-3</v>
      </c>
    </row>
    <row r="216" spans="1:8" x14ac:dyDescent="0.2">
      <c r="A216" s="381" t="str">
        <f t="shared" si="8"/>
        <v>T5</v>
      </c>
      <c r="B216" s="387" t="str">
        <f t="shared" si="7"/>
        <v>T=2s</v>
      </c>
      <c r="C216" s="395" t="str">
        <f>'Tabelle Dashboard'!R95</f>
        <v>Scenario 5</v>
      </c>
      <c r="D216" s="397">
        <f>'Tabelle Dashboard'!S95</f>
        <v>0.05</v>
      </c>
      <c r="E216" s="398">
        <f>'Tabelle Dashboard'!T95</f>
        <v>7.0999999999999994E-2</v>
      </c>
      <c r="F216" s="397">
        <f>'Tabelle Dashboard'!U95</f>
        <v>0.05</v>
      </c>
      <c r="G216" s="398">
        <f>'Tabelle Dashboard'!V95</f>
        <v>7.6E-3</v>
      </c>
      <c r="H216" s="397">
        <f>'Tabelle Dashboard'!W95</f>
        <v>7.6E-3</v>
      </c>
    </row>
    <row r="217" spans="1:8" x14ac:dyDescent="0.2">
      <c r="A217" s="381" t="str">
        <f t="shared" si="8"/>
        <v>T5</v>
      </c>
      <c r="B217" s="387" t="str">
        <f t="shared" si="7"/>
        <v>T=2s</v>
      </c>
      <c r="C217" s="395" t="str">
        <f>'Tabelle Dashboard'!R96</f>
        <v>Scenario 6</v>
      </c>
      <c r="D217" s="397">
        <f>'Tabelle Dashboard'!S96</f>
        <v>5.1999999999999998E-2</v>
      </c>
      <c r="E217" s="398">
        <f>'Tabelle Dashboard'!T96</f>
        <v>7.2999999999999995E-2</v>
      </c>
      <c r="F217" s="397">
        <f>'Tabelle Dashboard'!U96</f>
        <v>5.1999999999999998E-2</v>
      </c>
      <c r="G217" s="398">
        <f>'Tabelle Dashboard'!V96</f>
        <v>7.7999999999999996E-3</v>
      </c>
      <c r="H217" s="397">
        <f>'Tabelle Dashboard'!W96</f>
        <v>7.7999999999999996E-3</v>
      </c>
    </row>
    <row r="218" spans="1:8" x14ac:dyDescent="0.2">
      <c r="A218" s="381" t="str">
        <f t="shared" si="8"/>
        <v>T5</v>
      </c>
      <c r="B218" s="387" t="str">
        <f t="shared" si="7"/>
        <v>T=2s</v>
      </c>
      <c r="C218" s="395" t="str">
        <f>'Tabelle Dashboard'!R97</f>
        <v>Scenario 7</v>
      </c>
      <c r="D218" s="397">
        <f>'Tabelle Dashboard'!S97</f>
        <v>4.7E-2</v>
      </c>
      <c r="E218" s="398">
        <f>'Tabelle Dashboard'!T97</f>
        <v>6.7000000000000004E-2</v>
      </c>
      <c r="F218" s="397">
        <f>'Tabelle Dashboard'!U97</f>
        <v>4.7E-2</v>
      </c>
      <c r="G218" s="398">
        <f>'Tabelle Dashboard'!V97</f>
        <v>7.1000000000000004E-3</v>
      </c>
      <c r="H218" s="397">
        <f>'Tabelle Dashboard'!W97</f>
        <v>7.1000000000000004E-3</v>
      </c>
    </row>
    <row r="219" spans="1:8" x14ac:dyDescent="0.2">
      <c r="A219" s="381" t="str">
        <f t="shared" si="8"/>
        <v>T5</v>
      </c>
      <c r="B219" s="387" t="str">
        <f t="shared" si="7"/>
        <v>T=2s</v>
      </c>
      <c r="C219" s="395" t="str">
        <f>'Tabelle Dashboard'!R98</f>
        <v>Scenario 8</v>
      </c>
      <c r="D219" s="397">
        <f>'Tabelle Dashboard'!S98</f>
        <v>4.9000000000000002E-2</v>
      </c>
      <c r="E219" s="398">
        <f>'Tabelle Dashboard'!T98</f>
        <v>6.9000000000000006E-2</v>
      </c>
      <c r="F219" s="397">
        <f>'Tabelle Dashboard'!U98</f>
        <v>4.9000000000000002E-2</v>
      </c>
      <c r="G219" s="398">
        <f>'Tabelle Dashboard'!V98</f>
        <v>7.4000000000000003E-3</v>
      </c>
      <c r="H219" s="397">
        <f>'Tabelle Dashboard'!W98</f>
        <v>7.3000000000000001E-3</v>
      </c>
    </row>
    <row r="220" spans="1:8" x14ac:dyDescent="0.2">
      <c r="A220" s="381" t="str">
        <f t="shared" si="8"/>
        <v>T5</v>
      </c>
      <c r="B220" s="387" t="str">
        <f t="shared" si="7"/>
        <v>T=2s</v>
      </c>
      <c r="C220" s="395" t="str">
        <f>'Tabelle Dashboard'!R99</f>
        <v>Scenario 9</v>
      </c>
      <c r="D220" s="397">
        <f>'Tabelle Dashboard'!S99</f>
        <v>4.4999999999999998E-2</v>
      </c>
      <c r="E220" s="398">
        <f>'Tabelle Dashboard'!T99</f>
        <v>6.3E-2</v>
      </c>
      <c r="F220" s="397">
        <f>'Tabelle Dashboard'!U99</f>
        <v>4.4999999999999998E-2</v>
      </c>
      <c r="G220" s="398">
        <f>'Tabelle Dashboard'!V99</f>
        <v>6.7000000000000002E-3</v>
      </c>
      <c r="H220" s="397">
        <f>'Tabelle Dashboard'!W99</f>
        <v>6.7000000000000002E-3</v>
      </c>
    </row>
    <row r="221" spans="1:8" x14ac:dyDescent="0.2">
      <c r="A221" s="381" t="str">
        <f t="shared" si="8"/>
        <v>T5</v>
      </c>
      <c r="B221" s="387" t="str">
        <f t="shared" si="7"/>
        <v>T=2s</v>
      </c>
      <c r="C221" s="395" t="str">
        <f>'Tabelle Dashboard'!R100</f>
        <v>Scenario 10</v>
      </c>
      <c r="D221" s="397">
        <f>'Tabelle Dashboard'!S100</f>
        <v>5.3999999999999999E-2</v>
      </c>
      <c r="E221" s="398">
        <f>'Tabelle Dashboard'!T100</f>
        <v>7.5999999999999998E-2</v>
      </c>
      <c r="F221" s="397">
        <f>'Tabelle Dashboard'!U100</f>
        <v>5.2999999999999999E-2</v>
      </c>
      <c r="G221" s="398">
        <f>'Tabelle Dashboard'!V100</f>
        <v>8.2000000000000007E-3</v>
      </c>
      <c r="H221" s="397">
        <f>'Tabelle Dashboard'!W100</f>
        <v>8.0000000000000002E-3</v>
      </c>
    </row>
    <row r="222" spans="1:8" x14ac:dyDescent="0.2">
      <c r="A222" s="381" t="str">
        <f t="shared" si="8"/>
        <v>T5</v>
      </c>
      <c r="B222" s="387" t="str">
        <f>B177</f>
        <v>T=2s</v>
      </c>
      <c r="C222" s="395" t="str">
        <f>'Tabelle Dashboard'!R101</f>
        <v>Scenario 11</v>
      </c>
      <c r="D222" s="397">
        <f>'Tabelle Dashboard'!S101</f>
        <v>4.9000000000000002E-2</v>
      </c>
      <c r="E222" s="398">
        <f>'Tabelle Dashboard'!T101</f>
        <v>6.9000000000000006E-2</v>
      </c>
      <c r="F222" s="397">
        <f>'Tabelle Dashboard'!U101</f>
        <v>4.9000000000000002E-2</v>
      </c>
      <c r="G222" s="398">
        <f>'Tabelle Dashboard'!V101</f>
        <v>7.4000000000000003E-3</v>
      </c>
      <c r="H222" s="397">
        <f>'Tabelle Dashboard'!W101</f>
        <v>7.3000000000000001E-3</v>
      </c>
    </row>
    <row r="223" spans="1:8" x14ac:dyDescent="0.2">
      <c r="A223" s="381" t="str">
        <f t="shared" si="8"/>
        <v>T5</v>
      </c>
      <c r="B223" s="387" t="str">
        <f t="shared" si="7"/>
        <v>T=2s</v>
      </c>
      <c r="C223" s="395" t="str">
        <f>'Tabelle Dashboard'!R102</f>
        <v>Scenario 12</v>
      </c>
      <c r="D223" s="397">
        <f>'Tabelle Dashboard'!S102</f>
        <v>4.4999999999999998E-2</v>
      </c>
      <c r="E223" s="398">
        <f>'Tabelle Dashboard'!T102</f>
        <v>6.3E-2</v>
      </c>
      <c r="F223" s="397">
        <f>'Tabelle Dashboard'!U102</f>
        <v>4.4999999999999998E-2</v>
      </c>
      <c r="G223" s="398">
        <f>'Tabelle Dashboard'!V102</f>
        <v>6.7999999999999996E-3</v>
      </c>
      <c r="H223" s="397">
        <f>'Tabelle Dashboard'!W102</f>
        <v>6.7999999999999996E-3</v>
      </c>
    </row>
    <row r="224" spans="1:8" x14ac:dyDescent="0.2">
      <c r="A224" s="381" t="str">
        <f t="shared" si="8"/>
        <v>T5</v>
      </c>
      <c r="B224" s="387" t="str">
        <f>B179</f>
        <v>T=2s</v>
      </c>
      <c r="C224" s="395" t="str">
        <f>'Tabelle Dashboard'!R103</f>
        <v>Scenario 13</v>
      </c>
      <c r="D224" s="397">
        <f>'Tabelle Dashboard'!S103</f>
        <v>5.3999999999999999E-2</v>
      </c>
      <c r="E224" s="398">
        <f>'Tabelle Dashboard'!T103</f>
        <v>7.5999999999999998E-2</v>
      </c>
      <c r="F224" s="397">
        <f>'Tabelle Dashboard'!U103</f>
        <v>5.2999999999999999E-2</v>
      </c>
      <c r="G224" s="398">
        <f>'Tabelle Dashboard'!V103</f>
        <v>8.2000000000000007E-3</v>
      </c>
      <c r="H224" s="397">
        <f>'Tabelle Dashboard'!W103</f>
        <v>8.0999999999999996E-3</v>
      </c>
    </row>
    <row r="225" spans="1:8" x14ac:dyDescent="0.2">
      <c r="A225" s="381" t="str">
        <f t="shared" si="8"/>
        <v>T5</v>
      </c>
      <c r="B225" s="387" t="str">
        <f t="shared" si="7"/>
        <v>T=2s</v>
      </c>
      <c r="C225" s="395" t="str">
        <f>'Tabelle Dashboard'!R104</f>
        <v>Scenario 14</v>
      </c>
      <c r="D225" s="397">
        <f>'Tabelle Dashboard'!S104</f>
        <v>4.9000000000000002E-2</v>
      </c>
      <c r="E225" s="398">
        <f>'Tabelle Dashboard'!T104</f>
        <v>6.9000000000000006E-2</v>
      </c>
      <c r="F225" s="397">
        <f>'Tabelle Dashboard'!U104</f>
        <v>4.9000000000000002E-2</v>
      </c>
      <c r="G225" s="398">
        <f>'Tabelle Dashboard'!V104</f>
        <v>7.4000000000000003E-3</v>
      </c>
      <c r="H225" s="397">
        <f>'Tabelle Dashboard'!W104</f>
        <v>7.3000000000000001E-3</v>
      </c>
    </row>
    <row r="226" spans="1:8" x14ac:dyDescent="0.2">
      <c r="A226" s="381" t="str">
        <f t="shared" si="8"/>
        <v>T5</v>
      </c>
      <c r="B226" s="387" t="str">
        <f t="shared" si="7"/>
        <v>T=2s</v>
      </c>
      <c r="C226" s="395" t="str">
        <f>'Tabelle Dashboard'!R105</f>
        <v>Scenario 15</v>
      </c>
      <c r="D226" s="397">
        <f>'Tabelle Dashboard'!S105</f>
        <v>4.9000000000000002E-2</v>
      </c>
      <c r="E226" s="398">
        <f>'Tabelle Dashboard'!T105</f>
        <v>6.9000000000000006E-2</v>
      </c>
      <c r="F226" s="397">
        <f>'Tabelle Dashboard'!U105</f>
        <v>4.9000000000000002E-2</v>
      </c>
      <c r="G226" s="398">
        <f>'Tabelle Dashboard'!V105</f>
        <v>7.4000000000000003E-3</v>
      </c>
      <c r="H226" s="397">
        <f>'Tabelle Dashboard'!W105</f>
        <v>7.3000000000000001E-3</v>
      </c>
    </row>
    <row r="227" spans="1:8" x14ac:dyDescent="0.2">
      <c r="A227" s="381" t="s">
        <v>1175</v>
      </c>
      <c r="B227" s="387" t="str">
        <f>B182</f>
        <v>T=0s</v>
      </c>
      <c r="C227" s="395" t="str">
        <f>'Tabelle Dashboard'!B112</f>
        <v>Scenario 1</v>
      </c>
      <c r="D227" s="397">
        <f>'Tabelle Dashboard'!C112</f>
        <v>4.7E-2</v>
      </c>
      <c r="E227" s="398">
        <f>'Tabelle Dashboard'!D112</f>
        <v>6.7000000000000004E-2</v>
      </c>
      <c r="F227" s="397">
        <f>'Tabelle Dashboard'!E112</f>
        <v>4.8000000000000001E-2</v>
      </c>
      <c r="G227" s="398">
        <f>'Tabelle Dashboard'!F112</f>
        <v>7.1000000000000004E-3</v>
      </c>
      <c r="H227" s="397">
        <f>'Tabelle Dashboard'!G112</f>
        <v>7.1000000000000004E-3</v>
      </c>
    </row>
    <row r="228" spans="1:8" x14ac:dyDescent="0.2">
      <c r="A228" s="381" t="str">
        <f>A227</f>
        <v>T6</v>
      </c>
      <c r="B228" s="387" t="str">
        <f t="shared" ref="B228:B271" si="9">B183</f>
        <v>T=0s</v>
      </c>
      <c r="C228" s="395" t="str">
        <f>'Tabelle Dashboard'!B113</f>
        <v>Scenario 2</v>
      </c>
      <c r="D228" s="397">
        <f>'Tabelle Dashboard'!C113</f>
        <v>4.9000000000000002E-2</v>
      </c>
      <c r="E228" s="398">
        <f>'Tabelle Dashboard'!D113</f>
        <v>7.0000000000000007E-2</v>
      </c>
      <c r="F228" s="397">
        <f>'Tabelle Dashboard'!E113</f>
        <v>0.05</v>
      </c>
      <c r="G228" s="398">
        <f>'Tabelle Dashboard'!F113</f>
        <v>7.4000000000000003E-3</v>
      </c>
      <c r="H228" s="397">
        <f>'Tabelle Dashboard'!G113</f>
        <v>7.4999999999999997E-3</v>
      </c>
    </row>
    <row r="229" spans="1:8" x14ac:dyDescent="0.2">
      <c r="A229" s="381" t="str">
        <f t="shared" ref="A229:A271" si="10">A228</f>
        <v>T6</v>
      </c>
      <c r="B229" s="387" t="str">
        <f t="shared" si="9"/>
        <v>T=0s</v>
      </c>
      <c r="C229" s="395" t="str">
        <f>'Tabelle Dashboard'!B114</f>
        <v>Scenario 3</v>
      </c>
      <c r="D229" s="397">
        <f>'Tabelle Dashboard'!C114</f>
        <v>4.4999999999999998E-2</v>
      </c>
      <c r="E229" s="398">
        <f>'Tabelle Dashboard'!D114</f>
        <v>6.3E-2</v>
      </c>
      <c r="F229" s="397">
        <f>'Tabelle Dashboard'!E114</f>
        <v>4.4999999999999998E-2</v>
      </c>
      <c r="G229" s="398">
        <f>'Tabelle Dashboard'!F114</f>
        <v>6.7000000000000002E-3</v>
      </c>
      <c r="H229" s="397">
        <f>'Tabelle Dashboard'!G114</f>
        <v>6.7999999999999996E-3</v>
      </c>
    </row>
    <row r="230" spans="1:8" x14ac:dyDescent="0.2">
      <c r="A230" s="381" t="str">
        <f t="shared" si="10"/>
        <v>T6</v>
      </c>
      <c r="B230" s="387" t="str">
        <f t="shared" si="9"/>
        <v>T=0s</v>
      </c>
      <c r="C230" s="395" t="str">
        <f>'Tabelle Dashboard'!B115</f>
        <v>Scenario 4</v>
      </c>
      <c r="D230" s="397">
        <f>'Tabelle Dashboard'!C115</f>
        <v>4.7E-2</v>
      </c>
      <c r="E230" s="398">
        <f>'Tabelle Dashboard'!D115</f>
        <v>6.6000000000000003E-2</v>
      </c>
      <c r="F230" s="397">
        <f>'Tabelle Dashboard'!E115</f>
        <v>4.7E-2</v>
      </c>
      <c r="G230" s="398">
        <f>'Tabelle Dashboard'!F115</f>
        <v>7.0000000000000001E-3</v>
      </c>
      <c r="H230" s="397">
        <f>'Tabelle Dashboard'!G115</f>
        <v>7.3000000000000001E-3</v>
      </c>
    </row>
    <row r="231" spans="1:8" x14ac:dyDescent="0.2">
      <c r="A231" s="381" t="str">
        <f t="shared" si="10"/>
        <v>T6</v>
      </c>
      <c r="B231" s="387" t="str">
        <f t="shared" si="9"/>
        <v>T=0s</v>
      </c>
      <c r="C231" s="395" t="str">
        <f>'Tabelle Dashboard'!B116</f>
        <v>Scenario 5</v>
      </c>
      <c r="D231" s="397">
        <f>'Tabelle Dashboard'!C116</f>
        <v>4.7E-2</v>
      </c>
      <c r="E231" s="398">
        <f>'Tabelle Dashboard'!D116</f>
        <v>6.6000000000000003E-2</v>
      </c>
      <c r="F231" s="397">
        <f>'Tabelle Dashboard'!E116</f>
        <v>4.7E-2</v>
      </c>
      <c r="G231" s="398">
        <f>'Tabelle Dashboard'!F116</f>
        <v>7.0000000000000001E-3</v>
      </c>
      <c r="H231" s="397">
        <f>'Tabelle Dashboard'!G116</f>
        <v>7.1999999999999998E-3</v>
      </c>
    </row>
    <row r="232" spans="1:8" x14ac:dyDescent="0.2">
      <c r="A232" s="381" t="str">
        <f t="shared" si="10"/>
        <v>T6</v>
      </c>
      <c r="B232" s="387" t="str">
        <f t="shared" si="9"/>
        <v>T=0s</v>
      </c>
      <c r="C232" s="395" t="str">
        <f>'Tabelle Dashboard'!B117</f>
        <v>Scenario 6</v>
      </c>
      <c r="D232" s="397">
        <f>'Tabelle Dashboard'!C117</f>
        <v>4.7E-2</v>
      </c>
      <c r="E232" s="398">
        <f>'Tabelle Dashboard'!D117</f>
        <v>6.7000000000000004E-2</v>
      </c>
      <c r="F232" s="397">
        <f>'Tabelle Dashboard'!E117</f>
        <v>4.8000000000000001E-2</v>
      </c>
      <c r="G232" s="398">
        <f>'Tabelle Dashboard'!F117</f>
        <v>7.1000000000000004E-3</v>
      </c>
      <c r="H232" s="397">
        <f>'Tabelle Dashboard'!G117</f>
        <v>7.1999999999999998E-3</v>
      </c>
    </row>
    <row r="233" spans="1:8" x14ac:dyDescent="0.2">
      <c r="A233" s="381" t="str">
        <f t="shared" si="10"/>
        <v>T6</v>
      </c>
      <c r="B233" s="387" t="str">
        <f t="shared" si="9"/>
        <v>T=0s</v>
      </c>
      <c r="C233" s="395" t="str">
        <f>'Tabelle Dashboard'!B118</f>
        <v>Scenario 7</v>
      </c>
      <c r="D233" s="397">
        <f>'Tabelle Dashboard'!C118</f>
        <v>4.5999999999999999E-2</v>
      </c>
      <c r="E233" s="398">
        <f>'Tabelle Dashboard'!D118</f>
        <v>6.5000000000000002E-2</v>
      </c>
      <c r="F233" s="397">
        <f>'Tabelle Dashboard'!E118</f>
        <v>4.5999999999999999E-2</v>
      </c>
      <c r="G233" s="398">
        <f>'Tabelle Dashboard'!F118</f>
        <v>6.8999999999999999E-3</v>
      </c>
      <c r="H233" s="397">
        <f>'Tabelle Dashboard'!G118</f>
        <v>7.0000000000000001E-3</v>
      </c>
    </row>
    <row r="234" spans="1:8" x14ac:dyDescent="0.2">
      <c r="A234" s="381" t="str">
        <f t="shared" si="10"/>
        <v>T6</v>
      </c>
      <c r="B234" s="387" t="str">
        <f t="shared" si="9"/>
        <v>T=0s</v>
      </c>
      <c r="C234" s="395" t="str">
        <f>'Tabelle Dashboard'!B119</f>
        <v>Scenario 8</v>
      </c>
      <c r="D234" s="397">
        <f>'Tabelle Dashboard'!C119</f>
        <v>4.7E-2</v>
      </c>
      <c r="E234" s="398">
        <f>'Tabelle Dashboard'!D119</f>
        <v>6.7000000000000004E-2</v>
      </c>
      <c r="F234" s="397">
        <f>'Tabelle Dashboard'!E119</f>
        <v>4.8000000000000001E-2</v>
      </c>
      <c r="G234" s="398">
        <f>'Tabelle Dashboard'!F119</f>
        <v>7.1000000000000004E-3</v>
      </c>
      <c r="H234" s="397">
        <f>'Tabelle Dashboard'!G119</f>
        <v>7.1999999999999998E-3</v>
      </c>
    </row>
    <row r="235" spans="1:8" x14ac:dyDescent="0.2">
      <c r="A235" s="381" t="str">
        <f t="shared" si="10"/>
        <v>T6</v>
      </c>
      <c r="B235" s="387" t="str">
        <f t="shared" si="9"/>
        <v>T=0s</v>
      </c>
      <c r="C235" s="395" t="str">
        <f>'Tabelle Dashboard'!B120</f>
        <v>Scenario 9</v>
      </c>
      <c r="D235" s="397">
        <f>'Tabelle Dashboard'!C120</f>
        <v>5.1999999999999998E-2</v>
      </c>
      <c r="E235" s="398">
        <f>'Tabelle Dashboard'!D120</f>
        <v>7.3999999999999996E-2</v>
      </c>
      <c r="F235" s="397">
        <f>'Tabelle Dashboard'!E120</f>
        <v>5.1999999999999998E-2</v>
      </c>
      <c r="G235" s="398">
        <f>'Tabelle Dashboard'!F120</f>
        <v>7.7999999999999996E-3</v>
      </c>
      <c r="H235" s="397">
        <f>'Tabelle Dashboard'!G120</f>
        <v>7.9000000000000008E-3</v>
      </c>
    </row>
    <row r="236" spans="1:8" x14ac:dyDescent="0.2">
      <c r="A236" s="381" t="str">
        <f t="shared" si="10"/>
        <v>T6</v>
      </c>
      <c r="B236" s="387" t="str">
        <f t="shared" si="9"/>
        <v>T=0s</v>
      </c>
      <c r="C236" s="395" t="str">
        <f>'Tabelle Dashboard'!B121</f>
        <v>Scenario 10</v>
      </c>
      <c r="D236" s="397">
        <f>'Tabelle Dashboard'!C121</f>
        <v>5.1999999999999998E-2</v>
      </c>
      <c r="E236" s="398">
        <f>'Tabelle Dashboard'!D121</f>
        <v>7.3999999999999996E-2</v>
      </c>
      <c r="F236" s="397">
        <f>'Tabelle Dashboard'!E121</f>
        <v>5.2999999999999999E-2</v>
      </c>
      <c r="G236" s="398">
        <f>'Tabelle Dashboard'!F121</f>
        <v>7.9000000000000008E-3</v>
      </c>
      <c r="H236" s="397">
        <f>'Tabelle Dashboard'!G121</f>
        <v>8.0000000000000002E-3</v>
      </c>
    </row>
    <row r="237" spans="1:8" x14ac:dyDescent="0.2">
      <c r="A237" s="381" t="str">
        <f t="shared" si="10"/>
        <v>T6</v>
      </c>
      <c r="B237" s="387" t="str">
        <f t="shared" si="9"/>
        <v>T=0s</v>
      </c>
      <c r="C237" s="395" t="str">
        <f>'Tabelle Dashboard'!B122</f>
        <v>Scenario 11</v>
      </c>
      <c r="D237" s="397">
        <f>'Tabelle Dashboard'!C122</f>
        <v>4.8000000000000001E-2</v>
      </c>
      <c r="E237" s="398">
        <f>'Tabelle Dashboard'!D122</f>
        <v>6.7000000000000004E-2</v>
      </c>
      <c r="F237" s="397">
        <f>'Tabelle Dashboard'!E122</f>
        <v>4.8000000000000001E-2</v>
      </c>
      <c r="G237" s="398">
        <f>'Tabelle Dashboard'!F122</f>
        <v>7.1999999999999998E-3</v>
      </c>
      <c r="H237" s="397">
        <f>'Tabelle Dashboard'!G122</f>
        <v>7.1999999999999998E-3</v>
      </c>
    </row>
    <row r="238" spans="1:8" x14ac:dyDescent="0.2">
      <c r="A238" s="381" t="str">
        <f t="shared" si="10"/>
        <v>T6</v>
      </c>
      <c r="B238" s="387" t="str">
        <f t="shared" si="9"/>
        <v>T=0s</v>
      </c>
      <c r="C238" s="395" t="str">
        <f>'Tabelle Dashboard'!B123</f>
        <v>Scenario 12</v>
      </c>
      <c r="D238" s="397">
        <f>'Tabelle Dashboard'!C123</f>
        <v>4.4999999999999998E-2</v>
      </c>
      <c r="E238" s="398">
        <f>'Tabelle Dashboard'!D123</f>
        <v>6.4000000000000001E-2</v>
      </c>
      <c r="F238" s="397">
        <f>'Tabelle Dashboard'!E123</f>
        <v>4.4999999999999998E-2</v>
      </c>
      <c r="G238" s="398">
        <f>'Tabelle Dashboard'!F123</f>
        <v>6.8999999999999999E-3</v>
      </c>
      <c r="H238" s="397">
        <f>'Tabelle Dashboard'!G123</f>
        <v>6.8999999999999999E-3</v>
      </c>
    </row>
    <row r="239" spans="1:8" x14ac:dyDescent="0.2">
      <c r="A239" s="381" t="str">
        <f t="shared" si="10"/>
        <v>T6</v>
      </c>
      <c r="B239" s="387" t="str">
        <f t="shared" si="9"/>
        <v>T=0s</v>
      </c>
      <c r="C239" s="395" t="str">
        <f>'Tabelle Dashboard'!B124</f>
        <v>Scenario 13</v>
      </c>
      <c r="D239" s="397">
        <f>'Tabelle Dashboard'!C124</f>
        <v>5.1999999999999998E-2</v>
      </c>
      <c r="E239" s="398">
        <f>'Tabelle Dashboard'!D124</f>
        <v>7.3999999999999996E-2</v>
      </c>
      <c r="F239" s="397">
        <f>'Tabelle Dashboard'!E124</f>
        <v>5.2999999999999999E-2</v>
      </c>
      <c r="G239" s="398">
        <f>'Tabelle Dashboard'!F124</f>
        <v>7.9000000000000008E-3</v>
      </c>
      <c r="H239" s="397">
        <f>'Tabelle Dashboard'!G124</f>
        <v>8.0000000000000002E-3</v>
      </c>
    </row>
    <row r="240" spans="1:8" x14ac:dyDescent="0.2">
      <c r="A240" s="381" t="str">
        <f t="shared" si="10"/>
        <v>T6</v>
      </c>
      <c r="B240" s="387" t="str">
        <f t="shared" si="9"/>
        <v>T=0s</v>
      </c>
      <c r="C240" s="395" t="str">
        <f>'Tabelle Dashboard'!B125</f>
        <v>Scenario 14</v>
      </c>
      <c r="D240" s="397">
        <f>'Tabelle Dashboard'!C125</f>
        <v>4.9000000000000002E-2</v>
      </c>
      <c r="E240" s="398">
        <f>'Tabelle Dashboard'!D125</f>
        <v>6.9000000000000006E-2</v>
      </c>
      <c r="F240" s="397">
        <f>'Tabelle Dashboard'!E125</f>
        <v>4.9000000000000002E-2</v>
      </c>
      <c r="G240" s="398">
        <f>'Tabelle Dashboard'!F125</f>
        <v>7.4000000000000003E-3</v>
      </c>
      <c r="H240" s="397">
        <f>'Tabelle Dashboard'!G125</f>
        <v>7.4000000000000003E-3</v>
      </c>
    </row>
    <row r="241" spans="1:8" x14ac:dyDescent="0.2">
      <c r="A241" s="381" t="str">
        <f t="shared" si="10"/>
        <v>T6</v>
      </c>
      <c r="B241" s="387" t="str">
        <f t="shared" si="9"/>
        <v>T=0s</v>
      </c>
      <c r="C241" s="395" t="str">
        <f>'Tabelle Dashboard'!B126</f>
        <v>Scenario 15</v>
      </c>
      <c r="D241" s="397">
        <f>'Tabelle Dashboard'!C126</f>
        <v>0.05</v>
      </c>
      <c r="E241" s="398">
        <f>'Tabelle Dashboard'!D126</f>
        <v>7.0000000000000007E-2</v>
      </c>
      <c r="F241" s="397">
        <f>'Tabelle Dashboard'!E126</f>
        <v>0.05</v>
      </c>
      <c r="G241" s="398">
        <f>'Tabelle Dashboard'!F126</f>
        <v>7.4999999999999997E-3</v>
      </c>
      <c r="H241" s="397">
        <f>'Tabelle Dashboard'!G126</f>
        <v>7.6E-3</v>
      </c>
    </row>
    <row r="242" spans="1:8" x14ac:dyDescent="0.2">
      <c r="A242" s="381" t="str">
        <f t="shared" si="10"/>
        <v>T6</v>
      </c>
      <c r="B242" s="387" t="str">
        <f t="shared" si="9"/>
        <v>T=1s</v>
      </c>
      <c r="C242" s="395" t="str">
        <f>'Tabelle Dashboard'!J112</f>
        <v>Scenario 1</v>
      </c>
      <c r="D242" s="397">
        <f>'Tabelle Dashboard'!K112</f>
        <v>4.8000000000000001E-2</v>
      </c>
      <c r="E242" s="398">
        <f>'Tabelle Dashboard'!L112</f>
        <v>6.8000000000000005E-2</v>
      </c>
      <c r="F242" s="397">
        <f>'Tabelle Dashboard'!M112</f>
        <v>4.9000000000000002E-2</v>
      </c>
      <c r="G242" s="398">
        <f>'Tabelle Dashboard'!N112</f>
        <v>7.3000000000000001E-3</v>
      </c>
      <c r="H242" s="397">
        <f>'Tabelle Dashboard'!O112</f>
        <v>7.3000000000000001E-3</v>
      </c>
    </row>
    <row r="243" spans="1:8" x14ac:dyDescent="0.2">
      <c r="A243" s="381" t="str">
        <f t="shared" si="10"/>
        <v>T6</v>
      </c>
      <c r="B243" s="387" t="str">
        <f t="shared" si="9"/>
        <v>T=1s</v>
      </c>
      <c r="C243" s="395" t="str">
        <f>'Tabelle Dashboard'!J113</f>
        <v>Scenario 2</v>
      </c>
      <c r="D243" s="397">
        <f>'Tabelle Dashboard'!K113</f>
        <v>4.4999999999999998E-2</v>
      </c>
      <c r="E243" s="398">
        <f>'Tabelle Dashboard'!L113</f>
        <v>6.2E-2</v>
      </c>
      <c r="F243" s="397">
        <f>'Tabelle Dashboard'!M113</f>
        <v>4.4999999999999998E-2</v>
      </c>
      <c r="G243" s="398">
        <f>'Tabelle Dashboard'!N113</f>
        <v>6.7000000000000002E-3</v>
      </c>
      <c r="H243" s="397">
        <f>'Tabelle Dashboard'!O113</f>
        <v>6.7999999999999996E-3</v>
      </c>
    </row>
    <row r="244" spans="1:8" x14ac:dyDescent="0.2">
      <c r="A244" s="381" t="str">
        <f t="shared" si="10"/>
        <v>T6</v>
      </c>
      <c r="B244" s="387" t="str">
        <f t="shared" si="9"/>
        <v>T=1s</v>
      </c>
      <c r="C244" s="395" t="str">
        <f>'Tabelle Dashboard'!J114</f>
        <v>Scenario 3</v>
      </c>
      <c r="D244" s="397">
        <f>'Tabelle Dashboard'!K114</f>
        <v>0.05</v>
      </c>
      <c r="E244" s="398">
        <f>'Tabelle Dashboard'!L114</f>
        <v>7.0999999999999994E-2</v>
      </c>
      <c r="F244" s="397">
        <f>'Tabelle Dashboard'!M114</f>
        <v>0.05</v>
      </c>
      <c r="G244" s="398">
        <f>'Tabelle Dashboard'!N114</f>
        <v>7.4999999999999997E-3</v>
      </c>
      <c r="H244" s="397">
        <f>'Tabelle Dashboard'!O114</f>
        <v>7.6E-3</v>
      </c>
    </row>
    <row r="245" spans="1:8" x14ac:dyDescent="0.2">
      <c r="A245" s="381" t="str">
        <f t="shared" si="10"/>
        <v>T6</v>
      </c>
      <c r="B245" s="387" t="str">
        <f t="shared" si="9"/>
        <v>T=1s</v>
      </c>
      <c r="C245" s="395" t="str">
        <f>'Tabelle Dashboard'!J115</f>
        <v>Scenario 4</v>
      </c>
      <c r="D245" s="397">
        <f>'Tabelle Dashboard'!K115</f>
        <v>4.8000000000000001E-2</v>
      </c>
      <c r="E245" s="398">
        <f>'Tabelle Dashboard'!L115</f>
        <v>6.8000000000000005E-2</v>
      </c>
      <c r="F245" s="397">
        <f>'Tabelle Dashboard'!M115</f>
        <v>4.9000000000000002E-2</v>
      </c>
      <c r="G245" s="398">
        <f>'Tabelle Dashboard'!N115</f>
        <v>7.3000000000000001E-3</v>
      </c>
      <c r="H245" s="397">
        <f>'Tabelle Dashboard'!O115</f>
        <v>7.4000000000000003E-3</v>
      </c>
    </row>
    <row r="246" spans="1:8" x14ac:dyDescent="0.2">
      <c r="A246" s="381" t="str">
        <f t="shared" si="10"/>
        <v>T6</v>
      </c>
      <c r="B246" s="387" t="str">
        <f t="shared" si="9"/>
        <v>T=1s</v>
      </c>
      <c r="C246" s="395" t="str">
        <f>'Tabelle Dashboard'!J116</f>
        <v>Scenario 5</v>
      </c>
      <c r="D246" s="397">
        <f>'Tabelle Dashboard'!K116</f>
        <v>4.9000000000000002E-2</v>
      </c>
      <c r="E246" s="398">
        <f>'Tabelle Dashboard'!L116</f>
        <v>6.9000000000000006E-2</v>
      </c>
      <c r="F246" s="397">
        <f>'Tabelle Dashboard'!M116</f>
        <v>4.9000000000000002E-2</v>
      </c>
      <c r="G246" s="398">
        <f>'Tabelle Dashboard'!N116</f>
        <v>7.4000000000000003E-3</v>
      </c>
      <c r="H246" s="397">
        <f>'Tabelle Dashboard'!O116</f>
        <v>7.4000000000000003E-3</v>
      </c>
    </row>
    <row r="247" spans="1:8" x14ac:dyDescent="0.2">
      <c r="A247" s="381" t="str">
        <f t="shared" si="10"/>
        <v>T6</v>
      </c>
      <c r="B247" s="387" t="str">
        <f t="shared" si="9"/>
        <v>T=1s</v>
      </c>
      <c r="C247" s="395" t="str">
        <f>'Tabelle Dashboard'!J117</f>
        <v>Scenario 6</v>
      </c>
      <c r="D247" s="397">
        <f>'Tabelle Dashboard'!K117</f>
        <v>4.9000000000000002E-2</v>
      </c>
      <c r="E247" s="398">
        <f>'Tabelle Dashboard'!L117</f>
        <v>7.0000000000000007E-2</v>
      </c>
      <c r="F247" s="397">
        <f>'Tabelle Dashboard'!M117</f>
        <v>0.05</v>
      </c>
      <c r="G247" s="398">
        <f>'Tabelle Dashboard'!N117</f>
        <v>7.4000000000000003E-3</v>
      </c>
      <c r="H247" s="397">
        <f>'Tabelle Dashboard'!O117</f>
        <v>7.4999999999999997E-3</v>
      </c>
    </row>
    <row r="248" spans="1:8" x14ac:dyDescent="0.2">
      <c r="A248" s="381" t="str">
        <f t="shared" si="10"/>
        <v>T6</v>
      </c>
      <c r="B248" s="387" t="str">
        <f t="shared" si="9"/>
        <v>T=1s</v>
      </c>
      <c r="C248" s="395" t="str">
        <f>'Tabelle Dashboard'!J118</f>
        <v>Scenario 7</v>
      </c>
      <c r="D248" s="397">
        <f>'Tabelle Dashboard'!K118</f>
        <v>4.7E-2</v>
      </c>
      <c r="E248" s="398">
        <f>'Tabelle Dashboard'!L118</f>
        <v>6.6000000000000003E-2</v>
      </c>
      <c r="F248" s="397">
        <f>'Tabelle Dashboard'!M118</f>
        <v>4.7E-2</v>
      </c>
      <c r="G248" s="398">
        <f>'Tabelle Dashboard'!N118</f>
        <v>7.0000000000000001E-3</v>
      </c>
      <c r="H248" s="397">
        <f>'Tabelle Dashboard'!O118</f>
        <v>7.1999999999999998E-3</v>
      </c>
    </row>
    <row r="249" spans="1:8" x14ac:dyDescent="0.2">
      <c r="A249" s="381" t="str">
        <f t="shared" si="10"/>
        <v>T6</v>
      </c>
      <c r="B249" s="387" t="str">
        <f t="shared" si="9"/>
        <v>T=1s</v>
      </c>
      <c r="C249" s="395" t="str">
        <f>'Tabelle Dashboard'!J119</f>
        <v>Scenario 8</v>
      </c>
      <c r="D249" s="397">
        <f>'Tabelle Dashboard'!K119</f>
        <v>4.8000000000000001E-2</v>
      </c>
      <c r="E249" s="398">
        <f>'Tabelle Dashboard'!L119</f>
        <v>6.8000000000000005E-2</v>
      </c>
      <c r="F249" s="397">
        <f>'Tabelle Dashboard'!M119</f>
        <v>4.8000000000000001E-2</v>
      </c>
      <c r="G249" s="398">
        <f>'Tabelle Dashboard'!N119</f>
        <v>7.3000000000000001E-3</v>
      </c>
      <c r="H249" s="397">
        <f>'Tabelle Dashboard'!O119</f>
        <v>7.3000000000000001E-3</v>
      </c>
    </row>
    <row r="250" spans="1:8" x14ac:dyDescent="0.2">
      <c r="A250" s="381" t="str">
        <f t="shared" si="10"/>
        <v>T6</v>
      </c>
      <c r="B250" s="387" t="str">
        <f t="shared" si="9"/>
        <v>T=1s</v>
      </c>
      <c r="C250" s="395" t="str">
        <f>'Tabelle Dashboard'!J120</f>
        <v>Scenario 9</v>
      </c>
      <c r="D250" s="397">
        <f>'Tabelle Dashboard'!K120</f>
        <v>4.9000000000000002E-2</v>
      </c>
      <c r="E250" s="398">
        <f>'Tabelle Dashboard'!L120</f>
        <v>7.0000000000000007E-2</v>
      </c>
      <c r="F250" s="397">
        <f>'Tabelle Dashboard'!M120</f>
        <v>0.05</v>
      </c>
      <c r="G250" s="398">
        <f>'Tabelle Dashboard'!N120</f>
        <v>7.4000000000000003E-3</v>
      </c>
      <c r="H250" s="397">
        <f>'Tabelle Dashboard'!O120</f>
        <v>7.4999999999999997E-3</v>
      </c>
    </row>
    <row r="251" spans="1:8" x14ac:dyDescent="0.2">
      <c r="A251" s="381" t="str">
        <f t="shared" si="10"/>
        <v>T6</v>
      </c>
      <c r="B251" s="387" t="str">
        <f t="shared" si="9"/>
        <v>T=1s</v>
      </c>
      <c r="C251" s="395" t="str">
        <f>'Tabelle Dashboard'!J121</f>
        <v>Scenario 10</v>
      </c>
      <c r="D251" s="397">
        <f>'Tabelle Dashboard'!K121</f>
        <v>5.3999999999999999E-2</v>
      </c>
      <c r="E251" s="398">
        <f>'Tabelle Dashboard'!L121</f>
        <v>7.4999999999999997E-2</v>
      </c>
      <c r="F251" s="397">
        <f>'Tabelle Dashboard'!M121</f>
        <v>5.3999999999999999E-2</v>
      </c>
      <c r="G251" s="398">
        <f>'Tabelle Dashboard'!N121</f>
        <v>8.0999999999999996E-3</v>
      </c>
      <c r="H251" s="397">
        <f>'Tabelle Dashboard'!O121</f>
        <v>8.0000000000000002E-3</v>
      </c>
    </row>
    <row r="252" spans="1:8" x14ac:dyDescent="0.2">
      <c r="A252" s="381" t="str">
        <f t="shared" si="10"/>
        <v>T6</v>
      </c>
      <c r="B252" s="387" t="str">
        <f t="shared" si="9"/>
        <v>T=1s</v>
      </c>
      <c r="C252" s="395" t="str">
        <f>'Tabelle Dashboard'!J122</f>
        <v>Scenario 11</v>
      </c>
      <c r="D252" s="397">
        <f>'Tabelle Dashboard'!K122</f>
        <v>4.9000000000000002E-2</v>
      </c>
      <c r="E252" s="398">
        <f>'Tabelle Dashboard'!L122</f>
        <v>6.8000000000000005E-2</v>
      </c>
      <c r="F252" s="397">
        <f>'Tabelle Dashboard'!M122</f>
        <v>4.9000000000000002E-2</v>
      </c>
      <c r="G252" s="398">
        <f>'Tabelle Dashboard'!N122</f>
        <v>7.3000000000000001E-3</v>
      </c>
      <c r="H252" s="397">
        <f>'Tabelle Dashboard'!O122</f>
        <v>7.3000000000000001E-3</v>
      </c>
    </row>
    <row r="253" spans="1:8" x14ac:dyDescent="0.2">
      <c r="A253" s="381" t="str">
        <f t="shared" si="10"/>
        <v>T6</v>
      </c>
      <c r="B253" s="387" t="str">
        <f t="shared" si="9"/>
        <v>T=1s</v>
      </c>
      <c r="C253" s="395" t="str">
        <f>'Tabelle Dashboard'!J123</f>
        <v>Scenario 12</v>
      </c>
      <c r="D253" s="397">
        <f>'Tabelle Dashboard'!K123</f>
        <v>4.5999999999999999E-2</v>
      </c>
      <c r="E253" s="398">
        <f>'Tabelle Dashboard'!L123</f>
        <v>6.4000000000000001E-2</v>
      </c>
      <c r="F253" s="397">
        <f>'Tabelle Dashboard'!M123</f>
        <v>4.5999999999999999E-2</v>
      </c>
      <c r="G253" s="398">
        <f>'Tabelle Dashboard'!N123</f>
        <v>6.8999999999999999E-3</v>
      </c>
      <c r="H253" s="397">
        <f>'Tabelle Dashboard'!O123</f>
        <v>6.8999999999999999E-3</v>
      </c>
    </row>
    <row r="254" spans="1:8" x14ac:dyDescent="0.2">
      <c r="A254" s="381" t="str">
        <f t="shared" si="10"/>
        <v>T6</v>
      </c>
      <c r="B254" s="387" t="str">
        <f t="shared" si="9"/>
        <v>T=1s</v>
      </c>
      <c r="C254" s="395" t="str">
        <f>'Tabelle Dashboard'!J124</f>
        <v>Scenario 13</v>
      </c>
      <c r="D254" s="397">
        <f>'Tabelle Dashboard'!K124</f>
        <v>5.3999999999999999E-2</v>
      </c>
      <c r="E254" s="398">
        <f>'Tabelle Dashboard'!L124</f>
        <v>7.4999999999999997E-2</v>
      </c>
      <c r="F254" s="397">
        <f>'Tabelle Dashboard'!M124</f>
        <v>5.2999999999999999E-2</v>
      </c>
      <c r="G254" s="398">
        <f>'Tabelle Dashboard'!N124</f>
        <v>8.0999999999999996E-3</v>
      </c>
      <c r="H254" s="397">
        <f>'Tabelle Dashboard'!O124</f>
        <v>8.0000000000000002E-3</v>
      </c>
    </row>
    <row r="255" spans="1:8" x14ac:dyDescent="0.2">
      <c r="A255" s="381" t="str">
        <f t="shared" si="10"/>
        <v>T6</v>
      </c>
      <c r="B255" s="387" t="str">
        <f t="shared" si="9"/>
        <v>T=1s</v>
      </c>
      <c r="C255" s="395" t="str">
        <f>'Tabelle Dashboard'!J125</f>
        <v>Scenario 14</v>
      </c>
      <c r="D255" s="397">
        <f>'Tabelle Dashboard'!K125</f>
        <v>4.9000000000000002E-2</v>
      </c>
      <c r="E255" s="398">
        <f>'Tabelle Dashboard'!L125</f>
        <v>6.9000000000000006E-2</v>
      </c>
      <c r="F255" s="397">
        <f>'Tabelle Dashboard'!M125</f>
        <v>4.9000000000000002E-2</v>
      </c>
      <c r="G255" s="398">
        <f>'Tabelle Dashboard'!N125</f>
        <v>7.4000000000000003E-3</v>
      </c>
      <c r="H255" s="397">
        <f>'Tabelle Dashboard'!O125</f>
        <v>7.4000000000000003E-3</v>
      </c>
    </row>
    <row r="256" spans="1:8" x14ac:dyDescent="0.2">
      <c r="A256" s="381" t="str">
        <f t="shared" si="10"/>
        <v>T6</v>
      </c>
      <c r="B256" s="387" t="str">
        <f t="shared" si="9"/>
        <v>T=1s</v>
      </c>
      <c r="C256" s="395" t="str">
        <f>'Tabelle Dashboard'!J126</f>
        <v>Scenario 15</v>
      </c>
      <c r="D256" s="397">
        <f>'Tabelle Dashboard'!K126</f>
        <v>5.0999999999999997E-2</v>
      </c>
      <c r="E256" s="398">
        <f>'Tabelle Dashboard'!L126</f>
        <v>7.1999999999999995E-2</v>
      </c>
      <c r="F256" s="397">
        <f>'Tabelle Dashboard'!M126</f>
        <v>5.0999999999999997E-2</v>
      </c>
      <c r="G256" s="398">
        <f>'Tabelle Dashboard'!N126</f>
        <v>7.7000000000000002E-3</v>
      </c>
      <c r="H256" s="397">
        <f>'Tabelle Dashboard'!O126</f>
        <v>7.7999999999999996E-3</v>
      </c>
    </row>
    <row r="257" spans="1:8" x14ac:dyDescent="0.2">
      <c r="A257" s="381" t="str">
        <f t="shared" si="10"/>
        <v>T6</v>
      </c>
      <c r="B257" s="387" t="str">
        <f t="shared" si="9"/>
        <v>T=2s</v>
      </c>
      <c r="C257" s="395" t="str">
        <f>'Tabelle Dashboard'!R112</f>
        <v>Scenario 1</v>
      </c>
      <c r="D257" s="397">
        <f>'Tabelle Dashboard'!S112</f>
        <v>4.8000000000000001E-2</v>
      </c>
      <c r="E257" s="398">
        <f>'Tabelle Dashboard'!T112</f>
        <v>6.8000000000000005E-2</v>
      </c>
      <c r="F257" s="397">
        <f>'Tabelle Dashboard'!U112</f>
        <v>4.8000000000000001E-2</v>
      </c>
      <c r="G257" s="398">
        <f>'Tabelle Dashboard'!V112</f>
        <v>7.3000000000000001E-3</v>
      </c>
      <c r="H257" s="397">
        <f>'Tabelle Dashboard'!W112</f>
        <v>7.3000000000000001E-3</v>
      </c>
    </row>
    <row r="258" spans="1:8" x14ac:dyDescent="0.2">
      <c r="A258" s="381" t="str">
        <f t="shared" si="10"/>
        <v>T6</v>
      </c>
      <c r="B258" s="387" t="str">
        <f t="shared" si="9"/>
        <v>T=2s</v>
      </c>
      <c r="C258" s="395" t="str">
        <f>'Tabelle Dashboard'!R113</f>
        <v>Scenario 2</v>
      </c>
      <c r="D258" s="397">
        <f>'Tabelle Dashboard'!S113</f>
        <v>4.9000000000000002E-2</v>
      </c>
      <c r="E258" s="398">
        <f>'Tabelle Dashboard'!T113</f>
        <v>7.0000000000000007E-2</v>
      </c>
      <c r="F258" s="397">
        <f>'Tabelle Dashboard'!U113</f>
        <v>0.05</v>
      </c>
      <c r="G258" s="398">
        <f>'Tabelle Dashboard'!V113</f>
        <v>7.4000000000000003E-3</v>
      </c>
      <c r="H258" s="397">
        <f>'Tabelle Dashboard'!W113</f>
        <v>7.4000000000000003E-3</v>
      </c>
    </row>
    <row r="259" spans="1:8" x14ac:dyDescent="0.2">
      <c r="A259" s="381" t="str">
        <f t="shared" si="10"/>
        <v>T6</v>
      </c>
      <c r="B259" s="387" t="str">
        <f t="shared" si="9"/>
        <v>T=2s</v>
      </c>
      <c r="C259" s="395" t="str">
        <f>'Tabelle Dashboard'!R114</f>
        <v>Scenario 3</v>
      </c>
      <c r="D259" s="397">
        <f>'Tabelle Dashboard'!S114</f>
        <v>4.9000000000000002E-2</v>
      </c>
      <c r="E259" s="398">
        <f>'Tabelle Dashboard'!T114</f>
        <v>6.9000000000000006E-2</v>
      </c>
      <c r="F259" s="397">
        <f>'Tabelle Dashboard'!U114</f>
        <v>4.9000000000000002E-2</v>
      </c>
      <c r="G259" s="398">
        <f>'Tabelle Dashboard'!V114</f>
        <v>7.4999999999999997E-3</v>
      </c>
      <c r="H259" s="397">
        <f>'Tabelle Dashboard'!W114</f>
        <v>7.4000000000000003E-3</v>
      </c>
    </row>
    <row r="260" spans="1:8" x14ac:dyDescent="0.2">
      <c r="A260" s="381" t="str">
        <f t="shared" si="10"/>
        <v>T6</v>
      </c>
      <c r="B260" s="387" t="str">
        <f t="shared" si="9"/>
        <v>T=2s</v>
      </c>
      <c r="C260" s="395" t="str">
        <f>'Tabelle Dashboard'!R115</f>
        <v>Scenario 4</v>
      </c>
      <c r="D260" s="397">
        <f>'Tabelle Dashboard'!S115</f>
        <v>4.9000000000000002E-2</v>
      </c>
      <c r="E260" s="398">
        <f>'Tabelle Dashboard'!T115</f>
        <v>6.8000000000000005E-2</v>
      </c>
      <c r="F260" s="397">
        <f>'Tabelle Dashboard'!U115</f>
        <v>4.9000000000000002E-2</v>
      </c>
      <c r="G260" s="398">
        <f>'Tabelle Dashboard'!V115</f>
        <v>7.3000000000000001E-3</v>
      </c>
      <c r="H260" s="397">
        <f>'Tabelle Dashboard'!W115</f>
        <v>7.3000000000000001E-3</v>
      </c>
    </row>
    <row r="261" spans="1:8" x14ac:dyDescent="0.2">
      <c r="A261" s="381" t="str">
        <f t="shared" si="10"/>
        <v>T6</v>
      </c>
      <c r="B261" s="387" t="str">
        <f t="shared" si="9"/>
        <v>T=2s</v>
      </c>
      <c r="C261" s="395" t="str">
        <f>'Tabelle Dashboard'!R116</f>
        <v>Scenario 5</v>
      </c>
      <c r="D261" s="397">
        <f>'Tabelle Dashboard'!S116</f>
        <v>4.9000000000000002E-2</v>
      </c>
      <c r="E261" s="398">
        <f>'Tabelle Dashboard'!T116</f>
        <v>6.9000000000000006E-2</v>
      </c>
      <c r="F261" s="397">
        <f>'Tabelle Dashboard'!U116</f>
        <v>4.9000000000000002E-2</v>
      </c>
      <c r="G261" s="398">
        <f>'Tabelle Dashboard'!V116</f>
        <v>7.4000000000000003E-3</v>
      </c>
      <c r="H261" s="397">
        <f>'Tabelle Dashboard'!W116</f>
        <v>7.4000000000000003E-3</v>
      </c>
    </row>
    <row r="262" spans="1:8" x14ac:dyDescent="0.2">
      <c r="A262" s="381" t="str">
        <f t="shared" si="10"/>
        <v>T6</v>
      </c>
      <c r="B262" s="387" t="str">
        <f t="shared" si="9"/>
        <v>T=2s</v>
      </c>
      <c r="C262" s="395" t="str">
        <f>'Tabelle Dashboard'!R117</f>
        <v>Scenario 6</v>
      </c>
      <c r="D262" s="397">
        <f>'Tabelle Dashboard'!S117</f>
        <v>0.05</v>
      </c>
      <c r="E262" s="398">
        <f>'Tabelle Dashboard'!T117</f>
        <v>7.0000000000000007E-2</v>
      </c>
      <c r="F262" s="397">
        <f>'Tabelle Dashboard'!U117</f>
        <v>0.05</v>
      </c>
      <c r="G262" s="398">
        <f>'Tabelle Dashboard'!V117</f>
        <v>7.4999999999999997E-3</v>
      </c>
      <c r="H262" s="397">
        <f>'Tabelle Dashboard'!W117</f>
        <v>7.4999999999999997E-3</v>
      </c>
    </row>
    <row r="263" spans="1:8" x14ac:dyDescent="0.2">
      <c r="A263" s="381" t="str">
        <f t="shared" si="10"/>
        <v>T6</v>
      </c>
      <c r="B263" s="387" t="str">
        <f t="shared" si="9"/>
        <v>T=2s</v>
      </c>
      <c r="C263" s="395" t="str">
        <f>'Tabelle Dashboard'!R118</f>
        <v>Scenario 7</v>
      </c>
      <c r="D263" s="397">
        <f>'Tabelle Dashboard'!S118</f>
        <v>4.7E-2</v>
      </c>
      <c r="E263" s="398">
        <f>'Tabelle Dashboard'!T118</f>
        <v>6.6000000000000003E-2</v>
      </c>
      <c r="F263" s="397">
        <f>'Tabelle Dashboard'!U118</f>
        <v>4.7E-2</v>
      </c>
      <c r="G263" s="398">
        <f>'Tabelle Dashboard'!V118</f>
        <v>7.0000000000000001E-3</v>
      </c>
      <c r="H263" s="397">
        <f>'Tabelle Dashboard'!W118</f>
        <v>7.0000000000000001E-3</v>
      </c>
    </row>
    <row r="264" spans="1:8" x14ac:dyDescent="0.2">
      <c r="A264" s="381" t="str">
        <f t="shared" si="10"/>
        <v>T6</v>
      </c>
      <c r="B264" s="387" t="str">
        <f t="shared" si="9"/>
        <v>T=2s</v>
      </c>
      <c r="C264" s="395" t="str">
        <f>'Tabelle Dashboard'!R119</f>
        <v>Scenario 8</v>
      </c>
      <c r="D264" s="397">
        <f>'Tabelle Dashboard'!S119</f>
        <v>4.8000000000000001E-2</v>
      </c>
      <c r="E264" s="398">
        <f>'Tabelle Dashboard'!T119</f>
        <v>6.7000000000000004E-2</v>
      </c>
      <c r="F264" s="397">
        <f>'Tabelle Dashboard'!U119</f>
        <v>4.8000000000000001E-2</v>
      </c>
      <c r="G264" s="398">
        <f>'Tabelle Dashboard'!V119</f>
        <v>7.1999999999999998E-3</v>
      </c>
      <c r="H264" s="397">
        <f>'Tabelle Dashboard'!W119</f>
        <v>7.1999999999999998E-3</v>
      </c>
    </row>
    <row r="265" spans="1:8" x14ac:dyDescent="0.2">
      <c r="A265" s="381" t="str">
        <f t="shared" si="10"/>
        <v>T6</v>
      </c>
      <c r="B265" s="387" t="str">
        <f t="shared" si="9"/>
        <v>T=2s</v>
      </c>
      <c r="C265" s="395" t="str">
        <f>'Tabelle Dashboard'!R120</f>
        <v>Scenario 9</v>
      </c>
      <c r="D265" s="397">
        <f>'Tabelle Dashboard'!S120</f>
        <v>4.4999999999999998E-2</v>
      </c>
      <c r="E265" s="398">
        <f>'Tabelle Dashboard'!T120</f>
        <v>6.3E-2</v>
      </c>
      <c r="F265" s="397">
        <f>'Tabelle Dashboard'!U120</f>
        <v>4.4999999999999998E-2</v>
      </c>
      <c r="G265" s="398">
        <f>'Tabelle Dashboard'!V120</f>
        <v>6.7000000000000002E-3</v>
      </c>
      <c r="H265" s="397">
        <f>'Tabelle Dashboard'!W120</f>
        <v>6.7000000000000002E-3</v>
      </c>
    </row>
    <row r="266" spans="1:8" x14ac:dyDescent="0.2">
      <c r="A266" s="381" t="str">
        <f t="shared" si="10"/>
        <v>T6</v>
      </c>
      <c r="B266" s="387" t="str">
        <f t="shared" si="9"/>
        <v>T=2s</v>
      </c>
      <c r="C266" s="395" t="str">
        <f>'Tabelle Dashboard'!R121</f>
        <v>Scenario 10</v>
      </c>
      <c r="D266" s="397">
        <f>'Tabelle Dashboard'!S121</f>
        <v>5.1999999999999998E-2</v>
      </c>
      <c r="E266" s="398">
        <f>'Tabelle Dashboard'!T121</f>
        <v>7.1999999999999995E-2</v>
      </c>
      <c r="F266" s="397">
        <f>'Tabelle Dashboard'!U121</f>
        <v>5.0999999999999997E-2</v>
      </c>
      <c r="G266" s="398">
        <f>'Tabelle Dashboard'!V121</f>
        <v>7.7999999999999996E-3</v>
      </c>
      <c r="H266" s="397">
        <f>'Tabelle Dashboard'!W121</f>
        <v>7.7000000000000002E-3</v>
      </c>
    </row>
    <row r="267" spans="1:8" x14ac:dyDescent="0.2">
      <c r="A267" s="381" t="str">
        <f t="shared" si="10"/>
        <v>T6</v>
      </c>
      <c r="B267" s="387" t="str">
        <f t="shared" si="9"/>
        <v>T=2s</v>
      </c>
      <c r="C267" s="395" t="str">
        <f>'Tabelle Dashboard'!R122</f>
        <v>Scenario 11</v>
      </c>
      <c r="D267" s="397">
        <f>'Tabelle Dashboard'!S122</f>
        <v>4.8000000000000001E-2</v>
      </c>
      <c r="E267" s="398">
        <f>'Tabelle Dashboard'!T122</f>
        <v>6.7000000000000004E-2</v>
      </c>
      <c r="F267" s="397">
        <f>'Tabelle Dashboard'!U122</f>
        <v>4.8000000000000001E-2</v>
      </c>
      <c r="G267" s="398">
        <f>'Tabelle Dashboard'!V122</f>
        <v>7.1999999999999998E-3</v>
      </c>
      <c r="H267" s="397">
        <f>'Tabelle Dashboard'!W122</f>
        <v>7.1999999999999998E-3</v>
      </c>
    </row>
    <row r="268" spans="1:8" x14ac:dyDescent="0.2">
      <c r="A268" s="381" t="str">
        <f t="shared" si="10"/>
        <v>T6</v>
      </c>
      <c r="B268" s="387" t="str">
        <f t="shared" si="9"/>
        <v>T=2s</v>
      </c>
      <c r="C268" s="395" t="str">
        <f>'Tabelle Dashboard'!R123</f>
        <v>Scenario 12</v>
      </c>
      <c r="D268" s="397">
        <f>'Tabelle Dashboard'!S123</f>
        <v>4.4999999999999998E-2</v>
      </c>
      <c r="E268" s="398">
        <f>'Tabelle Dashboard'!T123</f>
        <v>6.3E-2</v>
      </c>
      <c r="F268" s="397">
        <f>'Tabelle Dashboard'!U123</f>
        <v>4.4999999999999998E-2</v>
      </c>
      <c r="G268" s="398">
        <f>'Tabelle Dashboard'!V123</f>
        <v>6.7999999999999996E-3</v>
      </c>
      <c r="H268" s="397">
        <f>'Tabelle Dashboard'!W123</f>
        <v>6.7000000000000002E-3</v>
      </c>
    </row>
    <row r="269" spans="1:8" x14ac:dyDescent="0.2">
      <c r="A269" s="381" t="str">
        <f t="shared" si="10"/>
        <v>T6</v>
      </c>
      <c r="B269" s="387" t="str">
        <f t="shared" si="9"/>
        <v>T=2s</v>
      </c>
      <c r="C269" s="395" t="str">
        <f>'Tabelle Dashboard'!R124</f>
        <v>Scenario 13</v>
      </c>
      <c r="D269" s="397">
        <f>'Tabelle Dashboard'!S124</f>
        <v>5.1999999999999998E-2</v>
      </c>
      <c r="E269" s="398">
        <f>'Tabelle Dashboard'!T124</f>
        <v>7.1999999999999995E-2</v>
      </c>
      <c r="F269" s="397">
        <f>'Tabelle Dashboard'!U124</f>
        <v>5.0999999999999997E-2</v>
      </c>
      <c r="G269" s="398">
        <f>'Tabelle Dashboard'!V124</f>
        <v>7.9000000000000008E-3</v>
      </c>
      <c r="H269" s="397">
        <f>'Tabelle Dashboard'!W124</f>
        <v>7.7000000000000002E-3</v>
      </c>
    </row>
    <row r="270" spans="1:8" x14ac:dyDescent="0.2">
      <c r="A270" s="381" t="str">
        <f t="shared" si="10"/>
        <v>T6</v>
      </c>
      <c r="B270" s="387" t="str">
        <f t="shared" si="9"/>
        <v>T=2s</v>
      </c>
      <c r="C270" s="395" t="str">
        <f>'Tabelle Dashboard'!R125</f>
        <v>Scenario 14</v>
      </c>
      <c r="D270" s="397">
        <f>'Tabelle Dashboard'!S125</f>
        <v>4.8000000000000001E-2</v>
      </c>
      <c r="E270" s="398">
        <f>'Tabelle Dashboard'!T125</f>
        <v>6.7000000000000004E-2</v>
      </c>
      <c r="F270" s="397">
        <f>'Tabelle Dashboard'!U125</f>
        <v>4.8000000000000001E-2</v>
      </c>
      <c r="G270" s="398">
        <f>'Tabelle Dashboard'!V125</f>
        <v>7.1999999999999998E-3</v>
      </c>
      <c r="H270" s="397">
        <f>'Tabelle Dashboard'!W125</f>
        <v>7.1999999999999998E-3</v>
      </c>
    </row>
    <row r="271" spans="1:8" x14ac:dyDescent="0.2">
      <c r="A271" s="381" t="str">
        <f t="shared" si="10"/>
        <v>T6</v>
      </c>
      <c r="B271" s="387" t="str">
        <f t="shared" si="9"/>
        <v>T=2s</v>
      </c>
      <c r="C271" s="395" t="str">
        <f>'Tabelle Dashboard'!R126</f>
        <v>Scenario 15</v>
      </c>
      <c r="D271" s="397">
        <f>'Tabelle Dashboard'!S126</f>
        <v>4.8000000000000001E-2</v>
      </c>
      <c r="E271" s="398">
        <f>'Tabelle Dashboard'!T126</f>
        <v>6.7000000000000004E-2</v>
      </c>
      <c r="F271" s="397">
        <f>'Tabelle Dashboard'!U126</f>
        <v>4.7E-2</v>
      </c>
      <c r="G271" s="398">
        <f>'Tabelle Dashboard'!V126</f>
        <v>7.1999999999999998E-3</v>
      </c>
      <c r="H271" s="397">
        <f>'Tabelle Dashboard'!W126</f>
        <v>7.1999999999999998E-3</v>
      </c>
    </row>
    <row r="272" spans="1:8" x14ac:dyDescent="0.2">
      <c r="A272" s="381" t="s">
        <v>1176</v>
      </c>
      <c r="B272" s="387" t="str">
        <f>B227</f>
        <v>T=0s</v>
      </c>
      <c r="C272" s="395" t="str">
        <f>'Tabelle Dashboard'!B133</f>
        <v>Scenario 1</v>
      </c>
      <c r="D272" s="397">
        <f>'Tabelle Dashboard'!C133</f>
        <v>4.5999999999999999E-2</v>
      </c>
      <c r="E272" s="398">
        <f>'Tabelle Dashboard'!D133</f>
        <v>6.5000000000000002E-2</v>
      </c>
      <c r="F272" s="397">
        <f>'Tabelle Dashboard'!E133</f>
        <v>4.5999999999999999E-2</v>
      </c>
      <c r="G272" s="398">
        <f>'Tabelle Dashboard'!F133</f>
        <v>7.0000000000000001E-3</v>
      </c>
      <c r="H272" s="397">
        <f>'Tabelle Dashboard'!G133</f>
        <v>7.0000000000000001E-3</v>
      </c>
    </row>
    <row r="273" spans="1:8" x14ac:dyDescent="0.2">
      <c r="A273" s="381" t="str">
        <f>A272</f>
        <v>T7</v>
      </c>
      <c r="B273" s="387" t="str">
        <f t="shared" ref="B273:B336" si="11">B228</f>
        <v>T=0s</v>
      </c>
      <c r="C273" s="395" t="str">
        <f>'Tabelle Dashboard'!B134</f>
        <v>Scenario 2</v>
      </c>
      <c r="D273" s="397">
        <f>'Tabelle Dashboard'!C134</f>
        <v>4.8000000000000001E-2</v>
      </c>
      <c r="E273" s="398">
        <f>'Tabelle Dashboard'!D134</f>
        <v>6.7000000000000004E-2</v>
      </c>
      <c r="F273" s="397">
        <f>'Tabelle Dashboard'!E134</f>
        <v>4.8000000000000001E-2</v>
      </c>
      <c r="G273" s="398">
        <f>'Tabelle Dashboard'!F134</f>
        <v>7.1999999999999998E-3</v>
      </c>
      <c r="H273" s="397">
        <f>'Tabelle Dashboard'!G134</f>
        <v>7.1999999999999998E-3</v>
      </c>
    </row>
    <row r="274" spans="1:8" x14ac:dyDescent="0.2">
      <c r="A274" s="381" t="str">
        <f t="shared" ref="A274:A337" si="12">A273</f>
        <v>T7</v>
      </c>
      <c r="B274" s="387" t="str">
        <f t="shared" si="11"/>
        <v>T=0s</v>
      </c>
      <c r="C274" s="395" t="str">
        <f>'Tabelle Dashboard'!B135</f>
        <v>Scenario 3</v>
      </c>
      <c r="D274" s="397">
        <f>'Tabelle Dashboard'!C135</f>
        <v>4.3999999999999997E-2</v>
      </c>
      <c r="E274" s="398">
        <f>'Tabelle Dashboard'!D135</f>
        <v>6.2E-2</v>
      </c>
      <c r="F274" s="397">
        <f>'Tabelle Dashboard'!E135</f>
        <v>4.3999999999999997E-2</v>
      </c>
      <c r="G274" s="398">
        <f>'Tabelle Dashboard'!F135</f>
        <v>6.6E-3</v>
      </c>
      <c r="H274" s="397">
        <f>'Tabelle Dashboard'!G135</f>
        <v>6.7000000000000002E-3</v>
      </c>
    </row>
    <row r="275" spans="1:8" x14ac:dyDescent="0.2">
      <c r="A275" s="381" t="str">
        <f t="shared" si="12"/>
        <v>T7</v>
      </c>
      <c r="B275" s="387" t="str">
        <f t="shared" si="11"/>
        <v>T=0s</v>
      </c>
      <c r="C275" s="395" t="str">
        <f>'Tabelle Dashboard'!B136</f>
        <v>Scenario 4</v>
      </c>
      <c r="D275" s="397">
        <f>'Tabelle Dashboard'!C136</f>
        <v>4.5999999999999999E-2</v>
      </c>
      <c r="E275" s="398">
        <f>'Tabelle Dashboard'!D136</f>
        <v>6.5000000000000002E-2</v>
      </c>
      <c r="F275" s="397">
        <f>'Tabelle Dashboard'!E136</f>
        <v>4.5999999999999999E-2</v>
      </c>
      <c r="G275" s="398">
        <f>'Tabelle Dashboard'!F136</f>
        <v>6.8999999999999999E-3</v>
      </c>
      <c r="H275" s="397">
        <f>'Tabelle Dashboard'!G136</f>
        <v>7.1000000000000004E-3</v>
      </c>
    </row>
    <row r="276" spans="1:8" x14ac:dyDescent="0.2">
      <c r="A276" s="381" t="str">
        <f t="shared" si="12"/>
        <v>T7</v>
      </c>
      <c r="B276" s="387" t="str">
        <f t="shared" si="11"/>
        <v>T=0s</v>
      </c>
      <c r="C276" s="395" t="str">
        <f>'Tabelle Dashboard'!B137</f>
        <v>Scenario 5</v>
      </c>
      <c r="D276" s="397">
        <f>'Tabelle Dashboard'!C137</f>
        <v>4.5999999999999999E-2</v>
      </c>
      <c r="E276" s="398">
        <f>'Tabelle Dashboard'!D137</f>
        <v>6.5000000000000002E-2</v>
      </c>
      <c r="F276" s="397">
        <f>'Tabelle Dashboard'!E137</f>
        <v>4.5999999999999999E-2</v>
      </c>
      <c r="G276" s="398">
        <f>'Tabelle Dashboard'!F137</f>
        <v>6.8999999999999999E-3</v>
      </c>
      <c r="H276" s="397">
        <f>'Tabelle Dashboard'!G137</f>
        <v>7.0000000000000001E-3</v>
      </c>
    </row>
    <row r="277" spans="1:8" x14ac:dyDescent="0.2">
      <c r="A277" s="381" t="str">
        <f t="shared" si="12"/>
        <v>T7</v>
      </c>
      <c r="B277" s="387" t="str">
        <f t="shared" si="11"/>
        <v>T=0s</v>
      </c>
      <c r="C277" s="395" t="str">
        <f>'Tabelle Dashboard'!B138</f>
        <v>Scenario 6</v>
      </c>
      <c r="D277" s="397">
        <f>'Tabelle Dashboard'!C138</f>
        <v>4.5999999999999999E-2</v>
      </c>
      <c r="E277" s="398">
        <f>'Tabelle Dashboard'!D138</f>
        <v>6.5000000000000002E-2</v>
      </c>
      <c r="F277" s="397">
        <f>'Tabelle Dashboard'!E138</f>
        <v>4.7E-2</v>
      </c>
      <c r="G277" s="398">
        <f>'Tabelle Dashboard'!F138</f>
        <v>7.0000000000000001E-3</v>
      </c>
      <c r="H277" s="397">
        <f>'Tabelle Dashboard'!G138</f>
        <v>7.0000000000000001E-3</v>
      </c>
    </row>
    <row r="278" spans="1:8" x14ac:dyDescent="0.2">
      <c r="A278" s="381" t="str">
        <f t="shared" si="12"/>
        <v>T7</v>
      </c>
      <c r="B278" s="387" t="str">
        <f t="shared" si="11"/>
        <v>T=0s</v>
      </c>
      <c r="C278" s="395" t="str">
        <f>'Tabelle Dashboard'!B139</f>
        <v>Scenario 7</v>
      </c>
      <c r="D278" s="397">
        <f>'Tabelle Dashboard'!C139</f>
        <v>4.5999999999999999E-2</v>
      </c>
      <c r="E278" s="398">
        <f>'Tabelle Dashboard'!D139</f>
        <v>6.4000000000000001E-2</v>
      </c>
      <c r="F278" s="397">
        <f>'Tabelle Dashboard'!E139</f>
        <v>4.5999999999999999E-2</v>
      </c>
      <c r="G278" s="398">
        <f>'Tabelle Dashboard'!F139</f>
        <v>6.7999999999999996E-3</v>
      </c>
      <c r="H278" s="397">
        <f>'Tabelle Dashboard'!G139</f>
        <v>6.7999999999999996E-3</v>
      </c>
    </row>
    <row r="279" spans="1:8" x14ac:dyDescent="0.2">
      <c r="A279" s="381" t="str">
        <f t="shared" si="12"/>
        <v>T7</v>
      </c>
      <c r="B279" s="387" t="str">
        <f t="shared" si="11"/>
        <v>T=0s</v>
      </c>
      <c r="C279" s="395" t="str">
        <f>'Tabelle Dashboard'!B140</f>
        <v>Scenario 8</v>
      </c>
      <c r="D279" s="397">
        <f>'Tabelle Dashboard'!C140</f>
        <v>4.5999999999999999E-2</v>
      </c>
      <c r="E279" s="398">
        <f>'Tabelle Dashboard'!D140</f>
        <v>6.5000000000000002E-2</v>
      </c>
      <c r="F279" s="397">
        <f>'Tabelle Dashboard'!E140</f>
        <v>4.7E-2</v>
      </c>
      <c r="G279" s="398">
        <f>'Tabelle Dashboard'!F140</f>
        <v>7.0000000000000001E-3</v>
      </c>
      <c r="H279" s="397">
        <f>'Tabelle Dashboard'!G140</f>
        <v>7.0000000000000001E-3</v>
      </c>
    </row>
    <row r="280" spans="1:8" x14ac:dyDescent="0.2">
      <c r="A280" s="381" t="str">
        <f t="shared" si="12"/>
        <v>T7</v>
      </c>
      <c r="B280" s="387" t="str">
        <f t="shared" si="11"/>
        <v>T=0s</v>
      </c>
      <c r="C280" s="395" t="str">
        <f>'Tabelle Dashboard'!B141</f>
        <v>Scenario 9</v>
      </c>
      <c r="D280" s="397">
        <f>'Tabelle Dashboard'!C141</f>
        <v>0.05</v>
      </c>
      <c r="E280" s="398">
        <f>'Tabelle Dashboard'!D141</f>
        <v>7.0000000000000007E-2</v>
      </c>
      <c r="F280" s="397">
        <f>'Tabelle Dashboard'!E141</f>
        <v>0.05</v>
      </c>
      <c r="G280" s="398">
        <f>'Tabelle Dashboard'!F141</f>
        <v>7.4999999999999997E-3</v>
      </c>
      <c r="H280" s="397">
        <f>'Tabelle Dashboard'!G141</f>
        <v>7.6E-3</v>
      </c>
    </row>
    <row r="281" spans="1:8" x14ac:dyDescent="0.2">
      <c r="A281" s="381" t="str">
        <f t="shared" si="12"/>
        <v>T7</v>
      </c>
      <c r="B281" s="387" t="str">
        <f t="shared" si="11"/>
        <v>T=0s</v>
      </c>
      <c r="C281" s="395" t="str">
        <f>'Tabelle Dashboard'!B142</f>
        <v>Scenario 10</v>
      </c>
      <c r="D281" s="397">
        <f>'Tabelle Dashboard'!C142</f>
        <v>0.05</v>
      </c>
      <c r="E281" s="398">
        <f>'Tabelle Dashboard'!D142</f>
        <v>7.0999999999999994E-2</v>
      </c>
      <c r="F281" s="397">
        <f>'Tabelle Dashboard'!E142</f>
        <v>5.0999999999999997E-2</v>
      </c>
      <c r="G281" s="398">
        <f>'Tabelle Dashboard'!F142</f>
        <v>7.4999999999999997E-3</v>
      </c>
      <c r="H281" s="397">
        <f>'Tabelle Dashboard'!G142</f>
        <v>7.6E-3</v>
      </c>
    </row>
    <row r="282" spans="1:8" x14ac:dyDescent="0.2">
      <c r="A282" s="381" t="str">
        <f t="shared" si="12"/>
        <v>T7</v>
      </c>
      <c r="B282" s="387" t="str">
        <f t="shared" si="11"/>
        <v>T=0s</v>
      </c>
      <c r="C282" s="395" t="str">
        <f>'Tabelle Dashboard'!B143</f>
        <v>Scenario 11</v>
      </c>
      <c r="D282" s="397">
        <f>'Tabelle Dashboard'!C143</f>
        <v>4.7E-2</v>
      </c>
      <c r="E282" s="398">
        <f>'Tabelle Dashboard'!D143</f>
        <v>6.6000000000000003E-2</v>
      </c>
      <c r="F282" s="397">
        <f>'Tabelle Dashboard'!E143</f>
        <v>4.7E-2</v>
      </c>
      <c r="G282" s="398">
        <f>'Tabelle Dashboard'!F143</f>
        <v>7.0000000000000001E-3</v>
      </c>
      <c r="H282" s="397">
        <f>'Tabelle Dashboard'!G143</f>
        <v>7.1000000000000004E-3</v>
      </c>
    </row>
    <row r="283" spans="1:8" x14ac:dyDescent="0.2">
      <c r="A283" s="381" t="str">
        <f t="shared" si="12"/>
        <v>T7</v>
      </c>
      <c r="B283" s="387" t="str">
        <f t="shared" si="11"/>
        <v>T=0s</v>
      </c>
      <c r="C283" s="395" t="str">
        <f>'Tabelle Dashboard'!B144</f>
        <v>Scenario 12</v>
      </c>
      <c r="D283" s="397">
        <f>'Tabelle Dashboard'!C144</f>
        <v>4.4999999999999998E-2</v>
      </c>
      <c r="E283" s="398">
        <f>'Tabelle Dashboard'!D144</f>
        <v>6.4000000000000001E-2</v>
      </c>
      <c r="F283" s="397">
        <f>'Tabelle Dashboard'!E144</f>
        <v>4.4999999999999998E-2</v>
      </c>
      <c r="G283" s="398">
        <f>'Tabelle Dashboard'!F144</f>
        <v>6.7999999999999996E-3</v>
      </c>
      <c r="H283" s="397">
        <f>'Tabelle Dashboard'!G144</f>
        <v>6.7999999999999996E-3</v>
      </c>
    </row>
    <row r="284" spans="1:8" x14ac:dyDescent="0.2">
      <c r="A284" s="381" t="str">
        <f t="shared" si="12"/>
        <v>T7</v>
      </c>
      <c r="B284" s="387" t="str">
        <f t="shared" si="11"/>
        <v>T=0s</v>
      </c>
      <c r="C284" s="395" t="str">
        <f>'Tabelle Dashboard'!B145</f>
        <v>Scenario 13</v>
      </c>
      <c r="D284" s="397">
        <f>'Tabelle Dashboard'!C145</f>
        <v>0.05</v>
      </c>
      <c r="E284" s="398">
        <f>'Tabelle Dashboard'!D145</f>
        <v>7.0999999999999994E-2</v>
      </c>
      <c r="F284" s="397">
        <f>'Tabelle Dashboard'!E145</f>
        <v>0.05</v>
      </c>
      <c r="G284" s="398">
        <f>'Tabelle Dashboard'!F145</f>
        <v>7.4999999999999997E-3</v>
      </c>
      <c r="H284" s="397">
        <f>'Tabelle Dashboard'!G145</f>
        <v>7.6E-3</v>
      </c>
    </row>
    <row r="285" spans="1:8" x14ac:dyDescent="0.2">
      <c r="A285" s="381" t="str">
        <f t="shared" si="12"/>
        <v>T7</v>
      </c>
      <c r="B285" s="387" t="str">
        <f t="shared" si="11"/>
        <v>T=0s</v>
      </c>
      <c r="C285" s="395" t="str">
        <f>'Tabelle Dashboard'!B146</f>
        <v>Scenario 14</v>
      </c>
      <c r="D285" s="397">
        <f>'Tabelle Dashboard'!C146</f>
        <v>4.7E-2</v>
      </c>
      <c r="E285" s="398">
        <f>'Tabelle Dashboard'!D146</f>
        <v>6.7000000000000004E-2</v>
      </c>
      <c r="F285" s="397">
        <f>'Tabelle Dashboard'!E146</f>
        <v>4.8000000000000001E-2</v>
      </c>
      <c r="G285" s="398">
        <f>'Tabelle Dashboard'!F146</f>
        <v>7.1999999999999998E-3</v>
      </c>
      <c r="H285" s="397">
        <f>'Tabelle Dashboard'!G146</f>
        <v>7.1999999999999998E-3</v>
      </c>
    </row>
    <row r="286" spans="1:8" x14ac:dyDescent="0.2">
      <c r="A286" s="381" t="str">
        <f t="shared" si="12"/>
        <v>T7</v>
      </c>
      <c r="B286" s="387" t="str">
        <f t="shared" si="11"/>
        <v>T=0s</v>
      </c>
      <c r="C286" s="395" t="str">
        <f>'Tabelle Dashboard'!B147</f>
        <v>Scenario 15</v>
      </c>
      <c r="D286" s="397">
        <f>'Tabelle Dashboard'!C147</f>
        <v>4.9000000000000002E-2</v>
      </c>
      <c r="E286" s="398">
        <f>'Tabelle Dashboard'!D147</f>
        <v>6.8000000000000005E-2</v>
      </c>
      <c r="F286" s="397">
        <f>'Tabelle Dashboard'!E147</f>
        <v>4.8000000000000001E-2</v>
      </c>
      <c r="G286" s="398">
        <f>'Tabelle Dashboard'!F147</f>
        <v>7.1999999999999998E-3</v>
      </c>
      <c r="H286" s="397">
        <f>'Tabelle Dashboard'!G147</f>
        <v>7.3000000000000001E-3</v>
      </c>
    </row>
    <row r="287" spans="1:8" x14ac:dyDescent="0.2">
      <c r="A287" s="381" t="str">
        <f t="shared" si="12"/>
        <v>T7</v>
      </c>
      <c r="B287" s="387" t="str">
        <f t="shared" si="11"/>
        <v>T=1s</v>
      </c>
      <c r="C287" s="395" t="str">
        <f>'Tabelle Dashboard'!J133</f>
        <v>Scenario 1</v>
      </c>
      <c r="D287" s="397">
        <f>'Tabelle Dashboard'!K133</f>
        <v>4.7E-2</v>
      </c>
      <c r="E287" s="398">
        <f>'Tabelle Dashboard'!L133</f>
        <v>6.6000000000000003E-2</v>
      </c>
      <c r="F287" s="397">
        <f>'Tabelle Dashboard'!M133</f>
        <v>4.8000000000000001E-2</v>
      </c>
      <c r="G287" s="398">
        <f>'Tabelle Dashboard'!N133</f>
        <v>7.1000000000000004E-3</v>
      </c>
      <c r="H287" s="397">
        <f>'Tabelle Dashboard'!O133</f>
        <v>7.1000000000000004E-3</v>
      </c>
    </row>
    <row r="288" spans="1:8" x14ac:dyDescent="0.2">
      <c r="A288" s="381" t="str">
        <f t="shared" si="12"/>
        <v>T7</v>
      </c>
      <c r="B288" s="387" t="str">
        <f t="shared" si="11"/>
        <v>T=1s</v>
      </c>
      <c r="C288" s="395" t="str">
        <f>'Tabelle Dashboard'!J134</f>
        <v>Scenario 2</v>
      </c>
      <c r="D288" s="397">
        <f>'Tabelle Dashboard'!K134</f>
        <v>4.3999999999999997E-2</v>
      </c>
      <c r="E288" s="398">
        <f>'Tabelle Dashboard'!L134</f>
        <v>6.2E-2</v>
      </c>
      <c r="F288" s="397">
        <f>'Tabelle Dashboard'!M134</f>
        <v>4.3999999999999997E-2</v>
      </c>
      <c r="G288" s="398">
        <f>'Tabelle Dashboard'!N134</f>
        <v>6.7000000000000002E-3</v>
      </c>
      <c r="H288" s="397">
        <f>'Tabelle Dashboard'!O134</f>
        <v>6.7000000000000002E-3</v>
      </c>
    </row>
    <row r="289" spans="1:8" x14ac:dyDescent="0.2">
      <c r="A289" s="381" t="str">
        <f t="shared" si="12"/>
        <v>T7</v>
      </c>
      <c r="B289" s="387" t="str">
        <f t="shared" si="11"/>
        <v>T=1s</v>
      </c>
      <c r="C289" s="395" t="str">
        <f>'Tabelle Dashboard'!J135</f>
        <v>Scenario 3</v>
      </c>
      <c r="D289" s="397">
        <f>'Tabelle Dashboard'!K135</f>
        <v>4.9000000000000002E-2</v>
      </c>
      <c r="E289" s="398">
        <f>'Tabelle Dashboard'!L135</f>
        <v>6.8000000000000005E-2</v>
      </c>
      <c r="F289" s="397">
        <f>'Tabelle Dashboard'!M135</f>
        <v>4.9000000000000002E-2</v>
      </c>
      <c r="G289" s="398">
        <f>'Tabelle Dashboard'!N135</f>
        <v>7.3000000000000001E-3</v>
      </c>
      <c r="H289" s="397">
        <f>'Tabelle Dashboard'!O135</f>
        <v>7.3000000000000001E-3</v>
      </c>
    </row>
    <row r="290" spans="1:8" x14ac:dyDescent="0.2">
      <c r="A290" s="381" t="str">
        <f t="shared" si="12"/>
        <v>T7</v>
      </c>
      <c r="B290" s="387" t="str">
        <f t="shared" si="11"/>
        <v>T=1s</v>
      </c>
      <c r="C290" s="395" t="str">
        <f>'Tabelle Dashboard'!J136</f>
        <v>Scenario 4</v>
      </c>
      <c r="D290" s="397">
        <f>'Tabelle Dashboard'!K136</f>
        <v>4.7E-2</v>
      </c>
      <c r="E290" s="398">
        <f>'Tabelle Dashboard'!L136</f>
        <v>6.7000000000000004E-2</v>
      </c>
      <c r="F290" s="397">
        <f>'Tabelle Dashboard'!M136</f>
        <v>4.8000000000000001E-2</v>
      </c>
      <c r="G290" s="398">
        <f>'Tabelle Dashboard'!N136</f>
        <v>7.1000000000000004E-3</v>
      </c>
      <c r="H290" s="397">
        <f>'Tabelle Dashboard'!O136</f>
        <v>7.1999999999999998E-3</v>
      </c>
    </row>
    <row r="291" spans="1:8" x14ac:dyDescent="0.2">
      <c r="A291" s="381" t="str">
        <f t="shared" si="12"/>
        <v>T7</v>
      </c>
      <c r="B291" s="387" t="str">
        <f t="shared" si="11"/>
        <v>T=1s</v>
      </c>
      <c r="C291" s="395" t="str">
        <f>'Tabelle Dashboard'!J137</f>
        <v>Scenario 5</v>
      </c>
      <c r="D291" s="397">
        <f>'Tabelle Dashboard'!K137</f>
        <v>4.8000000000000001E-2</v>
      </c>
      <c r="E291" s="398">
        <f>'Tabelle Dashboard'!L137</f>
        <v>6.7000000000000004E-2</v>
      </c>
      <c r="F291" s="397">
        <f>'Tabelle Dashboard'!M137</f>
        <v>4.8000000000000001E-2</v>
      </c>
      <c r="G291" s="398">
        <f>'Tabelle Dashboard'!N137</f>
        <v>7.1999999999999998E-3</v>
      </c>
      <c r="H291" s="397">
        <f>'Tabelle Dashboard'!O137</f>
        <v>7.1999999999999998E-3</v>
      </c>
    </row>
    <row r="292" spans="1:8" x14ac:dyDescent="0.2">
      <c r="A292" s="381" t="str">
        <f t="shared" si="12"/>
        <v>T7</v>
      </c>
      <c r="B292" s="387" t="str">
        <f t="shared" si="11"/>
        <v>T=1s</v>
      </c>
      <c r="C292" s="395" t="str">
        <f>'Tabelle Dashboard'!J138</f>
        <v>Scenario 6</v>
      </c>
      <c r="D292" s="397">
        <f>'Tabelle Dashboard'!K138</f>
        <v>4.8000000000000001E-2</v>
      </c>
      <c r="E292" s="398">
        <f>'Tabelle Dashboard'!L138</f>
        <v>6.7000000000000004E-2</v>
      </c>
      <c r="F292" s="397">
        <f>'Tabelle Dashboard'!M138</f>
        <v>4.7E-2</v>
      </c>
      <c r="G292" s="398">
        <f>'Tabelle Dashboard'!N138</f>
        <v>7.1999999999999998E-3</v>
      </c>
      <c r="H292" s="397">
        <f>'Tabelle Dashboard'!O138</f>
        <v>7.3000000000000001E-3</v>
      </c>
    </row>
    <row r="293" spans="1:8" x14ac:dyDescent="0.2">
      <c r="A293" s="381" t="str">
        <f t="shared" si="12"/>
        <v>T7</v>
      </c>
      <c r="B293" s="387" t="str">
        <f t="shared" si="11"/>
        <v>T=1s</v>
      </c>
      <c r="C293" s="395" t="str">
        <f>'Tabelle Dashboard'!J139</f>
        <v>Scenario 7</v>
      </c>
      <c r="D293" s="397">
        <f>'Tabelle Dashboard'!K139</f>
        <v>4.5999999999999999E-2</v>
      </c>
      <c r="E293" s="398">
        <f>'Tabelle Dashboard'!L139</f>
        <v>6.5000000000000002E-2</v>
      </c>
      <c r="F293" s="397">
        <f>'Tabelle Dashboard'!M139</f>
        <v>4.5999999999999999E-2</v>
      </c>
      <c r="G293" s="398">
        <f>'Tabelle Dashboard'!N139</f>
        <v>6.7999999999999996E-3</v>
      </c>
      <c r="H293" s="397">
        <f>'Tabelle Dashboard'!O139</f>
        <v>7.1000000000000004E-3</v>
      </c>
    </row>
    <row r="294" spans="1:8" x14ac:dyDescent="0.2">
      <c r="A294" s="381" t="str">
        <f t="shared" si="12"/>
        <v>T7</v>
      </c>
      <c r="B294" s="387" t="str">
        <f t="shared" si="11"/>
        <v>T=1s</v>
      </c>
      <c r="C294" s="395" t="str">
        <f>'Tabelle Dashboard'!J140</f>
        <v>Scenario 8</v>
      </c>
      <c r="D294" s="397">
        <f>'Tabelle Dashboard'!K140</f>
        <v>4.7E-2</v>
      </c>
      <c r="E294" s="398">
        <f>'Tabelle Dashboard'!L140</f>
        <v>6.7000000000000004E-2</v>
      </c>
      <c r="F294" s="397">
        <f>'Tabelle Dashboard'!M140</f>
        <v>4.7E-2</v>
      </c>
      <c r="G294" s="398">
        <f>'Tabelle Dashboard'!N140</f>
        <v>7.1000000000000004E-3</v>
      </c>
      <c r="H294" s="397">
        <f>'Tabelle Dashboard'!O140</f>
        <v>7.1000000000000004E-3</v>
      </c>
    </row>
    <row r="295" spans="1:8" x14ac:dyDescent="0.2">
      <c r="A295" s="381" t="str">
        <f t="shared" si="12"/>
        <v>T7</v>
      </c>
      <c r="B295" s="387" t="str">
        <f t="shared" si="11"/>
        <v>T=1s</v>
      </c>
      <c r="C295" s="395" t="str">
        <f>'Tabelle Dashboard'!J141</f>
        <v>Scenario 9</v>
      </c>
      <c r="D295" s="397">
        <f>'Tabelle Dashboard'!K141</f>
        <v>4.8000000000000001E-2</v>
      </c>
      <c r="E295" s="398">
        <f>'Tabelle Dashboard'!L141</f>
        <v>6.8000000000000005E-2</v>
      </c>
      <c r="F295" s="397">
        <f>'Tabelle Dashboard'!M141</f>
        <v>4.9000000000000002E-2</v>
      </c>
      <c r="G295" s="398">
        <f>'Tabelle Dashboard'!N141</f>
        <v>7.1999999999999998E-3</v>
      </c>
      <c r="H295" s="397">
        <f>'Tabelle Dashboard'!O141</f>
        <v>7.3000000000000001E-3</v>
      </c>
    </row>
    <row r="296" spans="1:8" x14ac:dyDescent="0.2">
      <c r="A296" s="381" t="str">
        <f t="shared" si="12"/>
        <v>T7</v>
      </c>
      <c r="B296" s="387" t="str">
        <f t="shared" si="11"/>
        <v>T=1s</v>
      </c>
      <c r="C296" s="395" t="str">
        <f>'Tabelle Dashboard'!J142</f>
        <v>Scenario 10</v>
      </c>
      <c r="D296" s="397">
        <f>'Tabelle Dashboard'!K142</f>
        <v>5.0999999999999997E-2</v>
      </c>
      <c r="E296" s="398">
        <f>'Tabelle Dashboard'!L142</f>
        <v>7.1999999999999995E-2</v>
      </c>
      <c r="F296" s="397">
        <f>'Tabelle Dashboard'!M142</f>
        <v>5.0999999999999997E-2</v>
      </c>
      <c r="G296" s="398">
        <f>'Tabelle Dashboard'!N142</f>
        <v>7.7000000000000002E-3</v>
      </c>
      <c r="H296" s="397">
        <f>'Tabelle Dashboard'!O142</f>
        <v>7.7000000000000002E-3</v>
      </c>
    </row>
    <row r="297" spans="1:8" x14ac:dyDescent="0.2">
      <c r="A297" s="381" t="str">
        <f t="shared" si="12"/>
        <v>T7</v>
      </c>
      <c r="B297" s="387" t="str">
        <f t="shared" si="11"/>
        <v>T=1s</v>
      </c>
      <c r="C297" s="395" t="str">
        <f>'Tabelle Dashboard'!J143</f>
        <v>Scenario 11</v>
      </c>
      <c r="D297" s="397">
        <f>'Tabelle Dashboard'!K143</f>
        <v>4.7E-2</v>
      </c>
      <c r="E297" s="398">
        <f>'Tabelle Dashboard'!L143</f>
        <v>6.7000000000000004E-2</v>
      </c>
      <c r="F297" s="397">
        <f>'Tabelle Dashboard'!M143</f>
        <v>4.7E-2</v>
      </c>
      <c r="G297" s="398">
        <f>'Tabelle Dashboard'!N143</f>
        <v>7.1000000000000004E-3</v>
      </c>
      <c r="H297" s="397">
        <f>'Tabelle Dashboard'!O143</f>
        <v>7.1000000000000004E-3</v>
      </c>
    </row>
    <row r="298" spans="1:8" x14ac:dyDescent="0.2">
      <c r="A298" s="381" t="str">
        <f t="shared" si="12"/>
        <v>T7</v>
      </c>
      <c r="B298" s="387" t="str">
        <f t="shared" si="11"/>
        <v>T=1s</v>
      </c>
      <c r="C298" s="395" t="str">
        <f>'Tabelle Dashboard'!J144</f>
        <v>Scenario 12</v>
      </c>
      <c r="D298" s="397">
        <f>'Tabelle Dashboard'!K144</f>
        <v>4.4999999999999998E-2</v>
      </c>
      <c r="E298" s="398">
        <f>'Tabelle Dashboard'!L144</f>
        <v>6.4000000000000001E-2</v>
      </c>
      <c r="F298" s="397">
        <f>'Tabelle Dashboard'!M144</f>
        <v>4.4999999999999998E-2</v>
      </c>
      <c r="G298" s="398">
        <f>'Tabelle Dashboard'!N144</f>
        <v>6.7999999999999996E-3</v>
      </c>
      <c r="H298" s="397">
        <f>'Tabelle Dashboard'!O144</f>
        <v>6.7999999999999996E-3</v>
      </c>
    </row>
    <row r="299" spans="1:8" x14ac:dyDescent="0.2">
      <c r="A299" s="381" t="str">
        <f t="shared" si="12"/>
        <v>T7</v>
      </c>
      <c r="B299" s="387" t="str">
        <f t="shared" si="11"/>
        <v>T=1s</v>
      </c>
      <c r="C299" s="395" t="str">
        <f>'Tabelle Dashboard'!J145</f>
        <v>Scenario 13</v>
      </c>
      <c r="D299" s="397">
        <f>'Tabelle Dashboard'!K145</f>
        <v>5.0999999999999997E-2</v>
      </c>
      <c r="E299" s="398">
        <f>'Tabelle Dashboard'!L145</f>
        <v>7.1999999999999995E-2</v>
      </c>
      <c r="F299" s="397">
        <f>'Tabelle Dashboard'!M145</f>
        <v>5.0999999999999997E-2</v>
      </c>
      <c r="G299" s="398">
        <f>'Tabelle Dashboard'!N145</f>
        <v>7.7000000000000002E-3</v>
      </c>
      <c r="H299" s="397">
        <f>'Tabelle Dashboard'!O145</f>
        <v>7.7000000000000002E-3</v>
      </c>
    </row>
    <row r="300" spans="1:8" x14ac:dyDescent="0.2">
      <c r="A300" s="381" t="str">
        <f t="shared" si="12"/>
        <v>T7</v>
      </c>
      <c r="B300" s="387" t="str">
        <f t="shared" si="11"/>
        <v>T=1s</v>
      </c>
      <c r="C300" s="395" t="str">
        <f>'Tabelle Dashboard'!J146</f>
        <v>Scenario 14</v>
      </c>
      <c r="D300" s="397">
        <f>'Tabelle Dashboard'!K146</f>
        <v>4.8000000000000001E-2</v>
      </c>
      <c r="E300" s="398">
        <f>'Tabelle Dashboard'!L146</f>
        <v>6.7000000000000004E-2</v>
      </c>
      <c r="F300" s="397">
        <f>'Tabelle Dashboard'!M146</f>
        <v>4.8000000000000001E-2</v>
      </c>
      <c r="G300" s="398">
        <f>'Tabelle Dashboard'!N146</f>
        <v>7.1999999999999998E-3</v>
      </c>
      <c r="H300" s="397">
        <f>'Tabelle Dashboard'!O146</f>
        <v>7.1999999999999998E-3</v>
      </c>
    </row>
    <row r="301" spans="1:8" x14ac:dyDescent="0.2">
      <c r="A301" s="381" t="str">
        <f t="shared" si="12"/>
        <v>T7</v>
      </c>
      <c r="B301" s="387" t="str">
        <f t="shared" si="11"/>
        <v>T=1s</v>
      </c>
      <c r="C301" s="395" t="str">
        <f>'Tabelle Dashboard'!J147</f>
        <v>Scenario 15</v>
      </c>
      <c r="D301" s="397">
        <f>'Tabelle Dashboard'!K147</f>
        <v>4.9000000000000002E-2</v>
      </c>
      <c r="E301" s="398">
        <f>'Tabelle Dashboard'!L147</f>
        <v>6.9000000000000006E-2</v>
      </c>
      <c r="F301" s="397">
        <f>'Tabelle Dashboard'!M147</f>
        <v>4.9000000000000002E-2</v>
      </c>
      <c r="G301" s="398">
        <f>'Tabelle Dashboard'!N147</f>
        <v>7.4000000000000003E-3</v>
      </c>
      <c r="H301" s="397">
        <f>'Tabelle Dashboard'!O147</f>
        <v>7.4999999999999997E-3</v>
      </c>
    </row>
    <row r="302" spans="1:8" x14ac:dyDescent="0.2">
      <c r="A302" s="381" t="str">
        <f t="shared" si="12"/>
        <v>T7</v>
      </c>
      <c r="B302" s="387" t="str">
        <f t="shared" si="11"/>
        <v>T=2s</v>
      </c>
      <c r="C302" s="395" t="str">
        <f>'Tabelle Dashboard'!R133</f>
        <v>Scenario 1</v>
      </c>
      <c r="D302" s="397">
        <f>'Tabelle Dashboard'!S133</f>
        <v>0.04</v>
      </c>
      <c r="E302" s="398">
        <f>'Tabelle Dashboard'!T133</f>
        <v>6.6000000000000003E-2</v>
      </c>
      <c r="F302" s="397">
        <f>'Tabelle Dashboard'!U133</f>
        <v>4.7E-2</v>
      </c>
      <c r="G302" s="398">
        <f>'Tabelle Dashboard'!V133</f>
        <v>7.0000000000000001E-3</v>
      </c>
      <c r="H302" s="397">
        <f>'Tabelle Dashboard'!W133</f>
        <v>7.0000000000000001E-3</v>
      </c>
    </row>
    <row r="303" spans="1:8" x14ac:dyDescent="0.2">
      <c r="A303" s="381" t="str">
        <f t="shared" si="12"/>
        <v>T7</v>
      </c>
      <c r="B303" s="387" t="str">
        <f t="shared" si="11"/>
        <v>T=2s</v>
      </c>
      <c r="C303" s="395" t="str">
        <f>'Tabelle Dashboard'!R134</f>
        <v>Scenario 2</v>
      </c>
      <c r="D303" s="397">
        <f>'Tabelle Dashboard'!S134</f>
        <v>4.7E-2</v>
      </c>
      <c r="E303" s="398">
        <f>'Tabelle Dashboard'!T134</f>
        <v>6.7000000000000004E-2</v>
      </c>
      <c r="F303" s="397">
        <f>'Tabelle Dashboard'!U134</f>
        <v>4.7E-2</v>
      </c>
      <c r="G303" s="398">
        <f>'Tabelle Dashboard'!V134</f>
        <v>7.1999999999999998E-3</v>
      </c>
      <c r="H303" s="397">
        <f>'Tabelle Dashboard'!W134</f>
        <v>7.1000000000000004E-3</v>
      </c>
    </row>
    <row r="304" spans="1:8" x14ac:dyDescent="0.2">
      <c r="A304" s="381" t="str">
        <f t="shared" si="12"/>
        <v>T7</v>
      </c>
      <c r="B304" s="387" t="str">
        <f t="shared" si="11"/>
        <v>T=2s</v>
      </c>
      <c r="C304" s="395" t="str">
        <f>'Tabelle Dashboard'!R135</f>
        <v>Scenario 3</v>
      </c>
      <c r="D304" s="397">
        <f>'Tabelle Dashboard'!S135</f>
        <v>4.8000000000000001E-2</v>
      </c>
      <c r="E304" s="398">
        <f>'Tabelle Dashboard'!T135</f>
        <v>6.7000000000000004E-2</v>
      </c>
      <c r="F304" s="397">
        <f>'Tabelle Dashboard'!U135</f>
        <v>4.8000000000000001E-2</v>
      </c>
      <c r="G304" s="398">
        <f>'Tabelle Dashboard'!V135</f>
        <v>7.1999999999999998E-3</v>
      </c>
      <c r="H304" s="397">
        <f>'Tabelle Dashboard'!W135</f>
        <v>7.1999999999999998E-3</v>
      </c>
    </row>
    <row r="305" spans="1:8" x14ac:dyDescent="0.2">
      <c r="A305" s="381" t="str">
        <f t="shared" si="12"/>
        <v>T7</v>
      </c>
      <c r="B305" s="387" t="str">
        <f t="shared" si="11"/>
        <v>T=2s</v>
      </c>
      <c r="C305" s="395" t="str">
        <f>'Tabelle Dashboard'!R136</f>
        <v>Scenario 4</v>
      </c>
      <c r="D305" s="397">
        <f>'Tabelle Dashboard'!S136</f>
        <v>4.7E-2</v>
      </c>
      <c r="E305" s="398">
        <f>'Tabelle Dashboard'!T136</f>
        <v>6.7000000000000004E-2</v>
      </c>
      <c r="F305" s="397">
        <f>'Tabelle Dashboard'!U136</f>
        <v>4.7E-2</v>
      </c>
      <c r="G305" s="398">
        <f>'Tabelle Dashboard'!V136</f>
        <v>7.1999999999999998E-3</v>
      </c>
      <c r="H305" s="397">
        <f>'Tabelle Dashboard'!W136</f>
        <v>7.1000000000000004E-3</v>
      </c>
    </row>
    <row r="306" spans="1:8" x14ac:dyDescent="0.2">
      <c r="A306" s="381" t="str">
        <f t="shared" si="12"/>
        <v>T7</v>
      </c>
      <c r="B306" s="387" t="str">
        <f t="shared" si="11"/>
        <v>T=2s</v>
      </c>
      <c r="C306" s="395" t="str">
        <f>'Tabelle Dashboard'!R137</f>
        <v>Scenario 5</v>
      </c>
      <c r="D306" s="397">
        <f>'Tabelle Dashboard'!S137</f>
        <v>4.8000000000000001E-2</v>
      </c>
      <c r="E306" s="398">
        <f>'Tabelle Dashboard'!T137</f>
        <v>6.7000000000000004E-2</v>
      </c>
      <c r="F306" s="397">
        <f>'Tabelle Dashboard'!U137</f>
        <v>4.8000000000000001E-2</v>
      </c>
      <c r="G306" s="398">
        <f>'Tabelle Dashboard'!V137</f>
        <v>7.1999999999999998E-3</v>
      </c>
      <c r="H306" s="397">
        <f>'Tabelle Dashboard'!W137</f>
        <v>7.1000000000000004E-3</v>
      </c>
    </row>
    <row r="307" spans="1:8" x14ac:dyDescent="0.2">
      <c r="A307" s="381" t="str">
        <f t="shared" si="12"/>
        <v>T7</v>
      </c>
      <c r="B307" s="387" t="str">
        <f t="shared" si="11"/>
        <v>T=2s</v>
      </c>
      <c r="C307" s="395" t="str">
        <f>'Tabelle Dashboard'!R138</f>
        <v>Scenario 6</v>
      </c>
      <c r="D307" s="397">
        <f>'Tabelle Dashboard'!S138</f>
        <v>4.8000000000000001E-2</v>
      </c>
      <c r="E307" s="398">
        <f>'Tabelle Dashboard'!T138</f>
        <v>6.8000000000000005E-2</v>
      </c>
      <c r="F307" s="397">
        <f>'Tabelle Dashboard'!U138</f>
        <v>4.8000000000000001E-2</v>
      </c>
      <c r="G307" s="398">
        <f>'Tabelle Dashboard'!V138</f>
        <v>7.3000000000000001E-3</v>
      </c>
      <c r="H307" s="397">
        <f>'Tabelle Dashboard'!W138</f>
        <v>7.1999999999999998E-3</v>
      </c>
    </row>
    <row r="308" spans="1:8" x14ac:dyDescent="0.2">
      <c r="A308" s="381" t="str">
        <f t="shared" si="12"/>
        <v>T7</v>
      </c>
      <c r="B308" s="387" t="str">
        <f t="shared" si="11"/>
        <v>T=2s</v>
      </c>
      <c r="C308" s="395" t="str">
        <f>'Tabelle Dashboard'!R139</f>
        <v>Scenario 7</v>
      </c>
      <c r="D308" s="397">
        <f>'Tabelle Dashboard'!S139</f>
        <v>4.5999999999999999E-2</v>
      </c>
      <c r="E308" s="398">
        <f>'Tabelle Dashboard'!T139</f>
        <v>6.4000000000000001E-2</v>
      </c>
      <c r="F308" s="397">
        <f>'Tabelle Dashboard'!U139</f>
        <v>4.5999999999999999E-2</v>
      </c>
      <c r="G308" s="398">
        <f>'Tabelle Dashboard'!V139</f>
        <v>6.8999999999999999E-3</v>
      </c>
      <c r="H308" s="397">
        <f>'Tabelle Dashboard'!W139</f>
        <v>6.8999999999999999E-3</v>
      </c>
    </row>
    <row r="309" spans="1:8" x14ac:dyDescent="0.2">
      <c r="A309" s="381" t="str">
        <f t="shared" si="12"/>
        <v>T7</v>
      </c>
      <c r="B309" s="387" t="str">
        <f t="shared" si="11"/>
        <v>T=2s</v>
      </c>
      <c r="C309" s="395" t="str">
        <f>'Tabelle Dashboard'!R140</f>
        <v>Scenario 8</v>
      </c>
      <c r="D309" s="397">
        <f>'Tabelle Dashboard'!S140</f>
        <v>4.7E-2</v>
      </c>
      <c r="E309" s="398">
        <f>'Tabelle Dashboard'!T140</f>
        <v>6.5000000000000002E-2</v>
      </c>
      <c r="F309" s="397">
        <f>'Tabelle Dashboard'!U140</f>
        <v>4.7E-2</v>
      </c>
      <c r="G309" s="398">
        <f>'Tabelle Dashboard'!V140</f>
        <v>7.0000000000000001E-3</v>
      </c>
      <c r="H309" s="397">
        <f>'Tabelle Dashboard'!W140</f>
        <v>7.0000000000000001E-3</v>
      </c>
    </row>
    <row r="310" spans="1:8" x14ac:dyDescent="0.2">
      <c r="A310" s="381" t="str">
        <f t="shared" si="12"/>
        <v>T7</v>
      </c>
      <c r="B310" s="387" t="str">
        <f t="shared" si="11"/>
        <v>T=2s</v>
      </c>
      <c r="C310" s="395" t="str">
        <f>'Tabelle Dashboard'!R141</f>
        <v>Scenario 9</v>
      </c>
      <c r="D310" s="397">
        <f>'Tabelle Dashboard'!S141</f>
        <v>4.3999999999999997E-2</v>
      </c>
      <c r="E310" s="398">
        <f>'Tabelle Dashboard'!T141</f>
        <v>6.2E-2</v>
      </c>
      <c r="F310" s="397">
        <f>'Tabelle Dashboard'!U141</f>
        <v>4.3999999999999997E-2</v>
      </c>
      <c r="G310" s="398">
        <f>'Tabelle Dashboard'!V141</f>
        <v>6.6E-3</v>
      </c>
      <c r="H310" s="397">
        <f>'Tabelle Dashboard'!W141</f>
        <v>6.7000000000000002E-3</v>
      </c>
    </row>
    <row r="311" spans="1:8" x14ac:dyDescent="0.2">
      <c r="A311" s="381" t="str">
        <f t="shared" si="12"/>
        <v>T7</v>
      </c>
      <c r="B311" s="387" t="str">
        <f t="shared" si="11"/>
        <v>T=2s</v>
      </c>
      <c r="C311" s="395" t="str">
        <f>'Tabelle Dashboard'!R142</f>
        <v>Scenario 10</v>
      </c>
      <c r="D311" s="397">
        <f>'Tabelle Dashboard'!S142</f>
        <v>4.9000000000000002E-2</v>
      </c>
      <c r="E311" s="398">
        <f>'Tabelle Dashboard'!T142</f>
        <v>6.9000000000000006E-2</v>
      </c>
      <c r="F311" s="397">
        <f>'Tabelle Dashboard'!U142</f>
        <v>4.9000000000000002E-2</v>
      </c>
      <c r="G311" s="398">
        <f>'Tabelle Dashboard'!V142</f>
        <v>7.4999999999999997E-3</v>
      </c>
      <c r="H311" s="397">
        <f>'Tabelle Dashboard'!W142</f>
        <v>7.4000000000000003E-3</v>
      </c>
    </row>
    <row r="312" spans="1:8" x14ac:dyDescent="0.2">
      <c r="A312" s="381" t="str">
        <f t="shared" si="12"/>
        <v>T7</v>
      </c>
      <c r="B312" s="387" t="str">
        <f t="shared" si="11"/>
        <v>T=2s</v>
      </c>
      <c r="C312" s="395" t="str">
        <f>'Tabelle Dashboard'!R143</f>
        <v>Scenario 11</v>
      </c>
      <c r="D312" s="397">
        <f>'Tabelle Dashboard'!S143</f>
        <v>4.7E-2</v>
      </c>
      <c r="E312" s="398">
        <f>'Tabelle Dashboard'!T143</f>
        <v>6.5000000000000002E-2</v>
      </c>
      <c r="F312" s="397">
        <f>'Tabelle Dashboard'!U143</f>
        <v>4.7E-2</v>
      </c>
      <c r="G312" s="398">
        <f>'Tabelle Dashboard'!V143</f>
        <v>7.0000000000000001E-3</v>
      </c>
      <c r="H312" s="397">
        <f>'Tabelle Dashboard'!W143</f>
        <v>7.0000000000000001E-3</v>
      </c>
    </row>
    <row r="313" spans="1:8" x14ac:dyDescent="0.2">
      <c r="A313" s="381" t="str">
        <f t="shared" si="12"/>
        <v>T7</v>
      </c>
      <c r="B313" s="387" t="str">
        <f t="shared" si="11"/>
        <v>T=2s</v>
      </c>
      <c r="C313" s="395" t="str">
        <f>'Tabelle Dashboard'!R144</f>
        <v>Scenario 12</v>
      </c>
      <c r="D313" s="397">
        <f>'Tabelle Dashboard'!S144</f>
        <v>4.4999999999999998E-2</v>
      </c>
      <c r="E313" s="398">
        <f>'Tabelle Dashboard'!T144</f>
        <v>6.3E-2</v>
      </c>
      <c r="F313" s="397">
        <f>'Tabelle Dashboard'!U144</f>
        <v>4.4999999999999998E-2</v>
      </c>
      <c r="G313" s="398">
        <f>'Tabelle Dashboard'!V144</f>
        <v>6.7000000000000002E-3</v>
      </c>
      <c r="H313" s="397">
        <f>'Tabelle Dashboard'!W144</f>
        <v>6.7000000000000002E-3</v>
      </c>
    </row>
    <row r="314" spans="1:8" x14ac:dyDescent="0.2">
      <c r="A314" s="381" t="str">
        <f t="shared" si="12"/>
        <v>T7</v>
      </c>
      <c r="B314" s="387" t="str">
        <f t="shared" si="11"/>
        <v>T=2s</v>
      </c>
      <c r="C314" s="395" t="str">
        <f>'Tabelle Dashboard'!R145</f>
        <v>Scenario 13</v>
      </c>
      <c r="D314" s="397">
        <f>'Tabelle Dashboard'!S145</f>
        <v>4.9000000000000002E-2</v>
      </c>
      <c r="E314" s="398">
        <f>'Tabelle Dashboard'!T145</f>
        <v>6.9000000000000006E-2</v>
      </c>
      <c r="F314" s="397">
        <f>'Tabelle Dashboard'!U145</f>
        <v>4.8000000000000001E-2</v>
      </c>
      <c r="G314" s="398">
        <f>'Tabelle Dashboard'!V145</f>
        <v>7.7000000000000002E-3</v>
      </c>
      <c r="H314" s="397">
        <f>'Tabelle Dashboard'!W145</f>
        <v>7.4000000000000003E-3</v>
      </c>
    </row>
    <row r="315" spans="1:8" x14ac:dyDescent="0.2">
      <c r="A315" s="381" t="str">
        <f t="shared" si="12"/>
        <v>T7</v>
      </c>
      <c r="B315" s="387" t="str">
        <f t="shared" si="11"/>
        <v>T=2s</v>
      </c>
      <c r="C315" s="395" t="str">
        <f>'Tabelle Dashboard'!R146</f>
        <v>Scenario 14</v>
      </c>
      <c r="D315" s="397">
        <f>'Tabelle Dashboard'!S146</f>
        <v>4.7E-2</v>
      </c>
      <c r="E315" s="398">
        <f>'Tabelle Dashboard'!T146</f>
        <v>6.5000000000000002E-2</v>
      </c>
      <c r="F315" s="397">
        <f>'Tabelle Dashboard'!U146</f>
        <v>4.7E-2</v>
      </c>
      <c r="G315" s="398">
        <f>'Tabelle Dashboard'!V146</f>
        <v>7.0000000000000001E-3</v>
      </c>
      <c r="H315" s="397">
        <f>'Tabelle Dashboard'!W146</f>
        <v>7.1000000000000004E-3</v>
      </c>
    </row>
    <row r="316" spans="1:8" x14ac:dyDescent="0.2">
      <c r="A316" s="381" t="str">
        <f t="shared" si="12"/>
        <v>T7</v>
      </c>
      <c r="B316" s="387" t="str">
        <f t="shared" si="11"/>
        <v>T=2s</v>
      </c>
      <c r="C316" s="395" t="str">
        <f>'Tabelle Dashboard'!R147</f>
        <v>Scenario 15</v>
      </c>
      <c r="D316" s="397">
        <f>'Tabelle Dashboard'!S147</f>
        <v>4.7E-2</v>
      </c>
      <c r="E316" s="398">
        <f>'Tabelle Dashboard'!T147</f>
        <v>6.5000000000000002E-2</v>
      </c>
      <c r="F316" s="397">
        <f>'Tabelle Dashboard'!U147</f>
        <v>4.7E-2</v>
      </c>
      <c r="G316" s="398">
        <f>'Tabelle Dashboard'!V147</f>
        <v>7.0000000000000001E-3</v>
      </c>
      <c r="H316" s="397">
        <f>'Tabelle Dashboard'!W147</f>
        <v>7.0000000000000001E-3</v>
      </c>
    </row>
    <row r="317" spans="1:8" x14ac:dyDescent="0.2">
      <c r="A317" s="381" t="s">
        <v>1177</v>
      </c>
      <c r="B317" s="387" t="str">
        <f t="shared" si="11"/>
        <v>T=0s</v>
      </c>
      <c r="C317" s="395" t="str">
        <f>'Tabelle Dashboard'!B154</f>
        <v>Scenario 1</v>
      </c>
      <c r="D317" s="397">
        <f>'Tabelle Dashboard'!C154</f>
        <v>4.4999999999999998E-2</v>
      </c>
      <c r="E317" s="398">
        <f>'Tabelle Dashboard'!D154</f>
        <v>6.4000000000000001E-2</v>
      </c>
      <c r="F317" s="397">
        <f>'Tabelle Dashboard'!E154</f>
        <v>4.5999999999999999E-2</v>
      </c>
      <c r="G317" s="398">
        <f>'Tabelle Dashboard'!F154</f>
        <v>6.7999999999999996E-3</v>
      </c>
      <c r="H317" s="397">
        <f>'Tabelle Dashboard'!G154</f>
        <v>6.7999999999999996E-3</v>
      </c>
    </row>
    <row r="318" spans="1:8" x14ac:dyDescent="0.2">
      <c r="A318" s="381" t="str">
        <f t="shared" si="12"/>
        <v>T8</v>
      </c>
      <c r="B318" s="387" t="str">
        <f t="shared" si="11"/>
        <v>T=0s</v>
      </c>
      <c r="C318" s="395" t="str">
        <f>'Tabelle Dashboard'!B155</f>
        <v>Scenario 2</v>
      </c>
      <c r="D318" s="397">
        <f>'Tabelle Dashboard'!C155</f>
        <v>4.5999999999999999E-2</v>
      </c>
      <c r="E318" s="398">
        <f>'Tabelle Dashboard'!D155</f>
        <v>6.5000000000000002E-2</v>
      </c>
      <c r="F318" s="397">
        <f>'Tabelle Dashboard'!E155</f>
        <v>4.5999999999999999E-2</v>
      </c>
      <c r="G318" s="398">
        <f>'Tabelle Dashboard'!F155</f>
        <v>7.0000000000000001E-3</v>
      </c>
      <c r="H318" s="397">
        <f>'Tabelle Dashboard'!G155</f>
        <v>7.0000000000000001E-3</v>
      </c>
    </row>
    <row r="319" spans="1:8" x14ac:dyDescent="0.2">
      <c r="A319" s="381" t="str">
        <f t="shared" si="12"/>
        <v>T8</v>
      </c>
      <c r="B319" s="387" t="str">
        <f t="shared" si="11"/>
        <v>T=0s</v>
      </c>
      <c r="C319" s="395" t="str">
        <f>'Tabelle Dashboard'!B156</f>
        <v>Scenario 3</v>
      </c>
      <c r="D319" s="397">
        <f>'Tabelle Dashboard'!C156</f>
        <v>4.3999999999999997E-2</v>
      </c>
      <c r="E319" s="398">
        <f>'Tabelle Dashboard'!D156</f>
        <v>6.0999999999999999E-2</v>
      </c>
      <c r="F319" s="397">
        <f>'Tabelle Dashboard'!E156</f>
        <v>4.3999999999999997E-2</v>
      </c>
      <c r="G319" s="398">
        <f>'Tabelle Dashboard'!F156</f>
        <v>6.6E-3</v>
      </c>
      <c r="H319" s="397">
        <f>'Tabelle Dashboard'!G156</f>
        <v>6.6E-3</v>
      </c>
    </row>
    <row r="320" spans="1:8" x14ac:dyDescent="0.2">
      <c r="A320" s="381" t="str">
        <f t="shared" si="12"/>
        <v>T8</v>
      </c>
      <c r="B320" s="387" t="str">
        <f t="shared" si="11"/>
        <v>T=0s</v>
      </c>
      <c r="C320" s="395" t="str">
        <f>'Tabelle Dashboard'!B157</f>
        <v>Scenario 4</v>
      </c>
      <c r="D320" s="397">
        <f>'Tabelle Dashboard'!C157</f>
        <v>4.4999999999999998E-2</v>
      </c>
      <c r="E320" s="398">
        <f>'Tabelle Dashboard'!D157</f>
        <v>6.4000000000000001E-2</v>
      </c>
      <c r="F320" s="397">
        <f>'Tabelle Dashboard'!E157</f>
        <v>4.4999999999999998E-2</v>
      </c>
      <c r="G320" s="398">
        <f>'Tabelle Dashboard'!F157</f>
        <v>6.7999999999999996E-3</v>
      </c>
      <c r="H320" s="397">
        <f>'Tabelle Dashboard'!G157</f>
        <v>6.7999999999999996E-3</v>
      </c>
    </row>
    <row r="321" spans="1:8" x14ac:dyDescent="0.2">
      <c r="A321" s="381" t="str">
        <f t="shared" si="12"/>
        <v>T8</v>
      </c>
      <c r="B321" s="387" t="str">
        <f t="shared" si="11"/>
        <v>T=0s</v>
      </c>
      <c r="C321" s="395" t="str">
        <f>'Tabelle Dashboard'!B158</f>
        <v>Scenario 5</v>
      </c>
      <c r="D321" s="397">
        <f>'Tabelle Dashboard'!C158</f>
        <v>4.4999999999999998E-2</v>
      </c>
      <c r="E321" s="398">
        <f>'Tabelle Dashboard'!D158</f>
        <v>6.4000000000000001E-2</v>
      </c>
      <c r="F321" s="397">
        <f>'Tabelle Dashboard'!E158</f>
        <v>4.4999999999999998E-2</v>
      </c>
      <c r="G321" s="398">
        <f>'Tabelle Dashboard'!F158</f>
        <v>6.7999999999999996E-3</v>
      </c>
      <c r="H321" s="397">
        <f>'Tabelle Dashboard'!G158</f>
        <v>7.0000000000000001E-3</v>
      </c>
    </row>
    <row r="322" spans="1:8" x14ac:dyDescent="0.2">
      <c r="A322" s="381" t="str">
        <f t="shared" si="12"/>
        <v>T8</v>
      </c>
      <c r="B322" s="387" t="str">
        <f t="shared" si="11"/>
        <v>T=0s</v>
      </c>
      <c r="C322" s="395" t="str">
        <f>'Tabelle Dashboard'!B159</f>
        <v>Scenario 6</v>
      </c>
      <c r="D322" s="397">
        <f>'Tabelle Dashboard'!C159</f>
        <v>4.4999999999999998E-2</v>
      </c>
      <c r="E322" s="398">
        <f>'Tabelle Dashboard'!D159</f>
        <v>6.4000000000000001E-2</v>
      </c>
      <c r="F322" s="397">
        <f>'Tabelle Dashboard'!E159</f>
        <v>4.4999999999999998E-2</v>
      </c>
      <c r="G322" s="398">
        <f>'Tabelle Dashboard'!F159</f>
        <v>6.7999999999999996E-3</v>
      </c>
      <c r="H322" s="397">
        <f>'Tabelle Dashboard'!G159</f>
        <v>6.8999999999999999E-3</v>
      </c>
    </row>
    <row r="323" spans="1:8" x14ac:dyDescent="0.2">
      <c r="A323" s="381" t="str">
        <f t="shared" si="12"/>
        <v>T8</v>
      </c>
      <c r="B323" s="387" t="str">
        <f t="shared" si="11"/>
        <v>T=0s</v>
      </c>
      <c r="C323" s="395" t="str">
        <f>'Tabelle Dashboard'!B160</f>
        <v>Scenario 7</v>
      </c>
      <c r="D323" s="397">
        <f>'Tabelle Dashboard'!C160</f>
        <v>4.4999999999999998E-2</v>
      </c>
      <c r="E323" s="398">
        <f>'Tabelle Dashboard'!D160</f>
        <v>6.4000000000000001E-2</v>
      </c>
      <c r="F323" s="397">
        <f>'Tabelle Dashboard'!E160</f>
        <v>4.4999999999999998E-2</v>
      </c>
      <c r="G323" s="398">
        <f>'Tabelle Dashboard'!F160</f>
        <v>6.7000000000000002E-3</v>
      </c>
      <c r="H323" s="397">
        <f>'Tabelle Dashboard'!G160</f>
        <v>6.7999999999999996E-3</v>
      </c>
    </row>
    <row r="324" spans="1:8" x14ac:dyDescent="0.2">
      <c r="A324" s="381" t="str">
        <f t="shared" si="12"/>
        <v>T8</v>
      </c>
      <c r="B324" s="387" t="str">
        <f t="shared" si="11"/>
        <v>T=0s</v>
      </c>
      <c r="C324" s="395" t="str">
        <f>'Tabelle Dashboard'!B161</f>
        <v>Scenario 8</v>
      </c>
      <c r="D324" s="397">
        <f>'Tabelle Dashboard'!C161</f>
        <v>4.4999999999999998E-2</v>
      </c>
      <c r="E324" s="398">
        <f>'Tabelle Dashboard'!D161</f>
        <v>6.4000000000000001E-2</v>
      </c>
      <c r="F324" s="397">
        <f>'Tabelle Dashboard'!E161</f>
        <v>4.5999999999999999E-2</v>
      </c>
      <c r="G324" s="398">
        <f>'Tabelle Dashboard'!F161</f>
        <v>6.8999999999999999E-3</v>
      </c>
      <c r="H324" s="397">
        <f>'Tabelle Dashboard'!G161</f>
        <v>6.8999999999999999E-3</v>
      </c>
    </row>
    <row r="325" spans="1:8" x14ac:dyDescent="0.2">
      <c r="A325" s="381" t="str">
        <f t="shared" si="12"/>
        <v>T8</v>
      </c>
      <c r="B325" s="387" t="str">
        <f t="shared" si="11"/>
        <v>T=0s</v>
      </c>
      <c r="C325" s="395" t="str">
        <f>'Tabelle Dashboard'!B162</f>
        <v>Scenario 9</v>
      </c>
      <c r="D325" s="397">
        <f>'Tabelle Dashboard'!C162</f>
        <v>4.8000000000000001E-2</v>
      </c>
      <c r="E325" s="398">
        <f>'Tabelle Dashboard'!D162</f>
        <v>6.7000000000000004E-2</v>
      </c>
      <c r="F325" s="397">
        <f>'Tabelle Dashboard'!E162</f>
        <v>4.8000000000000001E-2</v>
      </c>
      <c r="G325" s="398">
        <f>'Tabelle Dashboard'!F162</f>
        <v>7.1999999999999998E-3</v>
      </c>
      <c r="H325" s="397">
        <f>'Tabelle Dashboard'!G162</f>
        <v>7.1999999999999998E-3</v>
      </c>
    </row>
    <row r="326" spans="1:8" x14ac:dyDescent="0.2">
      <c r="A326" s="381" t="str">
        <f t="shared" si="12"/>
        <v>T8</v>
      </c>
      <c r="B326" s="387" t="str">
        <f t="shared" si="11"/>
        <v>T=0s</v>
      </c>
      <c r="C326" s="395" t="str">
        <f>'Tabelle Dashboard'!B163</f>
        <v>Scenario 10</v>
      </c>
      <c r="D326" s="397">
        <f>'Tabelle Dashboard'!C163</f>
        <v>4.8000000000000001E-2</v>
      </c>
      <c r="E326" s="398">
        <f>'Tabelle Dashboard'!D163</f>
        <v>6.8000000000000005E-2</v>
      </c>
      <c r="F326" s="397">
        <f>'Tabelle Dashboard'!E163</f>
        <v>4.8000000000000001E-2</v>
      </c>
      <c r="G326" s="398">
        <f>'Tabelle Dashboard'!F163</f>
        <v>7.3000000000000001E-3</v>
      </c>
      <c r="H326" s="397">
        <f>'Tabelle Dashboard'!G163</f>
        <v>7.3000000000000001E-3</v>
      </c>
    </row>
    <row r="327" spans="1:8" x14ac:dyDescent="0.2">
      <c r="A327" s="381" t="str">
        <f t="shared" si="12"/>
        <v>T8</v>
      </c>
      <c r="B327" s="387" t="str">
        <f t="shared" si="11"/>
        <v>T=0s</v>
      </c>
      <c r="C327" s="395" t="str">
        <f>'Tabelle Dashboard'!B164</f>
        <v>Scenario 11</v>
      </c>
      <c r="D327" s="397">
        <f>'Tabelle Dashboard'!C164</f>
        <v>4.5999999999999999E-2</v>
      </c>
      <c r="E327" s="398">
        <f>'Tabelle Dashboard'!D164</f>
        <v>6.5000000000000002E-2</v>
      </c>
      <c r="F327" s="397">
        <f>'Tabelle Dashboard'!E164</f>
        <v>4.5999999999999999E-2</v>
      </c>
      <c r="G327" s="398">
        <f>'Tabelle Dashboard'!F164</f>
        <v>6.8999999999999999E-3</v>
      </c>
      <c r="H327" s="397">
        <f>'Tabelle Dashboard'!G164</f>
        <v>6.8999999999999999E-3</v>
      </c>
    </row>
    <row r="328" spans="1:8" x14ac:dyDescent="0.2">
      <c r="A328" s="381" t="str">
        <f t="shared" si="12"/>
        <v>T8</v>
      </c>
      <c r="B328" s="387" t="str">
        <f t="shared" si="11"/>
        <v>T=0s</v>
      </c>
      <c r="C328" s="395" t="str">
        <f>'Tabelle Dashboard'!B165</f>
        <v>Scenario 12</v>
      </c>
      <c r="D328" s="397">
        <f>'Tabelle Dashboard'!C165</f>
        <v>4.4999999999999998E-2</v>
      </c>
      <c r="E328" s="398">
        <f>'Tabelle Dashboard'!D165</f>
        <v>6.3E-2</v>
      </c>
      <c r="F328" s="397">
        <f>'Tabelle Dashboard'!E165</f>
        <v>4.4999999999999998E-2</v>
      </c>
      <c r="G328" s="398">
        <f>'Tabelle Dashboard'!F165</f>
        <v>6.7000000000000002E-3</v>
      </c>
      <c r="H328" s="397">
        <f>'Tabelle Dashboard'!G165</f>
        <v>6.7999999999999996E-3</v>
      </c>
    </row>
    <row r="329" spans="1:8" x14ac:dyDescent="0.2">
      <c r="A329" s="381" t="str">
        <f t="shared" si="12"/>
        <v>T8</v>
      </c>
      <c r="B329" s="387" t="str">
        <f t="shared" si="11"/>
        <v>T=0s</v>
      </c>
      <c r="C329" s="395" t="str">
        <f>'Tabelle Dashboard'!B166</f>
        <v>Scenario 13</v>
      </c>
      <c r="D329" s="397">
        <f>'Tabelle Dashboard'!C166</f>
        <v>4.8000000000000001E-2</v>
      </c>
      <c r="E329" s="398">
        <f>'Tabelle Dashboard'!D166</f>
        <v>6.8000000000000005E-2</v>
      </c>
      <c r="F329" s="397">
        <f>'Tabelle Dashboard'!E166</f>
        <v>4.8000000000000001E-2</v>
      </c>
      <c r="G329" s="398">
        <f>'Tabelle Dashboard'!F166</f>
        <v>7.3000000000000001E-3</v>
      </c>
      <c r="H329" s="397">
        <f>'Tabelle Dashboard'!G166</f>
        <v>7.3000000000000001E-3</v>
      </c>
    </row>
    <row r="330" spans="1:8" x14ac:dyDescent="0.2">
      <c r="A330" s="381" t="str">
        <f t="shared" si="12"/>
        <v>T8</v>
      </c>
      <c r="B330" s="387" t="str">
        <f t="shared" si="11"/>
        <v>T=0s</v>
      </c>
      <c r="C330" s="395" t="str">
        <f>'Tabelle Dashboard'!B167</f>
        <v>Scenario 14</v>
      </c>
      <c r="D330" s="397">
        <f>'Tabelle Dashboard'!C167</f>
        <v>4.5999999999999999E-2</v>
      </c>
      <c r="E330" s="398">
        <f>'Tabelle Dashboard'!D167</f>
        <v>6.5000000000000002E-2</v>
      </c>
      <c r="F330" s="397">
        <f>'Tabelle Dashboard'!E167</f>
        <v>4.5999999999999999E-2</v>
      </c>
      <c r="G330" s="398">
        <f>'Tabelle Dashboard'!F167</f>
        <v>7.0000000000000001E-3</v>
      </c>
      <c r="H330" s="397">
        <f>'Tabelle Dashboard'!G167</f>
        <v>7.0000000000000001E-3</v>
      </c>
    </row>
    <row r="331" spans="1:8" x14ac:dyDescent="0.2">
      <c r="A331" s="381" t="str">
        <f t="shared" si="12"/>
        <v>T8</v>
      </c>
      <c r="B331" s="387" t="str">
        <f t="shared" si="11"/>
        <v>T=0s</v>
      </c>
      <c r="C331" s="395" t="str">
        <f>'Tabelle Dashboard'!B168</f>
        <v>Scenario 15</v>
      </c>
      <c r="D331" s="397">
        <f>'Tabelle Dashboard'!C168</f>
        <v>4.7E-2</v>
      </c>
      <c r="E331" s="398">
        <f>'Tabelle Dashboard'!D168</f>
        <v>6.6000000000000003E-2</v>
      </c>
      <c r="F331" s="397">
        <f>'Tabelle Dashboard'!E168</f>
        <v>4.7E-2</v>
      </c>
      <c r="G331" s="398">
        <f>'Tabelle Dashboard'!F168</f>
        <v>7.0000000000000001E-3</v>
      </c>
      <c r="H331" s="397">
        <f>'Tabelle Dashboard'!G168</f>
        <v>7.1000000000000004E-3</v>
      </c>
    </row>
    <row r="332" spans="1:8" x14ac:dyDescent="0.2">
      <c r="A332" s="381" t="str">
        <f t="shared" si="12"/>
        <v>T8</v>
      </c>
      <c r="B332" s="387" t="str">
        <f t="shared" si="11"/>
        <v>T=1s</v>
      </c>
      <c r="C332" s="395" t="str">
        <f>'Tabelle Dashboard'!J154</f>
        <v>Scenario 1</v>
      </c>
      <c r="D332" s="397">
        <f>'Tabelle Dashboard'!K154</f>
        <v>4.5999999999999999E-2</v>
      </c>
      <c r="E332" s="398">
        <f>'Tabelle Dashboard'!L154</f>
        <v>6.5000000000000002E-2</v>
      </c>
      <c r="F332" s="397">
        <f>'Tabelle Dashboard'!M154</f>
        <v>4.5999999999999999E-2</v>
      </c>
      <c r="G332" s="398">
        <f>'Tabelle Dashboard'!N154</f>
        <v>6.8999999999999999E-3</v>
      </c>
      <c r="H332" s="397">
        <f>'Tabelle Dashboard'!O154</f>
        <v>6.8999999999999999E-3</v>
      </c>
    </row>
    <row r="333" spans="1:8" x14ac:dyDescent="0.2">
      <c r="A333" s="381" t="str">
        <f t="shared" si="12"/>
        <v>T8</v>
      </c>
      <c r="B333" s="387" t="str">
        <f t="shared" si="11"/>
        <v>T=1s</v>
      </c>
      <c r="C333" s="395" t="str">
        <f>'Tabelle Dashboard'!J155</f>
        <v>Scenario 2</v>
      </c>
      <c r="D333" s="397">
        <f>'Tabelle Dashboard'!K155</f>
        <v>4.3999999999999997E-2</v>
      </c>
      <c r="E333" s="398">
        <f>'Tabelle Dashboard'!L155</f>
        <v>6.2E-2</v>
      </c>
      <c r="F333" s="397">
        <f>'Tabelle Dashboard'!M155</f>
        <v>4.3999999999999997E-2</v>
      </c>
      <c r="G333" s="398">
        <f>'Tabelle Dashboard'!N155</f>
        <v>6.6E-3</v>
      </c>
      <c r="H333" s="397">
        <f>'Tabelle Dashboard'!O155</f>
        <v>6.6E-3</v>
      </c>
    </row>
    <row r="334" spans="1:8" x14ac:dyDescent="0.2">
      <c r="A334" s="381" t="str">
        <f t="shared" si="12"/>
        <v>T8</v>
      </c>
      <c r="B334" s="387" t="str">
        <f t="shared" si="11"/>
        <v>T=1s</v>
      </c>
      <c r="C334" s="395" t="str">
        <f>'Tabelle Dashboard'!J156</f>
        <v>Scenario 3</v>
      </c>
      <c r="D334" s="397">
        <f>'Tabelle Dashboard'!K156</f>
        <v>4.7E-2</v>
      </c>
      <c r="E334" s="398">
        <f>'Tabelle Dashboard'!L156</f>
        <v>6.6000000000000003E-2</v>
      </c>
      <c r="F334" s="397">
        <f>'Tabelle Dashboard'!M156</f>
        <v>4.7E-2</v>
      </c>
      <c r="G334" s="398">
        <f>'Tabelle Dashboard'!N156</f>
        <v>7.1000000000000004E-3</v>
      </c>
      <c r="H334" s="397">
        <f>'Tabelle Dashboard'!O156</f>
        <v>7.1000000000000004E-3</v>
      </c>
    </row>
    <row r="335" spans="1:8" x14ac:dyDescent="0.2">
      <c r="A335" s="381" t="str">
        <f t="shared" si="12"/>
        <v>T8</v>
      </c>
      <c r="B335" s="387" t="str">
        <f t="shared" si="11"/>
        <v>T=1s</v>
      </c>
      <c r="C335" s="395" t="str">
        <f>'Tabelle Dashboard'!J157</f>
        <v>Scenario 4</v>
      </c>
      <c r="D335" s="397">
        <f>'Tabelle Dashboard'!K157</f>
        <v>4.5999999999999999E-2</v>
      </c>
      <c r="E335" s="398">
        <f>'Tabelle Dashboard'!L157</f>
        <v>6.5000000000000002E-2</v>
      </c>
      <c r="F335" s="397">
        <f>'Tabelle Dashboard'!M157</f>
        <v>4.5999999999999999E-2</v>
      </c>
      <c r="G335" s="398">
        <f>'Tabelle Dashboard'!N157</f>
        <v>7.0000000000000001E-3</v>
      </c>
      <c r="H335" s="397">
        <f>'Tabelle Dashboard'!O157</f>
        <v>7.0000000000000001E-3</v>
      </c>
    </row>
    <row r="336" spans="1:8" x14ac:dyDescent="0.2">
      <c r="A336" s="381" t="str">
        <f t="shared" si="12"/>
        <v>T8</v>
      </c>
      <c r="B336" s="387" t="str">
        <f t="shared" si="11"/>
        <v>T=1s</v>
      </c>
      <c r="C336" s="395" t="str">
        <f>'Tabelle Dashboard'!J158</f>
        <v>Scenario 5</v>
      </c>
      <c r="D336" s="397">
        <f>'Tabelle Dashboard'!K158</f>
        <v>4.5999999999999999E-2</v>
      </c>
      <c r="E336" s="398">
        <f>'Tabelle Dashboard'!L158</f>
        <v>6.5000000000000002E-2</v>
      </c>
      <c r="F336" s="397">
        <f>'Tabelle Dashboard'!M158</f>
        <v>4.5999999999999999E-2</v>
      </c>
      <c r="G336" s="398">
        <f>'Tabelle Dashboard'!N158</f>
        <v>7.0000000000000001E-3</v>
      </c>
      <c r="H336" s="397">
        <f>'Tabelle Dashboard'!O158</f>
        <v>7.0000000000000001E-3</v>
      </c>
    </row>
    <row r="337" spans="1:8" x14ac:dyDescent="0.2">
      <c r="A337" s="381" t="str">
        <f t="shared" si="12"/>
        <v>T8</v>
      </c>
      <c r="B337" s="387" t="str">
        <f t="shared" ref="B337:B400" si="13">B292</f>
        <v>T=1s</v>
      </c>
      <c r="C337" s="395" t="str">
        <f>'Tabelle Dashboard'!J159</f>
        <v>Scenario 6</v>
      </c>
      <c r="D337" s="397">
        <f>'Tabelle Dashboard'!K159</f>
        <v>4.5999999999999999E-2</v>
      </c>
      <c r="E337" s="398">
        <f>'Tabelle Dashboard'!L159</f>
        <v>6.4000000000000001E-2</v>
      </c>
      <c r="F337" s="397">
        <f>'Tabelle Dashboard'!M159</f>
        <v>4.5999999999999999E-2</v>
      </c>
      <c r="G337" s="398">
        <f>'Tabelle Dashboard'!N159</f>
        <v>7.0000000000000001E-3</v>
      </c>
      <c r="H337" s="397">
        <f>'Tabelle Dashboard'!O159</f>
        <v>7.0000000000000001E-3</v>
      </c>
    </row>
    <row r="338" spans="1:8" x14ac:dyDescent="0.2">
      <c r="A338" s="381" t="str">
        <f t="shared" ref="A338:A401" si="14">A337</f>
        <v>T8</v>
      </c>
      <c r="B338" s="387" t="str">
        <f t="shared" si="13"/>
        <v>T=1s</v>
      </c>
      <c r="C338" s="395" t="str">
        <f>'Tabelle Dashboard'!J160</f>
        <v>Scenario 7</v>
      </c>
      <c r="D338" s="397">
        <f>'Tabelle Dashboard'!K160</f>
        <v>4.4999999999999998E-2</v>
      </c>
      <c r="E338" s="398">
        <f>'Tabelle Dashboard'!L160</f>
        <v>6.4000000000000001E-2</v>
      </c>
      <c r="F338" s="397">
        <f>'Tabelle Dashboard'!M160</f>
        <v>4.4999999999999998E-2</v>
      </c>
      <c r="G338" s="398">
        <f>'Tabelle Dashboard'!N160</f>
        <v>6.7999999999999996E-3</v>
      </c>
      <c r="H338" s="397">
        <f>'Tabelle Dashboard'!O160</f>
        <v>6.8999999999999999E-3</v>
      </c>
    </row>
    <row r="339" spans="1:8" x14ac:dyDescent="0.2">
      <c r="A339" s="381" t="str">
        <f t="shared" si="14"/>
        <v>T8</v>
      </c>
      <c r="B339" s="387" t="str">
        <f t="shared" si="13"/>
        <v>T=1s</v>
      </c>
      <c r="C339" s="395" t="str">
        <f>'Tabelle Dashboard'!J161</f>
        <v>Scenario 8</v>
      </c>
      <c r="D339" s="397">
        <f>'Tabelle Dashboard'!K161</f>
        <v>4.5999999999999999E-2</v>
      </c>
      <c r="E339" s="398">
        <f>'Tabelle Dashboard'!L161</f>
        <v>6.5000000000000002E-2</v>
      </c>
      <c r="F339" s="397">
        <f>'Tabelle Dashboard'!M161</f>
        <v>4.5999999999999999E-2</v>
      </c>
      <c r="G339" s="398">
        <f>'Tabelle Dashboard'!N161</f>
        <v>7.0000000000000001E-3</v>
      </c>
      <c r="H339" s="397">
        <f>'Tabelle Dashboard'!O161</f>
        <v>7.0000000000000001E-3</v>
      </c>
    </row>
    <row r="340" spans="1:8" x14ac:dyDescent="0.2">
      <c r="A340" s="381" t="str">
        <f t="shared" si="14"/>
        <v>T8</v>
      </c>
      <c r="B340" s="387" t="str">
        <f t="shared" si="13"/>
        <v>T=1s</v>
      </c>
      <c r="C340" s="395" t="str">
        <f>'Tabelle Dashboard'!J162</f>
        <v>Scenario 9</v>
      </c>
      <c r="D340" s="397">
        <f>'Tabelle Dashboard'!K162</f>
        <v>4.7E-2</v>
      </c>
      <c r="E340" s="398">
        <f>'Tabelle Dashboard'!L162</f>
        <v>6.6000000000000003E-2</v>
      </c>
      <c r="F340" s="397">
        <f>'Tabelle Dashboard'!M162</f>
        <v>4.7E-2</v>
      </c>
      <c r="G340" s="398">
        <f>'Tabelle Dashboard'!N162</f>
        <v>7.0000000000000001E-3</v>
      </c>
      <c r="H340" s="397">
        <f>'Tabelle Dashboard'!O162</f>
        <v>7.1000000000000004E-3</v>
      </c>
    </row>
    <row r="341" spans="1:8" x14ac:dyDescent="0.2">
      <c r="A341" s="381" t="str">
        <f t="shared" si="14"/>
        <v>T8</v>
      </c>
      <c r="B341" s="387" t="str">
        <f t="shared" si="13"/>
        <v>T=1s</v>
      </c>
      <c r="C341" s="395" t="str">
        <f>'Tabelle Dashboard'!J163</f>
        <v>Scenario 10</v>
      </c>
      <c r="D341" s="397">
        <f>'Tabelle Dashboard'!K163</f>
        <v>4.9000000000000002E-2</v>
      </c>
      <c r="E341" s="398">
        <f>'Tabelle Dashboard'!L163</f>
        <v>6.8000000000000005E-2</v>
      </c>
      <c r="F341" s="397">
        <f>'Tabelle Dashboard'!M163</f>
        <v>4.9000000000000002E-2</v>
      </c>
      <c r="G341" s="398">
        <f>'Tabelle Dashboard'!N163</f>
        <v>7.4000000000000003E-3</v>
      </c>
      <c r="H341" s="397">
        <f>'Tabelle Dashboard'!O163</f>
        <v>7.3000000000000001E-3</v>
      </c>
    </row>
    <row r="342" spans="1:8" x14ac:dyDescent="0.2">
      <c r="A342" s="381" t="str">
        <f t="shared" si="14"/>
        <v>T8</v>
      </c>
      <c r="B342" s="387" t="str">
        <f t="shared" si="13"/>
        <v>T=1s</v>
      </c>
      <c r="C342" s="395" t="str">
        <f>'Tabelle Dashboard'!J164</f>
        <v>Scenario 11</v>
      </c>
      <c r="D342" s="397">
        <f>'Tabelle Dashboard'!K164</f>
        <v>4.5999999999999999E-2</v>
      </c>
      <c r="E342" s="398">
        <f>'Tabelle Dashboard'!L164</f>
        <v>6.5000000000000002E-2</v>
      </c>
      <c r="F342" s="397">
        <f>'Tabelle Dashboard'!M164</f>
        <v>4.5999999999999999E-2</v>
      </c>
      <c r="G342" s="398">
        <f>'Tabelle Dashboard'!N164</f>
        <v>7.0000000000000001E-3</v>
      </c>
      <c r="H342" s="397">
        <f>'Tabelle Dashboard'!O164</f>
        <v>7.0000000000000001E-3</v>
      </c>
    </row>
    <row r="343" spans="1:8" x14ac:dyDescent="0.2">
      <c r="A343" s="381" t="str">
        <f t="shared" si="14"/>
        <v>T8</v>
      </c>
      <c r="B343" s="387" t="str">
        <f t="shared" si="13"/>
        <v>T=1s</v>
      </c>
      <c r="C343" s="395" t="str">
        <f>'Tabelle Dashboard'!J165</f>
        <v>Scenario 12</v>
      </c>
      <c r="D343" s="397">
        <f>'Tabelle Dashboard'!K165</f>
        <v>4.4999999999999998E-2</v>
      </c>
      <c r="E343" s="398">
        <f>'Tabelle Dashboard'!L165</f>
        <v>6.3E-2</v>
      </c>
      <c r="F343" s="397">
        <f>'Tabelle Dashboard'!M165</f>
        <v>4.4999999999999998E-2</v>
      </c>
      <c r="G343" s="398">
        <f>'Tabelle Dashboard'!N165</f>
        <v>6.7000000000000002E-3</v>
      </c>
      <c r="H343" s="397">
        <f>'Tabelle Dashboard'!O165</f>
        <v>6.7999999999999996E-3</v>
      </c>
    </row>
    <row r="344" spans="1:8" x14ac:dyDescent="0.2">
      <c r="A344" s="381" t="str">
        <f t="shared" si="14"/>
        <v>T8</v>
      </c>
      <c r="B344" s="387" t="str">
        <f t="shared" si="13"/>
        <v>T=1s</v>
      </c>
      <c r="C344" s="395" t="str">
        <f>'Tabelle Dashboard'!J166</f>
        <v>Scenario 13</v>
      </c>
      <c r="D344" s="397">
        <f>'Tabelle Dashboard'!K166</f>
        <v>4.9000000000000002E-2</v>
      </c>
      <c r="E344" s="398">
        <f>'Tabelle Dashboard'!L166</f>
        <v>6.8000000000000005E-2</v>
      </c>
      <c r="F344" s="397">
        <f>'Tabelle Dashboard'!M166</f>
        <v>4.9000000000000002E-2</v>
      </c>
      <c r="G344" s="398">
        <f>'Tabelle Dashboard'!N166</f>
        <v>7.4000000000000003E-3</v>
      </c>
      <c r="H344" s="397">
        <f>'Tabelle Dashboard'!O166</f>
        <v>7.3000000000000001E-3</v>
      </c>
    </row>
    <row r="345" spans="1:8" x14ac:dyDescent="0.2">
      <c r="A345" s="381" t="str">
        <f t="shared" si="14"/>
        <v>T8</v>
      </c>
      <c r="B345" s="387" t="str">
        <f t="shared" si="13"/>
        <v>T=1s</v>
      </c>
      <c r="C345" s="395" t="str">
        <f>'Tabelle Dashboard'!J167</f>
        <v>Scenario 14</v>
      </c>
      <c r="D345" s="397">
        <f>'Tabelle Dashboard'!K167</f>
        <v>4.5999999999999999E-2</v>
      </c>
      <c r="E345" s="398">
        <f>'Tabelle Dashboard'!L167</f>
        <v>6.5000000000000002E-2</v>
      </c>
      <c r="F345" s="397">
        <f>'Tabelle Dashboard'!M167</f>
        <v>4.5999999999999999E-2</v>
      </c>
      <c r="G345" s="398">
        <f>'Tabelle Dashboard'!N167</f>
        <v>7.0000000000000001E-3</v>
      </c>
      <c r="H345" s="397">
        <f>'Tabelle Dashboard'!O167</f>
        <v>7.0000000000000001E-3</v>
      </c>
    </row>
    <row r="346" spans="1:8" x14ac:dyDescent="0.2">
      <c r="A346" s="381" t="str">
        <f t="shared" si="14"/>
        <v>T8</v>
      </c>
      <c r="B346" s="387" t="str">
        <f t="shared" si="13"/>
        <v>T=1s</v>
      </c>
      <c r="C346" s="395" t="str">
        <f>'Tabelle Dashboard'!J168</f>
        <v>Scenario 15</v>
      </c>
      <c r="D346" s="397">
        <f>'Tabelle Dashboard'!K168</f>
        <v>4.8000000000000001E-2</v>
      </c>
      <c r="E346" s="398">
        <f>'Tabelle Dashboard'!L168</f>
        <v>6.7000000000000004E-2</v>
      </c>
      <c r="F346" s="397">
        <f>'Tabelle Dashboard'!M168</f>
        <v>4.8000000000000001E-2</v>
      </c>
      <c r="G346" s="398">
        <f>'Tabelle Dashboard'!N168</f>
        <v>7.1999999999999998E-3</v>
      </c>
      <c r="H346" s="397">
        <f>'Tabelle Dashboard'!O168</f>
        <v>7.1999999999999998E-3</v>
      </c>
    </row>
    <row r="347" spans="1:8" x14ac:dyDescent="0.2">
      <c r="A347" s="381" t="str">
        <f t="shared" si="14"/>
        <v>T8</v>
      </c>
      <c r="B347" s="387" t="str">
        <f t="shared" si="13"/>
        <v>T=2s</v>
      </c>
      <c r="C347" s="395" t="str">
        <f>'Tabelle Dashboard'!R154</f>
        <v>Scenario 1</v>
      </c>
      <c r="D347" s="397">
        <f>'Tabelle Dashboard'!S154</f>
        <v>4.4999999999999998E-2</v>
      </c>
      <c r="E347" s="398">
        <f>'Tabelle Dashboard'!T154</f>
        <v>6.4000000000000001E-2</v>
      </c>
      <c r="F347" s="397">
        <f>'Tabelle Dashboard'!U154</f>
        <v>4.4999999999999998E-2</v>
      </c>
      <c r="G347" s="398">
        <f>'Tabelle Dashboard'!V154</f>
        <v>6.8999999999999999E-3</v>
      </c>
      <c r="H347" s="397">
        <f>'Tabelle Dashboard'!W154</f>
        <v>6.8999999999999999E-3</v>
      </c>
    </row>
    <row r="348" spans="1:8" x14ac:dyDescent="0.2">
      <c r="A348" s="381" t="str">
        <f t="shared" si="14"/>
        <v>T8</v>
      </c>
      <c r="B348" s="387" t="str">
        <f t="shared" si="13"/>
        <v>T=2s</v>
      </c>
      <c r="C348" s="395" t="str">
        <f>'Tabelle Dashboard'!R155</f>
        <v>Scenario 2</v>
      </c>
      <c r="D348" s="397">
        <f>'Tabelle Dashboard'!S155</f>
        <v>4.5999999999999999E-2</v>
      </c>
      <c r="E348" s="398">
        <f>'Tabelle Dashboard'!T155</f>
        <v>6.5000000000000002E-2</v>
      </c>
      <c r="F348" s="397">
        <f>'Tabelle Dashboard'!U155</f>
        <v>4.5999999999999999E-2</v>
      </c>
      <c r="G348" s="398">
        <f>'Tabelle Dashboard'!V155</f>
        <v>7.0000000000000001E-3</v>
      </c>
      <c r="H348" s="397">
        <f>'Tabelle Dashboard'!W155</f>
        <v>6.8999999999999999E-3</v>
      </c>
    </row>
    <row r="349" spans="1:8" x14ac:dyDescent="0.2">
      <c r="A349" s="381" t="str">
        <f t="shared" si="14"/>
        <v>T8</v>
      </c>
      <c r="B349" s="387" t="str">
        <f t="shared" si="13"/>
        <v>T=2s</v>
      </c>
      <c r="C349" s="395" t="str">
        <f>'Tabelle Dashboard'!R156</f>
        <v>Scenario 3</v>
      </c>
      <c r="D349" s="397">
        <f>'Tabelle Dashboard'!S156</f>
        <v>4.7E-2</v>
      </c>
      <c r="E349" s="398">
        <f>'Tabelle Dashboard'!T156</f>
        <v>6.6000000000000003E-2</v>
      </c>
      <c r="F349" s="397">
        <f>'Tabelle Dashboard'!U156</f>
        <v>4.7E-2</v>
      </c>
      <c r="G349" s="398">
        <f>'Tabelle Dashboard'!V156</f>
        <v>7.0000000000000001E-3</v>
      </c>
      <c r="H349" s="397">
        <f>'Tabelle Dashboard'!W156</f>
        <v>7.1000000000000004E-3</v>
      </c>
    </row>
    <row r="350" spans="1:8" x14ac:dyDescent="0.2">
      <c r="A350" s="381" t="str">
        <f t="shared" si="14"/>
        <v>T8</v>
      </c>
      <c r="B350" s="387" t="str">
        <f t="shared" si="13"/>
        <v>T=2s</v>
      </c>
      <c r="C350" s="395" t="str">
        <f>'Tabelle Dashboard'!R157</f>
        <v>Scenario 4</v>
      </c>
      <c r="D350" s="397">
        <f>'Tabelle Dashboard'!S157</f>
        <v>4.5999999999999999E-2</v>
      </c>
      <c r="E350" s="398">
        <f>'Tabelle Dashboard'!T157</f>
        <v>6.5000000000000002E-2</v>
      </c>
      <c r="F350" s="397">
        <f>'Tabelle Dashboard'!U157</f>
        <v>4.5999999999999999E-2</v>
      </c>
      <c r="G350" s="398">
        <f>'Tabelle Dashboard'!V157</f>
        <v>7.0000000000000001E-3</v>
      </c>
      <c r="H350" s="397">
        <f>'Tabelle Dashboard'!W157</f>
        <v>7.0000000000000001E-3</v>
      </c>
    </row>
    <row r="351" spans="1:8" x14ac:dyDescent="0.2">
      <c r="A351" s="381" t="str">
        <f t="shared" si="14"/>
        <v>T8</v>
      </c>
      <c r="B351" s="387" t="str">
        <f t="shared" si="13"/>
        <v>T=2s</v>
      </c>
      <c r="C351" s="395" t="str">
        <f>'Tabelle Dashboard'!R158</f>
        <v>Scenario 5</v>
      </c>
      <c r="D351" s="397">
        <f>'Tabelle Dashboard'!S158</f>
        <v>4.5999999999999999E-2</v>
      </c>
      <c r="E351" s="398">
        <f>'Tabelle Dashboard'!T158</f>
        <v>6.5000000000000002E-2</v>
      </c>
      <c r="F351" s="397">
        <f>'Tabelle Dashboard'!U158</f>
        <v>4.5999999999999999E-2</v>
      </c>
      <c r="G351" s="398">
        <f>'Tabelle Dashboard'!V158</f>
        <v>7.0000000000000001E-3</v>
      </c>
      <c r="H351" s="397">
        <f>'Tabelle Dashboard'!W158</f>
        <v>7.0000000000000001E-3</v>
      </c>
    </row>
    <row r="352" spans="1:8" x14ac:dyDescent="0.2">
      <c r="A352" s="381" t="str">
        <f t="shared" si="14"/>
        <v>T8</v>
      </c>
      <c r="B352" s="387" t="str">
        <f t="shared" si="13"/>
        <v>T=2s</v>
      </c>
      <c r="C352" s="395" t="str">
        <f>'Tabelle Dashboard'!R159</f>
        <v>Scenario 6</v>
      </c>
      <c r="D352" s="397">
        <f>'Tabelle Dashboard'!S159</f>
        <v>4.7E-2</v>
      </c>
      <c r="E352" s="398">
        <f>'Tabelle Dashboard'!T159</f>
        <v>6.6000000000000003E-2</v>
      </c>
      <c r="F352" s="397">
        <f>'Tabelle Dashboard'!U159</f>
        <v>4.7E-2</v>
      </c>
      <c r="G352" s="398">
        <f>'Tabelle Dashboard'!V159</f>
        <v>7.0000000000000001E-3</v>
      </c>
      <c r="H352" s="397">
        <f>'Tabelle Dashboard'!W159</f>
        <v>7.0000000000000001E-3</v>
      </c>
    </row>
    <row r="353" spans="1:8" x14ac:dyDescent="0.2">
      <c r="A353" s="381" t="str">
        <f t="shared" si="14"/>
        <v>T8</v>
      </c>
      <c r="B353" s="387" t="str">
        <f t="shared" si="13"/>
        <v>T=2s</v>
      </c>
      <c r="C353" s="395" t="str">
        <f>'Tabelle Dashboard'!R160</f>
        <v>Scenario 7</v>
      </c>
      <c r="D353" s="397">
        <f>'Tabelle Dashboard'!S160</f>
        <v>4.4999999999999998E-2</v>
      </c>
      <c r="E353" s="398">
        <f>'Tabelle Dashboard'!T160</f>
        <v>6.3E-2</v>
      </c>
      <c r="F353" s="397">
        <f>'Tabelle Dashboard'!U160</f>
        <v>6.5000000000000002E-2</v>
      </c>
      <c r="G353" s="398">
        <f>'Tabelle Dashboard'!V160</f>
        <v>6.7999999999999996E-3</v>
      </c>
      <c r="H353" s="397">
        <f>'Tabelle Dashboard'!W160</f>
        <v>6.7999999999999996E-3</v>
      </c>
    </row>
    <row r="354" spans="1:8" x14ac:dyDescent="0.2">
      <c r="A354" s="381" t="str">
        <f t="shared" si="14"/>
        <v>T8</v>
      </c>
      <c r="B354" s="387" t="str">
        <f t="shared" si="13"/>
        <v>T=2s</v>
      </c>
      <c r="C354" s="395" t="str">
        <f>'Tabelle Dashboard'!R161</f>
        <v>Scenario 8</v>
      </c>
      <c r="D354" s="397">
        <f>'Tabelle Dashboard'!S161</f>
        <v>4.5999999999999999E-2</v>
      </c>
      <c r="E354" s="398">
        <f>'Tabelle Dashboard'!T161</f>
        <v>6.4000000000000001E-2</v>
      </c>
      <c r="F354" s="397">
        <f>'Tabelle Dashboard'!U161</f>
        <v>4.5999999999999999E-2</v>
      </c>
      <c r="G354" s="398">
        <f>'Tabelle Dashboard'!V161</f>
        <v>6.8999999999999999E-3</v>
      </c>
      <c r="H354" s="397">
        <f>'Tabelle Dashboard'!W161</f>
        <v>6.8999999999999999E-3</v>
      </c>
    </row>
    <row r="355" spans="1:8" x14ac:dyDescent="0.2">
      <c r="A355" s="381" t="str">
        <f t="shared" si="14"/>
        <v>T8</v>
      </c>
      <c r="B355" s="387" t="str">
        <f t="shared" si="13"/>
        <v>T=2s</v>
      </c>
      <c r="C355" s="395" t="str">
        <f>'Tabelle Dashboard'!R162</f>
        <v>Scenario 9</v>
      </c>
      <c r="D355" s="397">
        <f>'Tabelle Dashboard'!S162</f>
        <v>4.3999999999999997E-2</v>
      </c>
      <c r="E355" s="398">
        <f>'Tabelle Dashboard'!T162</f>
        <v>6.2E-2</v>
      </c>
      <c r="F355" s="397">
        <f>'Tabelle Dashboard'!U162</f>
        <v>4.3999999999999997E-2</v>
      </c>
      <c r="G355" s="398">
        <f>'Tabelle Dashboard'!V162</f>
        <v>6.6E-3</v>
      </c>
      <c r="H355" s="397">
        <f>'Tabelle Dashboard'!W162</f>
        <v>6.6E-3</v>
      </c>
    </row>
    <row r="356" spans="1:8" x14ac:dyDescent="0.2">
      <c r="A356" s="381" t="str">
        <f t="shared" si="14"/>
        <v>T8</v>
      </c>
      <c r="B356" s="387" t="str">
        <f t="shared" si="13"/>
        <v>T=2s</v>
      </c>
      <c r="C356" s="395" t="str">
        <f>'Tabelle Dashboard'!R163</f>
        <v>Scenario 10</v>
      </c>
      <c r="D356" s="397">
        <f>'Tabelle Dashboard'!S163</f>
        <v>5.7000000000000002E-2</v>
      </c>
      <c r="E356" s="398">
        <f>'Tabelle Dashboard'!T163</f>
        <v>6.7000000000000004E-2</v>
      </c>
      <c r="F356" s="397">
        <f>'Tabelle Dashboard'!U163</f>
        <v>4.7E-2</v>
      </c>
      <c r="G356" s="398">
        <f>'Tabelle Dashboard'!V163</f>
        <v>7.1999999999999998E-3</v>
      </c>
      <c r="H356" s="397">
        <f>'Tabelle Dashboard'!W163</f>
        <v>7.1000000000000004E-3</v>
      </c>
    </row>
    <row r="357" spans="1:8" x14ac:dyDescent="0.2">
      <c r="A357" s="381" t="str">
        <f t="shared" si="14"/>
        <v>T8</v>
      </c>
      <c r="B357" s="387" t="str">
        <f t="shared" si="13"/>
        <v>T=2s</v>
      </c>
      <c r="C357" s="395" t="str">
        <f>'Tabelle Dashboard'!R164</f>
        <v>Scenario 11</v>
      </c>
      <c r="D357" s="397">
        <f>'Tabelle Dashboard'!S164</f>
        <v>4.5999999999999999E-2</v>
      </c>
      <c r="E357" s="398">
        <f>'Tabelle Dashboard'!T164</f>
        <v>6.4000000000000001E-2</v>
      </c>
      <c r="F357" s="397">
        <f>'Tabelle Dashboard'!U164</f>
        <v>4.5999999999999999E-2</v>
      </c>
      <c r="G357" s="398">
        <f>'Tabelle Dashboard'!V164</f>
        <v>6.8999999999999999E-3</v>
      </c>
      <c r="H357" s="397">
        <f>'Tabelle Dashboard'!W164</f>
        <v>6.8999999999999999E-3</v>
      </c>
    </row>
    <row r="358" spans="1:8" x14ac:dyDescent="0.2">
      <c r="A358" s="381" t="str">
        <f t="shared" si="14"/>
        <v>T8</v>
      </c>
      <c r="B358" s="387" t="str">
        <f t="shared" si="13"/>
        <v>T=2s</v>
      </c>
      <c r="C358" s="395" t="str">
        <f>'Tabelle Dashboard'!R165</f>
        <v>Scenario 12</v>
      </c>
      <c r="D358" s="397">
        <f>'Tabelle Dashboard'!S165</f>
        <v>4.4999999999999998E-2</v>
      </c>
      <c r="E358" s="398">
        <f>'Tabelle Dashboard'!T165</f>
        <v>6.3E-2</v>
      </c>
      <c r="F358" s="397">
        <f>'Tabelle Dashboard'!U165</f>
        <v>4.4999999999999998E-2</v>
      </c>
      <c r="G358" s="398">
        <f>'Tabelle Dashboard'!V165</f>
        <v>6.7000000000000002E-3</v>
      </c>
      <c r="H358" s="397">
        <f>'Tabelle Dashboard'!W165</f>
        <v>6.7000000000000002E-3</v>
      </c>
    </row>
    <row r="359" spans="1:8" x14ac:dyDescent="0.2">
      <c r="A359" s="381" t="str">
        <f t="shared" si="14"/>
        <v>T8</v>
      </c>
      <c r="B359" s="387" t="str">
        <f t="shared" si="13"/>
        <v>T=2s</v>
      </c>
      <c r="C359" s="395" t="str">
        <f>'Tabelle Dashboard'!R166</f>
        <v>Scenario 13</v>
      </c>
      <c r="D359" s="397">
        <f>'Tabelle Dashboard'!S166</f>
        <v>4.7E-2</v>
      </c>
      <c r="E359" s="398">
        <f>'Tabelle Dashboard'!T166</f>
        <v>6.7000000000000004E-2</v>
      </c>
      <c r="F359" s="397">
        <f>'Tabelle Dashboard'!U166</f>
        <v>4.7E-2</v>
      </c>
      <c r="G359" s="398">
        <f>'Tabelle Dashboard'!V166</f>
        <v>7.3000000000000001E-3</v>
      </c>
      <c r="H359" s="397">
        <f>'Tabelle Dashboard'!W166</f>
        <v>7.1000000000000004E-3</v>
      </c>
    </row>
    <row r="360" spans="1:8" x14ac:dyDescent="0.2">
      <c r="A360" s="381" t="str">
        <f t="shared" si="14"/>
        <v>T8</v>
      </c>
      <c r="B360" s="387" t="str">
        <f t="shared" si="13"/>
        <v>T=2s</v>
      </c>
      <c r="C360" s="395" t="str">
        <f>'Tabelle Dashboard'!R167</f>
        <v>Scenario 14</v>
      </c>
      <c r="D360" s="397">
        <f>'Tabelle Dashboard'!S167</f>
        <v>4.5999999999999999E-2</v>
      </c>
      <c r="E360" s="398">
        <f>'Tabelle Dashboard'!T167</f>
        <v>6.4000000000000001E-2</v>
      </c>
      <c r="F360" s="397">
        <f>'Tabelle Dashboard'!U167</f>
        <v>4.5999999999999999E-2</v>
      </c>
      <c r="G360" s="398">
        <f>'Tabelle Dashboard'!V167</f>
        <v>6.8999999999999999E-3</v>
      </c>
      <c r="H360" s="397">
        <f>'Tabelle Dashboard'!W167</f>
        <v>6.8999999999999999E-3</v>
      </c>
    </row>
    <row r="361" spans="1:8" x14ac:dyDescent="0.2">
      <c r="A361" s="381" t="str">
        <f t="shared" si="14"/>
        <v>T8</v>
      </c>
      <c r="B361" s="387" t="str">
        <f t="shared" si="13"/>
        <v>T=2s</v>
      </c>
      <c r="C361" s="395" t="str">
        <f>'Tabelle Dashboard'!R168</f>
        <v>Scenario 15</v>
      </c>
      <c r="D361" s="397">
        <f>'Tabelle Dashboard'!S168</f>
        <v>4.5999999999999999E-2</v>
      </c>
      <c r="E361" s="398">
        <f>'Tabelle Dashboard'!T168</f>
        <v>6.4000000000000001E-2</v>
      </c>
      <c r="F361" s="397">
        <f>'Tabelle Dashboard'!U168</f>
        <v>4.5999999999999999E-2</v>
      </c>
      <c r="G361" s="398">
        <f>'Tabelle Dashboard'!V168</f>
        <v>6.8999999999999999E-3</v>
      </c>
      <c r="H361" s="397">
        <f>'Tabelle Dashboard'!W168</f>
        <v>6.8999999999999999E-3</v>
      </c>
    </row>
    <row r="362" spans="1:8" x14ac:dyDescent="0.2">
      <c r="A362" s="381" t="s">
        <v>1178</v>
      </c>
      <c r="B362" s="387" t="str">
        <f t="shared" si="13"/>
        <v>T=0s</v>
      </c>
      <c r="C362" s="395" t="str">
        <f>'Tabelle Dashboard'!B175</f>
        <v>Scenario 1</v>
      </c>
      <c r="D362" s="397">
        <f>'Tabelle Dashboard'!C175</f>
        <v>4.4999999999999998E-2</v>
      </c>
      <c r="E362" s="398">
        <f>'Tabelle Dashboard'!D175</f>
        <v>6.3E-2</v>
      </c>
      <c r="F362" s="397">
        <f>'Tabelle Dashboard'!E175</f>
        <v>4.4999999999999998E-2</v>
      </c>
      <c r="G362" s="398">
        <f>'Tabelle Dashboard'!F175</f>
        <v>6.7000000000000002E-3</v>
      </c>
      <c r="H362" s="397">
        <f>'Tabelle Dashboard'!G175</f>
        <v>6.7000000000000002E-3</v>
      </c>
    </row>
    <row r="363" spans="1:8" x14ac:dyDescent="0.2">
      <c r="A363" s="381" t="str">
        <f t="shared" si="14"/>
        <v>T9</v>
      </c>
      <c r="B363" s="387" t="str">
        <f t="shared" si="13"/>
        <v>T=0s</v>
      </c>
      <c r="C363" s="395" t="str">
        <f>'Tabelle Dashboard'!B176</f>
        <v>Scenario 2</v>
      </c>
      <c r="D363" s="397">
        <f>'Tabelle Dashboard'!C176</f>
        <v>4.4999999999999998E-2</v>
      </c>
      <c r="E363" s="398">
        <f>'Tabelle Dashboard'!D176</f>
        <v>6.3E-2</v>
      </c>
      <c r="F363" s="397">
        <f>'Tabelle Dashboard'!E176</f>
        <v>4.4999999999999998E-2</v>
      </c>
      <c r="G363" s="398">
        <f>'Tabelle Dashboard'!F176</f>
        <v>6.7999999999999996E-3</v>
      </c>
      <c r="H363" s="397">
        <f>'Tabelle Dashboard'!G176</f>
        <v>6.7999999999999996E-3</v>
      </c>
    </row>
    <row r="364" spans="1:8" x14ac:dyDescent="0.2">
      <c r="A364" s="381" t="str">
        <f t="shared" si="14"/>
        <v>T9</v>
      </c>
      <c r="B364" s="387" t="str">
        <f t="shared" si="13"/>
        <v>T=0s</v>
      </c>
      <c r="C364" s="395" t="str">
        <f>'Tabelle Dashboard'!B177</f>
        <v>Scenario 3</v>
      </c>
      <c r="D364" s="397">
        <f>'Tabelle Dashboard'!C177</f>
        <v>4.3999999999999997E-2</v>
      </c>
      <c r="E364" s="398">
        <f>'Tabelle Dashboard'!D177</f>
        <v>6.0999999999999999E-2</v>
      </c>
      <c r="F364" s="397">
        <f>'Tabelle Dashboard'!E177</f>
        <v>4.3999999999999997E-2</v>
      </c>
      <c r="G364" s="398">
        <f>'Tabelle Dashboard'!F177</f>
        <v>6.6E-3</v>
      </c>
      <c r="H364" s="397">
        <f>'Tabelle Dashboard'!G177</f>
        <v>6.6E-3</v>
      </c>
    </row>
    <row r="365" spans="1:8" x14ac:dyDescent="0.2">
      <c r="A365" s="381" t="str">
        <f t="shared" si="14"/>
        <v>T9</v>
      </c>
      <c r="B365" s="387" t="str">
        <f t="shared" si="13"/>
        <v>T=0s</v>
      </c>
      <c r="C365" s="395" t="str">
        <f>'Tabelle Dashboard'!B178</f>
        <v>Scenario 4</v>
      </c>
      <c r="D365" s="397">
        <f>'Tabelle Dashboard'!C178</f>
        <v>4.4999999999999998E-2</v>
      </c>
      <c r="E365" s="398">
        <f>'Tabelle Dashboard'!D178</f>
        <v>6.3E-2</v>
      </c>
      <c r="F365" s="397">
        <f>'Tabelle Dashboard'!E178</f>
        <v>4.4999999999999998E-2</v>
      </c>
      <c r="G365" s="398">
        <f>'Tabelle Dashboard'!F178</f>
        <v>6.7999999999999996E-3</v>
      </c>
      <c r="H365" s="397">
        <f>'Tabelle Dashboard'!G178</f>
        <v>6.8999999999999999E-3</v>
      </c>
    </row>
    <row r="366" spans="1:8" x14ac:dyDescent="0.2">
      <c r="A366" s="381" t="str">
        <f t="shared" si="14"/>
        <v>T9</v>
      </c>
      <c r="B366" s="387" t="str">
        <f t="shared" si="13"/>
        <v>T=0s</v>
      </c>
      <c r="C366" s="395" t="str">
        <f>'Tabelle Dashboard'!B179</f>
        <v>Scenario 5</v>
      </c>
      <c r="D366" s="397">
        <f>'Tabelle Dashboard'!C179</f>
        <v>4.3999999999999997E-2</v>
      </c>
      <c r="E366" s="398">
        <f>'Tabelle Dashboard'!D179</f>
        <v>6.2E-2</v>
      </c>
      <c r="F366" s="397">
        <f>'Tabelle Dashboard'!E179</f>
        <v>4.3999999999999997E-2</v>
      </c>
      <c r="G366" s="398">
        <f>'Tabelle Dashboard'!F179</f>
        <v>6.7999999999999996E-3</v>
      </c>
      <c r="H366" s="397">
        <f>'Tabelle Dashboard'!G179</f>
        <v>6.8999999999999999E-3</v>
      </c>
    </row>
    <row r="367" spans="1:8" x14ac:dyDescent="0.2">
      <c r="A367" s="381" t="str">
        <f t="shared" si="14"/>
        <v>T9</v>
      </c>
      <c r="B367" s="387" t="str">
        <f t="shared" si="13"/>
        <v>T=0s</v>
      </c>
      <c r="C367" s="395" t="str">
        <f>'Tabelle Dashboard'!B180</f>
        <v>Scenario 6</v>
      </c>
      <c r="D367" s="397">
        <f>'Tabelle Dashboard'!C180</f>
        <v>4.4999999999999998E-2</v>
      </c>
      <c r="E367" s="398">
        <f>'Tabelle Dashboard'!D180</f>
        <v>6.3E-2</v>
      </c>
      <c r="F367" s="397">
        <f>'Tabelle Dashboard'!E180</f>
        <v>4.4999999999999998E-2</v>
      </c>
      <c r="G367" s="398">
        <f>'Tabelle Dashboard'!F180</f>
        <v>6.7000000000000002E-3</v>
      </c>
      <c r="H367" s="397">
        <f>'Tabelle Dashboard'!G180</f>
        <v>6.7000000000000002E-3</v>
      </c>
    </row>
    <row r="368" spans="1:8" x14ac:dyDescent="0.2">
      <c r="A368" s="381" t="str">
        <f t="shared" si="14"/>
        <v>T9</v>
      </c>
      <c r="B368" s="387" t="str">
        <f t="shared" si="13"/>
        <v>T=0s</v>
      </c>
      <c r="C368" s="395" t="str">
        <f>'Tabelle Dashboard'!B181</f>
        <v>Scenario 7</v>
      </c>
      <c r="D368" s="397">
        <f>'Tabelle Dashboard'!C181</f>
        <v>4.4999999999999998E-2</v>
      </c>
      <c r="E368" s="398">
        <f>'Tabelle Dashboard'!D181</f>
        <v>6.3E-2</v>
      </c>
      <c r="F368" s="397">
        <f>'Tabelle Dashboard'!E181</f>
        <v>4.4999999999999998E-2</v>
      </c>
      <c r="G368" s="398">
        <f>'Tabelle Dashboard'!F181</f>
        <v>6.7000000000000002E-3</v>
      </c>
      <c r="H368" s="397">
        <f>'Tabelle Dashboard'!G181</f>
        <v>6.7000000000000002E-3</v>
      </c>
    </row>
    <row r="369" spans="1:8" x14ac:dyDescent="0.2">
      <c r="A369" s="381" t="str">
        <f t="shared" si="14"/>
        <v>T9</v>
      </c>
      <c r="B369" s="387" t="str">
        <f t="shared" si="13"/>
        <v>T=0s</v>
      </c>
      <c r="C369" s="395" t="str">
        <f>'Tabelle Dashboard'!B182</f>
        <v>Scenario 8</v>
      </c>
      <c r="D369" s="397">
        <f>'Tabelle Dashboard'!C182</f>
        <v>4.4999999999999998E-2</v>
      </c>
      <c r="E369" s="398">
        <f>'Tabelle Dashboard'!D182</f>
        <v>6.3E-2</v>
      </c>
      <c r="F369" s="397">
        <f>'Tabelle Dashboard'!E182</f>
        <v>4.4999999999999998E-2</v>
      </c>
      <c r="G369" s="398">
        <f>'Tabelle Dashboard'!F182</f>
        <v>6.7000000000000002E-3</v>
      </c>
      <c r="H369" s="397">
        <f>'Tabelle Dashboard'!G182</f>
        <v>6.7999999999999996E-3</v>
      </c>
    </row>
    <row r="370" spans="1:8" x14ac:dyDescent="0.2">
      <c r="A370" s="381" t="str">
        <f t="shared" si="14"/>
        <v>T9</v>
      </c>
      <c r="B370" s="387" t="str">
        <f t="shared" si="13"/>
        <v>T=0s</v>
      </c>
      <c r="C370" s="395" t="str">
        <f>'Tabelle Dashboard'!B183</f>
        <v>Scenario 9</v>
      </c>
      <c r="D370" s="397">
        <f>'Tabelle Dashboard'!C183</f>
        <v>4.5999999999999999E-2</v>
      </c>
      <c r="E370" s="398">
        <f>'Tabelle Dashboard'!D183</f>
        <v>6.5000000000000002E-2</v>
      </c>
      <c r="F370" s="397">
        <f>'Tabelle Dashboard'!E183</f>
        <v>4.5999999999999999E-2</v>
      </c>
      <c r="G370" s="398">
        <f>'Tabelle Dashboard'!F183</f>
        <v>7.0000000000000001E-3</v>
      </c>
      <c r="H370" s="397">
        <f>'Tabelle Dashboard'!G183</f>
        <v>7.0000000000000001E-3</v>
      </c>
    </row>
    <row r="371" spans="1:8" x14ac:dyDescent="0.2">
      <c r="A371" s="381" t="str">
        <f t="shared" si="14"/>
        <v>T9</v>
      </c>
      <c r="B371" s="387" t="str">
        <f t="shared" si="13"/>
        <v>T=0s</v>
      </c>
      <c r="C371" s="395" t="str">
        <f>'Tabelle Dashboard'!B184</f>
        <v>Scenario 10</v>
      </c>
      <c r="D371" s="397">
        <f>'Tabelle Dashboard'!C184</f>
        <v>4.7E-2</v>
      </c>
      <c r="E371" s="398">
        <f>'Tabelle Dashboard'!D184</f>
        <v>6.6000000000000003E-2</v>
      </c>
      <c r="F371" s="397">
        <f>'Tabelle Dashboard'!E184</f>
        <v>4.7E-2</v>
      </c>
      <c r="G371" s="398">
        <f>'Tabelle Dashboard'!F184</f>
        <v>7.0000000000000001E-3</v>
      </c>
      <c r="H371" s="397">
        <f>'Tabelle Dashboard'!G184</f>
        <v>7.1000000000000004E-3</v>
      </c>
    </row>
    <row r="372" spans="1:8" x14ac:dyDescent="0.2">
      <c r="A372" s="381" t="str">
        <f t="shared" si="14"/>
        <v>T9</v>
      </c>
      <c r="B372" s="387" t="str">
        <f t="shared" si="13"/>
        <v>T=0s</v>
      </c>
      <c r="C372" s="395" t="str">
        <f>'Tabelle Dashboard'!B185</f>
        <v>Scenario 11</v>
      </c>
      <c r="D372" s="397">
        <f>'Tabelle Dashboard'!C185</f>
        <v>4.4999999999999998E-2</v>
      </c>
      <c r="E372" s="398">
        <f>'Tabelle Dashboard'!D185</f>
        <v>6.4000000000000001E-2</v>
      </c>
      <c r="F372" s="397">
        <f>'Tabelle Dashboard'!E185</f>
        <v>4.4999999999999998E-2</v>
      </c>
      <c r="G372" s="398">
        <f>'Tabelle Dashboard'!F185</f>
        <v>6.7999999999999996E-3</v>
      </c>
      <c r="H372" s="397">
        <f>'Tabelle Dashboard'!G185</f>
        <v>6.7999999999999996E-3</v>
      </c>
    </row>
    <row r="373" spans="1:8" x14ac:dyDescent="0.2">
      <c r="A373" s="381" t="str">
        <f t="shared" si="14"/>
        <v>T9</v>
      </c>
      <c r="B373" s="387" t="str">
        <f t="shared" si="13"/>
        <v>T=0s</v>
      </c>
      <c r="C373" s="395" t="str">
        <f>'Tabelle Dashboard'!B186</f>
        <v>Scenario 12</v>
      </c>
      <c r="D373" s="397">
        <f>'Tabelle Dashboard'!C186</f>
        <v>4.3999999999999997E-2</v>
      </c>
      <c r="E373" s="398">
        <f>'Tabelle Dashboard'!D186</f>
        <v>6.2E-2</v>
      </c>
      <c r="F373" s="397">
        <f>'Tabelle Dashboard'!E186</f>
        <v>4.3999999999999997E-2</v>
      </c>
      <c r="G373" s="398">
        <f>'Tabelle Dashboard'!F186</f>
        <v>6.7000000000000002E-3</v>
      </c>
      <c r="H373" s="397">
        <f>'Tabelle Dashboard'!G186</f>
        <v>6.7000000000000002E-3</v>
      </c>
    </row>
    <row r="374" spans="1:8" x14ac:dyDescent="0.2">
      <c r="A374" s="381" t="str">
        <f t="shared" si="14"/>
        <v>T9</v>
      </c>
      <c r="B374" s="387" t="str">
        <f t="shared" si="13"/>
        <v>T=0s</v>
      </c>
      <c r="C374" s="395" t="str">
        <f>'Tabelle Dashboard'!B187</f>
        <v>Scenario 13</v>
      </c>
      <c r="D374" s="397">
        <f>'Tabelle Dashboard'!C187</f>
        <v>4.7E-2</v>
      </c>
      <c r="E374" s="398">
        <f>'Tabelle Dashboard'!D187</f>
        <v>6.6000000000000003E-2</v>
      </c>
      <c r="F374" s="397">
        <f>'Tabelle Dashboard'!E187</f>
        <v>4.7E-2</v>
      </c>
      <c r="G374" s="398">
        <f>'Tabelle Dashboard'!F187</f>
        <v>7.0000000000000001E-3</v>
      </c>
      <c r="H374" s="397">
        <f>'Tabelle Dashboard'!G187</f>
        <v>7.0000000000000001E-3</v>
      </c>
    </row>
    <row r="375" spans="1:8" x14ac:dyDescent="0.2">
      <c r="A375" s="381" t="str">
        <f t="shared" si="14"/>
        <v>T9</v>
      </c>
      <c r="B375" s="387" t="str">
        <f t="shared" si="13"/>
        <v>T=0s</v>
      </c>
      <c r="C375" s="395" t="str">
        <f>'Tabelle Dashboard'!B188</f>
        <v>Scenario 14</v>
      </c>
      <c r="D375" s="397">
        <f>'Tabelle Dashboard'!C188</f>
        <v>4.4999999999999998E-2</v>
      </c>
      <c r="E375" s="398">
        <f>'Tabelle Dashboard'!D188</f>
        <v>6.4000000000000001E-2</v>
      </c>
      <c r="F375" s="397">
        <f>'Tabelle Dashboard'!E188</f>
        <v>4.4999999999999998E-2</v>
      </c>
      <c r="G375" s="398">
        <f>'Tabelle Dashboard'!F188</f>
        <v>6.7999999999999996E-3</v>
      </c>
      <c r="H375" s="397">
        <f>'Tabelle Dashboard'!G188</f>
        <v>6.8999999999999999E-3</v>
      </c>
    </row>
    <row r="376" spans="1:8" x14ac:dyDescent="0.2">
      <c r="A376" s="381" t="str">
        <f t="shared" si="14"/>
        <v>T9</v>
      </c>
      <c r="B376" s="387" t="str">
        <f t="shared" si="13"/>
        <v>T=0s</v>
      </c>
      <c r="C376" s="395" t="str">
        <f>'Tabelle Dashboard'!B189</f>
        <v>Scenario 15</v>
      </c>
      <c r="D376" s="397">
        <f>'Tabelle Dashboard'!C189</f>
        <v>4.4999999999999998E-2</v>
      </c>
      <c r="E376" s="398">
        <f>'Tabelle Dashboard'!D189</f>
        <v>6.4000000000000001E-2</v>
      </c>
      <c r="F376" s="397">
        <f>'Tabelle Dashboard'!E189</f>
        <v>4.5999999999999999E-2</v>
      </c>
      <c r="G376" s="398">
        <f>'Tabelle Dashboard'!F189</f>
        <v>6.8999999999999999E-3</v>
      </c>
      <c r="H376" s="397">
        <f>'Tabelle Dashboard'!G189</f>
        <v>6.8999999999999999E-3</v>
      </c>
    </row>
    <row r="377" spans="1:8" x14ac:dyDescent="0.2">
      <c r="A377" s="381" t="str">
        <f t="shared" si="14"/>
        <v>T9</v>
      </c>
      <c r="B377" s="387" t="str">
        <f t="shared" si="13"/>
        <v>T=1s</v>
      </c>
      <c r="C377" s="395" t="str">
        <f>'Tabelle Dashboard'!J175</f>
        <v>Scenario 1</v>
      </c>
      <c r="D377" s="397">
        <f>'Tabelle Dashboard'!K175</f>
        <v>4.4999999999999998E-2</v>
      </c>
      <c r="E377" s="398">
        <f>'Tabelle Dashboard'!L175</f>
        <v>6.3E-2</v>
      </c>
      <c r="F377" s="397">
        <f>'Tabelle Dashboard'!M175</f>
        <v>4.4999999999999998E-2</v>
      </c>
      <c r="G377" s="398">
        <f>'Tabelle Dashboard'!N175</f>
        <v>6.7999999999999996E-3</v>
      </c>
      <c r="H377" s="397">
        <f>'Tabelle Dashboard'!O175</f>
        <v>6.7999999999999996E-3</v>
      </c>
    </row>
    <row r="378" spans="1:8" x14ac:dyDescent="0.2">
      <c r="A378" s="381" t="str">
        <f t="shared" si="14"/>
        <v>T9</v>
      </c>
      <c r="B378" s="387" t="str">
        <f t="shared" si="13"/>
        <v>T=1s</v>
      </c>
      <c r="C378" s="395" t="str">
        <f>'Tabelle Dashboard'!J176</f>
        <v>Scenario 2</v>
      </c>
      <c r="D378" s="397">
        <f>'Tabelle Dashboard'!K176</f>
        <v>4.3999999999999997E-2</v>
      </c>
      <c r="E378" s="398">
        <f>'Tabelle Dashboard'!L176</f>
        <v>6.0999999999999999E-2</v>
      </c>
      <c r="F378" s="397">
        <f>'Tabelle Dashboard'!M176</f>
        <v>4.3999999999999997E-2</v>
      </c>
      <c r="G378" s="398">
        <f>'Tabelle Dashboard'!N176</f>
        <v>6.6E-3</v>
      </c>
      <c r="H378" s="397">
        <f>'Tabelle Dashboard'!O176</f>
        <v>6.6E-3</v>
      </c>
    </row>
    <row r="379" spans="1:8" x14ac:dyDescent="0.2">
      <c r="A379" s="381" t="str">
        <f t="shared" si="14"/>
        <v>T9</v>
      </c>
      <c r="B379" s="387" t="str">
        <f t="shared" si="13"/>
        <v>T=1s</v>
      </c>
      <c r="C379" s="395" t="str">
        <f>'Tabelle Dashboard'!J177</f>
        <v>Scenario 3</v>
      </c>
      <c r="D379" s="397">
        <f>'Tabelle Dashboard'!K177</f>
        <v>4.5999999999999999E-2</v>
      </c>
      <c r="E379" s="398">
        <f>'Tabelle Dashboard'!L177</f>
        <v>6.5000000000000002E-2</v>
      </c>
      <c r="F379" s="397">
        <f>'Tabelle Dashboard'!M177</f>
        <v>4.5999999999999999E-2</v>
      </c>
      <c r="G379" s="398">
        <f>'Tabelle Dashboard'!N177</f>
        <v>6.8999999999999999E-3</v>
      </c>
      <c r="H379" s="397">
        <f>'Tabelle Dashboard'!O177</f>
        <v>6.8999999999999999E-3</v>
      </c>
    </row>
    <row r="380" spans="1:8" x14ac:dyDescent="0.2">
      <c r="A380" s="381" t="str">
        <f t="shared" si="14"/>
        <v>T9</v>
      </c>
      <c r="B380" s="387" t="str">
        <f t="shared" si="13"/>
        <v>T=1s</v>
      </c>
      <c r="C380" s="395" t="str">
        <f>'Tabelle Dashboard'!J178</f>
        <v>Scenario 4</v>
      </c>
      <c r="D380" s="397">
        <f>'Tabelle Dashboard'!K178</f>
        <v>4.5999999999999999E-2</v>
      </c>
      <c r="E380" s="398">
        <f>'Tabelle Dashboard'!L178</f>
        <v>6.4000000000000001E-2</v>
      </c>
      <c r="F380" s="397">
        <f>'Tabelle Dashboard'!M178</f>
        <v>4.5999999999999999E-2</v>
      </c>
      <c r="G380" s="398">
        <f>'Tabelle Dashboard'!N178</f>
        <v>6.7999999999999996E-3</v>
      </c>
      <c r="H380" s="397">
        <f>'Tabelle Dashboard'!O178</f>
        <v>6.8999999999999999E-3</v>
      </c>
    </row>
    <row r="381" spans="1:8" x14ac:dyDescent="0.2">
      <c r="A381" s="381" t="str">
        <f t="shared" si="14"/>
        <v>T9</v>
      </c>
      <c r="B381" s="387" t="str">
        <f t="shared" si="13"/>
        <v>T=1s</v>
      </c>
      <c r="C381" s="395" t="str">
        <f>'Tabelle Dashboard'!J179</f>
        <v>Scenario 5</v>
      </c>
      <c r="D381" s="397">
        <f>'Tabelle Dashboard'!K179</f>
        <v>4.4999999999999998E-2</v>
      </c>
      <c r="E381" s="398">
        <f>'Tabelle Dashboard'!L179</f>
        <v>6.4000000000000001E-2</v>
      </c>
      <c r="F381" s="397">
        <f>'Tabelle Dashboard'!M179</f>
        <v>4.5999999999999999E-2</v>
      </c>
      <c r="G381" s="398">
        <f>'Tabelle Dashboard'!N179</f>
        <v>6.8999999999999999E-3</v>
      </c>
      <c r="H381" s="397">
        <f>'Tabelle Dashboard'!O179</f>
        <v>6.8999999999999999E-3</v>
      </c>
    </row>
    <row r="382" spans="1:8" x14ac:dyDescent="0.2">
      <c r="A382" s="381" t="str">
        <f t="shared" si="14"/>
        <v>T9</v>
      </c>
      <c r="B382" s="387" t="str">
        <f t="shared" si="13"/>
        <v>T=1s</v>
      </c>
      <c r="C382" s="395" t="str">
        <f>'Tabelle Dashboard'!J180</f>
        <v>Scenario 6</v>
      </c>
      <c r="D382" s="397">
        <f>'Tabelle Dashboard'!K180</f>
        <v>4.4999999999999998E-2</v>
      </c>
      <c r="E382" s="398">
        <f>'Tabelle Dashboard'!L180</f>
        <v>6.3E-2</v>
      </c>
      <c r="F382" s="397">
        <f>'Tabelle Dashboard'!M180</f>
        <v>4.5999999999999999E-2</v>
      </c>
      <c r="G382" s="398">
        <f>'Tabelle Dashboard'!N180</f>
        <v>6.8999999999999999E-3</v>
      </c>
      <c r="H382" s="397">
        <f>'Tabelle Dashboard'!O180</f>
        <v>6.8999999999999999E-3</v>
      </c>
    </row>
    <row r="383" spans="1:8" x14ac:dyDescent="0.2">
      <c r="A383" s="381" t="str">
        <f t="shared" si="14"/>
        <v>T9</v>
      </c>
      <c r="B383" s="387" t="str">
        <f t="shared" si="13"/>
        <v>T=1s</v>
      </c>
      <c r="C383" s="395" t="str">
        <f>'Tabelle Dashboard'!J181</f>
        <v>Scenario 7</v>
      </c>
      <c r="D383" s="397">
        <f>'Tabelle Dashboard'!K181</f>
        <v>4.4999999999999998E-2</v>
      </c>
      <c r="E383" s="398">
        <f>'Tabelle Dashboard'!L181</f>
        <v>6.3E-2</v>
      </c>
      <c r="F383" s="397">
        <f>'Tabelle Dashboard'!M181</f>
        <v>4.4999999999999998E-2</v>
      </c>
      <c r="G383" s="398">
        <f>'Tabelle Dashboard'!N181</f>
        <v>6.7000000000000002E-3</v>
      </c>
      <c r="H383" s="397">
        <f>'Tabelle Dashboard'!O181</f>
        <v>6.7999999999999996E-3</v>
      </c>
    </row>
    <row r="384" spans="1:8" x14ac:dyDescent="0.2">
      <c r="A384" s="381" t="str">
        <f t="shared" si="14"/>
        <v>T9</v>
      </c>
      <c r="B384" s="387" t="str">
        <f t="shared" si="13"/>
        <v>T=1s</v>
      </c>
      <c r="C384" s="395" t="str">
        <f>'Tabelle Dashboard'!J182</f>
        <v>Scenario 8</v>
      </c>
      <c r="D384" s="397">
        <f>'Tabelle Dashboard'!K182</f>
        <v>4.4999999999999998E-2</v>
      </c>
      <c r="E384" s="398">
        <f>'Tabelle Dashboard'!L182</f>
        <v>6.4000000000000001E-2</v>
      </c>
      <c r="F384" s="397">
        <f>'Tabelle Dashboard'!M182</f>
        <v>4.4999999999999998E-2</v>
      </c>
      <c r="G384" s="398">
        <f>'Tabelle Dashboard'!N182</f>
        <v>6.7999999999999996E-3</v>
      </c>
      <c r="H384" s="397">
        <f>'Tabelle Dashboard'!O182</f>
        <v>6.7999999999999996E-3</v>
      </c>
    </row>
    <row r="385" spans="1:8" x14ac:dyDescent="0.2">
      <c r="A385" s="381" t="str">
        <f t="shared" si="14"/>
        <v>T9</v>
      </c>
      <c r="B385" s="387" t="str">
        <f t="shared" si="13"/>
        <v>T=1s</v>
      </c>
      <c r="C385" s="395" t="str">
        <f>'Tabelle Dashboard'!J183</f>
        <v>Scenario 9</v>
      </c>
      <c r="D385" s="397">
        <f>'Tabelle Dashboard'!K183</f>
        <v>4.5999999999999999E-2</v>
      </c>
      <c r="E385" s="398">
        <f>'Tabelle Dashboard'!L183</f>
        <v>6.4000000000000001E-2</v>
      </c>
      <c r="F385" s="397">
        <f>'Tabelle Dashboard'!M183</f>
        <v>4.5999999999999999E-2</v>
      </c>
      <c r="G385" s="398">
        <f>'Tabelle Dashboard'!N183</f>
        <v>6.7999999999999996E-3</v>
      </c>
      <c r="H385" s="397">
        <f>'Tabelle Dashboard'!O183</f>
        <v>6.7999999999999996E-3</v>
      </c>
    </row>
    <row r="386" spans="1:8" x14ac:dyDescent="0.2">
      <c r="A386" s="381" t="str">
        <f t="shared" si="14"/>
        <v>T9</v>
      </c>
      <c r="B386" s="387" t="str">
        <f t="shared" si="13"/>
        <v>T=1s</v>
      </c>
      <c r="C386" s="395" t="str">
        <f>'Tabelle Dashboard'!J184</f>
        <v>Scenario 10</v>
      </c>
      <c r="D386" s="397">
        <f>'Tabelle Dashboard'!K184</f>
        <v>4.7E-2</v>
      </c>
      <c r="E386" s="398">
        <f>'Tabelle Dashboard'!L184</f>
        <v>6.6000000000000003E-2</v>
      </c>
      <c r="F386" s="397">
        <f>'Tabelle Dashboard'!M184</f>
        <v>4.7E-2</v>
      </c>
      <c r="G386" s="398">
        <f>'Tabelle Dashboard'!N184</f>
        <v>7.1000000000000004E-3</v>
      </c>
      <c r="H386" s="397">
        <f>'Tabelle Dashboard'!O184</f>
        <v>7.1000000000000004E-3</v>
      </c>
    </row>
    <row r="387" spans="1:8" x14ac:dyDescent="0.2">
      <c r="A387" s="381" t="str">
        <f t="shared" si="14"/>
        <v>T9</v>
      </c>
      <c r="B387" s="387" t="str">
        <f t="shared" si="13"/>
        <v>T=1s</v>
      </c>
      <c r="C387" s="395" t="str">
        <f>'Tabelle Dashboard'!J185</f>
        <v>Scenario 11</v>
      </c>
      <c r="D387" s="397">
        <f>'Tabelle Dashboard'!K185</f>
        <v>4.4999999999999998E-2</v>
      </c>
      <c r="E387" s="398">
        <f>'Tabelle Dashboard'!L185</f>
        <v>6.4000000000000001E-2</v>
      </c>
      <c r="F387" s="397">
        <f>'Tabelle Dashboard'!M185</f>
        <v>4.4999999999999998E-2</v>
      </c>
      <c r="G387" s="398">
        <f>'Tabelle Dashboard'!N185</f>
        <v>6.7999999999999996E-3</v>
      </c>
      <c r="H387" s="397">
        <f>'Tabelle Dashboard'!O185</f>
        <v>6.8999999999999999E-3</v>
      </c>
    </row>
    <row r="388" spans="1:8" x14ac:dyDescent="0.2">
      <c r="A388" s="381" t="str">
        <f t="shared" si="14"/>
        <v>T9</v>
      </c>
      <c r="B388" s="387" t="str">
        <f t="shared" si="13"/>
        <v>T=1s</v>
      </c>
      <c r="C388" s="395" t="str">
        <f>'Tabelle Dashboard'!J186</f>
        <v>Scenario 12</v>
      </c>
      <c r="D388" s="397">
        <f>'Tabelle Dashboard'!K186</f>
        <v>4.3999999999999997E-2</v>
      </c>
      <c r="E388" s="398">
        <f>'Tabelle Dashboard'!L186</f>
        <v>6.2E-2</v>
      </c>
      <c r="F388" s="397">
        <f>'Tabelle Dashboard'!M186</f>
        <v>4.3999999999999997E-2</v>
      </c>
      <c r="G388" s="398">
        <f>'Tabelle Dashboard'!N186</f>
        <v>6.7000000000000002E-3</v>
      </c>
      <c r="H388" s="397">
        <f>'Tabelle Dashboard'!O186</f>
        <v>6.7000000000000002E-3</v>
      </c>
    </row>
    <row r="389" spans="1:8" x14ac:dyDescent="0.2">
      <c r="A389" s="381" t="str">
        <f t="shared" si="14"/>
        <v>T9</v>
      </c>
      <c r="B389" s="387" t="str">
        <f t="shared" si="13"/>
        <v>T=1s</v>
      </c>
      <c r="C389" s="395" t="str">
        <f>'Tabelle Dashboard'!J187</f>
        <v>Scenario 13</v>
      </c>
      <c r="D389" s="397">
        <f>'Tabelle Dashboard'!K187</f>
        <v>4.7E-2</v>
      </c>
      <c r="E389" s="398">
        <f>'Tabelle Dashboard'!L187</f>
        <v>6.6000000000000003E-2</v>
      </c>
      <c r="F389" s="397">
        <f>'Tabelle Dashboard'!M187</f>
        <v>4.7E-2</v>
      </c>
      <c r="G389" s="398">
        <f>'Tabelle Dashboard'!N187</f>
        <v>7.1000000000000004E-3</v>
      </c>
      <c r="H389" s="397">
        <f>'Tabelle Dashboard'!O187</f>
        <v>7.1000000000000004E-3</v>
      </c>
    </row>
    <row r="390" spans="1:8" x14ac:dyDescent="0.2">
      <c r="A390" s="381" t="str">
        <f t="shared" si="14"/>
        <v>T9</v>
      </c>
      <c r="B390" s="387" t="str">
        <f t="shared" si="13"/>
        <v>T=1s</v>
      </c>
      <c r="C390" s="395" t="str">
        <f>'Tabelle Dashboard'!J188</f>
        <v>Scenario 14</v>
      </c>
      <c r="D390" s="397">
        <f>'Tabelle Dashboard'!K188</f>
        <v>4.4999999999999998E-2</v>
      </c>
      <c r="E390" s="398">
        <f>'Tabelle Dashboard'!L188</f>
        <v>6.4000000000000001E-2</v>
      </c>
      <c r="F390" s="397">
        <f>'Tabelle Dashboard'!M188</f>
        <v>4.4999999999999998E-2</v>
      </c>
      <c r="G390" s="398">
        <f>'Tabelle Dashboard'!N188</f>
        <v>6.8999999999999999E-3</v>
      </c>
      <c r="H390" s="397">
        <f>'Tabelle Dashboard'!O188</f>
        <v>6.8999999999999999E-3</v>
      </c>
    </row>
    <row r="391" spans="1:8" x14ac:dyDescent="0.2">
      <c r="A391" s="381" t="str">
        <f t="shared" si="14"/>
        <v>T9</v>
      </c>
      <c r="B391" s="387" t="str">
        <f t="shared" si="13"/>
        <v>T=1s</v>
      </c>
      <c r="C391" s="395" t="str">
        <f>'Tabelle Dashboard'!J189</f>
        <v>Scenario 15</v>
      </c>
      <c r="D391" s="397">
        <f>'Tabelle Dashboard'!K189</f>
        <v>4.5999999999999999E-2</v>
      </c>
      <c r="E391" s="398">
        <f>'Tabelle Dashboard'!L189</f>
        <v>6.5000000000000002E-2</v>
      </c>
      <c r="F391" s="397">
        <f>'Tabelle Dashboard'!M189</f>
        <v>4.5999999999999999E-2</v>
      </c>
      <c r="G391" s="398">
        <f>'Tabelle Dashboard'!N189</f>
        <v>7.0000000000000001E-3</v>
      </c>
      <c r="H391" s="397">
        <f>'Tabelle Dashboard'!O189</f>
        <v>7.0000000000000001E-3</v>
      </c>
    </row>
    <row r="392" spans="1:8" x14ac:dyDescent="0.2">
      <c r="A392" s="381" t="str">
        <f t="shared" si="14"/>
        <v>T9</v>
      </c>
      <c r="B392" s="387" t="str">
        <f t="shared" si="13"/>
        <v>T=2s</v>
      </c>
      <c r="C392" s="395" t="str">
        <f>'Tabelle Dashboard'!R175</f>
        <v>Scenario 1</v>
      </c>
      <c r="D392" s="397">
        <f>'Tabelle Dashboard'!S175</f>
        <v>4.3999999999999997E-2</v>
      </c>
      <c r="E392" s="398">
        <f>'Tabelle Dashboard'!T175</f>
        <v>6.3E-2</v>
      </c>
      <c r="F392" s="397">
        <f>'Tabelle Dashboard'!U175</f>
        <v>4.3999999999999997E-2</v>
      </c>
      <c r="G392" s="398">
        <f>'Tabelle Dashboard'!V175</f>
        <v>6.7000000000000002E-3</v>
      </c>
      <c r="H392" s="397">
        <f>'Tabelle Dashboard'!W175</f>
        <v>6.7000000000000002E-3</v>
      </c>
    </row>
    <row r="393" spans="1:8" x14ac:dyDescent="0.2">
      <c r="A393" s="381" t="str">
        <f t="shared" si="14"/>
        <v>T9</v>
      </c>
      <c r="B393" s="387" t="str">
        <f t="shared" si="13"/>
        <v>T=2s</v>
      </c>
      <c r="C393" s="395" t="str">
        <f>'Tabelle Dashboard'!R176</f>
        <v>Scenario 2</v>
      </c>
      <c r="D393" s="397">
        <f>'Tabelle Dashboard'!S176</f>
        <v>4.4999999999999998E-2</v>
      </c>
      <c r="E393" s="398">
        <f>'Tabelle Dashboard'!T176</f>
        <v>6.4000000000000001E-2</v>
      </c>
      <c r="F393" s="397">
        <f>'Tabelle Dashboard'!U176</f>
        <v>4.4999999999999998E-2</v>
      </c>
      <c r="G393" s="398">
        <f>'Tabelle Dashboard'!V176</f>
        <v>6.7999999999999996E-3</v>
      </c>
      <c r="H393" s="397">
        <f>'Tabelle Dashboard'!W176</f>
        <v>6.7000000000000002E-3</v>
      </c>
    </row>
    <row r="394" spans="1:8" x14ac:dyDescent="0.2">
      <c r="A394" s="381" t="str">
        <f t="shared" si="14"/>
        <v>T9</v>
      </c>
      <c r="B394" s="387" t="str">
        <f t="shared" si="13"/>
        <v>T=2s</v>
      </c>
      <c r="C394" s="395" t="str">
        <f>'Tabelle Dashboard'!R177</f>
        <v>Scenario 3</v>
      </c>
      <c r="D394" s="397">
        <f>'Tabelle Dashboard'!S177</f>
        <v>4.5999999999999999E-2</v>
      </c>
      <c r="E394" s="398">
        <f>'Tabelle Dashboard'!T177</f>
        <v>6.4000000000000001E-2</v>
      </c>
      <c r="F394" s="397">
        <f>'Tabelle Dashboard'!U177</f>
        <v>4.5999999999999999E-2</v>
      </c>
      <c r="G394" s="398">
        <f>'Tabelle Dashboard'!V177</f>
        <v>6.8999999999999999E-3</v>
      </c>
      <c r="H394" s="397">
        <f>'Tabelle Dashboard'!W177</f>
        <v>6.8999999999999999E-3</v>
      </c>
    </row>
    <row r="395" spans="1:8" x14ac:dyDescent="0.2">
      <c r="A395" s="381" t="str">
        <f t="shared" si="14"/>
        <v>T9</v>
      </c>
      <c r="B395" s="387" t="str">
        <f t="shared" si="13"/>
        <v>T=2s</v>
      </c>
      <c r="C395" s="395" t="str">
        <f>'Tabelle Dashboard'!R178</f>
        <v>Scenario 4</v>
      </c>
      <c r="D395" s="397">
        <f>'Tabelle Dashboard'!S178</f>
        <v>4.4999999999999998E-2</v>
      </c>
      <c r="E395" s="398">
        <f>'Tabelle Dashboard'!T178</f>
        <v>6.4000000000000001E-2</v>
      </c>
      <c r="F395" s="397">
        <f>'Tabelle Dashboard'!U178</f>
        <v>4.4999999999999998E-2</v>
      </c>
      <c r="G395" s="398">
        <f>'Tabelle Dashboard'!V178</f>
        <v>6.7999999999999996E-3</v>
      </c>
      <c r="H395" s="397">
        <f>'Tabelle Dashboard'!W178</f>
        <v>6.7999999999999996E-3</v>
      </c>
    </row>
    <row r="396" spans="1:8" x14ac:dyDescent="0.2">
      <c r="A396" s="381" t="str">
        <f t="shared" si="14"/>
        <v>T9</v>
      </c>
      <c r="B396" s="387" t="str">
        <f t="shared" si="13"/>
        <v>T=2s</v>
      </c>
      <c r="C396" s="395" t="str">
        <f>'Tabelle Dashboard'!R179</f>
        <v>Scenario 5</v>
      </c>
      <c r="D396" s="397">
        <f>'Tabelle Dashboard'!S179</f>
        <v>4.4999999999999998E-2</v>
      </c>
      <c r="E396" s="398">
        <f>'Tabelle Dashboard'!T179</f>
        <v>6.4000000000000001E-2</v>
      </c>
      <c r="F396" s="397">
        <f>'Tabelle Dashboard'!U179</f>
        <v>4.4999999999999998E-2</v>
      </c>
      <c r="G396" s="398">
        <f>'Tabelle Dashboard'!V179</f>
        <v>6.7999999999999996E-3</v>
      </c>
      <c r="H396" s="397">
        <f>'Tabelle Dashboard'!W179</f>
        <v>6.7999999999999996E-3</v>
      </c>
    </row>
    <row r="397" spans="1:8" x14ac:dyDescent="0.2">
      <c r="A397" s="381" t="str">
        <f t="shared" si="14"/>
        <v>T9</v>
      </c>
      <c r="B397" s="387" t="str">
        <f t="shared" si="13"/>
        <v>T=2s</v>
      </c>
      <c r="C397" s="395" t="str">
        <f>'Tabelle Dashboard'!R180</f>
        <v>Scenario 6</v>
      </c>
      <c r="D397" s="397">
        <f>'Tabelle Dashboard'!S180</f>
        <v>4.4999999999999998E-2</v>
      </c>
      <c r="E397" s="398">
        <f>'Tabelle Dashboard'!T180</f>
        <v>6.4000000000000001E-2</v>
      </c>
      <c r="F397" s="397">
        <f>'Tabelle Dashboard'!U180</f>
        <v>4.4999999999999998E-2</v>
      </c>
      <c r="G397" s="398">
        <f>'Tabelle Dashboard'!V180</f>
        <v>6.8999999999999999E-3</v>
      </c>
      <c r="H397" s="397">
        <f>'Tabelle Dashboard'!W180</f>
        <v>6.7999999999999996E-3</v>
      </c>
    </row>
    <row r="398" spans="1:8" x14ac:dyDescent="0.2">
      <c r="A398" s="381" t="str">
        <f t="shared" si="14"/>
        <v>T9</v>
      </c>
      <c r="B398" s="387" t="str">
        <f t="shared" si="13"/>
        <v>T=2s</v>
      </c>
      <c r="C398" s="395" t="str">
        <f>'Tabelle Dashboard'!R181</f>
        <v>Scenario 7</v>
      </c>
      <c r="D398" s="397">
        <f>'Tabelle Dashboard'!S181</f>
        <v>4.3999999999999997E-2</v>
      </c>
      <c r="E398" s="398">
        <f>'Tabelle Dashboard'!T181</f>
        <v>6.2E-2</v>
      </c>
      <c r="F398" s="397">
        <f>'Tabelle Dashboard'!U181</f>
        <v>4.3999999999999997E-2</v>
      </c>
      <c r="G398" s="398">
        <f>'Tabelle Dashboard'!V181</f>
        <v>6.7000000000000002E-3</v>
      </c>
      <c r="H398" s="397">
        <f>'Tabelle Dashboard'!W181</f>
        <v>6.7000000000000002E-3</v>
      </c>
    </row>
    <row r="399" spans="1:8" x14ac:dyDescent="0.2">
      <c r="A399" s="381" t="str">
        <f t="shared" si="14"/>
        <v>T9</v>
      </c>
      <c r="B399" s="387" t="str">
        <f t="shared" si="13"/>
        <v>T=2s</v>
      </c>
      <c r="C399" s="395" t="str">
        <f>'Tabelle Dashboard'!R182</f>
        <v>Scenario 8</v>
      </c>
      <c r="D399" s="397">
        <f>'Tabelle Dashboard'!S182</f>
        <v>4.4999999999999998E-2</v>
      </c>
      <c r="E399" s="398">
        <f>'Tabelle Dashboard'!T182</f>
        <v>6.3E-2</v>
      </c>
      <c r="F399" s="397">
        <f>'Tabelle Dashboard'!U182</f>
        <v>4.4999999999999998E-2</v>
      </c>
      <c r="G399" s="398">
        <f>'Tabelle Dashboard'!V182</f>
        <v>6.7000000000000002E-3</v>
      </c>
      <c r="H399" s="397">
        <f>'Tabelle Dashboard'!W182</f>
        <v>6.7000000000000002E-3</v>
      </c>
    </row>
    <row r="400" spans="1:8" x14ac:dyDescent="0.2">
      <c r="A400" s="381" t="str">
        <f t="shared" si="14"/>
        <v>T9</v>
      </c>
      <c r="B400" s="387" t="str">
        <f t="shared" si="13"/>
        <v>T=2s</v>
      </c>
      <c r="C400" s="395" t="str">
        <f>'Tabelle Dashboard'!R183</f>
        <v>Scenario 9</v>
      </c>
      <c r="D400" s="397">
        <f>'Tabelle Dashboard'!S183</f>
        <v>4.3999999999999997E-2</v>
      </c>
      <c r="E400" s="398">
        <f>'Tabelle Dashboard'!T183</f>
        <v>6.2E-2</v>
      </c>
      <c r="F400" s="397">
        <f>'Tabelle Dashboard'!U183</f>
        <v>4.3999999999999997E-2</v>
      </c>
      <c r="G400" s="398">
        <f>'Tabelle Dashboard'!V183</f>
        <v>6.4999999999999997E-3</v>
      </c>
      <c r="H400" s="397">
        <f>'Tabelle Dashboard'!W183</f>
        <v>6.6E-3</v>
      </c>
    </row>
    <row r="401" spans="1:8" x14ac:dyDescent="0.2">
      <c r="A401" s="381" t="str">
        <f t="shared" si="14"/>
        <v>T9</v>
      </c>
      <c r="B401" s="387" t="str">
        <f t="shared" ref="B401:B464" si="15">B356</f>
        <v>T=2s</v>
      </c>
      <c r="C401" s="395" t="str">
        <f>'Tabelle Dashboard'!R184</f>
        <v>Scenario 10</v>
      </c>
      <c r="D401" s="397">
        <f>'Tabelle Dashboard'!S184</f>
        <v>4.5999999999999999E-2</v>
      </c>
      <c r="E401" s="398">
        <f>'Tabelle Dashboard'!T184</f>
        <v>6.5000000000000002E-2</v>
      </c>
      <c r="F401" s="397">
        <f>'Tabelle Dashboard'!U184</f>
        <v>4.5999999999999999E-2</v>
      </c>
      <c r="G401" s="398">
        <f>'Tabelle Dashboard'!V184</f>
        <v>6.8999999999999999E-3</v>
      </c>
      <c r="H401" s="397">
        <f>'Tabelle Dashboard'!W184</f>
        <v>6.8999999999999999E-3</v>
      </c>
    </row>
    <row r="402" spans="1:8" x14ac:dyDescent="0.2">
      <c r="A402" s="381" t="str">
        <f t="shared" ref="A402:A465" si="16">A401</f>
        <v>T9</v>
      </c>
      <c r="B402" s="387" t="str">
        <f t="shared" si="15"/>
        <v>T=2s</v>
      </c>
      <c r="C402" s="395" t="str">
        <f>'Tabelle Dashboard'!R185</f>
        <v>Scenario 11</v>
      </c>
      <c r="D402" s="397">
        <f>'Tabelle Dashboard'!S185</f>
        <v>4.4999999999999998E-2</v>
      </c>
      <c r="E402" s="398">
        <f>'Tabelle Dashboard'!T185</f>
        <v>6.3E-2</v>
      </c>
      <c r="F402" s="397">
        <f>'Tabelle Dashboard'!U185</f>
        <v>4.4999999999999998E-2</v>
      </c>
      <c r="G402" s="398">
        <f>'Tabelle Dashboard'!V185</f>
        <v>6.7000000000000002E-3</v>
      </c>
      <c r="H402" s="397">
        <f>'Tabelle Dashboard'!W185</f>
        <v>6.7000000000000002E-3</v>
      </c>
    </row>
    <row r="403" spans="1:8" x14ac:dyDescent="0.2">
      <c r="A403" s="381" t="str">
        <f t="shared" si="16"/>
        <v>T9</v>
      </c>
      <c r="B403" s="387" t="str">
        <f t="shared" si="15"/>
        <v>T=2s</v>
      </c>
      <c r="C403" s="395" t="str">
        <f>'Tabelle Dashboard'!R186</f>
        <v>Scenario 12</v>
      </c>
      <c r="D403" s="397">
        <f>'Tabelle Dashboard'!S186</f>
        <v>4.4999999999999998E-2</v>
      </c>
      <c r="E403" s="398">
        <f>'Tabelle Dashboard'!T186</f>
        <v>6.3E-2</v>
      </c>
      <c r="F403" s="397">
        <f>'Tabelle Dashboard'!U186</f>
        <v>4.4999999999999998E-2</v>
      </c>
      <c r="G403" s="398">
        <f>'Tabelle Dashboard'!V186</f>
        <v>6.7000000000000002E-3</v>
      </c>
      <c r="H403" s="397">
        <f>'Tabelle Dashboard'!W186</f>
        <v>6.6E-3</v>
      </c>
    </row>
    <row r="404" spans="1:8" x14ac:dyDescent="0.2">
      <c r="A404" s="381" t="str">
        <f t="shared" si="16"/>
        <v>T9</v>
      </c>
      <c r="B404" s="387" t="str">
        <f t="shared" si="15"/>
        <v>T=2s</v>
      </c>
      <c r="C404" s="395" t="str">
        <f>'Tabelle Dashboard'!R187</f>
        <v>Scenario 13</v>
      </c>
      <c r="D404" s="397">
        <f>'Tabelle Dashboard'!S187</f>
        <v>4.5999999999999999E-2</v>
      </c>
      <c r="E404" s="398">
        <f>'Tabelle Dashboard'!T187</f>
        <v>6.5000000000000002E-2</v>
      </c>
      <c r="F404" s="397">
        <f>'Tabelle Dashboard'!U187</f>
        <v>4.5999999999999999E-2</v>
      </c>
      <c r="G404" s="398">
        <f>'Tabelle Dashboard'!V187</f>
        <v>6.8999999999999999E-3</v>
      </c>
      <c r="H404" s="397">
        <f>'Tabelle Dashboard'!W187</f>
        <v>6.8999999999999999E-3</v>
      </c>
    </row>
    <row r="405" spans="1:8" x14ac:dyDescent="0.2">
      <c r="A405" s="381" t="str">
        <f t="shared" si="16"/>
        <v>T9</v>
      </c>
      <c r="B405" s="387" t="str">
        <f t="shared" si="15"/>
        <v>T=2s</v>
      </c>
      <c r="C405" s="395" t="str">
        <f>'Tabelle Dashboard'!R188</f>
        <v>Scenario 14</v>
      </c>
      <c r="D405" s="397">
        <f>'Tabelle Dashboard'!S188</f>
        <v>4.5999999999999999E-2</v>
      </c>
      <c r="E405" s="398">
        <f>'Tabelle Dashboard'!T188</f>
        <v>6.3E-2</v>
      </c>
      <c r="F405" s="397">
        <f>'Tabelle Dashboard'!U188</f>
        <v>4.4999999999999998E-2</v>
      </c>
      <c r="G405" s="398">
        <f>'Tabelle Dashboard'!V188</f>
        <v>6.7000000000000002E-3</v>
      </c>
      <c r="H405" s="397">
        <f>'Tabelle Dashboard'!W188</f>
        <v>6.7000000000000002E-3</v>
      </c>
    </row>
    <row r="406" spans="1:8" x14ac:dyDescent="0.2">
      <c r="A406" s="381" t="s">
        <v>1179</v>
      </c>
      <c r="B406" s="387" t="str">
        <f t="shared" si="15"/>
        <v>T=2s</v>
      </c>
      <c r="C406" s="395" t="str">
        <f>'Tabelle Dashboard'!R189</f>
        <v>Scenario 15</v>
      </c>
      <c r="D406" s="397">
        <f>'Tabelle Dashboard'!S189</f>
        <v>4.4999999999999998E-2</v>
      </c>
      <c r="E406" s="398">
        <f>'Tabelle Dashboard'!T189</f>
        <v>6.3E-2</v>
      </c>
      <c r="F406" s="397">
        <f>'Tabelle Dashboard'!U189</f>
        <v>4.4999999999999998E-2</v>
      </c>
      <c r="G406" s="398">
        <f>'Tabelle Dashboard'!V189</f>
        <v>6.7000000000000002E-3</v>
      </c>
      <c r="H406" s="397">
        <f>'Tabelle Dashboard'!W189</f>
        <v>6.7000000000000002E-3</v>
      </c>
    </row>
    <row r="407" spans="1:8" x14ac:dyDescent="0.2">
      <c r="A407" s="381" t="str">
        <f t="shared" si="16"/>
        <v>T10</v>
      </c>
      <c r="B407" s="387" t="str">
        <f t="shared" si="15"/>
        <v>T=0s</v>
      </c>
      <c r="C407" s="395" t="str">
        <f>'Tabelle Dashboard'!B196</f>
        <v>Scenario 1</v>
      </c>
      <c r="D407" s="397">
        <f>'Tabelle Dashboard'!C196</f>
        <v>4.3999999999999997E-2</v>
      </c>
      <c r="E407" s="398">
        <f>'Tabelle Dashboard'!D196</f>
        <v>6.2E-2</v>
      </c>
      <c r="F407" s="397">
        <f>'Tabelle Dashboard'!E196</f>
        <v>4.3999999999999997E-2</v>
      </c>
      <c r="G407" s="398">
        <f>'Tabelle Dashboard'!F196</f>
        <v>6.6E-3</v>
      </c>
      <c r="H407" s="397">
        <f>'Tabelle Dashboard'!G196</f>
        <v>6.6E-3</v>
      </c>
    </row>
    <row r="408" spans="1:8" x14ac:dyDescent="0.2">
      <c r="A408" s="381" t="str">
        <f t="shared" si="16"/>
        <v>T10</v>
      </c>
      <c r="B408" s="387" t="str">
        <f t="shared" si="15"/>
        <v>T=0s</v>
      </c>
      <c r="C408" s="395" t="str">
        <f>'Tabelle Dashboard'!B197</f>
        <v>Scenario 2</v>
      </c>
      <c r="D408" s="397">
        <f>'Tabelle Dashboard'!C197</f>
        <v>4.4999999999999998E-2</v>
      </c>
      <c r="E408" s="398">
        <f>'Tabelle Dashboard'!D197</f>
        <v>6.3E-2</v>
      </c>
      <c r="F408" s="397">
        <f>'Tabelle Dashboard'!E197</f>
        <v>4.4999999999999998E-2</v>
      </c>
      <c r="G408" s="398">
        <f>'Tabelle Dashboard'!F197</f>
        <v>6.7000000000000002E-3</v>
      </c>
      <c r="H408" s="397">
        <f>'Tabelle Dashboard'!G197</f>
        <v>6.7000000000000002E-3</v>
      </c>
    </row>
    <row r="409" spans="1:8" x14ac:dyDescent="0.2">
      <c r="A409" s="381" t="str">
        <f t="shared" si="16"/>
        <v>T10</v>
      </c>
      <c r="B409" s="387" t="str">
        <f t="shared" si="15"/>
        <v>T=0s</v>
      </c>
      <c r="C409" s="395" t="str">
        <f>'Tabelle Dashboard'!B198</f>
        <v>Scenario 3</v>
      </c>
      <c r="D409" s="397">
        <f>'Tabelle Dashboard'!C198</f>
        <v>4.2999999999999997E-2</v>
      </c>
      <c r="E409" s="398">
        <f>'Tabelle Dashboard'!D198</f>
        <v>6.0999999999999999E-2</v>
      </c>
      <c r="F409" s="397">
        <f>'Tabelle Dashboard'!E198</f>
        <v>0.43</v>
      </c>
      <c r="G409" s="398">
        <f>'Tabelle Dashboard'!F198</f>
        <v>6.4999999999999997E-3</v>
      </c>
      <c r="H409" s="397">
        <f>'Tabelle Dashboard'!G198</f>
        <v>6.4999999999999997E-3</v>
      </c>
    </row>
    <row r="410" spans="1:8" x14ac:dyDescent="0.2">
      <c r="A410" s="381" t="str">
        <f t="shared" si="16"/>
        <v>T10</v>
      </c>
      <c r="B410" s="387" t="str">
        <f t="shared" si="15"/>
        <v>T=0s</v>
      </c>
      <c r="C410" s="395" t="str">
        <f>'Tabelle Dashboard'!B199</f>
        <v>Scenario 4</v>
      </c>
      <c r="D410" s="397">
        <f>'Tabelle Dashboard'!C199</f>
        <v>4.3999999999999997E-2</v>
      </c>
      <c r="E410" s="398">
        <f>'Tabelle Dashboard'!D199</f>
        <v>6.3E-2</v>
      </c>
      <c r="F410" s="397">
        <f>'Tabelle Dashboard'!E199</f>
        <v>4.3999999999999997E-2</v>
      </c>
      <c r="G410" s="398">
        <f>'Tabelle Dashboard'!F199</f>
        <v>6.7000000000000002E-3</v>
      </c>
      <c r="H410" s="397">
        <f>'Tabelle Dashboard'!G199</f>
        <v>6.7999999999999996E-3</v>
      </c>
    </row>
    <row r="411" spans="1:8" x14ac:dyDescent="0.2">
      <c r="A411" s="381" t="str">
        <f t="shared" si="16"/>
        <v>T10</v>
      </c>
      <c r="B411" s="387" t="str">
        <f t="shared" si="15"/>
        <v>T=0s</v>
      </c>
      <c r="C411" s="395" t="str">
        <f>'Tabelle Dashboard'!B200</f>
        <v>Scenario 5</v>
      </c>
      <c r="D411" s="397">
        <f>'Tabelle Dashboard'!C200</f>
        <v>4.3999999999999997E-2</v>
      </c>
      <c r="E411" s="398">
        <f>'Tabelle Dashboard'!D200</f>
        <v>6.2E-2</v>
      </c>
      <c r="F411" s="397">
        <f>'Tabelle Dashboard'!E200</f>
        <v>4.3999999999999997E-2</v>
      </c>
      <c r="G411" s="398">
        <f>'Tabelle Dashboard'!F200</f>
        <v>6.7000000000000002E-3</v>
      </c>
      <c r="H411" s="397">
        <f>'Tabelle Dashboard'!G200</f>
        <v>6.7000000000000002E-3</v>
      </c>
    </row>
    <row r="412" spans="1:8" x14ac:dyDescent="0.2">
      <c r="A412" s="381" t="str">
        <f t="shared" si="16"/>
        <v>T10</v>
      </c>
      <c r="B412" s="387" t="str">
        <f t="shared" si="15"/>
        <v>T=0s</v>
      </c>
      <c r="C412" s="395" t="str">
        <f>'Tabelle Dashboard'!B201</f>
        <v>Scenario 6</v>
      </c>
      <c r="D412" s="397">
        <f>'Tabelle Dashboard'!C201</f>
        <v>4.3999999999999997E-2</v>
      </c>
      <c r="E412" s="398">
        <f>'Tabelle Dashboard'!D201</f>
        <v>6.2E-2</v>
      </c>
      <c r="F412" s="397">
        <f>'Tabelle Dashboard'!E201</f>
        <v>4.3999999999999997E-2</v>
      </c>
      <c r="G412" s="398">
        <f>'Tabelle Dashboard'!F201</f>
        <v>6.7000000000000002E-3</v>
      </c>
      <c r="H412" s="397">
        <f>'Tabelle Dashboard'!G201</f>
        <v>6.7000000000000002E-3</v>
      </c>
    </row>
    <row r="413" spans="1:8" x14ac:dyDescent="0.2">
      <c r="A413" s="381" t="str">
        <f t="shared" si="16"/>
        <v>T10</v>
      </c>
      <c r="B413" s="387" t="str">
        <f t="shared" si="15"/>
        <v>T=0s</v>
      </c>
      <c r="C413" s="395" t="str">
        <f>'Tabelle Dashboard'!B202</f>
        <v>Scenario 7</v>
      </c>
      <c r="D413" s="397">
        <f>'Tabelle Dashboard'!C202</f>
        <v>4.5999999999999999E-2</v>
      </c>
      <c r="E413" s="398">
        <f>'Tabelle Dashboard'!D202</f>
        <v>6.4000000000000001E-2</v>
      </c>
      <c r="F413" s="397">
        <f>'Tabelle Dashboard'!E202</f>
        <v>4.5999999999999999E-2</v>
      </c>
      <c r="G413" s="398">
        <f>'Tabelle Dashboard'!F202</f>
        <v>6.7999999999999996E-3</v>
      </c>
      <c r="H413" s="397">
        <f>'Tabelle Dashboard'!G202</f>
        <v>6.7999999999999996E-3</v>
      </c>
    </row>
    <row r="414" spans="1:8" x14ac:dyDescent="0.2">
      <c r="A414" s="381" t="str">
        <f t="shared" si="16"/>
        <v>T10</v>
      </c>
      <c r="B414" s="387" t="str">
        <f t="shared" si="15"/>
        <v>T=0s</v>
      </c>
      <c r="C414" s="395" t="str">
        <f>'Tabelle Dashboard'!B203</f>
        <v>Scenario 8</v>
      </c>
      <c r="D414" s="397">
        <f>'Tabelle Dashboard'!C203</f>
        <v>4.3999999999999997E-2</v>
      </c>
      <c r="E414" s="398">
        <f>'Tabelle Dashboard'!D203</f>
        <v>6.2E-2</v>
      </c>
      <c r="F414" s="397">
        <f>'Tabelle Dashboard'!E203</f>
        <v>4.3999999999999997E-2</v>
      </c>
      <c r="G414" s="398">
        <f>'Tabelle Dashboard'!F203</f>
        <v>6.7000000000000002E-3</v>
      </c>
      <c r="H414" s="397">
        <f>'Tabelle Dashboard'!G203</f>
        <v>6.7000000000000002E-3</v>
      </c>
    </row>
    <row r="415" spans="1:8" x14ac:dyDescent="0.2">
      <c r="A415" s="381" t="str">
        <f t="shared" si="16"/>
        <v>T10</v>
      </c>
      <c r="B415" s="387" t="str">
        <f t="shared" si="15"/>
        <v>T=0s</v>
      </c>
      <c r="C415" s="395" t="str">
        <f>'Tabelle Dashboard'!B204</f>
        <v>Scenario 9</v>
      </c>
      <c r="D415" s="397">
        <f>'Tabelle Dashboard'!C204</f>
        <v>4.5999999999999999E-2</v>
      </c>
      <c r="E415" s="398">
        <f>'Tabelle Dashboard'!D204</f>
        <v>6.4000000000000001E-2</v>
      </c>
      <c r="F415" s="397">
        <f>'Tabelle Dashboard'!E204</f>
        <v>4.5999999999999999E-2</v>
      </c>
      <c r="G415" s="398">
        <f>'Tabelle Dashboard'!F204</f>
        <v>7.0000000000000001E-3</v>
      </c>
      <c r="H415" s="397">
        <f>'Tabelle Dashboard'!G204</f>
        <v>7.0000000000000001E-3</v>
      </c>
    </row>
    <row r="416" spans="1:8" x14ac:dyDescent="0.2">
      <c r="A416" s="381" t="str">
        <f t="shared" si="16"/>
        <v>T10</v>
      </c>
      <c r="B416" s="387" t="str">
        <f t="shared" si="15"/>
        <v>T=0s</v>
      </c>
      <c r="C416" s="395" t="str">
        <f>'Tabelle Dashboard'!B205</f>
        <v>Scenario 10</v>
      </c>
      <c r="D416" s="397">
        <f>'Tabelle Dashboard'!C205</f>
        <v>4.5999999999999999E-2</v>
      </c>
      <c r="E416" s="398">
        <f>'Tabelle Dashboard'!D205</f>
        <v>6.5000000000000002E-2</v>
      </c>
      <c r="F416" s="397">
        <f>'Tabelle Dashboard'!E205</f>
        <v>4.5999999999999999E-2</v>
      </c>
      <c r="G416" s="398">
        <f>'Tabelle Dashboard'!F205</f>
        <v>6.8999999999999999E-3</v>
      </c>
      <c r="H416" s="397">
        <f>'Tabelle Dashboard'!G205</f>
        <v>6.8999999999999999E-3</v>
      </c>
    </row>
    <row r="417" spans="1:8" x14ac:dyDescent="0.2">
      <c r="A417" s="381" t="str">
        <f t="shared" si="16"/>
        <v>T10</v>
      </c>
      <c r="B417" s="387" t="str">
        <f t="shared" si="15"/>
        <v>T=0s</v>
      </c>
      <c r="C417" s="395" t="str">
        <f>'Tabelle Dashboard'!B206</f>
        <v>Scenario 11</v>
      </c>
      <c r="D417" s="397">
        <f>'Tabelle Dashboard'!C206</f>
        <v>4.4999999999999998E-2</v>
      </c>
      <c r="E417" s="398">
        <f>'Tabelle Dashboard'!D206</f>
        <v>6.3E-2</v>
      </c>
      <c r="F417" s="397">
        <f>'Tabelle Dashboard'!E206</f>
        <v>4.4999999999999998E-2</v>
      </c>
      <c r="G417" s="398">
        <f>'Tabelle Dashboard'!F206</f>
        <v>6.7000000000000002E-3</v>
      </c>
      <c r="H417" s="397">
        <f>'Tabelle Dashboard'!G206</f>
        <v>6.7000000000000002E-3</v>
      </c>
    </row>
    <row r="418" spans="1:8" x14ac:dyDescent="0.2">
      <c r="A418" s="381" t="str">
        <f t="shared" si="16"/>
        <v>T10</v>
      </c>
      <c r="B418" s="387" t="str">
        <f t="shared" si="15"/>
        <v>T=0s</v>
      </c>
      <c r="C418" s="395" t="str">
        <f>'Tabelle Dashboard'!B207</f>
        <v>Scenario 12</v>
      </c>
      <c r="D418" s="397">
        <f>'Tabelle Dashboard'!C207</f>
        <v>4.3999999999999997E-2</v>
      </c>
      <c r="E418" s="398">
        <f>'Tabelle Dashboard'!D207</f>
        <v>6.2E-2</v>
      </c>
      <c r="F418" s="397">
        <f>'Tabelle Dashboard'!E207</f>
        <v>4.3999999999999997E-2</v>
      </c>
      <c r="G418" s="398">
        <f>'Tabelle Dashboard'!F207</f>
        <v>6.6E-3</v>
      </c>
      <c r="H418" s="397">
        <f>'Tabelle Dashboard'!G207</f>
        <v>6.6E-3</v>
      </c>
    </row>
    <row r="419" spans="1:8" x14ac:dyDescent="0.2">
      <c r="A419" s="381" t="str">
        <f t="shared" si="16"/>
        <v>T10</v>
      </c>
      <c r="B419" s="387" t="str">
        <f t="shared" si="15"/>
        <v>T=0s</v>
      </c>
      <c r="C419" s="395" t="str">
        <f>'Tabelle Dashboard'!B208</f>
        <v>Scenario 13</v>
      </c>
      <c r="D419" s="397">
        <f>'Tabelle Dashboard'!C208</f>
        <v>4.5999999999999999E-2</v>
      </c>
      <c r="E419" s="398">
        <f>'Tabelle Dashboard'!D208</f>
        <v>6.5000000000000002E-2</v>
      </c>
      <c r="F419" s="397">
        <f>'Tabelle Dashboard'!E208</f>
        <v>4.7E-2</v>
      </c>
      <c r="G419" s="398">
        <f>'Tabelle Dashboard'!F208</f>
        <v>6.8999999999999999E-3</v>
      </c>
      <c r="H419" s="397">
        <f>'Tabelle Dashboard'!G208</f>
        <v>6.8999999999999999E-3</v>
      </c>
    </row>
    <row r="420" spans="1:8" x14ac:dyDescent="0.2">
      <c r="A420" s="381" t="str">
        <f t="shared" si="16"/>
        <v>T10</v>
      </c>
      <c r="B420" s="387" t="str">
        <f t="shared" si="15"/>
        <v>T=0s</v>
      </c>
      <c r="C420" s="395" t="str">
        <f>'Tabelle Dashboard'!B209</f>
        <v>Scenario 14</v>
      </c>
      <c r="D420" s="397">
        <f>'Tabelle Dashboard'!C209</f>
        <v>4.4999999999999998E-2</v>
      </c>
      <c r="E420" s="398">
        <f>'Tabelle Dashboard'!D209</f>
        <v>6.3E-2</v>
      </c>
      <c r="F420" s="397">
        <f>'Tabelle Dashboard'!E209</f>
        <v>4.4999999999999998E-2</v>
      </c>
      <c r="G420" s="398">
        <f>'Tabelle Dashboard'!F209</f>
        <v>6.7999999999999996E-3</v>
      </c>
      <c r="H420" s="397">
        <f>'Tabelle Dashboard'!G209</f>
        <v>6.7999999999999996E-3</v>
      </c>
    </row>
    <row r="421" spans="1:8" x14ac:dyDescent="0.2">
      <c r="A421" s="381" t="str">
        <f t="shared" si="16"/>
        <v>T10</v>
      </c>
      <c r="B421" s="387" t="str">
        <f t="shared" si="15"/>
        <v>T=0s</v>
      </c>
      <c r="C421" s="395" t="str">
        <f>'Tabelle Dashboard'!B210</f>
        <v>Scenario 15</v>
      </c>
      <c r="D421" s="397">
        <f>'Tabelle Dashboard'!C210</f>
        <v>4.4999999999999998E-2</v>
      </c>
      <c r="E421" s="398">
        <f>'Tabelle Dashboard'!D210</f>
        <v>6.3E-2</v>
      </c>
      <c r="F421" s="397">
        <f>'Tabelle Dashboard'!E210</f>
        <v>4.4999999999999998E-2</v>
      </c>
      <c r="G421" s="398">
        <f>'Tabelle Dashboard'!F210</f>
        <v>6.7999999999999996E-3</v>
      </c>
      <c r="H421" s="397">
        <f>'Tabelle Dashboard'!G210</f>
        <v>6.7999999999999996E-3</v>
      </c>
    </row>
    <row r="422" spans="1:8" x14ac:dyDescent="0.2">
      <c r="A422" s="381" t="str">
        <f t="shared" si="16"/>
        <v>T10</v>
      </c>
      <c r="B422" s="387" t="str">
        <f t="shared" si="15"/>
        <v>T=1s</v>
      </c>
      <c r="C422" s="395" t="str">
        <f>'Tabelle Dashboard'!J196</f>
        <v>Scenario 1</v>
      </c>
      <c r="D422" s="397">
        <f>'Tabelle Dashboard'!K196</f>
        <v>4.3999999999999997E-2</v>
      </c>
      <c r="E422" s="398">
        <f>'Tabelle Dashboard'!L196</f>
        <v>6.2E-2</v>
      </c>
      <c r="F422" s="397">
        <f>'Tabelle Dashboard'!M196</f>
        <v>4.3999999999999997E-2</v>
      </c>
      <c r="G422" s="398">
        <f>'Tabelle Dashboard'!N196</f>
        <v>6.7000000000000002E-3</v>
      </c>
      <c r="H422" s="397">
        <f>'Tabelle Dashboard'!O196</f>
        <v>6.7000000000000002E-3</v>
      </c>
    </row>
    <row r="423" spans="1:8" x14ac:dyDescent="0.2">
      <c r="A423" s="381" t="str">
        <f t="shared" si="16"/>
        <v>T10</v>
      </c>
      <c r="B423" s="387" t="str">
        <f t="shared" si="15"/>
        <v>T=1s</v>
      </c>
      <c r="C423" s="395" t="str">
        <f>'Tabelle Dashboard'!J197</f>
        <v>Scenario 2</v>
      </c>
      <c r="D423" s="397">
        <f>'Tabelle Dashboard'!K197</f>
        <v>4.2999999999999997E-2</v>
      </c>
      <c r="E423" s="398">
        <f>'Tabelle Dashboard'!L197</f>
        <v>0.06</v>
      </c>
      <c r="F423" s="397">
        <f>'Tabelle Dashboard'!M197</f>
        <v>4.2999999999999997E-2</v>
      </c>
      <c r="G423" s="398">
        <f>'Tabelle Dashboard'!N197</f>
        <v>6.4999999999999997E-3</v>
      </c>
      <c r="H423" s="397">
        <f>'Tabelle Dashboard'!O197</f>
        <v>6.4999999999999997E-3</v>
      </c>
    </row>
    <row r="424" spans="1:8" x14ac:dyDescent="0.2">
      <c r="A424" s="381" t="str">
        <f t="shared" si="16"/>
        <v>T10</v>
      </c>
      <c r="B424" s="387" t="str">
        <f t="shared" si="15"/>
        <v>T=1s</v>
      </c>
      <c r="C424" s="395" t="str">
        <f>'Tabelle Dashboard'!J198</f>
        <v>Scenario 3</v>
      </c>
      <c r="D424" s="397">
        <f>'Tabelle Dashboard'!K198</f>
        <v>4.3999999999999997E-2</v>
      </c>
      <c r="E424" s="398">
        <f>'Tabelle Dashboard'!L198</f>
        <v>6.4000000000000001E-2</v>
      </c>
      <c r="F424" s="397">
        <f>'Tabelle Dashboard'!M198</f>
        <v>4.3999999999999997E-2</v>
      </c>
      <c r="G424" s="398">
        <f>'Tabelle Dashboard'!N198</f>
        <v>6.7999999999999996E-3</v>
      </c>
      <c r="H424" s="397">
        <f>'Tabelle Dashboard'!O198</f>
        <v>6.7999999999999996E-3</v>
      </c>
    </row>
    <row r="425" spans="1:8" x14ac:dyDescent="0.2">
      <c r="A425" s="381" t="str">
        <f t="shared" si="16"/>
        <v>T10</v>
      </c>
      <c r="B425" s="387" t="str">
        <f t="shared" si="15"/>
        <v>T=1s</v>
      </c>
      <c r="C425" s="395" t="str">
        <f>'Tabelle Dashboard'!J199</f>
        <v>Scenario 4</v>
      </c>
      <c r="D425" s="397">
        <f>'Tabelle Dashboard'!K199</f>
        <v>4.4999999999999998E-2</v>
      </c>
      <c r="E425" s="398">
        <f>'Tabelle Dashboard'!L199</f>
        <v>6.4000000000000001E-2</v>
      </c>
      <c r="F425" s="397">
        <f>'Tabelle Dashboard'!M199</f>
        <v>4.4999999999999998E-2</v>
      </c>
      <c r="G425" s="398">
        <f>'Tabelle Dashboard'!N199</f>
        <v>6.7999999999999996E-3</v>
      </c>
      <c r="H425" s="397">
        <f>'Tabelle Dashboard'!O199</f>
        <v>6.7999999999999996E-3</v>
      </c>
    </row>
    <row r="426" spans="1:8" x14ac:dyDescent="0.2">
      <c r="A426" s="381" t="str">
        <f t="shared" si="16"/>
        <v>T10</v>
      </c>
      <c r="B426" s="387" t="str">
        <f t="shared" si="15"/>
        <v>T=1s</v>
      </c>
      <c r="C426" s="395" t="str">
        <f>'Tabelle Dashboard'!J200</f>
        <v>Scenario 5</v>
      </c>
      <c r="D426" s="397">
        <f>'Tabelle Dashboard'!K200</f>
        <v>4.4999999999999998E-2</v>
      </c>
      <c r="E426" s="398">
        <f>'Tabelle Dashboard'!L200</f>
        <v>6.3E-2</v>
      </c>
      <c r="F426" s="397">
        <f>'Tabelle Dashboard'!M200</f>
        <v>4.4999999999999998E-2</v>
      </c>
      <c r="G426" s="398">
        <f>'Tabelle Dashboard'!N200</f>
        <v>6.7999999999999996E-3</v>
      </c>
      <c r="H426" s="397">
        <f>'Tabelle Dashboard'!O200</f>
        <v>6.7999999999999996E-3</v>
      </c>
    </row>
    <row r="427" spans="1:8" x14ac:dyDescent="0.2">
      <c r="A427" s="381" t="str">
        <f t="shared" si="16"/>
        <v>T10</v>
      </c>
      <c r="B427" s="387" t="str">
        <f t="shared" si="15"/>
        <v>T=1s</v>
      </c>
      <c r="C427" s="395" t="str">
        <f>'Tabelle Dashboard'!J201</f>
        <v>Scenario 6</v>
      </c>
      <c r="D427" s="397">
        <f>'Tabelle Dashboard'!K201</f>
        <v>4.4999999999999998E-2</v>
      </c>
      <c r="E427" s="398">
        <f>'Tabelle Dashboard'!L201</f>
        <v>6.3E-2</v>
      </c>
      <c r="F427" s="397">
        <f>'Tabelle Dashboard'!M201</f>
        <v>4.5999999999999999E-2</v>
      </c>
      <c r="G427" s="398">
        <f>'Tabelle Dashboard'!N201</f>
        <v>6.7999999999999996E-3</v>
      </c>
      <c r="H427" s="397">
        <f>'Tabelle Dashboard'!O201</f>
        <v>6.7999999999999996E-3</v>
      </c>
    </row>
    <row r="428" spans="1:8" x14ac:dyDescent="0.2">
      <c r="A428" s="381" t="str">
        <f t="shared" si="16"/>
        <v>T10</v>
      </c>
      <c r="B428" s="387" t="str">
        <f t="shared" si="15"/>
        <v>T=1s</v>
      </c>
      <c r="C428" s="395" t="str">
        <f>'Tabelle Dashboard'!J202</f>
        <v>Scenario 7</v>
      </c>
      <c r="D428" s="397">
        <f>'Tabelle Dashboard'!K202</f>
        <v>4.5999999999999999E-2</v>
      </c>
      <c r="E428" s="398">
        <f>'Tabelle Dashboard'!L202</f>
        <v>6.5000000000000002E-2</v>
      </c>
      <c r="F428" s="397">
        <f>'Tabelle Dashboard'!M202</f>
        <v>4.5999999999999999E-2</v>
      </c>
      <c r="G428" s="398">
        <f>'Tabelle Dashboard'!N202</f>
        <v>6.7999999999999996E-3</v>
      </c>
      <c r="H428" s="397">
        <f>'Tabelle Dashboard'!O202</f>
        <v>7.1000000000000004E-3</v>
      </c>
    </row>
    <row r="429" spans="1:8" x14ac:dyDescent="0.2">
      <c r="A429" s="381" t="str">
        <f t="shared" si="16"/>
        <v>T10</v>
      </c>
      <c r="B429" s="387" t="str">
        <f t="shared" si="15"/>
        <v>T=1s</v>
      </c>
      <c r="C429" s="395" t="str">
        <f>'Tabelle Dashboard'!J203</f>
        <v>Scenario 8</v>
      </c>
      <c r="D429" s="397">
        <f>'Tabelle Dashboard'!K203</f>
        <v>4.4999999999999998E-2</v>
      </c>
      <c r="E429" s="398">
        <f>'Tabelle Dashboard'!L203</f>
        <v>6.3E-2</v>
      </c>
      <c r="F429" s="397">
        <f>'Tabelle Dashboard'!M203</f>
        <v>4.4999999999999998E-2</v>
      </c>
      <c r="G429" s="398">
        <f>'Tabelle Dashboard'!N203</f>
        <v>6.7999999999999996E-3</v>
      </c>
      <c r="H429" s="397">
        <f>'Tabelle Dashboard'!O203</f>
        <v>6.7999999999999996E-3</v>
      </c>
    </row>
    <row r="430" spans="1:8" x14ac:dyDescent="0.2">
      <c r="A430" s="381" t="str">
        <f t="shared" si="16"/>
        <v>T10</v>
      </c>
      <c r="B430" s="387" t="str">
        <f t="shared" si="15"/>
        <v>T=1s</v>
      </c>
      <c r="C430" s="395" t="str">
        <f>'Tabelle Dashboard'!J204</f>
        <v>Scenario 9</v>
      </c>
      <c r="D430" s="397">
        <f>'Tabelle Dashboard'!K204</f>
        <v>4.4999999999999998E-2</v>
      </c>
      <c r="E430" s="398">
        <f>'Tabelle Dashboard'!L204</f>
        <v>6.3E-2</v>
      </c>
      <c r="F430" s="397">
        <f>'Tabelle Dashboard'!M204</f>
        <v>4.4999999999999998E-2</v>
      </c>
      <c r="G430" s="398">
        <f>'Tabelle Dashboard'!N204</f>
        <v>6.7999999999999996E-3</v>
      </c>
      <c r="H430" s="397">
        <f>'Tabelle Dashboard'!O204</f>
        <v>6.7999999999999996E-3</v>
      </c>
    </row>
    <row r="431" spans="1:8" x14ac:dyDescent="0.2">
      <c r="A431" s="381" t="str">
        <f t="shared" si="16"/>
        <v>T10</v>
      </c>
      <c r="B431" s="387" t="str">
        <f t="shared" si="15"/>
        <v>T=1s</v>
      </c>
      <c r="C431" s="395" t="str">
        <f>'Tabelle Dashboard'!J205</f>
        <v>Scenario 10</v>
      </c>
      <c r="D431" s="397">
        <f>'Tabelle Dashboard'!K205</f>
        <v>4.5999999999999999E-2</v>
      </c>
      <c r="E431" s="398">
        <f>'Tabelle Dashboard'!L205</f>
        <v>6.5000000000000002E-2</v>
      </c>
      <c r="F431" s="397">
        <f>'Tabelle Dashboard'!M205</f>
        <v>4.5999999999999999E-2</v>
      </c>
      <c r="G431" s="398">
        <f>'Tabelle Dashboard'!N205</f>
        <v>7.0000000000000001E-3</v>
      </c>
      <c r="H431" s="397">
        <f>'Tabelle Dashboard'!O205</f>
        <v>7.0000000000000001E-3</v>
      </c>
    </row>
    <row r="432" spans="1:8" x14ac:dyDescent="0.2">
      <c r="A432" s="381" t="str">
        <f t="shared" si="16"/>
        <v>T10</v>
      </c>
      <c r="B432" s="387" t="str">
        <f t="shared" si="15"/>
        <v>T=1s</v>
      </c>
      <c r="C432" s="395" t="str">
        <f>'Tabelle Dashboard'!J206</f>
        <v>Scenario 11</v>
      </c>
      <c r="D432" s="397">
        <f>'Tabelle Dashboard'!K206</f>
        <v>4.4999999999999998E-2</v>
      </c>
      <c r="E432" s="398">
        <f>'Tabelle Dashboard'!L206</f>
        <v>6.3E-2</v>
      </c>
      <c r="F432" s="397">
        <f>'Tabelle Dashboard'!M206</f>
        <v>4.4999999999999998E-2</v>
      </c>
      <c r="G432" s="398">
        <f>'Tabelle Dashboard'!N206</f>
        <v>6.7999999999999996E-3</v>
      </c>
      <c r="H432" s="397">
        <f>'Tabelle Dashboard'!O206</f>
        <v>6.7999999999999996E-3</v>
      </c>
    </row>
    <row r="433" spans="1:8" x14ac:dyDescent="0.2">
      <c r="A433" s="381" t="str">
        <f t="shared" si="16"/>
        <v>T10</v>
      </c>
      <c r="B433" s="387" t="str">
        <f t="shared" si="15"/>
        <v>T=1s</v>
      </c>
      <c r="C433" s="395" t="str">
        <f>'Tabelle Dashboard'!J207</f>
        <v>Scenario 12</v>
      </c>
      <c r="D433" s="397">
        <f>'Tabelle Dashboard'!K207</f>
        <v>4.3999999999999997E-2</v>
      </c>
      <c r="E433" s="398">
        <f>'Tabelle Dashboard'!L207</f>
        <v>6.2E-2</v>
      </c>
      <c r="F433" s="397">
        <f>'Tabelle Dashboard'!M207</f>
        <v>4.3999999999999997E-2</v>
      </c>
      <c r="G433" s="398">
        <f>'Tabelle Dashboard'!N207</f>
        <v>6.6E-3</v>
      </c>
      <c r="H433" s="397">
        <f>'Tabelle Dashboard'!O207</f>
        <v>6.6E-3</v>
      </c>
    </row>
    <row r="434" spans="1:8" x14ac:dyDescent="0.2">
      <c r="A434" s="381" t="str">
        <f t="shared" si="16"/>
        <v>T10</v>
      </c>
      <c r="B434" s="387" t="str">
        <f t="shared" si="15"/>
        <v>T=1s</v>
      </c>
      <c r="C434" s="395" t="str">
        <f>'Tabelle Dashboard'!J208</f>
        <v>Scenario 13</v>
      </c>
      <c r="D434" s="397">
        <f>'Tabelle Dashboard'!K208</f>
        <v>4.5999999999999999E-2</v>
      </c>
      <c r="E434" s="398">
        <f>'Tabelle Dashboard'!L208</f>
        <v>6.5000000000000002E-2</v>
      </c>
      <c r="F434" s="397">
        <f>'Tabelle Dashboard'!M208</f>
        <v>4.5999999999999999E-2</v>
      </c>
      <c r="G434" s="398">
        <f>'Tabelle Dashboard'!N208</f>
        <v>7.0000000000000001E-3</v>
      </c>
      <c r="H434" s="397">
        <f>'Tabelle Dashboard'!O208</f>
        <v>7.0000000000000001E-3</v>
      </c>
    </row>
    <row r="435" spans="1:8" x14ac:dyDescent="0.2">
      <c r="A435" s="381" t="str">
        <f t="shared" si="16"/>
        <v>T10</v>
      </c>
      <c r="B435" s="387" t="str">
        <f t="shared" si="15"/>
        <v>T=1s</v>
      </c>
      <c r="C435" s="395" t="str">
        <f>'Tabelle Dashboard'!J209</f>
        <v>Scenario 14</v>
      </c>
      <c r="D435" s="397">
        <f>'Tabelle Dashboard'!K209</f>
        <v>4.4999999999999998E-2</v>
      </c>
      <c r="E435" s="398">
        <f>'Tabelle Dashboard'!L209</f>
        <v>6.3E-2</v>
      </c>
      <c r="F435" s="397">
        <f>'Tabelle Dashboard'!M209</f>
        <v>4.4999999999999998E-2</v>
      </c>
      <c r="G435" s="398">
        <f>'Tabelle Dashboard'!N209</f>
        <v>6.7999999999999996E-3</v>
      </c>
      <c r="H435" s="397">
        <f>'Tabelle Dashboard'!O209</f>
        <v>6.7999999999999996E-3</v>
      </c>
    </row>
    <row r="436" spans="1:8" x14ac:dyDescent="0.2">
      <c r="A436" s="381" t="str">
        <f t="shared" si="16"/>
        <v>T10</v>
      </c>
      <c r="B436" s="387" t="str">
        <f t="shared" si="15"/>
        <v>T=1s</v>
      </c>
      <c r="C436" s="395" t="str">
        <f>'Tabelle Dashboard'!J210</f>
        <v>Scenario 15</v>
      </c>
      <c r="D436" s="397">
        <f>'Tabelle Dashboard'!K210</f>
        <v>4.5999999999999999E-2</v>
      </c>
      <c r="E436" s="398">
        <f>'Tabelle Dashboard'!L210</f>
        <v>6.4000000000000001E-2</v>
      </c>
      <c r="F436" s="397">
        <f>'Tabelle Dashboard'!M210</f>
        <v>4.5999999999999999E-2</v>
      </c>
      <c r="G436" s="398">
        <f>'Tabelle Dashboard'!N210</f>
        <v>6.8999999999999999E-3</v>
      </c>
      <c r="H436" s="397">
        <f>'Tabelle Dashboard'!O210</f>
        <v>6.8999999999999999E-3</v>
      </c>
    </row>
    <row r="437" spans="1:8" x14ac:dyDescent="0.2">
      <c r="A437" s="381" t="str">
        <f t="shared" si="16"/>
        <v>T10</v>
      </c>
      <c r="B437" s="387" t="str">
        <f t="shared" si="15"/>
        <v>T=2s</v>
      </c>
      <c r="C437" s="395" t="str">
        <f>'Tabelle Dashboard'!R196</f>
        <v>Scenario 1</v>
      </c>
      <c r="D437" s="397">
        <f>'Tabelle Dashboard'!S196</f>
        <v>4.3999999999999997E-2</v>
      </c>
      <c r="E437" s="398">
        <f>'Tabelle Dashboard'!T196</f>
        <v>6.2E-2</v>
      </c>
      <c r="F437" s="397">
        <f>'Tabelle Dashboard'!U196</f>
        <v>4.3999999999999997E-2</v>
      </c>
      <c r="G437" s="398">
        <f>'Tabelle Dashboard'!V196</f>
        <v>6.6E-3</v>
      </c>
      <c r="H437" s="397">
        <f>'Tabelle Dashboard'!W196</f>
        <v>6.6E-3</v>
      </c>
    </row>
    <row r="438" spans="1:8" x14ac:dyDescent="0.2">
      <c r="A438" s="381" t="str">
        <f t="shared" si="16"/>
        <v>T10</v>
      </c>
      <c r="B438" s="387" t="str">
        <f t="shared" si="15"/>
        <v>T=2s</v>
      </c>
      <c r="C438" s="395" t="str">
        <f>'Tabelle Dashboard'!R197</f>
        <v>Scenario 2</v>
      </c>
      <c r="D438" s="397">
        <f>'Tabelle Dashboard'!S197</f>
        <v>4.3999999999999997E-2</v>
      </c>
      <c r="E438" s="398">
        <f>'Tabelle Dashboard'!T197</f>
        <v>6.2E-2</v>
      </c>
      <c r="F438" s="397">
        <f>'Tabelle Dashboard'!U197</f>
        <v>4.3999999999999997E-2</v>
      </c>
      <c r="G438" s="398">
        <f>'Tabelle Dashboard'!V197</f>
        <v>6.7000000000000002E-3</v>
      </c>
      <c r="H438" s="397">
        <f>'Tabelle Dashboard'!W197</f>
        <v>6.6E-3</v>
      </c>
    </row>
    <row r="439" spans="1:8" x14ac:dyDescent="0.2">
      <c r="A439" s="381" t="str">
        <f t="shared" si="16"/>
        <v>T10</v>
      </c>
      <c r="B439" s="387" t="str">
        <f t="shared" si="15"/>
        <v>T=2s</v>
      </c>
      <c r="C439" s="395" t="str">
        <f>'Tabelle Dashboard'!R198</f>
        <v>Scenario 3</v>
      </c>
      <c r="D439" s="397">
        <f>'Tabelle Dashboard'!S198</f>
        <v>4.4999999999999998E-2</v>
      </c>
      <c r="E439" s="398">
        <f>'Tabelle Dashboard'!T198</f>
        <v>6.3E-2</v>
      </c>
      <c r="F439" s="397">
        <f>'Tabelle Dashboard'!U198</f>
        <v>4.4999999999999998E-2</v>
      </c>
      <c r="G439" s="398">
        <f>'Tabelle Dashboard'!V198</f>
        <v>6.7999999999999996E-3</v>
      </c>
      <c r="H439" s="397">
        <f>'Tabelle Dashboard'!W198</f>
        <v>6.7999999999999996E-3</v>
      </c>
    </row>
    <row r="440" spans="1:8" x14ac:dyDescent="0.2">
      <c r="A440" s="381" t="str">
        <f t="shared" si="16"/>
        <v>T10</v>
      </c>
      <c r="B440" s="387" t="str">
        <f t="shared" si="15"/>
        <v>T=2s</v>
      </c>
      <c r="C440" s="395" t="str">
        <f>'Tabelle Dashboard'!R199</f>
        <v>Scenario 4</v>
      </c>
      <c r="D440" s="397">
        <f>'Tabelle Dashboard'!S199</f>
        <v>4.4999999999999998E-2</v>
      </c>
      <c r="E440" s="398">
        <f>'Tabelle Dashboard'!T199</f>
        <v>6.3E-2</v>
      </c>
      <c r="F440" s="397">
        <f>'Tabelle Dashboard'!U199</f>
        <v>4.4999999999999998E-2</v>
      </c>
      <c r="G440" s="398">
        <f>'Tabelle Dashboard'!V199</f>
        <v>6.7999999999999996E-3</v>
      </c>
      <c r="H440" s="397">
        <f>'Tabelle Dashboard'!W199</f>
        <v>6.7000000000000002E-3</v>
      </c>
    </row>
    <row r="441" spans="1:8" x14ac:dyDescent="0.2">
      <c r="A441" s="381" t="str">
        <f t="shared" si="16"/>
        <v>T10</v>
      </c>
      <c r="B441" s="387" t="str">
        <f t="shared" si="15"/>
        <v>T=2s</v>
      </c>
      <c r="C441" s="395" t="str">
        <f>'Tabelle Dashboard'!R200</f>
        <v>Scenario 5</v>
      </c>
      <c r="D441" s="397">
        <f>'Tabelle Dashboard'!S200</f>
        <v>4.4999999999999998E-2</v>
      </c>
      <c r="E441" s="398">
        <f>'Tabelle Dashboard'!T200</f>
        <v>6.3E-2</v>
      </c>
      <c r="F441" s="397">
        <f>'Tabelle Dashboard'!U200</f>
        <v>4.4999999999999998E-2</v>
      </c>
      <c r="G441" s="398">
        <f>'Tabelle Dashboard'!V200</f>
        <v>6.7999999999999996E-3</v>
      </c>
      <c r="H441" s="397">
        <f>'Tabelle Dashboard'!W200</f>
        <v>6.7000000000000002E-3</v>
      </c>
    </row>
    <row r="442" spans="1:8" x14ac:dyDescent="0.2">
      <c r="A442" s="381" t="str">
        <f t="shared" si="16"/>
        <v>T10</v>
      </c>
      <c r="B442" s="387" t="str">
        <f t="shared" si="15"/>
        <v>T=2s</v>
      </c>
      <c r="C442" s="395" t="str">
        <f>'Tabelle Dashboard'!R201</f>
        <v>Scenario 6</v>
      </c>
      <c r="D442" s="397">
        <f>'Tabelle Dashboard'!S201</f>
        <v>4.4999999999999998E-2</v>
      </c>
      <c r="E442" s="398">
        <f>'Tabelle Dashboard'!T201</f>
        <v>6.3E-2</v>
      </c>
      <c r="F442" s="397">
        <f>'Tabelle Dashboard'!U201</f>
        <v>4.4999999999999998E-2</v>
      </c>
      <c r="G442" s="398">
        <f>'Tabelle Dashboard'!V201</f>
        <v>6.7999999999999996E-3</v>
      </c>
      <c r="H442" s="397">
        <f>'Tabelle Dashboard'!W201</f>
        <v>6.7999999999999996E-3</v>
      </c>
    </row>
    <row r="443" spans="1:8" x14ac:dyDescent="0.2">
      <c r="A443" s="381" t="str">
        <f t="shared" si="16"/>
        <v>T10</v>
      </c>
      <c r="B443" s="387" t="str">
        <f t="shared" si="15"/>
        <v>T=2s</v>
      </c>
      <c r="C443" s="395" t="str">
        <f>'Tabelle Dashboard'!R202</f>
        <v>Scenario 7</v>
      </c>
      <c r="D443" s="397">
        <f>'Tabelle Dashboard'!S202</f>
        <v>4.5999999999999999E-2</v>
      </c>
      <c r="E443" s="398">
        <f>'Tabelle Dashboard'!T202</f>
        <v>6.4000000000000001E-2</v>
      </c>
      <c r="F443" s="397">
        <f>'Tabelle Dashboard'!U202</f>
        <v>4.5999999999999999E-2</v>
      </c>
      <c r="G443" s="398">
        <f>'Tabelle Dashboard'!V202</f>
        <v>6.8999999999999999E-3</v>
      </c>
      <c r="H443" s="397">
        <f>'Tabelle Dashboard'!W202</f>
        <v>6.8999999999999999E-3</v>
      </c>
    </row>
    <row r="444" spans="1:8" x14ac:dyDescent="0.2">
      <c r="A444" s="381" t="str">
        <f t="shared" si="16"/>
        <v>T10</v>
      </c>
      <c r="B444" s="387" t="str">
        <f t="shared" si="15"/>
        <v>T=2s</v>
      </c>
      <c r="C444" s="395" t="str">
        <f>'Tabelle Dashboard'!R203</f>
        <v>Scenario 8</v>
      </c>
      <c r="D444" s="397">
        <f>'Tabelle Dashboard'!S203</f>
        <v>4.3999999999999997E-2</v>
      </c>
      <c r="E444" s="398">
        <f>'Tabelle Dashboard'!T203</f>
        <v>6.2E-2</v>
      </c>
      <c r="F444" s="397">
        <f>'Tabelle Dashboard'!U203</f>
        <v>4.3999999999999997E-2</v>
      </c>
      <c r="G444" s="398">
        <f>'Tabelle Dashboard'!V203</f>
        <v>6.7000000000000002E-3</v>
      </c>
      <c r="H444" s="397">
        <f>'Tabelle Dashboard'!W203</f>
        <v>6.7000000000000002E-3</v>
      </c>
    </row>
    <row r="445" spans="1:8" x14ac:dyDescent="0.2">
      <c r="A445" s="381" t="str">
        <f t="shared" si="16"/>
        <v>T10</v>
      </c>
      <c r="B445" s="387" t="str">
        <f t="shared" si="15"/>
        <v>T=2s</v>
      </c>
      <c r="C445" s="395" t="str">
        <f>'Tabelle Dashboard'!R204</f>
        <v>Scenario 9</v>
      </c>
      <c r="D445" s="397">
        <f>'Tabelle Dashboard'!S204</f>
        <v>4.2999999999999997E-2</v>
      </c>
      <c r="E445" s="398">
        <f>'Tabelle Dashboard'!T204</f>
        <v>6.0999999999999999E-2</v>
      </c>
      <c r="F445" s="397">
        <f>'Tabelle Dashboard'!U204</f>
        <v>4.2999999999999997E-2</v>
      </c>
      <c r="G445" s="398">
        <f>'Tabelle Dashboard'!V204</f>
        <v>6.4999999999999997E-3</v>
      </c>
      <c r="H445" s="397">
        <f>'Tabelle Dashboard'!W204</f>
        <v>6.4999999999999997E-3</v>
      </c>
    </row>
    <row r="446" spans="1:8" x14ac:dyDescent="0.2">
      <c r="A446" s="381" t="str">
        <f t="shared" si="16"/>
        <v>T10</v>
      </c>
      <c r="B446" s="387" t="str">
        <f t="shared" si="15"/>
        <v>T=2s</v>
      </c>
      <c r="C446" s="395" t="str">
        <f>'Tabelle Dashboard'!R205</f>
        <v>Scenario 10</v>
      </c>
      <c r="D446" s="397">
        <f>'Tabelle Dashboard'!S205</f>
        <v>4.4999999999999998E-2</v>
      </c>
      <c r="E446" s="398">
        <f>'Tabelle Dashboard'!T205</f>
        <v>6.4000000000000001E-2</v>
      </c>
      <c r="F446" s="397">
        <f>'Tabelle Dashboard'!U205</f>
        <v>4.4999999999999998E-2</v>
      </c>
      <c r="G446" s="398">
        <f>'Tabelle Dashboard'!V205</f>
        <v>6.7999999999999996E-3</v>
      </c>
      <c r="H446" s="397">
        <f>'Tabelle Dashboard'!W205</f>
        <v>6.7999999999999996E-3</v>
      </c>
    </row>
    <row r="447" spans="1:8" x14ac:dyDescent="0.2">
      <c r="A447" s="381" t="str">
        <f t="shared" si="16"/>
        <v>T10</v>
      </c>
      <c r="B447" s="387" t="str">
        <f t="shared" si="15"/>
        <v>T=2s</v>
      </c>
      <c r="C447" s="395" t="str">
        <f>'Tabelle Dashboard'!R206</f>
        <v>Scenario 11</v>
      </c>
      <c r="D447" s="397">
        <f>'Tabelle Dashboard'!S206</f>
        <v>4.3999999999999997E-2</v>
      </c>
      <c r="E447" s="398">
        <f>'Tabelle Dashboard'!T206</f>
        <v>6.2E-2</v>
      </c>
      <c r="F447" s="397">
        <f>'Tabelle Dashboard'!U206</f>
        <v>4.3999999999999997E-2</v>
      </c>
      <c r="G447" s="398">
        <f>'Tabelle Dashboard'!V206</f>
        <v>6.7000000000000002E-3</v>
      </c>
      <c r="H447" s="397">
        <f>'Tabelle Dashboard'!W206</f>
        <v>6.7000000000000002E-3</v>
      </c>
    </row>
    <row r="448" spans="1:8" x14ac:dyDescent="0.2">
      <c r="A448" s="381" t="str">
        <f t="shared" si="16"/>
        <v>T10</v>
      </c>
      <c r="B448" s="387" t="str">
        <f t="shared" si="15"/>
        <v>T=2s</v>
      </c>
      <c r="C448" s="395" t="str">
        <f>'Tabelle Dashboard'!R207</f>
        <v>Scenario 12</v>
      </c>
      <c r="D448" s="397">
        <f>'Tabelle Dashboard'!S207</f>
        <v>4.3999999999999997E-2</v>
      </c>
      <c r="E448" s="398">
        <f>'Tabelle Dashboard'!T207</f>
        <v>6.0999999999999999E-2</v>
      </c>
      <c r="F448" s="397">
        <f>'Tabelle Dashboard'!U207</f>
        <v>4.3999999999999997E-2</v>
      </c>
      <c r="G448" s="398">
        <f>'Tabelle Dashboard'!V207</f>
        <v>6.6E-3</v>
      </c>
      <c r="H448" s="397">
        <f>'Tabelle Dashboard'!W207</f>
        <v>6.6E-3</v>
      </c>
    </row>
    <row r="449" spans="1:8" x14ac:dyDescent="0.2">
      <c r="A449" s="381" t="str">
        <f t="shared" si="16"/>
        <v>T10</v>
      </c>
      <c r="B449" s="387" t="str">
        <f t="shared" si="15"/>
        <v>T=2s</v>
      </c>
      <c r="C449" s="395" t="str">
        <f>'Tabelle Dashboard'!R208</f>
        <v>Scenario 13</v>
      </c>
      <c r="D449" s="397">
        <f>'Tabelle Dashboard'!S208</f>
        <v>4.4999999999999998E-2</v>
      </c>
      <c r="E449" s="398">
        <f>'Tabelle Dashboard'!T208</f>
        <v>6.4000000000000001E-2</v>
      </c>
      <c r="F449" s="397">
        <f>'Tabelle Dashboard'!U208</f>
        <v>4.4999999999999998E-2</v>
      </c>
      <c r="G449" s="398">
        <f>'Tabelle Dashboard'!V208</f>
        <v>6.7999999999999996E-3</v>
      </c>
      <c r="H449" s="397">
        <f>'Tabelle Dashboard'!W208</f>
        <v>6.7999999999999996E-3</v>
      </c>
    </row>
    <row r="450" spans="1:8" x14ac:dyDescent="0.2">
      <c r="A450" s="381" t="str">
        <f t="shared" si="16"/>
        <v>T10</v>
      </c>
      <c r="B450" s="387" t="str">
        <f t="shared" si="15"/>
        <v>T=2s</v>
      </c>
      <c r="C450" s="395" t="str">
        <f>'Tabelle Dashboard'!R209</f>
        <v>Scenario 14</v>
      </c>
      <c r="D450" s="397">
        <f>'Tabelle Dashboard'!S209</f>
        <v>4.3999999999999997E-2</v>
      </c>
      <c r="E450" s="398">
        <f>'Tabelle Dashboard'!T209</f>
        <v>6.2E-2</v>
      </c>
      <c r="F450" s="397">
        <f>'Tabelle Dashboard'!U209</f>
        <v>4.3999999999999997E-2</v>
      </c>
      <c r="G450" s="398">
        <f>'Tabelle Dashboard'!V209</f>
        <v>6.7000000000000002E-3</v>
      </c>
      <c r="H450" s="397">
        <f>'Tabelle Dashboard'!W209</f>
        <v>6.7000000000000002E-3</v>
      </c>
    </row>
    <row r="451" spans="1:8" x14ac:dyDescent="0.2">
      <c r="A451" s="381" t="str">
        <f t="shared" si="16"/>
        <v>T10</v>
      </c>
      <c r="B451" s="387" t="str">
        <f t="shared" si="15"/>
        <v>T=2s</v>
      </c>
      <c r="C451" s="395" t="str">
        <f>'Tabelle Dashboard'!R210</f>
        <v>Scenario 15</v>
      </c>
      <c r="D451" s="397">
        <f>'Tabelle Dashboard'!S210</f>
        <v>4.3999999999999997E-2</v>
      </c>
      <c r="E451" s="398">
        <f>'Tabelle Dashboard'!T210</f>
        <v>6.2E-2</v>
      </c>
      <c r="F451" s="397">
        <f>'Tabelle Dashboard'!U210</f>
        <v>4.3999999999999997E-2</v>
      </c>
      <c r="G451" s="398">
        <f>'Tabelle Dashboard'!V210</f>
        <v>6.7000000000000002E-3</v>
      </c>
      <c r="H451" s="397">
        <f>'Tabelle Dashboard'!W210</f>
        <v>6.7000000000000002E-3</v>
      </c>
    </row>
    <row r="452" spans="1:8" x14ac:dyDescent="0.2">
      <c r="A452" s="381" t="s">
        <v>1180</v>
      </c>
      <c r="B452" s="387" t="str">
        <f t="shared" si="15"/>
        <v>T=0s</v>
      </c>
      <c r="C452" s="395" t="str">
        <f>'Tabelle Dashboard'!B217</f>
        <v>Scenario 1</v>
      </c>
      <c r="D452" s="397">
        <f>'Tabelle Dashboard'!C217</f>
        <v>4.3999999999999997E-2</v>
      </c>
      <c r="E452" s="398">
        <f>'Tabelle Dashboard'!D217</f>
        <v>6.2E-2</v>
      </c>
      <c r="F452" s="397">
        <f>'Tabelle Dashboard'!E217</f>
        <v>4.3999999999999997E-2</v>
      </c>
      <c r="G452" s="398">
        <f>'Tabelle Dashboard'!F217</f>
        <v>6.6E-3</v>
      </c>
      <c r="H452" s="397">
        <f>'Tabelle Dashboard'!G217</f>
        <v>6.6E-3</v>
      </c>
    </row>
    <row r="453" spans="1:8" x14ac:dyDescent="0.2">
      <c r="A453" s="381" t="str">
        <f t="shared" si="16"/>
        <v>T11</v>
      </c>
      <c r="B453" s="387" t="str">
        <f t="shared" si="15"/>
        <v>T=0s</v>
      </c>
      <c r="C453" s="395" t="str">
        <f>'Tabelle Dashboard'!B218</f>
        <v>Scenario 2</v>
      </c>
      <c r="D453" s="397">
        <f>'Tabelle Dashboard'!C218</f>
        <v>4.4999999999999998E-2</v>
      </c>
      <c r="E453" s="398">
        <f>'Tabelle Dashboard'!D218</f>
        <v>6.3E-2</v>
      </c>
      <c r="F453" s="397">
        <f>'Tabelle Dashboard'!E218</f>
        <v>4.4999999999999998E-2</v>
      </c>
      <c r="G453" s="398">
        <f>'Tabelle Dashboard'!F218</f>
        <v>6.7000000000000002E-3</v>
      </c>
      <c r="H453" s="397">
        <f>'Tabelle Dashboard'!G218</f>
        <v>6.7000000000000002E-3</v>
      </c>
    </row>
    <row r="454" spans="1:8" x14ac:dyDescent="0.2">
      <c r="A454" s="381" t="str">
        <f t="shared" si="16"/>
        <v>T11</v>
      </c>
      <c r="B454" s="387" t="str">
        <f t="shared" si="15"/>
        <v>T=0s</v>
      </c>
      <c r="C454" s="395" t="str">
        <f>'Tabelle Dashboard'!B219</f>
        <v>Scenario 3</v>
      </c>
      <c r="D454" s="397">
        <f>'Tabelle Dashboard'!C219</f>
        <v>4.2999999999999997E-2</v>
      </c>
      <c r="E454" s="398">
        <f>'Tabelle Dashboard'!D219</f>
        <v>6.0999999999999999E-2</v>
      </c>
      <c r="F454" s="397">
        <f>'Tabelle Dashboard'!E219</f>
        <v>0.43</v>
      </c>
      <c r="G454" s="398">
        <f>'Tabelle Dashboard'!F219</f>
        <v>6.4999999999999997E-3</v>
      </c>
      <c r="H454" s="397">
        <f>'Tabelle Dashboard'!G219</f>
        <v>6.4999999999999997E-3</v>
      </c>
    </row>
    <row r="455" spans="1:8" x14ac:dyDescent="0.2">
      <c r="A455" s="381" t="str">
        <f t="shared" si="16"/>
        <v>T11</v>
      </c>
      <c r="B455" s="387" t="str">
        <f t="shared" si="15"/>
        <v>T=0s</v>
      </c>
      <c r="C455" s="395" t="str">
        <f>'Tabelle Dashboard'!B220</f>
        <v>Scenario 4</v>
      </c>
      <c r="D455" s="397">
        <f>'Tabelle Dashboard'!C220</f>
        <v>4.3999999999999997E-2</v>
      </c>
      <c r="E455" s="398">
        <f>'Tabelle Dashboard'!D220</f>
        <v>6.3E-2</v>
      </c>
      <c r="F455" s="397">
        <f>'Tabelle Dashboard'!E220</f>
        <v>4.3999999999999997E-2</v>
      </c>
      <c r="G455" s="398">
        <f>'Tabelle Dashboard'!F220</f>
        <v>6.7000000000000002E-3</v>
      </c>
      <c r="H455" s="397">
        <f>'Tabelle Dashboard'!G220</f>
        <v>6.7999999999999996E-3</v>
      </c>
    </row>
    <row r="456" spans="1:8" x14ac:dyDescent="0.2">
      <c r="A456" s="381" t="str">
        <f t="shared" si="16"/>
        <v>T11</v>
      </c>
      <c r="B456" s="387" t="str">
        <f t="shared" si="15"/>
        <v>T=0s</v>
      </c>
      <c r="C456" s="395" t="str">
        <f>'Tabelle Dashboard'!B221</f>
        <v>Scenario 5</v>
      </c>
      <c r="D456" s="397">
        <f>'Tabelle Dashboard'!C221</f>
        <v>4.3999999999999997E-2</v>
      </c>
      <c r="E456" s="398">
        <f>'Tabelle Dashboard'!D221</f>
        <v>6.2E-2</v>
      </c>
      <c r="F456" s="397">
        <f>'Tabelle Dashboard'!E221</f>
        <v>4.3999999999999997E-2</v>
      </c>
      <c r="G456" s="398">
        <f>'Tabelle Dashboard'!F221</f>
        <v>6.7000000000000002E-3</v>
      </c>
      <c r="H456" s="397">
        <f>'Tabelle Dashboard'!G221</f>
        <v>6.7000000000000002E-3</v>
      </c>
    </row>
    <row r="457" spans="1:8" x14ac:dyDescent="0.2">
      <c r="A457" s="381" t="str">
        <f t="shared" si="16"/>
        <v>T11</v>
      </c>
      <c r="B457" s="387" t="str">
        <f t="shared" si="15"/>
        <v>T=0s</v>
      </c>
      <c r="C457" s="395" t="str">
        <f>'Tabelle Dashboard'!B222</f>
        <v>Scenario 6</v>
      </c>
      <c r="D457" s="397">
        <f>'Tabelle Dashboard'!C222</f>
        <v>4.3999999999999997E-2</v>
      </c>
      <c r="E457" s="398">
        <f>'Tabelle Dashboard'!D222</f>
        <v>6.2E-2</v>
      </c>
      <c r="F457" s="397">
        <f>'Tabelle Dashboard'!E222</f>
        <v>4.3999999999999997E-2</v>
      </c>
      <c r="G457" s="398">
        <f>'Tabelle Dashboard'!F222</f>
        <v>6.7000000000000002E-3</v>
      </c>
      <c r="H457" s="397">
        <f>'Tabelle Dashboard'!G222</f>
        <v>6.7000000000000002E-3</v>
      </c>
    </row>
    <row r="458" spans="1:8" x14ac:dyDescent="0.2">
      <c r="A458" s="381" t="str">
        <f t="shared" si="16"/>
        <v>T11</v>
      </c>
      <c r="B458" s="387" t="str">
        <f t="shared" si="15"/>
        <v>T=0s</v>
      </c>
      <c r="C458" s="395" t="str">
        <f>'Tabelle Dashboard'!B223</f>
        <v>Scenario 7</v>
      </c>
      <c r="D458" s="397">
        <f>'Tabelle Dashboard'!C223</f>
        <v>4.3999999999999997E-2</v>
      </c>
      <c r="E458" s="398">
        <f>'Tabelle Dashboard'!D223</f>
        <v>6.2E-2</v>
      </c>
      <c r="F458" s="397">
        <f>'Tabelle Dashboard'!E223</f>
        <v>4.3999999999999997E-2</v>
      </c>
      <c r="G458" s="398">
        <f>'Tabelle Dashboard'!F223</f>
        <v>6.6E-3</v>
      </c>
      <c r="H458" s="397">
        <f>'Tabelle Dashboard'!G223</f>
        <v>6.6E-3</v>
      </c>
    </row>
    <row r="459" spans="1:8" x14ac:dyDescent="0.2">
      <c r="A459" s="381" t="str">
        <f t="shared" si="16"/>
        <v>T11</v>
      </c>
      <c r="B459" s="387" t="str">
        <f t="shared" si="15"/>
        <v>T=0s</v>
      </c>
      <c r="C459" s="395" t="str">
        <f>'Tabelle Dashboard'!B224</f>
        <v>Scenario 8</v>
      </c>
      <c r="D459" s="397">
        <f>'Tabelle Dashboard'!C224</f>
        <v>4.3999999999999997E-2</v>
      </c>
      <c r="E459" s="398">
        <f>'Tabelle Dashboard'!D224</f>
        <v>6.2E-2</v>
      </c>
      <c r="F459" s="397">
        <f>'Tabelle Dashboard'!E224</f>
        <v>4.3999999999999997E-2</v>
      </c>
      <c r="G459" s="398">
        <f>'Tabelle Dashboard'!F224</f>
        <v>6.7000000000000002E-3</v>
      </c>
      <c r="H459" s="397">
        <f>'Tabelle Dashboard'!G224</f>
        <v>6.7000000000000002E-3</v>
      </c>
    </row>
    <row r="460" spans="1:8" x14ac:dyDescent="0.2">
      <c r="A460" s="381" t="str">
        <f t="shared" si="16"/>
        <v>T11</v>
      </c>
      <c r="B460" s="387" t="str">
        <f t="shared" si="15"/>
        <v>T=0s</v>
      </c>
      <c r="C460" s="395" t="str">
        <f>'Tabelle Dashboard'!B225</f>
        <v>Scenario 9</v>
      </c>
      <c r="D460" s="397">
        <f>'Tabelle Dashboard'!C225</f>
        <v>4.5999999999999999E-2</v>
      </c>
      <c r="E460" s="398">
        <f>'Tabelle Dashboard'!D225</f>
        <v>6.4000000000000001E-2</v>
      </c>
      <c r="F460" s="397">
        <f>'Tabelle Dashboard'!E225</f>
        <v>4.5999999999999999E-2</v>
      </c>
      <c r="G460" s="398">
        <f>'Tabelle Dashboard'!F225</f>
        <v>7.0000000000000001E-3</v>
      </c>
      <c r="H460" s="397">
        <f>'Tabelle Dashboard'!G225</f>
        <v>7.0000000000000001E-3</v>
      </c>
    </row>
    <row r="461" spans="1:8" x14ac:dyDescent="0.2">
      <c r="A461" s="381" t="str">
        <f t="shared" si="16"/>
        <v>T11</v>
      </c>
      <c r="B461" s="387" t="str">
        <f t="shared" si="15"/>
        <v>T=0s</v>
      </c>
      <c r="C461" s="395" t="str">
        <f>'Tabelle Dashboard'!B226</f>
        <v>Scenario 10</v>
      </c>
      <c r="D461" s="397">
        <f>'Tabelle Dashboard'!C226</f>
        <v>4.5999999999999999E-2</v>
      </c>
      <c r="E461" s="398">
        <f>'Tabelle Dashboard'!D226</f>
        <v>6.5000000000000002E-2</v>
      </c>
      <c r="F461" s="397">
        <f>'Tabelle Dashboard'!E226</f>
        <v>4.5999999999999999E-2</v>
      </c>
      <c r="G461" s="398">
        <f>'Tabelle Dashboard'!F226</f>
        <v>6.8999999999999999E-3</v>
      </c>
      <c r="H461" s="397">
        <f>'Tabelle Dashboard'!G226</f>
        <v>6.8999999999999999E-3</v>
      </c>
    </row>
    <row r="462" spans="1:8" x14ac:dyDescent="0.2">
      <c r="A462" s="381" t="str">
        <f t="shared" si="16"/>
        <v>T11</v>
      </c>
      <c r="B462" s="387" t="str">
        <f t="shared" si="15"/>
        <v>T=0s</v>
      </c>
      <c r="C462" s="395" t="str">
        <f>'Tabelle Dashboard'!B227</f>
        <v>Scenario 11</v>
      </c>
      <c r="D462" s="397">
        <f>'Tabelle Dashboard'!C227</f>
        <v>4.4999999999999998E-2</v>
      </c>
      <c r="E462" s="398">
        <f>'Tabelle Dashboard'!D227</f>
        <v>6.3E-2</v>
      </c>
      <c r="F462" s="397">
        <f>'Tabelle Dashboard'!E227</f>
        <v>4.4999999999999998E-2</v>
      </c>
      <c r="G462" s="398">
        <f>'Tabelle Dashboard'!F227</f>
        <v>6.7000000000000002E-3</v>
      </c>
      <c r="H462" s="397">
        <f>'Tabelle Dashboard'!G227</f>
        <v>6.7000000000000002E-3</v>
      </c>
    </row>
    <row r="463" spans="1:8" x14ac:dyDescent="0.2">
      <c r="A463" s="381" t="str">
        <f t="shared" si="16"/>
        <v>T11</v>
      </c>
      <c r="B463" s="387" t="str">
        <f t="shared" si="15"/>
        <v>T=0s</v>
      </c>
      <c r="C463" s="395" t="str">
        <f>'Tabelle Dashboard'!B228</f>
        <v>Scenario 12</v>
      </c>
      <c r="D463" s="397">
        <f>'Tabelle Dashboard'!C228</f>
        <v>4.3999999999999997E-2</v>
      </c>
      <c r="E463" s="398">
        <f>'Tabelle Dashboard'!D228</f>
        <v>6.2E-2</v>
      </c>
      <c r="F463" s="397">
        <f>'Tabelle Dashboard'!E228</f>
        <v>4.3999999999999997E-2</v>
      </c>
      <c r="G463" s="398">
        <f>'Tabelle Dashboard'!F228</f>
        <v>6.6E-3</v>
      </c>
      <c r="H463" s="397">
        <f>'Tabelle Dashboard'!G228</f>
        <v>6.6E-3</v>
      </c>
    </row>
    <row r="464" spans="1:8" x14ac:dyDescent="0.2">
      <c r="A464" s="381" t="str">
        <f t="shared" si="16"/>
        <v>T11</v>
      </c>
      <c r="B464" s="387" t="str">
        <f t="shared" si="15"/>
        <v>T=0s</v>
      </c>
      <c r="C464" s="395" t="str">
        <f>'Tabelle Dashboard'!B229</f>
        <v>Scenario 13</v>
      </c>
      <c r="D464" s="397">
        <f>'Tabelle Dashboard'!C229</f>
        <v>4.5999999999999999E-2</v>
      </c>
      <c r="E464" s="398">
        <f>'Tabelle Dashboard'!D229</f>
        <v>6.5000000000000002E-2</v>
      </c>
      <c r="F464" s="397">
        <f>'Tabelle Dashboard'!E229</f>
        <v>4.7E-2</v>
      </c>
      <c r="G464" s="398">
        <f>'Tabelle Dashboard'!F229</f>
        <v>6.8999999999999999E-3</v>
      </c>
      <c r="H464" s="397">
        <f>'Tabelle Dashboard'!G229</f>
        <v>6.8999999999999999E-3</v>
      </c>
    </row>
    <row r="465" spans="1:8" x14ac:dyDescent="0.2">
      <c r="A465" s="381" t="str">
        <f t="shared" si="16"/>
        <v>T11</v>
      </c>
      <c r="B465" s="387" t="str">
        <f t="shared" ref="B465:B528" si="17">B420</f>
        <v>T=0s</v>
      </c>
      <c r="C465" s="395" t="str">
        <f>'Tabelle Dashboard'!B230</f>
        <v>Scenario 14</v>
      </c>
      <c r="D465" s="397">
        <f>'Tabelle Dashboard'!C230</f>
        <v>4.4999999999999998E-2</v>
      </c>
      <c r="E465" s="398">
        <f>'Tabelle Dashboard'!D230</f>
        <v>6.3E-2</v>
      </c>
      <c r="F465" s="397">
        <f>'Tabelle Dashboard'!E230</f>
        <v>4.4999999999999998E-2</v>
      </c>
      <c r="G465" s="398">
        <f>'Tabelle Dashboard'!F230</f>
        <v>6.7999999999999996E-3</v>
      </c>
      <c r="H465" s="397">
        <f>'Tabelle Dashboard'!G230</f>
        <v>6.7999999999999996E-3</v>
      </c>
    </row>
    <row r="466" spans="1:8" x14ac:dyDescent="0.2">
      <c r="A466" s="381" t="str">
        <f t="shared" ref="A466:A529" si="18">A465</f>
        <v>T11</v>
      </c>
      <c r="B466" s="387" t="str">
        <f t="shared" si="17"/>
        <v>T=0s</v>
      </c>
      <c r="C466" s="395" t="str">
        <f>'Tabelle Dashboard'!B231</f>
        <v>Scenario 15</v>
      </c>
      <c r="D466" s="397">
        <f>'Tabelle Dashboard'!C231</f>
        <v>4.4999999999999998E-2</v>
      </c>
      <c r="E466" s="398">
        <f>'Tabelle Dashboard'!D231</f>
        <v>6.3E-2</v>
      </c>
      <c r="F466" s="397">
        <f>'Tabelle Dashboard'!E231</f>
        <v>4.4999999999999998E-2</v>
      </c>
      <c r="G466" s="398">
        <f>'Tabelle Dashboard'!F231</f>
        <v>6.7999999999999996E-3</v>
      </c>
      <c r="H466" s="397">
        <f>'Tabelle Dashboard'!G231</f>
        <v>6.7999999999999996E-3</v>
      </c>
    </row>
    <row r="467" spans="1:8" x14ac:dyDescent="0.2">
      <c r="A467" s="381" t="str">
        <f t="shared" si="18"/>
        <v>T11</v>
      </c>
      <c r="B467" s="387" t="str">
        <f t="shared" si="17"/>
        <v>T=1s</v>
      </c>
      <c r="C467" s="395" t="str">
        <f>'Tabelle Dashboard'!J217</f>
        <v>Scenario 1</v>
      </c>
      <c r="D467" s="397">
        <f>'Tabelle Dashboard'!K217</f>
        <v>4.3999999999999997E-2</v>
      </c>
      <c r="E467" s="398">
        <f>'Tabelle Dashboard'!L217</f>
        <v>6.2E-2</v>
      </c>
      <c r="F467" s="397">
        <f>'Tabelle Dashboard'!M217</f>
        <v>4.3999999999999997E-2</v>
      </c>
      <c r="G467" s="398">
        <f>'Tabelle Dashboard'!N217</f>
        <v>6.7000000000000002E-3</v>
      </c>
      <c r="H467" s="397">
        <f>'Tabelle Dashboard'!O217</f>
        <v>6.7000000000000002E-3</v>
      </c>
    </row>
    <row r="468" spans="1:8" x14ac:dyDescent="0.2">
      <c r="A468" s="381" t="str">
        <f t="shared" si="18"/>
        <v>T11</v>
      </c>
      <c r="B468" s="387" t="str">
        <f t="shared" si="17"/>
        <v>T=1s</v>
      </c>
      <c r="C468" s="395" t="str">
        <f>'Tabelle Dashboard'!J218</f>
        <v>Scenario 2</v>
      </c>
      <c r="D468" s="397">
        <f>'Tabelle Dashboard'!K218</f>
        <v>4.2999999999999997E-2</v>
      </c>
      <c r="E468" s="398">
        <f>'Tabelle Dashboard'!L218</f>
        <v>0.06</v>
      </c>
      <c r="F468" s="397">
        <f>'Tabelle Dashboard'!M218</f>
        <v>4.2999999999999997E-2</v>
      </c>
      <c r="G468" s="398">
        <f>'Tabelle Dashboard'!N218</f>
        <v>6.4999999999999997E-3</v>
      </c>
      <c r="H468" s="397">
        <f>'Tabelle Dashboard'!O218</f>
        <v>6.4999999999999997E-3</v>
      </c>
    </row>
    <row r="469" spans="1:8" x14ac:dyDescent="0.2">
      <c r="A469" s="381" t="str">
        <f t="shared" si="18"/>
        <v>T11</v>
      </c>
      <c r="B469" s="387" t="str">
        <f t="shared" si="17"/>
        <v>T=1s</v>
      </c>
      <c r="C469" s="395" t="str">
        <f>'Tabelle Dashboard'!J219</f>
        <v>Scenario 3</v>
      </c>
      <c r="D469" s="397">
        <f>'Tabelle Dashboard'!K219</f>
        <v>4.3999999999999997E-2</v>
      </c>
      <c r="E469" s="398">
        <f>'Tabelle Dashboard'!L219</f>
        <v>6.4000000000000001E-2</v>
      </c>
      <c r="F469" s="397">
        <f>'Tabelle Dashboard'!M219</f>
        <v>4.3999999999999997E-2</v>
      </c>
      <c r="G469" s="398">
        <f>'Tabelle Dashboard'!N219</f>
        <v>6.7999999999999996E-3</v>
      </c>
      <c r="H469" s="397">
        <f>'Tabelle Dashboard'!O219</f>
        <v>6.7999999999999996E-3</v>
      </c>
    </row>
    <row r="470" spans="1:8" x14ac:dyDescent="0.2">
      <c r="A470" s="381" t="str">
        <f t="shared" si="18"/>
        <v>T11</v>
      </c>
      <c r="B470" s="387" t="str">
        <f t="shared" si="17"/>
        <v>T=1s</v>
      </c>
      <c r="C470" s="395" t="str">
        <f>'Tabelle Dashboard'!J220</f>
        <v>Scenario 4</v>
      </c>
      <c r="D470" s="397">
        <f>'Tabelle Dashboard'!K220</f>
        <v>4.4999999999999998E-2</v>
      </c>
      <c r="E470" s="398">
        <f>'Tabelle Dashboard'!L220</f>
        <v>6.4000000000000001E-2</v>
      </c>
      <c r="F470" s="397">
        <f>'Tabelle Dashboard'!M220</f>
        <v>4.4999999999999998E-2</v>
      </c>
      <c r="G470" s="398">
        <f>'Tabelle Dashboard'!N220</f>
        <v>6.7999999999999996E-3</v>
      </c>
      <c r="H470" s="397">
        <f>'Tabelle Dashboard'!O220</f>
        <v>6.7999999999999996E-3</v>
      </c>
    </row>
    <row r="471" spans="1:8" x14ac:dyDescent="0.2">
      <c r="A471" s="381" t="str">
        <f t="shared" si="18"/>
        <v>T11</v>
      </c>
      <c r="B471" s="387" t="str">
        <f t="shared" si="17"/>
        <v>T=1s</v>
      </c>
      <c r="C471" s="395" t="str">
        <f>'Tabelle Dashboard'!J221</f>
        <v>Scenario 5</v>
      </c>
      <c r="D471" s="397">
        <f>'Tabelle Dashboard'!K221</f>
        <v>4.4999999999999998E-2</v>
      </c>
      <c r="E471" s="398">
        <f>'Tabelle Dashboard'!L221</f>
        <v>6.3E-2</v>
      </c>
      <c r="F471" s="397">
        <f>'Tabelle Dashboard'!M221</f>
        <v>4.4999999999999998E-2</v>
      </c>
      <c r="G471" s="398">
        <f>'Tabelle Dashboard'!N221</f>
        <v>6.7999999999999996E-3</v>
      </c>
      <c r="H471" s="397">
        <f>'Tabelle Dashboard'!O221</f>
        <v>6.7000000000000002E-3</v>
      </c>
    </row>
    <row r="472" spans="1:8" x14ac:dyDescent="0.2">
      <c r="A472" s="381" t="str">
        <f t="shared" si="18"/>
        <v>T11</v>
      </c>
      <c r="B472" s="387" t="str">
        <f t="shared" si="17"/>
        <v>T=1s</v>
      </c>
      <c r="C472" s="395" t="str">
        <f>'Tabelle Dashboard'!J222</f>
        <v>Scenario 6</v>
      </c>
      <c r="D472" s="397">
        <f>'Tabelle Dashboard'!K222</f>
        <v>4.4999999999999998E-2</v>
      </c>
      <c r="E472" s="398">
        <f>'Tabelle Dashboard'!L222</f>
        <v>6.3E-2</v>
      </c>
      <c r="F472" s="397">
        <f>'Tabelle Dashboard'!M222</f>
        <v>4.5999999999999999E-2</v>
      </c>
      <c r="G472" s="398">
        <f>'Tabelle Dashboard'!N222</f>
        <v>6.7999999999999996E-3</v>
      </c>
      <c r="H472" s="397">
        <f>'Tabelle Dashboard'!O222</f>
        <v>6.7999999999999996E-3</v>
      </c>
    </row>
    <row r="473" spans="1:8" x14ac:dyDescent="0.2">
      <c r="A473" s="381" t="str">
        <f t="shared" si="18"/>
        <v>T11</v>
      </c>
      <c r="B473" s="387" t="str">
        <f t="shared" si="17"/>
        <v>T=1s</v>
      </c>
      <c r="C473" s="395" t="str">
        <f>'Tabelle Dashboard'!J223</f>
        <v>Scenario 7</v>
      </c>
      <c r="D473" s="397">
        <f>'Tabelle Dashboard'!K223</f>
        <v>4.3999999999999997E-2</v>
      </c>
      <c r="E473" s="398">
        <f>'Tabelle Dashboard'!L223</f>
        <v>6.2E-2</v>
      </c>
      <c r="F473" s="397">
        <f>'Tabelle Dashboard'!M223</f>
        <v>4.3999999999999997E-2</v>
      </c>
      <c r="G473" s="398">
        <f>'Tabelle Dashboard'!N223</f>
        <v>6.7000000000000002E-3</v>
      </c>
      <c r="H473" s="397">
        <f>'Tabelle Dashboard'!O223</f>
        <v>6.7000000000000002E-3</v>
      </c>
    </row>
    <row r="474" spans="1:8" x14ac:dyDescent="0.2">
      <c r="A474" s="381" t="str">
        <f t="shared" si="18"/>
        <v>T11</v>
      </c>
      <c r="B474" s="387" t="str">
        <f t="shared" si="17"/>
        <v>T=1s</v>
      </c>
      <c r="C474" s="395" t="str">
        <f>'Tabelle Dashboard'!J224</f>
        <v>Scenario 8</v>
      </c>
      <c r="D474" s="397">
        <f>'Tabelle Dashboard'!K224</f>
        <v>4.4999999999999998E-2</v>
      </c>
      <c r="E474" s="398">
        <f>'Tabelle Dashboard'!L224</f>
        <v>6.3E-2</v>
      </c>
      <c r="F474" s="397">
        <f>'Tabelle Dashboard'!M224</f>
        <v>4.4999999999999998E-2</v>
      </c>
      <c r="G474" s="398">
        <f>'Tabelle Dashboard'!N224</f>
        <v>6.7999999999999996E-3</v>
      </c>
      <c r="H474" s="397">
        <f>'Tabelle Dashboard'!O224</f>
        <v>6.7999999999999996E-3</v>
      </c>
    </row>
    <row r="475" spans="1:8" x14ac:dyDescent="0.2">
      <c r="A475" s="381" t="str">
        <f t="shared" si="18"/>
        <v>T11</v>
      </c>
      <c r="B475" s="387" t="str">
        <f t="shared" si="17"/>
        <v>T=1s</v>
      </c>
      <c r="C475" s="395" t="str">
        <f>'Tabelle Dashboard'!J225</f>
        <v>Scenario 9</v>
      </c>
      <c r="D475" s="397">
        <f>'Tabelle Dashboard'!K225</f>
        <v>4.4999999999999998E-2</v>
      </c>
      <c r="E475" s="398">
        <f>'Tabelle Dashboard'!L225</f>
        <v>6.3E-2</v>
      </c>
      <c r="F475" s="397">
        <f>'Tabelle Dashboard'!M225</f>
        <v>4.4999999999999998E-2</v>
      </c>
      <c r="G475" s="398">
        <f>'Tabelle Dashboard'!N225</f>
        <v>6.7999999999999996E-3</v>
      </c>
      <c r="H475" s="397">
        <f>'Tabelle Dashboard'!O225</f>
        <v>6.7999999999999996E-3</v>
      </c>
    </row>
    <row r="476" spans="1:8" x14ac:dyDescent="0.2">
      <c r="A476" s="381" t="str">
        <f t="shared" si="18"/>
        <v>T11</v>
      </c>
      <c r="B476" s="387" t="str">
        <f t="shared" si="17"/>
        <v>T=1s</v>
      </c>
      <c r="C476" s="395" t="str">
        <f>'Tabelle Dashboard'!J226</f>
        <v>Scenario 10</v>
      </c>
      <c r="D476" s="397">
        <f>'Tabelle Dashboard'!K226</f>
        <v>4.5999999999999999E-2</v>
      </c>
      <c r="E476" s="398">
        <f>'Tabelle Dashboard'!L226</f>
        <v>6.5000000000000002E-2</v>
      </c>
      <c r="F476" s="397">
        <f>'Tabelle Dashboard'!M226</f>
        <v>4.5999999999999999E-2</v>
      </c>
      <c r="G476" s="398">
        <f>'Tabelle Dashboard'!N226</f>
        <v>7.0000000000000001E-3</v>
      </c>
      <c r="H476" s="397">
        <f>'Tabelle Dashboard'!O226</f>
        <v>7.0000000000000001E-3</v>
      </c>
    </row>
    <row r="477" spans="1:8" x14ac:dyDescent="0.2">
      <c r="A477" s="381" t="str">
        <f t="shared" si="18"/>
        <v>T11</v>
      </c>
      <c r="B477" s="387" t="str">
        <f t="shared" si="17"/>
        <v>T=1s</v>
      </c>
      <c r="C477" s="395" t="str">
        <f>'Tabelle Dashboard'!J227</f>
        <v>Scenario 11</v>
      </c>
      <c r="D477" s="397">
        <f>'Tabelle Dashboard'!K227</f>
        <v>4.4999999999999998E-2</v>
      </c>
      <c r="E477" s="398">
        <f>'Tabelle Dashboard'!L227</f>
        <v>6.3E-2</v>
      </c>
      <c r="F477" s="397">
        <f>'Tabelle Dashboard'!M227</f>
        <v>4.4999999999999998E-2</v>
      </c>
      <c r="G477" s="398">
        <f>'Tabelle Dashboard'!N227</f>
        <v>6.7999999999999996E-3</v>
      </c>
      <c r="H477" s="397">
        <f>'Tabelle Dashboard'!O227</f>
        <v>6.7999999999999996E-3</v>
      </c>
    </row>
    <row r="478" spans="1:8" x14ac:dyDescent="0.2">
      <c r="A478" s="381" t="str">
        <f t="shared" si="18"/>
        <v>T11</v>
      </c>
      <c r="B478" s="387" t="str">
        <f t="shared" si="17"/>
        <v>T=1s</v>
      </c>
      <c r="C478" s="395" t="str">
        <f>'Tabelle Dashboard'!J228</f>
        <v>Scenario 12</v>
      </c>
      <c r="D478" s="397">
        <f>'Tabelle Dashboard'!K228</f>
        <v>4.3999999999999997E-2</v>
      </c>
      <c r="E478" s="398">
        <f>'Tabelle Dashboard'!L228</f>
        <v>6.2E-2</v>
      </c>
      <c r="F478" s="397">
        <f>'Tabelle Dashboard'!M228</f>
        <v>4.3999999999999997E-2</v>
      </c>
      <c r="G478" s="398">
        <f>'Tabelle Dashboard'!N228</f>
        <v>6.6E-3</v>
      </c>
      <c r="H478" s="397">
        <f>'Tabelle Dashboard'!O228</f>
        <v>6.6E-3</v>
      </c>
    </row>
    <row r="479" spans="1:8" x14ac:dyDescent="0.2">
      <c r="A479" s="381" t="str">
        <f t="shared" si="18"/>
        <v>T11</v>
      </c>
      <c r="B479" s="387" t="str">
        <f t="shared" si="17"/>
        <v>T=1s</v>
      </c>
      <c r="C479" s="395" t="str">
        <f>'Tabelle Dashboard'!J229</f>
        <v>Scenario 13</v>
      </c>
      <c r="D479" s="397">
        <f>'Tabelle Dashboard'!K229</f>
        <v>4.5999999999999999E-2</v>
      </c>
      <c r="E479" s="398">
        <f>'Tabelle Dashboard'!L229</f>
        <v>6.5000000000000002E-2</v>
      </c>
      <c r="F479" s="397">
        <f>'Tabelle Dashboard'!M229</f>
        <v>4.5999999999999999E-2</v>
      </c>
      <c r="G479" s="398">
        <f>'Tabelle Dashboard'!N229</f>
        <v>7.0000000000000001E-3</v>
      </c>
      <c r="H479" s="397">
        <f>'Tabelle Dashboard'!O229</f>
        <v>7.0000000000000001E-3</v>
      </c>
    </row>
    <row r="480" spans="1:8" x14ac:dyDescent="0.2">
      <c r="A480" s="381" t="str">
        <f t="shared" si="18"/>
        <v>T11</v>
      </c>
      <c r="B480" s="387" t="str">
        <f t="shared" si="17"/>
        <v>T=1s</v>
      </c>
      <c r="C480" s="395" t="str">
        <f>'Tabelle Dashboard'!J230</f>
        <v>Scenario 14</v>
      </c>
      <c r="D480" s="397">
        <f>'Tabelle Dashboard'!K230</f>
        <v>4.4999999999999998E-2</v>
      </c>
      <c r="E480" s="398">
        <f>'Tabelle Dashboard'!L230</f>
        <v>6.3E-2</v>
      </c>
      <c r="F480" s="397">
        <f>'Tabelle Dashboard'!M230</f>
        <v>4.4999999999999998E-2</v>
      </c>
      <c r="G480" s="398">
        <f>'Tabelle Dashboard'!N230</f>
        <v>6.7999999999999996E-3</v>
      </c>
      <c r="H480" s="397">
        <f>'Tabelle Dashboard'!O230</f>
        <v>6.7999999999999996E-3</v>
      </c>
    </row>
    <row r="481" spans="1:8" x14ac:dyDescent="0.2">
      <c r="A481" s="381" t="str">
        <f t="shared" si="18"/>
        <v>T11</v>
      </c>
      <c r="B481" s="387" t="str">
        <f t="shared" si="17"/>
        <v>T=1s</v>
      </c>
      <c r="C481" s="395" t="str">
        <f>'Tabelle Dashboard'!J231</f>
        <v>Scenario 15</v>
      </c>
      <c r="D481" s="397">
        <f>'Tabelle Dashboard'!K231</f>
        <v>4.5999999999999999E-2</v>
      </c>
      <c r="E481" s="398">
        <f>'Tabelle Dashboard'!L231</f>
        <v>6.4000000000000001E-2</v>
      </c>
      <c r="F481" s="397">
        <f>'Tabelle Dashboard'!M231</f>
        <v>4.5999999999999999E-2</v>
      </c>
      <c r="G481" s="398">
        <f>'Tabelle Dashboard'!N231</f>
        <v>6.8999999999999999E-3</v>
      </c>
      <c r="H481" s="397">
        <f>'Tabelle Dashboard'!O231</f>
        <v>6.8999999999999999E-3</v>
      </c>
    </row>
    <row r="482" spans="1:8" x14ac:dyDescent="0.2">
      <c r="A482" s="381" t="str">
        <f t="shared" si="18"/>
        <v>T11</v>
      </c>
      <c r="B482" s="387" t="str">
        <f t="shared" si="17"/>
        <v>T=2s</v>
      </c>
      <c r="C482" s="395" t="str">
        <f>'Tabelle Dashboard'!R217</f>
        <v>Scenario 1</v>
      </c>
      <c r="D482" s="397">
        <f>'Tabelle Dashboard'!S217</f>
        <v>4.3999999999999997E-2</v>
      </c>
      <c r="E482" s="398">
        <f>'Tabelle Dashboard'!T217</f>
        <v>6.2E-2</v>
      </c>
      <c r="F482" s="397">
        <f>'Tabelle Dashboard'!U217</f>
        <v>4.3999999999999997E-2</v>
      </c>
      <c r="G482" s="398">
        <f>'Tabelle Dashboard'!V217</f>
        <v>6.6E-3</v>
      </c>
      <c r="H482" s="397">
        <f>'Tabelle Dashboard'!W217</f>
        <v>6.6E-3</v>
      </c>
    </row>
    <row r="483" spans="1:8" x14ac:dyDescent="0.2">
      <c r="A483" s="381" t="str">
        <f t="shared" si="18"/>
        <v>T11</v>
      </c>
      <c r="B483" s="387" t="str">
        <f t="shared" si="17"/>
        <v>T=2s</v>
      </c>
      <c r="C483" s="395" t="str">
        <f>'Tabelle Dashboard'!R218</f>
        <v>Scenario 2</v>
      </c>
      <c r="D483" s="397">
        <f>'Tabelle Dashboard'!S218</f>
        <v>4.3999999999999997E-2</v>
      </c>
      <c r="E483" s="398">
        <f>'Tabelle Dashboard'!T218</f>
        <v>6.2E-2</v>
      </c>
      <c r="F483" s="397">
        <f>'Tabelle Dashboard'!U218</f>
        <v>4.3999999999999997E-2</v>
      </c>
      <c r="G483" s="398">
        <f>'Tabelle Dashboard'!V218</f>
        <v>6.7000000000000002E-3</v>
      </c>
      <c r="H483" s="397">
        <f>'Tabelle Dashboard'!W218</f>
        <v>6.6E-3</v>
      </c>
    </row>
    <row r="484" spans="1:8" x14ac:dyDescent="0.2">
      <c r="A484" s="381" t="str">
        <f t="shared" si="18"/>
        <v>T11</v>
      </c>
      <c r="B484" s="387" t="str">
        <f t="shared" si="17"/>
        <v>T=2s</v>
      </c>
      <c r="C484" s="395" t="str">
        <f>'Tabelle Dashboard'!R219</f>
        <v>Scenario 3</v>
      </c>
      <c r="D484" s="397">
        <f>'Tabelle Dashboard'!S219</f>
        <v>4.4999999999999998E-2</v>
      </c>
      <c r="E484" s="398">
        <f>'Tabelle Dashboard'!T219</f>
        <v>6.3E-2</v>
      </c>
      <c r="F484" s="397">
        <f>'Tabelle Dashboard'!U219</f>
        <v>4.4999999999999998E-2</v>
      </c>
      <c r="G484" s="398">
        <f>'Tabelle Dashboard'!V219</f>
        <v>6.7999999999999996E-3</v>
      </c>
      <c r="H484" s="397">
        <f>'Tabelle Dashboard'!W219</f>
        <v>6.7999999999999996E-3</v>
      </c>
    </row>
    <row r="485" spans="1:8" x14ac:dyDescent="0.2">
      <c r="A485" s="381" t="str">
        <f t="shared" si="18"/>
        <v>T11</v>
      </c>
      <c r="B485" s="387" t="str">
        <f t="shared" si="17"/>
        <v>T=2s</v>
      </c>
      <c r="C485" s="395" t="str">
        <f>'Tabelle Dashboard'!R220</f>
        <v>Scenario 4</v>
      </c>
      <c r="D485" s="397">
        <f>'Tabelle Dashboard'!S220</f>
        <v>4.4999999999999998E-2</v>
      </c>
      <c r="E485" s="398">
        <f>'Tabelle Dashboard'!T220</f>
        <v>6.3E-2</v>
      </c>
      <c r="F485" s="397">
        <f>'Tabelle Dashboard'!U220</f>
        <v>4.4999999999999998E-2</v>
      </c>
      <c r="G485" s="398">
        <f>'Tabelle Dashboard'!V220</f>
        <v>6.7999999999999996E-3</v>
      </c>
      <c r="H485" s="397">
        <f>'Tabelle Dashboard'!W220</f>
        <v>6.7000000000000002E-3</v>
      </c>
    </row>
    <row r="486" spans="1:8" x14ac:dyDescent="0.2">
      <c r="A486" s="381" t="str">
        <f t="shared" si="18"/>
        <v>T11</v>
      </c>
      <c r="B486" s="387" t="str">
        <f t="shared" si="17"/>
        <v>T=2s</v>
      </c>
      <c r="C486" s="395" t="str">
        <f>'Tabelle Dashboard'!R221</f>
        <v>Scenario 5</v>
      </c>
      <c r="D486" s="397">
        <f>'Tabelle Dashboard'!S221</f>
        <v>4.4999999999999998E-2</v>
      </c>
      <c r="E486" s="398">
        <f>'Tabelle Dashboard'!T221</f>
        <v>6.3E-2</v>
      </c>
      <c r="F486" s="397">
        <f>'Tabelle Dashboard'!U221</f>
        <v>4.4999999999999998E-2</v>
      </c>
      <c r="G486" s="398">
        <f>'Tabelle Dashboard'!V221</f>
        <v>6.7000000000000002E-3</v>
      </c>
      <c r="H486" s="397">
        <f>'Tabelle Dashboard'!W221</f>
        <v>6.7000000000000002E-3</v>
      </c>
    </row>
    <row r="487" spans="1:8" x14ac:dyDescent="0.2">
      <c r="A487" s="381" t="str">
        <f t="shared" si="18"/>
        <v>T11</v>
      </c>
      <c r="B487" s="387" t="str">
        <f t="shared" si="17"/>
        <v>T=2s</v>
      </c>
      <c r="C487" s="395" t="str">
        <f>'Tabelle Dashboard'!R222</f>
        <v>Scenario 6</v>
      </c>
      <c r="D487" s="397">
        <f>'Tabelle Dashboard'!S222</f>
        <v>4.4999999999999998E-2</v>
      </c>
      <c r="E487" s="398">
        <f>'Tabelle Dashboard'!T222</f>
        <v>6.3E-2</v>
      </c>
      <c r="F487" s="397">
        <f>'Tabelle Dashboard'!U222</f>
        <v>4.4999999999999998E-2</v>
      </c>
      <c r="G487" s="398">
        <f>'Tabelle Dashboard'!V222</f>
        <v>6.7000000000000002E-3</v>
      </c>
      <c r="H487" s="397">
        <f>'Tabelle Dashboard'!W222</f>
        <v>6.7000000000000002E-3</v>
      </c>
    </row>
    <row r="488" spans="1:8" x14ac:dyDescent="0.2">
      <c r="A488" s="381" t="str">
        <f t="shared" si="18"/>
        <v>T11</v>
      </c>
      <c r="B488" s="387" t="str">
        <f t="shared" si="17"/>
        <v>T=2s</v>
      </c>
      <c r="C488" s="395" t="str">
        <f>'Tabelle Dashboard'!R223</f>
        <v>Scenario 7</v>
      </c>
      <c r="D488" s="397">
        <f>'Tabelle Dashboard'!S223</f>
        <v>4.3999999999999997E-2</v>
      </c>
      <c r="E488" s="398">
        <f>'Tabelle Dashboard'!T223</f>
        <v>6.2E-2</v>
      </c>
      <c r="F488" s="397">
        <f>'Tabelle Dashboard'!U223</f>
        <v>4.3999999999999997E-2</v>
      </c>
      <c r="G488" s="398">
        <f>'Tabelle Dashboard'!V223</f>
        <v>6.6E-3</v>
      </c>
      <c r="H488" s="397">
        <f>'Tabelle Dashboard'!W223</f>
        <v>6.6E-3</v>
      </c>
    </row>
    <row r="489" spans="1:8" x14ac:dyDescent="0.2">
      <c r="A489" s="381" t="str">
        <f t="shared" si="18"/>
        <v>T11</v>
      </c>
      <c r="B489" s="387" t="str">
        <f t="shared" si="17"/>
        <v>T=2s</v>
      </c>
      <c r="C489" s="395" t="str">
        <f>'Tabelle Dashboard'!R224</f>
        <v>Scenario 8</v>
      </c>
      <c r="D489" s="397">
        <f>'Tabelle Dashboard'!S224</f>
        <v>4.3999999999999997E-2</v>
      </c>
      <c r="E489" s="398">
        <f>'Tabelle Dashboard'!T224</f>
        <v>6.2E-2</v>
      </c>
      <c r="F489" s="397">
        <f>'Tabelle Dashboard'!U224</f>
        <v>4.3999999999999997E-2</v>
      </c>
      <c r="G489" s="398">
        <f>'Tabelle Dashboard'!V224</f>
        <v>6.7000000000000002E-3</v>
      </c>
      <c r="H489" s="397">
        <f>'Tabelle Dashboard'!W224</f>
        <v>6.7000000000000002E-3</v>
      </c>
    </row>
    <row r="490" spans="1:8" x14ac:dyDescent="0.2">
      <c r="A490" s="381" t="str">
        <f t="shared" si="18"/>
        <v>T11</v>
      </c>
      <c r="B490" s="387" t="str">
        <f t="shared" si="17"/>
        <v>T=2s</v>
      </c>
      <c r="C490" s="395" t="str">
        <f>'Tabelle Dashboard'!R225</f>
        <v>Scenario 9</v>
      </c>
      <c r="D490" s="397">
        <f>'Tabelle Dashboard'!S225</f>
        <v>4.2999999999999997E-2</v>
      </c>
      <c r="E490" s="398">
        <f>'Tabelle Dashboard'!T225</f>
        <v>6.0999999999999999E-2</v>
      </c>
      <c r="F490" s="397">
        <f>'Tabelle Dashboard'!U225</f>
        <v>4.2999999999999997E-2</v>
      </c>
      <c r="G490" s="398">
        <f>'Tabelle Dashboard'!V225</f>
        <v>6.4999999999999997E-3</v>
      </c>
      <c r="H490" s="397">
        <f>'Tabelle Dashboard'!W225</f>
        <v>6.4999999999999997E-3</v>
      </c>
    </row>
    <row r="491" spans="1:8" x14ac:dyDescent="0.2">
      <c r="A491" s="381" t="str">
        <f t="shared" si="18"/>
        <v>T11</v>
      </c>
      <c r="B491" s="387" t="str">
        <f t="shared" si="17"/>
        <v>T=2s</v>
      </c>
      <c r="C491" s="395" t="str">
        <f>'Tabelle Dashboard'!R226</f>
        <v>Scenario 10</v>
      </c>
      <c r="D491" s="397">
        <f>'Tabelle Dashboard'!S226</f>
        <v>4.4999999999999998E-2</v>
      </c>
      <c r="E491" s="398">
        <f>'Tabelle Dashboard'!T226</f>
        <v>6.4000000000000001E-2</v>
      </c>
      <c r="F491" s="397">
        <f>'Tabelle Dashboard'!U226</f>
        <v>4.4999999999999998E-2</v>
      </c>
      <c r="G491" s="398">
        <f>'Tabelle Dashboard'!V226</f>
        <v>6.7999999999999996E-3</v>
      </c>
      <c r="H491" s="397">
        <f>'Tabelle Dashboard'!W226</f>
        <v>6.7999999999999996E-3</v>
      </c>
    </row>
    <row r="492" spans="1:8" x14ac:dyDescent="0.2">
      <c r="A492" s="381" t="str">
        <f t="shared" si="18"/>
        <v>T11</v>
      </c>
      <c r="B492" s="387" t="str">
        <f t="shared" si="17"/>
        <v>T=2s</v>
      </c>
      <c r="C492" s="395" t="str">
        <f>'Tabelle Dashboard'!R227</f>
        <v>Scenario 11</v>
      </c>
      <c r="D492" s="397">
        <f>'Tabelle Dashboard'!S227</f>
        <v>4.3999999999999997E-2</v>
      </c>
      <c r="E492" s="398">
        <f>'Tabelle Dashboard'!T227</f>
        <v>6.2E-2</v>
      </c>
      <c r="F492" s="397">
        <f>'Tabelle Dashboard'!U227</f>
        <v>4.3999999999999997E-2</v>
      </c>
      <c r="G492" s="398">
        <f>'Tabelle Dashboard'!V227</f>
        <v>6.7000000000000002E-3</v>
      </c>
      <c r="H492" s="397">
        <f>'Tabelle Dashboard'!W227</f>
        <v>6.7000000000000002E-3</v>
      </c>
    </row>
    <row r="493" spans="1:8" x14ac:dyDescent="0.2">
      <c r="A493" s="381" t="str">
        <f t="shared" si="18"/>
        <v>T11</v>
      </c>
      <c r="B493" s="387" t="str">
        <f t="shared" si="17"/>
        <v>T=2s</v>
      </c>
      <c r="C493" s="395" t="str">
        <f>'Tabelle Dashboard'!R228</f>
        <v>Scenario 12</v>
      </c>
      <c r="D493" s="397">
        <f>'Tabelle Dashboard'!S228</f>
        <v>4.3999999999999997E-2</v>
      </c>
      <c r="E493" s="398">
        <f>'Tabelle Dashboard'!T228</f>
        <v>6.0999999999999999E-2</v>
      </c>
      <c r="F493" s="397">
        <f>'Tabelle Dashboard'!U228</f>
        <v>4.3999999999999997E-2</v>
      </c>
      <c r="G493" s="398">
        <f>'Tabelle Dashboard'!V228</f>
        <v>6.6E-3</v>
      </c>
      <c r="H493" s="397">
        <f>'Tabelle Dashboard'!W228</f>
        <v>6.6E-3</v>
      </c>
    </row>
    <row r="494" spans="1:8" x14ac:dyDescent="0.2">
      <c r="A494" s="381" t="str">
        <f t="shared" si="18"/>
        <v>T11</v>
      </c>
      <c r="B494" s="387" t="str">
        <f t="shared" si="17"/>
        <v>T=2s</v>
      </c>
      <c r="C494" s="395" t="str">
        <f>'Tabelle Dashboard'!R229</f>
        <v>Scenario 13</v>
      </c>
      <c r="D494" s="397">
        <f>'Tabelle Dashboard'!S229</f>
        <v>4.4999999999999998E-2</v>
      </c>
      <c r="E494" s="398">
        <f>'Tabelle Dashboard'!T229</f>
        <v>6.4000000000000001E-2</v>
      </c>
      <c r="F494" s="397">
        <f>'Tabelle Dashboard'!U229</f>
        <v>4.4999999999999998E-2</v>
      </c>
      <c r="G494" s="398">
        <f>'Tabelle Dashboard'!V229</f>
        <v>6.7999999999999996E-3</v>
      </c>
      <c r="H494" s="397">
        <f>'Tabelle Dashboard'!W229</f>
        <v>6.7999999999999996E-3</v>
      </c>
    </row>
    <row r="495" spans="1:8" x14ac:dyDescent="0.2">
      <c r="A495" s="381" t="str">
        <f t="shared" si="18"/>
        <v>T11</v>
      </c>
      <c r="B495" s="387" t="str">
        <f t="shared" si="17"/>
        <v>T=2s</v>
      </c>
      <c r="C495" s="395" t="str">
        <f>'Tabelle Dashboard'!R230</f>
        <v>Scenario 14</v>
      </c>
      <c r="D495" s="397">
        <f>'Tabelle Dashboard'!S230</f>
        <v>4.3999999999999997E-2</v>
      </c>
      <c r="E495" s="398">
        <f>'Tabelle Dashboard'!T230</f>
        <v>6.2E-2</v>
      </c>
      <c r="F495" s="397">
        <f>'Tabelle Dashboard'!U230</f>
        <v>4.3999999999999997E-2</v>
      </c>
      <c r="G495" s="398">
        <f>'Tabelle Dashboard'!V230</f>
        <v>6.7000000000000002E-3</v>
      </c>
      <c r="H495" s="397">
        <f>'Tabelle Dashboard'!W230</f>
        <v>6.7000000000000002E-3</v>
      </c>
    </row>
    <row r="496" spans="1:8" x14ac:dyDescent="0.2">
      <c r="A496" s="381" t="str">
        <f t="shared" si="18"/>
        <v>T11</v>
      </c>
      <c r="B496" s="387" t="str">
        <f t="shared" si="17"/>
        <v>T=2s</v>
      </c>
      <c r="C496" s="395" t="str">
        <f>'Tabelle Dashboard'!R231</f>
        <v>Scenario 15</v>
      </c>
      <c r="D496" s="397">
        <f>'Tabelle Dashboard'!S231</f>
        <v>4.3999999999999997E-2</v>
      </c>
      <c r="E496" s="398">
        <f>'Tabelle Dashboard'!T231</f>
        <v>6.2E-2</v>
      </c>
      <c r="F496" s="397">
        <f>'Tabelle Dashboard'!U231</f>
        <v>4.3999999999999997E-2</v>
      </c>
      <c r="G496" s="398">
        <f>'Tabelle Dashboard'!V231</f>
        <v>6.7000000000000002E-3</v>
      </c>
      <c r="H496" s="397">
        <f>'Tabelle Dashboard'!W231</f>
        <v>6.7000000000000002E-3</v>
      </c>
    </row>
    <row r="497" spans="1:8" x14ac:dyDescent="0.2">
      <c r="A497" s="381" t="s">
        <v>1181</v>
      </c>
      <c r="B497" s="387" t="str">
        <f t="shared" si="17"/>
        <v>T=0s</v>
      </c>
      <c r="C497" s="395" t="str">
        <f>'Tabelle Dashboard'!B238</f>
        <v>Scenario 1</v>
      </c>
      <c r="D497" s="397">
        <f>'Tabelle Dashboard'!C238</f>
        <v>4.3999999999999997E-2</v>
      </c>
      <c r="E497" s="398">
        <f>'Tabelle Dashboard'!D238</f>
        <v>6.2E-2</v>
      </c>
      <c r="F497" s="397">
        <f>'Tabelle Dashboard'!E238</f>
        <v>4.3999999999999997E-2</v>
      </c>
      <c r="G497" s="398">
        <f>'Tabelle Dashboard'!F238</f>
        <v>6.6E-3</v>
      </c>
      <c r="H497" s="397">
        <f>'Tabelle Dashboard'!G238</f>
        <v>6.6E-3</v>
      </c>
    </row>
    <row r="498" spans="1:8" x14ac:dyDescent="0.2">
      <c r="A498" s="381" t="str">
        <f t="shared" si="18"/>
        <v>T12</v>
      </c>
      <c r="B498" s="387" t="str">
        <f t="shared" si="17"/>
        <v>T=0s</v>
      </c>
      <c r="C498" s="395" t="str">
        <f>'Tabelle Dashboard'!B239</f>
        <v>Scenario 2</v>
      </c>
      <c r="D498" s="397">
        <f>'Tabelle Dashboard'!C239</f>
        <v>4.4999999999999998E-2</v>
      </c>
      <c r="E498" s="398">
        <f>'Tabelle Dashboard'!D239</f>
        <v>6.3E-2</v>
      </c>
      <c r="F498" s="397">
        <f>'Tabelle Dashboard'!E239</f>
        <v>4.4999999999999998E-2</v>
      </c>
      <c r="G498" s="398">
        <f>'Tabelle Dashboard'!F239</f>
        <v>6.7000000000000002E-3</v>
      </c>
      <c r="H498" s="397">
        <f>'Tabelle Dashboard'!G239</f>
        <v>6.7000000000000002E-3</v>
      </c>
    </row>
    <row r="499" spans="1:8" x14ac:dyDescent="0.2">
      <c r="A499" s="381" t="str">
        <f t="shared" si="18"/>
        <v>T12</v>
      </c>
      <c r="B499" s="387" t="str">
        <f t="shared" si="17"/>
        <v>T=0s</v>
      </c>
      <c r="C499" s="395" t="str">
        <f>'Tabelle Dashboard'!B240</f>
        <v>Scenario 3</v>
      </c>
      <c r="D499" s="397">
        <f>'Tabelle Dashboard'!C240</f>
        <v>4.2999999999999997E-2</v>
      </c>
      <c r="E499" s="398">
        <f>'Tabelle Dashboard'!D240</f>
        <v>6.0999999999999999E-2</v>
      </c>
      <c r="F499" s="397">
        <f>'Tabelle Dashboard'!E240</f>
        <v>0.43</v>
      </c>
      <c r="G499" s="398">
        <f>'Tabelle Dashboard'!F240</f>
        <v>6.4999999999999997E-3</v>
      </c>
      <c r="H499" s="397">
        <f>'Tabelle Dashboard'!G240</f>
        <v>6.4999999999999997E-3</v>
      </c>
    </row>
    <row r="500" spans="1:8" x14ac:dyDescent="0.2">
      <c r="A500" s="381" t="str">
        <f t="shared" si="18"/>
        <v>T12</v>
      </c>
      <c r="B500" s="387" t="str">
        <f t="shared" si="17"/>
        <v>T=0s</v>
      </c>
      <c r="C500" s="395" t="str">
        <f>'Tabelle Dashboard'!B241</f>
        <v>Scenario 4</v>
      </c>
      <c r="D500" s="397">
        <f>'Tabelle Dashboard'!C241</f>
        <v>4.3999999999999997E-2</v>
      </c>
      <c r="E500" s="398">
        <f>'Tabelle Dashboard'!D241</f>
        <v>6.3E-2</v>
      </c>
      <c r="F500" s="397">
        <f>'Tabelle Dashboard'!E241</f>
        <v>4.3999999999999997E-2</v>
      </c>
      <c r="G500" s="398">
        <f>'Tabelle Dashboard'!F241</f>
        <v>6.7000000000000002E-3</v>
      </c>
      <c r="H500" s="397">
        <f>'Tabelle Dashboard'!G241</f>
        <v>6.7999999999999996E-3</v>
      </c>
    </row>
    <row r="501" spans="1:8" x14ac:dyDescent="0.2">
      <c r="A501" s="381" t="str">
        <f t="shared" si="18"/>
        <v>T12</v>
      </c>
      <c r="B501" s="387" t="str">
        <f t="shared" si="17"/>
        <v>T=0s</v>
      </c>
      <c r="C501" s="395" t="str">
        <f>'Tabelle Dashboard'!B242</f>
        <v>Scenario 5</v>
      </c>
      <c r="D501" s="397">
        <f>'Tabelle Dashboard'!C242</f>
        <v>4.3999999999999997E-2</v>
      </c>
      <c r="E501" s="398">
        <f>'Tabelle Dashboard'!D242</f>
        <v>6.2E-2</v>
      </c>
      <c r="F501" s="397">
        <f>'Tabelle Dashboard'!E242</f>
        <v>4.3999999999999997E-2</v>
      </c>
      <c r="G501" s="398">
        <f>'Tabelle Dashboard'!F242</f>
        <v>6.7000000000000002E-3</v>
      </c>
      <c r="H501" s="397">
        <f>'Tabelle Dashboard'!G242</f>
        <v>6.6E-3</v>
      </c>
    </row>
    <row r="502" spans="1:8" x14ac:dyDescent="0.2">
      <c r="A502" s="381" t="str">
        <f t="shared" si="18"/>
        <v>T12</v>
      </c>
      <c r="B502" s="387" t="str">
        <f t="shared" si="17"/>
        <v>T=0s</v>
      </c>
      <c r="C502" s="395" t="str">
        <f>'Tabelle Dashboard'!B243</f>
        <v>Scenario 6</v>
      </c>
      <c r="D502" s="397">
        <f>'Tabelle Dashboard'!C243</f>
        <v>4.3999999999999997E-2</v>
      </c>
      <c r="E502" s="398">
        <f>'Tabelle Dashboard'!D243</f>
        <v>6.2E-2</v>
      </c>
      <c r="F502" s="397">
        <f>'Tabelle Dashboard'!E243</f>
        <v>4.3999999999999997E-2</v>
      </c>
      <c r="G502" s="398">
        <f>'Tabelle Dashboard'!F243</f>
        <v>6.7000000000000002E-3</v>
      </c>
      <c r="H502" s="397">
        <f>'Tabelle Dashboard'!G243</f>
        <v>6.6E-3</v>
      </c>
    </row>
    <row r="503" spans="1:8" x14ac:dyDescent="0.2">
      <c r="A503" s="381" t="str">
        <f t="shared" si="18"/>
        <v>T12</v>
      </c>
      <c r="B503" s="387" t="str">
        <f t="shared" si="17"/>
        <v>T=0s</v>
      </c>
      <c r="C503" s="395" t="str">
        <f>'Tabelle Dashboard'!B244</f>
        <v>Scenario 7</v>
      </c>
      <c r="D503" s="397">
        <f>'Tabelle Dashboard'!C244</f>
        <v>4.3999999999999997E-2</v>
      </c>
      <c r="E503" s="398">
        <f>'Tabelle Dashboard'!D244</f>
        <v>6.2E-2</v>
      </c>
      <c r="F503" s="397">
        <f>'Tabelle Dashboard'!E244</f>
        <v>4.3999999999999997E-2</v>
      </c>
      <c r="G503" s="398">
        <f>'Tabelle Dashboard'!F244</f>
        <v>6.6E-3</v>
      </c>
      <c r="H503" s="397">
        <f>'Tabelle Dashboard'!G244</f>
        <v>6.6E-3</v>
      </c>
    </row>
    <row r="504" spans="1:8" x14ac:dyDescent="0.2">
      <c r="A504" s="381" t="str">
        <f t="shared" si="18"/>
        <v>T12</v>
      </c>
      <c r="B504" s="387" t="str">
        <f t="shared" si="17"/>
        <v>T=0s</v>
      </c>
      <c r="C504" s="395" t="str">
        <f>'Tabelle Dashboard'!B245</f>
        <v>Scenario 8</v>
      </c>
      <c r="D504" s="397">
        <f>'Tabelle Dashboard'!C245</f>
        <v>4.3999999999999997E-2</v>
      </c>
      <c r="E504" s="398">
        <f>'Tabelle Dashboard'!D245</f>
        <v>6.2E-2</v>
      </c>
      <c r="F504" s="397">
        <f>'Tabelle Dashboard'!E245</f>
        <v>4.3999999999999997E-2</v>
      </c>
      <c r="G504" s="398">
        <f>'Tabelle Dashboard'!F245</f>
        <v>6.7000000000000002E-3</v>
      </c>
      <c r="H504" s="397">
        <f>'Tabelle Dashboard'!G245</f>
        <v>6.7000000000000002E-3</v>
      </c>
    </row>
    <row r="505" spans="1:8" x14ac:dyDescent="0.2">
      <c r="A505" s="381" t="str">
        <f t="shared" si="18"/>
        <v>T12</v>
      </c>
      <c r="B505" s="387" t="str">
        <f t="shared" si="17"/>
        <v>T=0s</v>
      </c>
      <c r="C505" s="395" t="str">
        <f>'Tabelle Dashboard'!B246</f>
        <v>Scenario 9</v>
      </c>
      <c r="D505" s="397">
        <f>'Tabelle Dashboard'!C246</f>
        <v>4.5999999999999999E-2</v>
      </c>
      <c r="E505" s="398">
        <f>'Tabelle Dashboard'!D246</f>
        <v>6.4000000000000001E-2</v>
      </c>
      <c r="F505" s="397">
        <f>'Tabelle Dashboard'!E246</f>
        <v>4.5999999999999999E-2</v>
      </c>
      <c r="G505" s="398">
        <f>'Tabelle Dashboard'!F246</f>
        <v>7.0000000000000001E-3</v>
      </c>
      <c r="H505" s="397">
        <f>'Tabelle Dashboard'!G246</f>
        <v>7.0000000000000001E-3</v>
      </c>
    </row>
    <row r="506" spans="1:8" x14ac:dyDescent="0.2">
      <c r="A506" s="381" t="str">
        <f t="shared" si="18"/>
        <v>T12</v>
      </c>
      <c r="B506" s="387" t="str">
        <f t="shared" si="17"/>
        <v>T=0s</v>
      </c>
      <c r="C506" s="395" t="str">
        <f>'Tabelle Dashboard'!B247</f>
        <v>Scenario 10</v>
      </c>
      <c r="D506" s="397">
        <f>'Tabelle Dashboard'!C247</f>
        <v>4.5999999999999999E-2</v>
      </c>
      <c r="E506" s="398">
        <f>'Tabelle Dashboard'!D247</f>
        <v>6.5000000000000002E-2</v>
      </c>
      <c r="F506" s="397">
        <f>'Tabelle Dashboard'!E247</f>
        <v>4.5999999999999999E-2</v>
      </c>
      <c r="G506" s="398">
        <f>'Tabelle Dashboard'!F247</f>
        <v>6.8999999999999999E-3</v>
      </c>
      <c r="H506" s="397">
        <f>'Tabelle Dashboard'!G247</f>
        <v>6.8999999999999999E-3</v>
      </c>
    </row>
    <row r="507" spans="1:8" x14ac:dyDescent="0.2">
      <c r="A507" s="381" t="str">
        <f t="shared" si="18"/>
        <v>T12</v>
      </c>
      <c r="B507" s="387" t="str">
        <f t="shared" si="17"/>
        <v>T=0s</v>
      </c>
      <c r="C507" s="395" t="str">
        <f>'Tabelle Dashboard'!B248</f>
        <v>Scenario 11</v>
      </c>
      <c r="D507" s="397">
        <f>'Tabelle Dashboard'!C248</f>
        <v>4.4999999999999998E-2</v>
      </c>
      <c r="E507" s="398">
        <f>'Tabelle Dashboard'!D248</f>
        <v>6.3E-2</v>
      </c>
      <c r="F507" s="397">
        <f>'Tabelle Dashboard'!E248</f>
        <v>4.4999999999999998E-2</v>
      </c>
      <c r="G507" s="398">
        <f>'Tabelle Dashboard'!F248</f>
        <v>6.7000000000000002E-3</v>
      </c>
      <c r="H507" s="397">
        <f>'Tabelle Dashboard'!G248</f>
        <v>6.7000000000000002E-3</v>
      </c>
    </row>
    <row r="508" spans="1:8" x14ac:dyDescent="0.2">
      <c r="A508" s="381" t="str">
        <f t="shared" si="18"/>
        <v>T12</v>
      </c>
      <c r="B508" s="387" t="str">
        <f t="shared" si="17"/>
        <v>T=0s</v>
      </c>
      <c r="C508" s="395" t="str">
        <f>'Tabelle Dashboard'!B249</f>
        <v>Scenario 12</v>
      </c>
      <c r="D508" s="397">
        <f>'Tabelle Dashboard'!C249</f>
        <v>4.3999999999999997E-2</v>
      </c>
      <c r="E508" s="398">
        <f>'Tabelle Dashboard'!D249</f>
        <v>6.2E-2</v>
      </c>
      <c r="F508" s="397">
        <f>'Tabelle Dashboard'!E249</f>
        <v>4.3999999999999997E-2</v>
      </c>
      <c r="G508" s="398">
        <f>'Tabelle Dashboard'!F249</f>
        <v>6.6E-3</v>
      </c>
      <c r="H508" s="397">
        <f>'Tabelle Dashboard'!G249</f>
        <v>6.6E-3</v>
      </c>
    </row>
    <row r="509" spans="1:8" x14ac:dyDescent="0.2">
      <c r="A509" s="381" t="str">
        <f t="shared" si="18"/>
        <v>T12</v>
      </c>
      <c r="B509" s="387" t="str">
        <f t="shared" si="17"/>
        <v>T=0s</v>
      </c>
      <c r="C509" s="395" t="str">
        <f>'Tabelle Dashboard'!B250</f>
        <v>Scenario 13</v>
      </c>
      <c r="D509" s="397">
        <f>'Tabelle Dashboard'!C250</f>
        <v>4.5999999999999999E-2</v>
      </c>
      <c r="E509" s="398">
        <f>'Tabelle Dashboard'!D250</f>
        <v>6.5000000000000002E-2</v>
      </c>
      <c r="F509" s="397">
        <f>'Tabelle Dashboard'!E250</f>
        <v>4.7E-2</v>
      </c>
      <c r="G509" s="398">
        <f>'Tabelle Dashboard'!F250</f>
        <v>6.8999999999999999E-3</v>
      </c>
      <c r="H509" s="397">
        <f>'Tabelle Dashboard'!G250</f>
        <v>6.8999999999999999E-3</v>
      </c>
    </row>
    <row r="510" spans="1:8" x14ac:dyDescent="0.2">
      <c r="A510" s="381" t="str">
        <f t="shared" si="18"/>
        <v>T12</v>
      </c>
      <c r="B510" s="387" t="str">
        <f t="shared" si="17"/>
        <v>T=0s</v>
      </c>
      <c r="C510" s="395" t="str">
        <f>'Tabelle Dashboard'!B251</f>
        <v>Scenario 14</v>
      </c>
      <c r="D510" s="397">
        <f>'Tabelle Dashboard'!C251</f>
        <v>4.4999999999999998E-2</v>
      </c>
      <c r="E510" s="398">
        <f>'Tabelle Dashboard'!D251</f>
        <v>6.3E-2</v>
      </c>
      <c r="F510" s="397">
        <f>'Tabelle Dashboard'!E251</f>
        <v>4.4999999999999998E-2</v>
      </c>
      <c r="G510" s="398">
        <f>'Tabelle Dashboard'!F251</f>
        <v>6.7999999999999996E-3</v>
      </c>
      <c r="H510" s="397">
        <f>'Tabelle Dashboard'!G251</f>
        <v>6.7999999999999996E-3</v>
      </c>
    </row>
    <row r="511" spans="1:8" x14ac:dyDescent="0.2">
      <c r="A511" s="381" t="str">
        <f t="shared" si="18"/>
        <v>T12</v>
      </c>
      <c r="B511" s="387" t="str">
        <f t="shared" si="17"/>
        <v>T=0s</v>
      </c>
      <c r="C511" s="395" t="str">
        <f>'Tabelle Dashboard'!B252</f>
        <v>Scenario 15</v>
      </c>
      <c r="D511" s="397">
        <f>'Tabelle Dashboard'!C252</f>
        <v>4.4999999999999998E-2</v>
      </c>
      <c r="E511" s="398">
        <f>'Tabelle Dashboard'!D252</f>
        <v>6.3E-2</v>
      </c>
      <c r="F511" s="397">
        <f>'Tabelle Dashboard'!E252</f>
        <v>4.4999999999999998E-2</v>
      </c>
      <c r="G511" s="398">
        <f>'Tabelle Dashboard'!F252</f>
        <v>6.7999999999999996E-3</v>
      </c>
      <c r="H511" s="397">
        <f>'Tabelle Dashboard'!G252</f>
        <v>6.7999999999999996E-3</v>
      </c>
    </row>
    <row r="512" spans="1:8" x14ac:dyDescent="0.2">
      <c r="A512" s="381" t="str">
        <f t="shared" si="18"/>
        <v>T12</v>
      </c>
      <c r="B512" s="387" t="str">
        <f t="shared" si="17"/>
        <v>T=1s</v>
      </c>
      <c r="C512" s="395" t="str">
        <f>'Tabelle Dashboard'!J238</f>
        <v>Scenario 1</v>
      </c>
      <c r="D512" s="397">
        <f>'Tabelle Dashboard'!K238</f>
        <v>4.3999999999999997E-2</v>
      </c>
      <c r="E512" s="398">
        <f>'Tabelle Dashboard'!L238</f>
        <v>6.2E-2</v>
      </c>
      <c r="F512" s="397">
        <f>'Tabelle Dashboard'!M238</f>
        <v>4.3999999999999997E-2</v>
      </c>
      <c r="G512" s="398">
        <f>'Tabelle Dashboard'!N238</f>
        <v>6.7000000000000002E-3</v>
      </c>
      <c r="H512" s="397">
        <f>'Tabelle Dashboard'!O238</f>
        <v>6.7000000000000002E-3</v>
      </c>
    </row>
    <row r="513" spans="1:8" x14ac:dyDescent="0.2">
      <c r="A513" s="381" t="str">
        <f t="shared" si="18"/>
        <v>T12</v>
      </c>
      <c r="B513" s="387" t="str">
        <f t="shared" si="17"/>
        <v>T=1s</v>
      </c>
      <c r="C513" s="395" t="str">
        <f>'Tabelle Dashboard'!J239</f>
        <v>Scenario 2</v>
      </c>
      <c r="D513" s="397">
        <f>'Tabelle Dashboard'!K239</f>
        <v>4.2999999999999997E-2</v>
      </c>
      <c r="E513" s="398">
        <f>'Tabelle Dashboard'!L239</f>
        <v>0.06</v>
      </c>
      <c r="F513" s="397">
        <f>'Tabelle Dashboard'!M239</f>
        <v>4.2999999999999997E-2</v>
      </c>
      <c r="G513" s="398">
        <f>'Tabelle Dashboard'!N239</f>
        <v>6.4999999999999997E-3</v>
      </c>
      <c r="H513" s="397">
        <f>'Tabelle Dashboard'!O239</f>
        <v>6.4999999999999997E-3</v>
      </c>
    </row>
    <row r="514" spans="1:8" x14ac:dyDescent="0.2">
      <c r="A514" s="381" t="str">
        <f t="shared" si="18"/>
        <v>T12</v>
      </c>
      <c r="B514" s="387" t="str">
        <f t="shared" si="17"/>
        <v>T=1s</v>
      </c>
      <c r="C514" s="395" t="str">
        <f>'Tabelle Dashboard'!J240</f>
        <v>Scenario 3</v>
      </c>
      <c r="D514" s="397">
        <f>'Tabelle Dashboard'!K240</f>
        <v>4.3999999999999997E-2</v>
      </c>
      <c r="E514" s="398">
        <f>'Tabelle Dashboard'!L240</f>
        <v>6.4000000000000001E-2</v>
      </c>
      <c r="F514" s="397">
        <f>'Tabelle Dashboard'!M240</f>
        <v>4.3999999999999997E-2</v>
      </c>
      <c r="G514" s="398">
        <f>'Tabelle Dashboard'!N240</f>
        <v>6.7999999999999996E-3</v>
      </c>
      <c r="H514" s="397">
        <f>'Tabelle Dashboard'!O240</f>
        <v>6.7999999999999996E-3</v>
      </c>
    </row>
    <row r="515" spans="1:8" x14ac:dyDescent="0.2">
      <c r="A515" s="381" t="str">
        <f t="shared" si="18"/>
        <v>T12</v>
      </c>
      <c r="B515" s="387" t="str">
        <f t="shared" si="17"/>
        <v>T=1s</v>
      </c>
      <c r="C515" s="395" t="str">
        <f>'Tabelle Dashboard'!J241</f>
        <v>Scenario 4</v>
      </c>
      <c r="D515" s="397">
        <f>'Tabelle Dashboard'!K241</f>
        <v>4.4999999999999998E-2</v>
      </c>
      <c r="E515" s="398">
        <f>'Tabelle Dashboard'!L241</f>
        <v>6.4000000000000001E-2</v>
      </c>
      <c r="F515" s="397">
        <f>'Tabelle Dashboard'!M241</f>
        <v>4.4999999999999998E-2</v>
      </c>
      <c r="G515" s="398">
        <f>'Tabelle Dashboard'!N241</f>
        <v>6.7999999999999996E-3</v>
      </c>
      <c r="H515" s="397">
        <f>'Tabelle Dashboard'!O241</f>
        <v>6.7999999999999996E-3</v>
      </c>
    </row>
    <row r="516" spans="1:8" x14ac:dyDescent="0.2">
      <c r="A516" s="381" t="str">
        <f t="shared" si="18"/>
        <v>T12</v>
      </c>
      <c r="B516" s="387" t="str">
        <f t="shared" si="17"/>
        <v>T=1s</v>
      </c>
      <c r="C516" s="395" t="str">
        <f>'Tabelle Dashboard'!J242</f>
        <v>Scenario 5</v>
      </c>
      <c r="D516" s="397">
        <f>'Tabelle Dashboard'!K242</f>
        <v>4.4999999999999998E-2</v>
      </c>
      <c r="E516" s="398">
        <f>'Tabelle Dashboard'!L242</f>
        <v>6.3E-2</v>
      </c>
      <c r="F516" s="397">
        <f>'Tabelle Dashboard'!M242</f>
        <v>4.4999999999999998E-2</v>
      </c>
      <c r="G516" s="398">
        <f>'Tabelle Dashboard'!N242</f>
        <v>6.7999999999999996E-3</v>
      </c>
      <c r="H516" s="397">
        <f>'Tabelle Dashboard'!O242</f>
        <v>6.7000000000000002E-3</v>
      </c>
    </row>
    <row r="517" spans="1:8" x14ac:dyDescent="0.2">
      <c r="A517" s="381" t="str">
        <f t="shared" si="18"/>
        <v>T12</v>
      </c>
      <c r="B517" s="387" t="str">
        <f t="shared" si="17"/>
        <v>T=1s</v>
      </c>
      <c r="C517" s="395" t="str">
        <f>'Tabelle Dashboard'!J243</f>
        <v>Scenario 6</v>
      </c>
      <c r="D517" s="397">
        <f>'Tabelle Dashboard'!K243</f>
        <v>4.4999999999999998E-2</v>
      </c>
      <c r="E517" s="398">
        <f>'Tabelle Dashboard'!L243</f>
        <v>6.3E-2</v>
      </c>
      <c r="F517" s="397">
        <f>'Tabelle Dashboard'!M243</f>
        <v>4.5999999999999999E-2</v>
      </c>
      <c r="G517" s="398">
        <f>'Tabelle Dashboard'!N243</f>
        <v>6.7999999999999996E-3</v>
      </c>
      <c r="H517" s="397">
        <f>'Tabelle Dashboard'!O243</f>
        <v>6.7999999999999996E-3</v>
      </c>
    </row>
    <row r="518" spans="1:8" x14ac:dyDescent="0.2">
      <c r="A518" s="381" t="str">
        <f t="shared" si="18"/>
        <v>T12</v>
      </c>
      <c r="B518" s="387" t="str">
        <f t="shared" si="17"/>
        <v>T=1s</v>
      </c>
      <c r="C518" s="395" t="str">
        <f>'Tabelle Dashboard'!J244</f>
        <v>Scenario 7</v>
      </c>
      <c r="D518" s="397">
        <f>'Tabelle Dashboard'!K244</f>
        <v>4.3999999999999997E-2</v>
      </c>
      <c r="E518" s="398">
        <f>'Tabelle Dashboard'!L244</f>
        <v>6.2E-2</v>
      </c>
      <c r="F518" s="397">
        <f>'Tabelle Dashboard'!M244</f>
        <v>4.3999999999999997E-2</v>
      </c>
      <c r="G518" s="398">
        <f>'Tabelle Dashboard'!N244</f>
        <v>6.7000000000000002E-3</v>
      </c>
      <c r="H518" s="397">
        <f>'Tabelle Dashboard'!O244</f>
        <v>6.7000000000000002E-3</v>
      </c>
    </row>
    <row r="519" spans="1:8" x14ac:dyDescent="0.2">
      <c r="A519" s="381" t="str">
        <f t="shared" si="18"/>
        <v>T12</v>
      </c>
      <c r="B519" s="387" t="str">
        <f t="shared" si="17"/>
        <v>T=1s</v>
      </c>
      <c r="C519" s="395" t="str">
        <f>'Tabelle Dashboard'!J245</f>
        <v>Scenario 8</v>
      </c>
      <c r="D519" s="397">
        <f>'Tabelle Dashboard'!K245</f>
        <v>4.4999999999999998E-2</v>
      </c>
      <c r="E519" s="398">
        <f>'Tabelle Dashboard'!L245</f>
        <v>6.3E-2</v>
      </c>
      <c r="F519" s="397">
        <f>'Tabelle Dashboard'!M245</f>
        <v>4.4999999999999998E-2</v>
      </c>
      <c r="G519" s="398">
        <f>'Tabelle Dashboard'!N245</f>
        <v>6.7999999999999996E-3</v>
      </c>
      <c r="H519" s="397">
        <f>'Tabelle Dashboard'!O245</f>
        <v>6.7999999999999996E-3</v>
      </c>
    </row>
    <row r="520" spans="1:8" x14ac:dyDescent="0.2">
      <c r="A520" s="381" t="str">
        <f t="shared" si="18"/>
        <v>T12</v>
      </c>
      <c r="B520" s="387" t="str">
        <f t="shared" si="17"/>
        <v>T=1s</v>
      </c>
      <c r="C520" s="395" t="str">
        <f>'Tabelle Dashboard'!J246</f>
        <v>Scenario 9</v>
      </c>
      <c r="D520" s="397">
        <f>'Tabelle Dashboard'!K246</f>
        <v>4.4999999999999998E-2</v>
      </c>
      <c r="E520" s="398">
        <f>'Tabelle Dashboard'!L246</f>
        <v>6.3E-2</v>
      </c>
      <c r="F520" s="397">
        <f>'Tabelle Dashboard'!M246</f>
        <v>4.4999999999999998E-2</v>
      </c>
      <c r="G520" s="398">
        <f>'Tabelle Dashboard'!N246</f>
        <v>6.7999999999999996E-3</v>
      </c>
      <c r="H520" s="397">
        <f>'Tabelle Dashboard'!O246</f>
        <v>6.7999999999999996E-3</v>
      </c>
    </row>
    <row r="521" spans="1:8" x14ac:dyDescent="0.2">
      <c r="A521" s="381" t="str">
        <f t="shared" si="18"/>
        <v>T12</v>
      </c>
      <c r="B521" s="387" t="str">
        <f t="shared" si="17"/>
        <v>T=1s</v>
      </c>
      <c r="C521" s="395" t="str">
        <f>'Tabelle Dashboard'!J247</f>
        <v>Scenario 10</v>
      </c>
      <c r="D521" s="397">
        <f>'Tabelle Dashboard'!K247</f>
        <v>4.5999999999999999E-2</v>
      </c>
      <c r="E521" s="398">
        <f>'Tabelle Dashboard'!L247</f>
        <v>6.5000000000000002E-2</v>
      </c>
      <c r="F521" s="397">
        <f>'Tabelle Dashboard'!M247</f>
        <v>4.5999999999999999E-2</v>
      </c>
      <c r="G521" s="398">
        <f>'Tabelle Dashboard'!N247</f>
        <v>7.0000000000000001E-3</v>
      </c>
      <c r="H521" s="397">
        <f>'Tabelle Dashboard'!O247</f>
        <v>7.0000000000000001E-3</v>
      </c>
    </row>
    <row r="522" spans="1:8" x14ac:dyDescent="0.2">
      <c r="A522" s="381" t="str">
        <f t="shared" si="18"/>
        <v>T12</v>
      </c>
      <c r="B522" s="387" t="str">
        <f t="shared" si="17"/>
        <v>T=1s</v>
      </c>
      <c r="C522" s="395" t="str">
        <f>'Tabelle Dashboard'!J248</f>
        <v>Scenario 11</v>
      </c>
      <c r="D522" s="397">
        <f>'Tabelle Dashboard'!K248</f>
        <v>4.4999999999999998E-2</v>
      </c>
      <c r="E522" s="398">
        <f>'Tabelle Dashboard'!L248</f>
        <v>6.3E-2</v>
      </c>
      <c r="F522" s="397">
        <f>'Tabelle Dashboard'!M248</f>
        <v>4.4999999999999998E-2</v>
      </c>
      <c r="G522" s="398">
        <f>'Tabelle Dashboard'!N248</f>
        <v>6.7999999999999996E-3</v>
      </c>
      <c r="H522" s="397">
        <f>'Tabelle Dashboard'!O248</f>
        <v>6.7999999999999996E-3</v>
      </c>
    </row>
    <row r="523" spans="1:8" x14ac:dyDescent="0.2">
      <c r="A523" s="381" t="str">
        <f t="shared" si="18"/>
        <v>T12</v>
      </c>
      <c r="B523" s="387" t="str">
        <f t="shared" si="17"/>
        <v>T=1s</v>
      </c>
      <c r="C523" s="395" t="str">
        <f>'Tabelle Dashboard'!J249</f>
        <v>Scenario 12</v>
      </c>
      <c r="D523" s="397">
        <f>'Tabelle Dashboard'!K249</f>
        <v>4.3999999999999997E-2</v>
      </c>
      <c r="E523" s="398">
        <f>'Tabelle Dashboard'!L249</f>
        <v>6.2E-2</v>
      </c>
      <c r="F523" s="397">
        <f>'Tabelle Dashboard'!M249</f>
        <v>4.3999999999999997E-2</v>
      </c>
      <c r="G523" s="398">
        <f>'Tabelle Dashboard'!N249</f>
        <v>6.6E-3</v>
      </c>
      <c r="H523" s="397">
        <f>'Tabelle Dashboard'!O249</f>
        <v>6.6E-3</v>
      </c>
    </row>
    <row r="524" spans="1:8" x14ac:dyDescent="0.2">
      <c r="A524" s="381" t="str">
        <f t="shared" si="18"/>
        <v>T12</v>
      </c>
      <c r="B524" s="387" t="str">
        <f t="shared" si="17"/>
        <v>T=1s</v>
      </c>
      <c r="C524" s="395" t="str">
        <f>'Tabelle Dashboard'!J250</f>
        <v>Scenario 13</v>
      </c>
      <c r="D524" s="397">
        <f>'Tabelle Dashboard'!K250</f>
        <v>4.5999999999999999E-2</v>
      </c>
      <c r="E524" s="398">
        <f>'Tabelle Dashboard'!L250</f>
        <v>6.5000000000000002E-2</v>
      </c>
      <c r="F524" s="397">
        <f>'Tabelle Dashboard'!M250</f>
        <v>4.5999999999999999E-2</v>
      </c>
      <c r="G524" s="398">
        <f>'Tabelle Dashboard'!N250</f>
        <v>7.0000000000000001E-3</v>
      </c>
      <c r="H524" s="397">
        <f>'Tabelle Dashboard'!O250</f>
        <v>7.0000000000000001E-3</v>
      </c>
    </row>
    <row r="525" spans="1:8" x14ac:dyDescent="0.2">
      <c r="A525" s="381" t="str">
        <f t="shared" si="18"/>
        <v>T12</v>
      </c>
      <c r="B525" s="387" t="str">
        <f t="shared" si="17"/>
        <v>T=1s</v>
      </c>
      <c r="C525" s="395" t="str">
        <f>'Tabelle Dashboard'!J251</f>
        <v>Scenario 14</v>
      </c>
      <c r="D525" s="397">
        <f>'Tabelle Dashboard'!K251</f>
        <v>4.4999999999999998E-2</v>
      </c>
      <c r="E525" s="398">
        <f>'Tabelle Dashboard'!L251</f>
        <v>6.3E-2</v>
      </c>
      <c r="F525" s="397">
        <f>'Tabelle Dashboard'!M251</f>
        <v>4.4999999999999998E-2</v>
      </c>
      <c r="G525" s="398">
        <f>'Tabelle Dashboard'!N251</f>
        <v>6.7999999999999996E-3</v>
      </c>
      <c r="H525" s="397">
        <f>'Tabelle Dashboard'!O251</f>
        <v>6.7999999999999996E-3</v>
      </c>
    </row>
    <row r="526" spans="1:8" x14ac:dyDescent="0.2">
      <c r="A526" s="381" t="str">
        <f t="shared" si="18"/>
        <v>T12</v>
      </c>
      <c r="B526" s="387" t="str">
        <f t="shared" si="17"/>
        <v>T=1s</v>
      </c>
      <c r="C526" s="395" t="str">
        <f>'Tabelle Dashboard'!J252</f>
        <v>Scenario 15</v>
      </c>
      <c r="D526" s="397">
        <f>'Tabelle Dashboard'!K252</f>
        <v>4.5999999999999999E-2</v>
      </c>
      <c r="E526" s="398">
        <f>'Tabelle Dashboard'!L252</f>
        <v>6.4000000000000001E-2</v>
      </c>
      <c r="F526" s="397">
        <f>'Tabelle Dashboard'!M252</f>
        <v>4.5999999999999999E-2</v>
      </c>
      <c r="G526" s="398">
        <f>'Tabelle Dashboard'!N252</f>
        <v>6.8999999999999999E-3</v>
      </c>
      <c r="H526" s="397">
        <f>'Tabelle Dashboard'!O252</f>
        <v>6.8999999999999999E-3</v>
      </c>
    </row>
    <row r="527" spans="1:8" x14ac:dyDescent="0.2">
      <c r="A527" s="381" t="str">
        <f t="shared" si="18"/>
        <v>T12</v>
      </c>
      <c r="B527" s="387" t="str">
        <f t="shared" si="17"/>
        <v>T=2s</v>
      </c>
      <c r="C527" s="395" t="str">
        <f>'Tabelle Dashboard'!R238</f>
        <v>Scenario 1</v>
      </c>
      <c r="D527" s="397">
        <f>'Tabelle Dashboard'!S238</f>
        <v>4.3999999999999997E-2</v>
      </c>
      <c r="E527" s="398">
        <f>'Tabelle Dashboard'!T238</f>
        <v>6.2E-2</v>
      </c>
      <c r="F527" s="397">
        <f>'Tabelle Dashboard'!U238</f>
        <v>4.3999999999999997E-2</v>
      </c>
      <c r="G527" s="398">
        <f>'Tabelle Dashboard'!V238</f>
        <v>6.6E-3</v>
      </c>
      <c r="H527" s="397">
        <f>'Tabelle Dashboard'!W238</f>
        <v>6.6E-3</v>
      </c>
    </row>
    <row r="528" spans="1:8" x14ac:dyDescent="0.2">
      <c r="A528" s="381" t="str">
        <f t="shared" si="18"/>
        <v>T12</v>
      </c>
      <c r="B528" s="387" t="str">
        <f t="shared" si="17"/>
        <v>T=2s</v>
      </c>
      <c r="C528" s="395" t="str">
        <f>'Tabelle Dashboard'!R239</f>
        <v>Scenario 2</v>
      </c>
      <c r="D528" s="397">
        <f>'Tabelle Dashboard'!S239</f>
        <v>4.3999999999999997E-2</v>
      </c>
      <c r="E528" s="398">
        <f>'Tabelle Dashboard'!T239</f>
        <v>6.2E-2</v>
      </c>
      <c r="F528" s="397">
        <f>'Tabelle Dashboard'!U239</f>
        <v>4.3999999999999997E-2</v>
      </c>
      <c r="G528" s="398">
        <f>'Tabelle Dashboard'!V239</f>
        <v>6.7000000000000002E-3</v>
      </c>
      <c r="H528" s="397">
        <f>'Tabelle Dashboard'!W239</f>
        <v>6.6E-3</v>
      </c>
    </row>
    <row r="529" spans="1:8" x14ac:dyDescent="0.2">
      <c r="A529" s="381" t="str">
        <f t="shared" si="18"/>
        <v>T12</v>
      </c>
      <c r="B529" s="387" t="str">
        <f t="shared" ref="B529:B592" si="19">B484</f>
        <v>T=2s</v>
      </c>
      <c r="C529" s="395" t="str">
        <f>'Tabelle Dashboard'!R240</f>
        <v>Scenario 3</v>
      </c>
      <c r="D529" s="397">
        <f>'Tabelle Dashboard'!S240</f>
        <v>4.4999999999999998E-2</v>
      </c>
      <c r="E529" s="398">
        <f>'Tabelle Dashboard'!T240</f>
        <v>6.3E-2</v>
      </c>
      <c r="F529" s="397">
        <f>'Tabelle Dashboard'!U240</f>
        <v>4.4999999999999998E-2</v>
      </c>
      <c r="G529" s="398">
        <f>'Tabelle Dashboard'!V240</f>
        <v>6.7999999999999996E-3</v>
      </c>
      <c r="H529" s="397">
        <f>'Tabelle Dashboard'!W240</f>
        <v>6.7999999999999996E-3</v>
      </c>
    </row>
    <row r="530" spans="1:8" x14ac:dyDescent="0.2">
      <c r="A530" s="381" t="str">
        <f t="shared" ref="A530:A593" si="20">A529</f>
        <v>T12</v>
      </c>
      <c r="B530" s="387" t="str">
        <f t="shared" si="19"/>
        <v>T=2s</v>
      </c>
      <c r="C530" s="395" t="str">
        <f>'Tabelle Dashboard'!R241</f>
        <v>Scenario 4</v>
      </c>
      <c r="D530" s="397">
        <f>'Tabelle Dashboard'!S241</f>
        <v>4.4999999999999998E-2</v>
      </c>
      <c r="E530" s="398">
        <f>'Tabelle Dashboard'!T241</f>
        <v>6.3E-2</v>
      </c>
      <c r="F530" s="397">
        <f>'Tabelle Dashboard'!U241</f>
        <v>4.4999999999999998E-2</v>
      </c>
      <c r="G530" s="398">
        <f>'Tabelle Dashboard'!V241</f>
        <v>6.7999999999999996E-3</v>
      </c>
      <c r="H530" s="397">
        <f>'Tabelle Dashboard'!W241</f>
        <v>6.7000000000000002E-3</v>
      </c>
    </row>
    <row r="531" spans="1:8" x14ac:dyDescent="0.2">
      <c r="A531" s="381" t="str">
        <f t="shared" si="20"/>
        <v>T12</v>
      </c>
      <c r="B531" s="387" t="str">
        <f t="shared" si="19"/>
        <v>T=2s</v>
      </c>
      <c r="C531" s="395" t="str">
        <f>'Tabelle Dashboard'!R242</f>
        <v>Scenario 5</v>
      </c>
      <c r="D531" s="397">
        <f>'Tabelle Dashboard'!S242</f>
        <v>4.4999999999999998E-2</v>
      </c>
      <c r="E531" s="398">
        <f>'Tabelle Dashboard'!T242</f>
        <v>6.3E-2</v>
      </c>
      <c r="F531" s="397">
        <f>'Tabelle Dashboard'!U242</f>
        <v>4.4999999999999998E-2</v>
      </c>
      <c r="G531" s="398">
        <f>'Tabelle Dashboard'!V242</f>
        <v>6.7000000000000002E-3</v>
      </c>
      <c r="H531" s="397">
        <f>'Tabelle Dashboard'!W242</f>
        <v>6.7000000000000002E-3</v>
      </c>
    </row>
    <row r="532" spans="1:8" x14ac:dyDescent="0.2">
      <c r="A532" s="381" t="str">
        <f t="shared" si="20"/>
        <v>T12</v>
      </c>
      <c r="B532" s="387" t="str">
        <f t="shared" si="19"/>
        <v>T=2s</v>
      </c>
      <c r="C532" s="395" t="str">
        <f>'Tabelle Dashboard'!R243</f>
        <v>Scenario 6</v>
      </c>
      <c r="D532" s="397">
        <f>'Tabelle Dashboard'!S243</f>
        <v>4.4999999999999998E-2</v>
      </c>
      <c r="E532" s="398">
        <f>'Tabelle Dashboard'!T243</f>
        <v>6.3E-2</v>
      </c>
      <c r="F532" s="397">
        <f>'Tabelle Dashboard'!U243</f>
        <v>4.4999999999999998E-2</v>
      </c>
      <c r="G532" s="398">
        <f>'Tabelle Dashboard'!V243</f>
        <v>6.7000000000000002E-3</v>
      </c>
      <c r="H532" s="397">
        <f>'Tabelle Dashboard'!W243</f>
        <v>6.7000000000000002E-3</v>
      </c>
    </row>
    <row r="533" spans="1:8" x14ac:dyDescent="0.2">
      <c r="A533" s="381" t="str">
        <f t="shared" si="20"/>
        <v>T12</v>
      </c>
      <c r="B533" s="387" t="str">
        <f t="shared" si="19"/>
        <v>T=2s</v>
      </c>
      <c r="C533" s="395" t="str">
        <f>'Tabelle Dashboard'!R244</f>
        <v>Scenario 7</v>
      </c>
      <c r="D533" s="397">
        <f>'Tabelle Dashboard'!S244</f>
        <v>4.3999999999999997E-2</v>
      </c>
      <c r="E533" s="398">
        <f>'Tabelle Dashboard'!T244</f>
        <v>6.2E-2</v>
      </c>
      <c r="F533" s="397">
        <f>'Tabelle Dashboard'!U244</f>
        <v>4.3999999999999997E-2</v>
      </c>
      <c r="G533" s="398">
        <f>'Tabelle Dashboard'!V244</f>
        <v>6.6E-3</v>
      </c>
      <c r="H533" s="397">
        <f>'Tabelle Dashboard'!W244</f>
        <v>6.6E-3</v>
      </c>
    </row>
    <row r="534" spans="1:8" x14ac:dyDescent="0.2">
      <c r="A534" s="381" t="str">
        <f t="shared" si="20"/>
        <v>T12</v>
      </c>
      <c r="B534" s="387" t="str">
        <f t="shared" si="19"/>
        <v>T=2s</v>
      </c>
      <c r="C534" s="395" t="str">
        <f>'Tabelle Dashboard'!R245</f>
        <v>Scenario 8</v>
      </c>
      <c r="D534" s="397">
        <f>'Tabelle Dashboard'!S245</f>
        <v>4.3999999999999997E-2</v>
      </c>
      <c r="E534" s="398">
        <f>'Tabelle Dashboard'!T245</f>
        <v>6.2E-2</v>
      </c>
      <c r="F534" s="397">
        <f>'Tabelle Dashboard'!U245</f>
        <v>4.3999999999999997E-2</v>
      </c>
      <c r="G534" s="398">
        <f>'Tabelle Dashboard'!V245</f>
        <v>6.7000000000000002E-3</v>
      </c>
      <c r="H534" s="397">
        <f>'Tabelle Dashboard'!W245</f>
        <v>6.7000000000000002E-3</v>
      </c>
    </row>
    <row r="535" spans="1:8" x14ac:dyDescent="0.2">
      <c r="A535" s="381" t="str">
        <f t="shared" si="20"/>
        <v>T12</v>
      </c>
      <c r="B535" s="387" t="str">
        <f t="shared" si="19"/>
        <v>T=2s</v>
      </c>
      <c r="C535" s="395" t="str">
        <f>'Tabelle Dashboard'!R246</f>
        <v>Scenario 9</v>
      </c>
      <c r="D535" s="397">
        <f>'Tabelle Dashboard'!S246</f>
        <v>4.2999999999999997E-2</v>
      </c>
      <c r="E535" s="398">
        <f>'Tabelle Dashboard'!T246</f>
        <v>6.0999999999999999E-2</v>
      </c>
      <c r="F535" s="397">
        <f>'Tabelle Dashboard'!U246</f>
        <v>4.2999999999999997E-2</v>
      </c>
      <c r="G535" s="398">
        <f>'Tabelle Dashboard'!V246</f>
        <v>6.4999999999999997E-3</v>
      </c>
      <c r="H535" s="397">
        <f>'Tabelle Dashboard'!W246</f>
        <v>6.4999999999999997E-3</v>
      </c>
    </row>
    <row r="536" spans="1:8" x14ac:dyDescent="0.2">
      <c r="A536" s="381" t="str">
        <f t="shared" si="20"/>
        <v>T12</v>
      </c>
      <c r="B536" s="387" t="str">
        <f t="shared" si="19"/>
        <v>T=2s</v>
      </c>
      <c r="C536" s="395" t="str">
        <f>'Tabelle Dashboard'!R247</f>
        <v>Scenario 10</v>
      </c>
      <c r="D536" s="397">
        <f>'Tabelle Dashboard'!S247</f>
        <v>4.4999999999999998E-2</v>
      </c>
      <c r="E536" s="398">
        <f>'Tabelle Dashboard'!T247</f>
        <v>6.4000000000000001E-2</v>
      </c>
      <c r="F536" s="397">
        <f>'Tabelle Dashboard'!U247</f>
        <v>4.4999999999999998E-2</v>
      </c>
      <c r="G536" s="398">
        <f>'Tabelle Dashboard'!V247</f>
        <v>6.7999999999999996E-3</v>
      </c>
      <c r="H536" s="397">
        <f>'Tabelle Dashboard'!W247</f>
        <v>6.7999999999999996E-3</v>
      </c>
    </row>
    <row r="537" spans="1:8" x14ac:dyDescent="0.2">
      <c r="A537" s="381" t="str">
        <f t="shared" si="20"/>
        <v>T12</v>
      </c>
      <c r="B537" s="387" t="str">
        <f t="shared" si="19"/>
        <v>T=2s</v>
      </c>
      <c r="C537" s="395" t="str">
        <f>'Tabelle Dashboard'!R248</f>
        <v>Scenario 11</v>
      </c>
      <c r="D537" s="397">
        <f>'Tabelle Dashboard'!S248</f>
        <v>4.3999999999999997E-2</v>
      </c>
      <c r="E537" s="398">
        <f>'Tabelle Dashboard'!T248</f>
        <v>6.2E-2</v>
      </c>
      <c r="F537" s="397">
        <f>'Tabelle Dashboard'!U248</f>
        <v>4.3999999999999997E-2</v>
      </c>
      <c r="G537" s="398">
        <f>'Tabelle Dashboard'!V248</f>
        <v>6.7000000000000002E-3</v>
      </c>
      <c r="H537" s="397">
        <f>'Tabelle Dashboard'!W248</f>
        <v>6.7000000000000002E-3</v>
      </c>
    </row>
    <row r="538" spans="1:8" x14ac:dyDescent="0.2">
      <c r="A538" s="381" t="str">
        <f t="shared" si="20"/>
        <v>T12</v>
      </c>
      <c r="B538" s="387" t="str">
        <f t="shared" si="19"/>
        <v>T=2s</v>
      </c>
      <c r="C538" s="395" t="str">
        <f>'Tabelle Dashboard'!R249</f>
        <v>Scenario 12</v>
      </c>
      <c r="D538" s="397">
        <f>'Tabelle Dashboard'!S249</f>
        <v>4.3999999999999997E-2</v>
      </c>
      <c r="E538" s="398">
        <f>'Tabelle Dashboard'!T249</f>
        <v>6.0999999999999999E-2</v>
      </c>
      <c r="F538" s="397">
        <f>'Tabelle Dashboard'!U249</f>
        <v>4.3999999999999997E-2</v>
      </c>
      <c r="G538" s="398">
        <f>'Tabelle Dashboard'!V249</f>
        <v>6.6E-3</v>
      </c>
      <c r="H538" s="397">
        <f>'Tabelle Dashboard'!W249</f>
        <v>6.6E-3</v>
      </c>
    </row>
    <row r="539" spans="1:8" x14ac:dyDescent="0.2">
      <c r="A539" s="381" t="str">
        <f t="shared" si="20"/>
        <v>T12</v>
      </c>
      <c r="B539" s="387" t="str">
        <f t="shared" si="19"/>
        <v>T=2s</v>
      </c>
      <c r="C539" s="395" t="str">
        <f>'Tabelle Dashboard'!R250</f>
        <v>Scenario 13</v>
      </c>
      <c r="D539" s="397">
        <f>'Tabelle Dashboard'!S250</f>
        <v>4.4999999999999998E-2</v>
      </c>
      <c r="E539" s="398">
        <f>'Tabelle Dashboard'!T250</f>
        <v>6.4000000000000001E-2</v>
      </c>
      <c r="F539" s="397">
        <f>'Tabelle Dashboard'!U250</f>
        <v>4.4999999999999998E-2</v>
      </c>
      <c r="G539" s="398">
        <f>'Tabelle Dashboard'!V250</f>
        <v>6.7999999999999996E-3</v>
      </c>
      <c r="H539" s="397">
        <f>'Tabelle Dashboard'!W250</f>
        <v>6.7999999999999996E-3</v>
      </c>
    </row>
    <row r="540" spans="1:8" x14ac:dyDescent="0.2">
      <c r="A540" s="381" t="str">
        <f t="shared" si="20"/>
        <v>T12</v>
      </c>
      <c r="B540" s="387" t="str">
        <f t="shared" si="19"/>
        <v>T=2s</v>
      </c>
      <c r="C540" s="395" t="str">
        <f>'Tabelle Dashboard'!R251</f>
        <v>Scenario 14</v>
      </c>
      <c r="D540" s="397">
        <f>'Tabelle Dashboard'!S251</f>
        <v>4.3999999999999997E-2</v>
      </c>
      <c r="E540" s="398">
        <f>'Tabelle Dashboard'!T251</f>
        <v>6.2E-2</v>
      </c>
      <c r="F540" s="397">
        <f>'Tabelle Dashboard'!U251</f>
        <v>4.3999999999999997E-2</v>
      </c>
      <c r="G540" s="398">
        <f>'Tabelle Dashboard'!V251</f>
        <v>6.7000000000000002E-3</v>
      </c>
      <c r="H540" s="397">
        <f>'Tabelle Dashboard'!W251</f>
        <v>6.7000000000000002E-3</v>
      </c>
    </row>
    <row r="541" spans="1:8" x14ac:dyDescent="0.2">
      <c r="A541" s="381" t="str">
        <f t="shared" si="20"/>
        <v>T12</v>
      </c>
      <c r="B541" s="387" t="str">
        <f t="shared" si="19"/>
        <v>T=2s</v>
      </c>
      <c r="C541" s="395" t="str">
        <f>'Tabelle Dashboard'!R252</f>
        <v>Scenario 15</v>
      </c>
      <c r="D541" s="397">
        <f>'Tabelle Dashboard'!S252</f>
        <v>4.3999999999999997E-2</v>
      </c>
      <c r="E541" s="398">
        <f>'Tabelle Dashboard'!T252</f>
        <v>6.2E-2</v>
      </c>
      <c r="F541" s="397">
        <f>'Tabelle Dashboard'!U252</f>
        <v>4.3999999999999997E-2</v>
      </c>
      <c r="G541" s="398">
        <f>'Tabelle Dashboard'!V252</f>
        <v>6.7000000000000002E-3</v>
      </c>
      <c r="H541" s="397">
        <f>'Tabelle Dashboard'!W252</f>
        <v>6.7000000000000002E-3</v>
      </c>
    </row>
    <row r="542" spans="1:8" x14ac:dyDescent="0.2">
      <c r="A542" s="381" t="s">
        <v>1182</v>
      </c>
      <c r="B542" s="387" t="str">
        <f t="shared" si="19"/>
        <v>T=0s</v>
      </c>
      <c r="C542" s="395" t="str">
        <f>'Tabelle Dashboard'!B259</f>
        <v>Scenario 1</v>
      </c>
      <c r="D542" s="397">
        <f>'Tabelle Dashboard'!C259</f>
        <v>4.3999999999999997E-2</v>
      </c>
      <c r="E542" s="398">
        <f>'Tabelle Dashboard'!D259</f>
        <v>6.2E-2</v>
      </c>
      <c r="F542" s="397">
        <f>'Tabelle Dashboard'!E259</f>
        <v>4.4999999999999998E-2</v>
      </c>
      <c r="G542" s="398">
        <f>'Tabelle Dashboard'!F259</f>
        <v>6.6E-3</v>
      </c>
      <c r="H542" s="397">
        <f>'Tabelle Dashboard'!G259</f>
        <v>6.6E-3</v>
      </c>
    </row>
    <row r="543" spans="1:8" x14ac:dyDescent="0.2">
      <c r="A543" s="381" t="str">
        <f t="shared" si="20"/>
        <v>T13</v>
      </c>
      <c r="B543" s="387" t="str">
        <f t="shared" si="19"/>
        <v>T=0s</v>
      </c>
      <c r="C543" s="395" t="str">
        <f>'Tabelle Dashboard'!B260</f>
        <v>Scenario 2</v>
      </c>
      <c r="D543" s="397">
        <f>'Tabelle Dashboard'!C260</f>
        <v>4.4999999999999998E-2</v>
      </c>
      <c r="E543" s="398">
        <f>'Tabelle Dashboard'!D260</f>
        <v>6.3E-2</v>
      </c>
      <c r="F543" s="397">
        <f>'Tabelle Dashboard'!E260</f>
        <v>4.4999999999999998E-2</v>
      </c>
      <c r="G543" s="398">
        <f>'Tabelle Dashboard'!F260</f>
        <v>6.7000000000000002E-3</v>
      </c>
      <c r="H543" s="397">
        <f>'Tabelle Dashboard'!G260</f>
        <v>6.7000000000000002E-3</v>
      </c>
    </row>
    <row r="544" spans="1:8" x14ac:dyDescent="0.2">
      <c r="A544" s="381" t="str">
        <f t="shared" si="20"/>
        <v>T13</v>
      </c>
      <c r="B544" s="387" t="str">
        <f t="shared" si="19"/>
        <v>T=0s</v>
      </c>
      <c r="C544" s="395" t="str">
        <f>'Tabelle Dashboard'!B261</f>
        <v>Scenario 3</v>
      </c>
      <c r="D544" s="397">
        <f>'Tabelle Dashboard'!C261</f>
        <v>4.2999999999999997E-2</v>
      </c>
      <c r="E544" s="398">
        <f>'Tabelle Dashboard'!D261</f>
        <v>6.0999999999999999E-2</v>
      </c>
      <c r="F544" s="397">
        <f>'Tabelle Dashboard'!E261</f>
        <v>0.43</v>
      </c>
      <c r="G544" s="398">
        <f>'Tabelle Dashboard'!F261</f>
        <v>6.4999999999999997E-3</v>
      </c>
      <c r="H544" s="397">
        <f>'Tabelle Dashboard'!G261</f>
        <v>6.4999999999999997E-3</v>
      </c>
    </row>
    <row r="545" spans="1:8" x14ac:dyDescent="0.2">
      <c r="A545" s="381" t="str">
        <f t="shared" si="20"/>
        <v>T13</v>
      </c>
      <c r="B545" s="387" t="str">
        <f t="shared" si="19"/>
        <v>T=0s</v>
      </c>
      <c r="C545" s="395" t="str">
        <f>'Tabelle Dashboard'!B262</f>
        <v>Scenario 4</v>
      </c>
      <c r="D545" s="397">
        <f>'Tabelle Dashboard'!C262</f>
        <v>4.3999999999999997E-2</v>
      </c>
      <c r="E545" s="398">
        <f>'Tabelle Dashboard'!D262</f>
        <v>6.3E-2</v>
      </c>
      <c r="F545" s="397">
        <f>'Tabelle Dashboard'!E262</f>
        <v>4.3999999999999997E-2</v>
      </c>
      <c r="G545" s="398">
        <f>'Tabelle Dashboard'!F262</f>
        <v>6.7000000000000002E-3</v>
      </c>
      <c r="H545" s="397">
        <f>'Tabelle Dashboard'!G262</f>
        <v>6.7999999999999996E-3</v>
      </c>
    </row>
    <row r="546" spans="1:8" x14ac:dyDescent="0.2">
      <c r="A546" s="381" t="str">
        <f t="shared" si="20"/>
        <v>T13</v>
      </c>
      <c r="B546" s="387" t="str">
        <f t="shared" si="19"/>
        <v>T=0s</v>
      </c>
      <c r="C546" s="395" t="str">
        <f>'Tabelle Dashboard'!B263</f>
        <v>Scenario 5</v>
      </c>
      <c r="D546" s="397">
        <f>'Tabelle Dashboard'!C263</f>
        <v>4.3999999999999997E-2</v>
      </c>
      <c r="E546" s="398">
        <f>'Tabelle Dashboard'!D263</f>
        <v>6.2E-2</v>
      </c>
      <c r="F546" s="397">
        <f>'Tabelle Dashboard'!E263</f>
        <v>4.3999999999999997E-2</v>
      </c>
      <c r="G546" s="398">
        <f>'Tabelle Dashboard'!F263</f>
        <v>6.7000000000000002E-3</v>
      </c>
      <c r="H546" s="397">
        <f>'Tabelle Dashboard'!G263</f>
        <v>6.6E-3</v>
      </c>
    </row>
    <row r="547" spans="1:8" x14ac:dyDescent="0.2">
      <c r="A547" s="381" t="str">
        <f t="shared" si="20"/>
        <v>T13</v>
      </c>
      <c r="B547" s="387" t="str">
        <f t="shared" si="19"/>
        <v>T=0s</v>
      </c>
      <c r="C547" s="395" t="str">
        <f>'Tabelle Dashboard'!B264</f>
        <v>Scenario 6</v>
      </c>
      <c r="D547" s="397">
        <f>'Tabelle Dashboard'!C264</f>
        <v>4.3999999999999997E-2</v>
      </c>
      <c r="E547" s="398">
        <f>'Tabelle Dashboard'!D264</f>
        <v>6.2E-2</v>
      </c>
      <c r="F547" s="397">
        <f>'Tabelle Dashboard'!E264</f>
        <v>4.3999999999999997E-2</v>
      </c>
      <c r="G547" s="398">
        <f>'Tabelle Dashboard'!F264</f>
        <v>6.7000000000000002E-3</v>
      </c>
      <c r="H547" s="397">
        <f>'Tabelle Dashboard'!G264</f>
        <v>6.6E-3</v>
      </c>
    </row>
    <row r="548" spans="1:8" x14ac:dyDescent="0.2">
      <c r="A548" s="381" t="str">
        <f t="shared" si="20"/>
        <v>T13</v>
      </c>
      <c r="B548" s="387" t="str">
        <f t="shared" si="19"/>
        <v>T=0s</v>
      </c>
      <c r="C548" s="395" t="str">
        <f>'Tabelle Dashboard'!B265</f>
        <v>Scenario 7</v>
      </c>
      <c r="D548" s="397">
        <f>'Tabelle Dashboard'!C265</f>
        <v>4.3999999999999997E-2</v>
      </c>
      <c r="E548" s="398">
        <f>'Tabelle Dashboard'!D265</f>
        <v>6.2E-2</v>
      </c>
      <c r="F548" s="397">
        <f>'Tabelle Dashboard'!E265</f>
        <v>4.3999999999999997E-2</v>
      </c>
      <c r="G548" s="398">
        <f>'Tabelle Dashboard'!F265</f>
        <v>6.6E-3</v>
      </c>
      <c r="H548" s="397">
        <f>'Tabelle Dashboard'!G265</f>
        <v>6.6E-3</v>
      </c>
    </row>
    <row r="549" spans="1:8" x14ac:dyDescent="0.2">
      <c r="A549" s="381" t="str">
        <f t="shared" si="20"/>
        <v>T13</v>
      </c>
      <c r="B549" s="387" t="str">
        <f t="shared" si="19"/>
        <v>T=0s</v>
      </c>
      <c r="C549" s="395" t="str">
        <f>'Tabelle Dashboard'!B266</f>
        <v>Scenario 8</v>
      </c>
      <c r="D549" s="397">
        <f>'Tabelle Dashboard'!C266</f>
        <v>4.3999999999999997E-2</v>
      </c>
      <c r="E549" s="398">
        <f>'Tabelle Dashboard'!D266</f>
        <v>6.2E-2</v>
      </c>
      <c r="F549" s="397">
        <f>'Tabelle Dashboard'!E266</f>
        <v>4.3999999999999997E-2</v>
      </c>
      <c r="G549" s="398">
        <f>'Tabelle Dashboard'!F266</f>
        <v>6.7000000000000002E-3</v>
      </c>
      <c r="H549" s="397">
        <f>'Tabelle Dashboard'!G266</f>
        <v>6.7000000000000002E-3</v>
      </c>
    </row>
    <row r="550" spans="1:8" x14ac:dyDescent="0.2">
      <c r="A550" s="381" t="str">
        <f t="shared" si="20"/>
        <v>T13</v>
      </c>
      <c r="B550" s="387" t="str">
        <f t="shared" si="19"/>
        <v>T=0s</v>
      </c>
      <c r="C550" s="395" t="str">
        <f>'Tabelle Dashboard'!B267</f>
        <v>Scenario 9</v>
      </c>
      <c r="D550" s="397">
        <f>'Tabelle Dashboard'!C267</f>
        <v>4.5999999999999999E-2</v>
      </c>
      <c r="E550" s="398">
        <f>'Tabelle Dashboard'!D267</f>
        <v>6.4000000000000001E-2</v>
      </c>
      <c r="F550" s="397">
        <f>'Tabelle Dashboard'!E267</f>
        <v>4.5999999999999999E-2</v>
      </c>
      <c r="G550" s="398">
        <f>'Tabelle Dashboard'!F267</f>
        <v>7.0000000000000001E-3</v>
      </c>
      <c r="H550" s="397">
        <f>'Tabelle Dashboard'!G267</f>
        <v>7.0000000000000001E-3</v>
      </c>
    </row>
    <row r="551" spans="1:8" x14ac:dyDescent="0.2">
      <c r="A551" s="381" t="str">
        <f t="shared" si="20"/>
        <v>T13</v>
      </c>
      <c r="B551" s="387" t="str">
        <f t="shared" si="19"/>
        <v>T=0s</v>
      </c>
      <c r="C551" s="395" t="str">
        <f>'Tabelle Dashboard'!B268</f>
        <v>Scenario 10</v>
      </c>
      <c r="D551" s="397">
        <f>'Tabelle Dashboard'!C268</f>
        <v>4.5999999999999999E-2</v>
      </c>
      <c r="E551" s="398">
        <f>'Tabelle Dashboard'!D268</f>
        <v>6.5000000000000002E-2</v>
      </c>
      <c r="F551" s="397">
        <f>'Tabelle Dashboard'!E268</f>
        <v>4.5999999999999999E-2</v>
      </c>
      <c r="G551" s="398">
        <f>'Tabelle Dashboard'!F268</f>
        <v>6.8999999999999999E-3</v>
      </c>
      <c r="H551" s="397">
        <f>'Tabelle Dashboard'!G268</f>
        <v>6.8999999999999999E-3</v>
      </c>
    </row>
    <row r="552" spans="1:8" x14ac:dyDescent="0.2">
      <c r="A552" s="381" t="str">
        <f t="shared" si="20"/>
        <v>T13</v>
      </c>
      <c r="B552" s="387" t="str">
        <f t="shared" si="19"/>
        <v>T=0s</v>
      </c>
      <c r="C552" s="395" t="str">
        <f>'Tabelle Dashboard'!B269</f>
        <v>Scenario 11</v>
      </c>
      <c r="D552" s="397">
        <f>'Tabelle Dashboard'!C269</f>
        <v>4.4999999999999998E-2</v>
      </c>
      <c r="E552" s="398">
        <f>'Tabelle Dashboard'!D269</f>
        <v>6.3E-2</v>
      </c>
      <c r="F552" s="397">
        <f>'Tabelle Dashboard'!E269</f>
        <v>4.4999999999999998E-2</v>
      </c>
      <c r="G552" s="398">
        <f>'Tabelle Dashboard'!F269</f>
        <v>6.7000000000000002E-3</v>
      </c>
      <c r="H552" s="397">
        <f>'Tabelle Dashboard'!G269</f>
        <v>6.7000000000000002E-3</v>
      </c>
    </row>
    <row r="553" spans="1:8" x14ac:dyDescent="0.2">
      <c r="A553" s="381" t="str">
        <f t="shared" si="20"/>
        <v>T13</v>
      </c>
      <c r="B553" s="387" t="str">
        <f t="shared" si="19"/>
        <v>T=0s</v>
      </c>
      <c r="C553" s="395" t="str">
        <f>'Tabelle Dashboard'!B270</f>
        <v>Scenario 12</v>
      </c>
      <c r="D553" s="397">
        <f>'Tabelle Dashboard'!C270</f>
        <v>4.3999999999999997E-2</v>
      </c>
      <c r="E553" s="398">
        <f>'Tabelle Dashboard'!D270</f>
        <v>6.2E-2</v>
      </c>
      <c r="F553" s="397">
        <f>'Tabelle Dashboard'!E270</f>
        <v>4.3999999999999997E-2</v>
      </c>
      <c r="G553" s="398">
        <f>'Tabelle Dashboard'!F270</f>
        <v>6.6E-3</v>
      </c>
      <c r="H553" s="397">
        <f>'Tabelle Dashboard'!G270</f>
        <v>6.6E-3</v>
      </c>
    </row>
    <row r="554" spans="1:8" x14ac:dyDescent="0.2">
      <c r="A554" s="381" t="str">
        <f t="shared" si="20"/>
        <v>T13</v>
      </c>
      <c r="B554" s="387" t="str">
        <f t="shared" si="19"/>
        <v>T=0s</v>
      </c>
      <c r="C554" s="395" t="str">
        <f>'Tabelle Dashboard'!B271</f>
        <v>Scenario 13</v>
      </c>
      <c r="D554" s="397">
        <f>'Tabelle Dashboard'!C271</f>
        <v>4.5999999999999999E-2</v>
      </c>
      <c r="E554" s="398">
        <f>'Tabelle Dashboard'!D271</f>
        <v>6.5000000000000002E-2</v>
      </c>
      <c r="F554" s="397">
        <f>'Tabelle Dashboard'!E271</f>
        <v>4.7E-2</v>
      </c>
      <c r="G554" s="398">
        <f>'Tabelle Dashboard'!F271</f>
        <v>6.8999999999999999E-3</v>
      </c>
      <c r="H554" s="397">
        <f>'Tabelle Dashboard'!G271</f>
        <v>6.8999999999999999E-3</v>
      </c>
    </row>
    <row r="555" spans="1:8" x14ac:dyDescent="0.2">
      <c r="A555" s="381" t="str">
        <f t="shared" si="20"/>
        <v>T13</v>
      </c>
      <c r="B555" s="387" t="str">
        <f t="shared" si="19"/>
        <v>T=0s</v>
      </c>
      <c r="C555" s="395" t="str">
        <f>'Tabelle Dashboard'!B272</f>
        <v>Scenario 14</v>
      </c>
      <c r="D555" s="397">
        <f>'Tabelle Dashboard'!C272</f>
        <v>4.4999999999999998E-2</v>
      </c>
      <c r="E555" s="398">
        <f>'Tabelle Dashboard'!D272</f>
        <v>6.3E-2</v>
      </c>
      <c r="F555" s="397">
        <f>'Tabelle Dashboard'!E272</f>
        <v>4.4999999999999998E-2</v>
      </c>
      <c r="G555" s="398">
        <f>'Tabelle Dashboard'!F272</f>
        <v>6.7999999999999996E-3</v>
      </c>
      <c r="H555" s="397">
        <f>'Tabelle Dashboard'!G272</f>
        <v>6.7999999999999996E-3</v>
      </c>
    </row>
    <row r="556" spans="1:8" x14ac:dyDescent="0.2">
      <c r="A556" s="381" t="str">
        <f t="shared" si="20"/>
        <v>T13</v>
      </c>
      <c r="B556" s="387" t="str">
        <f t="shared" si="19"/>
        <v>T=0s</v>
      </c>
      <c r="C556" s="395" t="str">
        <f>'Tabelle Dashboard'!B273</f>
        <v>Scenario 15</v>
      </c>
      <c r="D556" s="397">
        <f>'Tabelle Dashboard'!C273</f>
        <v>4.4999999999999998E-2</v>
      </c>
      <c r="E556" s="398">
        <f>'Tabelle Dashboard'!D273</f>
        <v>6.3E-2</v>
      </c>
      <c r="F556" s="397">
        <f>'Tabelle Dashboard'!E273</f>
        <v>4.4999999999999998E-2</v>
      </c>
      <c r="G556" s="398">
        <f>'Tabelle Dashboard'!F273</f>
        <v>6.7999999999999996E-3</v>
      </c>
      <c r="H556" s="397">
        <f>'Tabelle Dashboard'!G273</f>
        <v>6.7999999999999996E-3</v>
      </c>
    </row>
    <row r="557" spans="1:8" x14ac:dyDescent="0.2">
      <c r="A557" s="381" t="str">
        <f t="shared" si="20"/>
        <v>T13</v>
      </c>
      <c r="B557" s="387" t="str">
        <f t="shared" si="19"/>
        <v>T=1s</v>
      </c>
      <c r="C557" s="395" t="str">
        <f>'Tabelle Dashboard'!J259</f>
        <v>Scenario 1</v>
      </c>
      <c r="D557" s="397">
        <f>'Tabelle Dashboard'!K259</f>
        <v>4.3999999999999997E-2</v>
      </c>
      <c r="E557" s="398">
        <f>'Tabelle Dashboard'!L259</f>
        <v>6.2E-2</v>
      </c>
      <c r="F557" s="397">
        <f>'Tabelle Dashboard'!M259</f>
        <v>4.3999999999999997E-2</v>
      </c>
      <c r="G557" s="398">
        <f>'Tabelle Dashboard'!N259</f>
        <v>6.7000000000000002E-3</v>
      </c>
      <c r="H557" s="397">
        <f>'Tabelle Dashboard'!O259</f>
        <v>6.7000000000000002E-3</v>
      </c>
    </row>
    <row r="558" spans="1:8" x14ac:dyDescent="0.2">
      <c r="A558" s="381" t="str">
        <f t="shared" si="20"/>
        <v>T13</v>
      </c>
      <c r="B558" s="387" t="str">
        <f t="shared" si="19"/>
        <v>T=1s</v>
      </c>
      <c r="C558" s="395" t="str">
        <f>'Tabelle Dashboard'!J260</f>
        <v>Scenario 2</v>
      </c>
      <c r="D558" s="397">
        <f>'Tabelle Dashboard'!K260</f>
        <v>4.2999999999999997E-2</v>
      </c>
      <c r="E558" s="398">
        <f>'Tabelle Dashboard'!L260</f>
        <v>0.06</v>
      </c>
      <c r="F558" s="397">
        <f>'Tabelle Dashboard'!M260</f>
        <v>4.2999999999999997E-2</v>
      </c>
      <c r="G558" s="398">
        <f>'Tabelle Dashboard'!N260</f>
        <v>6.4999999999999997E-3</v>
      </c>
      <c r="H558" s="397">
        <f>'Tabelle Dashboard'!O260</f>
        <v>6.4999999999999997E-3</v>
      </c>
    </row>
    <row r="559" spans="1:8" x14ac:dyDescent="0.2">
      <c r="A559" s="381" t="str">
        <f t="shared" si="20"/>
        <v>T13</v>
      </c>
      <c r="B559" s="387" t="str">
        <f t="shared" si="19"/>
        <v>T=1s</v>
      </c>
      <c r="C559" s="395" t="str">
        <f>'Tabelle Dashboard'!J261</f>
        <v>Scenario 3</v>
      </c>
      <c r="D559" s="397">
        <f>'Tabelle Dashboard'!K261</f>
        <v>4.3999999999999997E-2</v>
      </c>
      <c r="E559" s="398">
        <f>'Tabelle Dashboard'!L261</f>
        <v>6.4000000000000001E-2</v>
      </c>
      <c r="F559" s="397">
        <f>'Tabelle Dashboard'!M261</f>
        <v>4.3999999999999997E-2</v>
      </c>
      <c r="G559" s="398">
        <f>'Tabelle Dashboard'!N261</f>
        <v>6.7999999999999996E-3</v>
      </c>
      <c r="H559" s="397">
        <f>'Tabelle Dashboard'!O261</f>
        <v>6.7999999999999996E-3</v>
      </c>
    </row>
    <row r="560" spans="1:8" x14ac:dyDescent="0.2">
      <c r="A560" s="381" t="str">
        <f t="shared" si="20"/>
        <v>T13</v>
      </c>
      <c r="B560" s="387" t="str">
        <f t="shared" si="19"/>
        <v>T=1s</v>
      </c>
      <c r="C560" s="395" t="str">
        <f>'Tabelle Dashboard'!J262</f>
        <v>Scenario 4</v>
      </c>
      <c r="D560" s="397">
        <f>'Tabelle Dashboard'!K262</f>
        <v>4.4999999999999998E-2</v>
      </c>
      <c r="E560" s="398">
        <f>'Tabelle Dashboard'!L262</f>
        <v>6.4000000000000001E-2</v>
      </c>
      <c r="F560" s="397">
        <f>'Tabelle Dashboard'!M262</f>
        <v>4.4999999999999998E-2</v>
      </c>
      <c r="G560" s="398">
        <f>'Tabelle Dashboard'!N262</f>
        <v>6.7999999999999996E-3</v>
      </c>
      <c r="H560" s="397">
        <f>'Tabelle Dashboard'!O262</f>
        <v>6.7999999999999996E-3</v>
      </c>
    </row>
    <row r="561" spans="1:8" x14ac:dyDescent="0.2">
      <c r="A561" s="381" t="str">
        <f t="shared" si="20"/>
        <v>T13</v>
      </c>
      <c r="B561" s="387" t="str">
        <f t="shared" si="19"/>
        <v>T=1s</v>
      </c>
      <c r="C561" s="395" t="str">
        <f>'Tabelle Dashboard'!J263</f>
        <v>Scenario 5</v>
      </c>
      <c r="D561" s="397">
        <f>'Tabelle Dashboard'!K263</f>
        <v>4.4999999999999998E-2</v>
      </c>
      <c r="E561" s="398">
        <f>'Tabelle Dashboard'!L263</f>
        <v>6.3E-2</v>
      </c>
      <c r="F561" s="397">
        <f>'Tabelle Dashboard'!M263</f>
        <v>4.4999999999999998E-2</v>
      </c>
      <c r="G561" s="398">
        <f>'Tabelle Dashboard'!N263</f>
        <v>6.7999999999999996E-3</v>
      </c>
      <c r="H561" s="397">
        <f>'Tabelle Dashboard'!O263</f>
        <v>6.7999999999999996E-3</v>
      </c>
    </row>
    <row r="562" spans="1:8" x14ac:dyDescent="0.2">
      <c r="A562" s="381" t="str">
        <f t="shared" si="20"/>
        <v>T13</v>
      </c>
      <c r="B562" s="387" t="str">
        <f t="shared" si="19"/>
        <v>T=1s</v>
      </c>
      <c r="C562" s="395" t="str">
        <f>'Tabelle Dashboard'!J264</f>
        <v>Scenario 6</v>
      </c>
      <c r="D562" s="397">
        <f>'Tabelle Dashboard'!K264</f>
        <v>4.4999999999999998E-2</v>
      </c>
      <c r="E562" s="398">
        <f>'Tabelle Dashboard'!L264</f>
        <v>6.3E-2</v>
      </c>
      <c r="F562" s="397">
        <f>'Tabelle Dashboard'!M264</f>
        <v>4.5999999999999999E-2</v>
      </c>
      <c r="G562" s="398">
        <f>'Tabelle Dashboard'!N264</f>
        <v>6.7999999999999996E-3</v>
      </c>
      <c r="H562" s="397">
        <f>'Tabelle Dashboard'!O264</f>
        <v>6.7999999999999996E-3</v>
      </c>
    </row>
    <row r="563" spans="1:8" x14ac:dyDescent="0.2">
      <c r="A563" s="381" t="str">
        <f t="shared" si="20"/>
        <v>T13</v>
      </c>
      <c r="B563" s="387" t="str">
        <f t="shared" si="19"/>
        <v>T=1s</v>
      </c>
      <c r="C563" s="395" t="str">
        <f>'Tabelle Dashboard'!J265</f>
        <v>Scenario 7</v>
      </c>
      <c r="D563" s="397">
        <f>'Tabelle Dashboard'!K265</f>
        <v>4.3999999999999997E-2</v>
      </c>
      <c r="E563" s="398">
        <f>'Tabelle Dashboard'!L265</f>
        <v>6.2E-2</v>
      </c>
      <c r="F563" s="397">
        <f>'Tabelle Dashboard'!M265</f>
        <v>4.3999999999999997E-2</v>
      </c>
      <c r="G563" s="398">
        <f>'Tabelle Dashboard'!N265</f>
        <v>6.7000000000000002E-3</v>
      </c>
      <c r="H563" s="397">
        <f>'Tabelle Dashboard'!O265</f>
        <v>6.7000000000000002E-3</v>
      </c>
    </row>
    <row r="564" spans="1:8" x14ac:dyDescent="0.2">
      <c r="A564" s="381" t="str">
        <f t="shared" si="20"/>
        <v>T13</v>
      </c>
      <c r="B564" s="387" t="str">
        <f t="shared" si="19"/>
        <v>T=1s</v>
      </c>
      <c r="C564" s="395" t="str">
        <f>'Tabelle Dashboard'!J266</f>
        <v>Scenario 8</v>
      </c>
      <c r="D564" s="397">
        <f>'Tabelle Dashboard'!K266</f>
        <v>4.4999999999999998E-2</v>
      </c>
      <c r="E564" s="398">
        <f>'Tabelle Dashboard'!L266</f>
        <v>6.3E-2</v>
      </c>
      <c r="F564" s="397">
        <f>'Tabelle Dashboard'!M266</f>
        <v>4.4999999999999998E-2</v>
      </c>
      <c r="G564" s="398">
        <f>'Tabelle Dashboard'!N266</f>
        <v>6.7999999999999996E-3</v>
      </c>
      <c r="H564" s="397">
        <f>'Tabelle Dashboard'!O266</f>
        <v>6.7999999999999996E-3</v>
      </c>
    </row>
    <row r="565" spans="1:8" x14ac:dyDescent="0.2">
      <c r="A565" s="381" t="str">
        <f t="shared" si="20"/>
        <v>T13</v>
      </c>
      <c r="B565" s="387" t="str">
        <f t="shared" si="19"/>
        <v>T=1s</v>
      </c>
      <c r="C565" s="395" t="str">
        <f>'Tabelle Dashboard'!J267</f>
        <v>Scenario 9</v>
      </c>
      <c r="D565" s="397">
        <f>'Tabelle Dashboard'!K267</f>
        <v>4.4999999999999998E-2</v>
      </c>
      <c r="E565" s="398">
        <f>'Tabelle Dashboard'!L267</f>
        <v>6.3E-2</v>
      </c>
      <c r="F565" s="397">
        <f>'Tabelle Dashboard'!M267</f>
        <v>4.4999999999999998E-2</v>
      </c>
      <c r="G565" s="398">
        <f>'Tabelle Dashboard'!N267</f>
        <v>6.7999999999999996E-3</v>
      </c>
      <c r="H565" s="397">
        <f>'Tabelle Dashboard'!O267</f>
        <v>6.7999999999999996E-3</v>
      </c>
    </row>
    <row r="566" spans="1:8" x14ac:dyDescent="0.2">
      <c r="A566" s="381" t="str">
        <f t="shared" si="20"/>
        <v>T13</v>
      </c>
      <c r="B566" s="387" t="str">
        <f t="shared" si="19"/>
        <v>T=1s</v>
      </c>
      <c r="C566" s="395" t="str">
        <f>'Tabelle Dashboard'!J268</f>
        <v>Scenario 10</v>
      </c>
      <c r="D566" s="397">
        <f>'Tabelle Dashboard'!K268</f>
        <v>4.5999999999999999E-2</v>
      </c>
      <c r="E566" s="398">
        <f>'Tabelle Dashboard'!L268</f>
        <v>6.5000000000000002E-2</v>
      </c>
      <c r="F566" s="397">
        <f>'Tabelle Dashboard'!M268</f>
        <v>4.5999999999999999E-2</v>
      </c>
      <c r="G566" s="398">
        <f>'Tabelle Dashboard'!N268</f>
        <v>7.0000000000000001E-3</v>
      </c>
      <c r="H566" s="397">
        <f>'Tabelle Dashboard'!O268</f>
        <v>7.0000000000000001E-3</v>
      </c>
    </row>
    <row r="567" spans="1:8" x14ac:dyDescent="0.2">
      <c r="A567" s="381" t="str">
        <f t="shared" si="20"/>
        <v>T13</v>
      </c>
      <c r="B567" s="387" t="str">
        <f t="shared" si="19"/>
        <v>T=1s</v>
      </c>
      <c r="C567" s="395" t="str">
        <f>'Tabelle Dashboard'!J269</f>
        <v>Scenario 11</v>
      </c>
      <c r="D567" s="397">
        <f>'Tabelle Dashboard'!K269</f>
        <v>4.4999999999999998E-2</v>
      </c>
      <c r="E567" s="398">
        <f>'Tabelle Dashboard'!L269</f>
        <v>6.3E-2</v>
      </c>
      <c r="F567" s="397">
        <f>'Tabelle Dashboard'!M269</f>
        <v>4.4999999999999998E-2</v>
      </c>
      <c r="G567" s="398">
        <f>'Tabelle Dashboard'!N269</f>
        <v>6.7999999999999996E-3</v>
      </c>
      <c r="H567" s="397">
        <f>'Tabelle Dashboard'!O269</f>
        <v>6.7999999999999996E-3</v>
      </c>
    </row>
    <row r="568" spans="1:8" x14ac:dyDescent="0.2">
      <c r="A568" s="381" t="str">
        <f t="shared" si="20"/>
        <v>T13</v>
      </c>
      <c r="B568" s="387" t="str">
        <f t="shared" si="19"/>
        <v>T=1s</v>
      </c>
      <c r="C568" s="395" t="str">
        <f>'Tabelle Dashboard'!J270</f>
        <v>Scenario 12</v>
      </c>
      <c r="D568" s="397">
        <f>'Tabelle Dashboard'!K270</f>
        <v>4.3999999999999997E-2</v>
      </c>
      <c r="E568" s="398">
        <f>'Tabelle Dashboard'!L270</f>
        <v>6.2E-2</v>
      </c>
      <c r="F568" s="397">
        <f>'Tabelle Dashboard'!M270</f>
        <v>4.3999999999999997E-2</v>
      </c>
      <c r="G568" s="398">
        <f>'Tabelle Dashboard'!N270</f>
        <v>6.6E-3</v>
      </c>
      <c r="H568" s="397">
        <f>'Tabelle Dashboard'!O270</f>
        <v>6.6E-3</v>
      </c>
    </row>
    <row r="569" spans="1:8" x14ac:dyDescent="0.2">
      <c r="A569" s="381" t="str">
        <f t="shared" si="20"/>
        <v>T13</v>
      </c>
      <c r="B569" s="387" t="str">
        <f t="shared" si="19"/>
        <v>T=1s</v>
      </c>
      <c r="C569" s="395" t="str">
        <f>'Tabelle Dashboard'!J271</f>
        <v>Scenario 13</v>
      </c>
      <c r="D569" s="397">
        <f>'Tabelle Dashboard'!K271</f>
        <v>4.5999999999999999E-2</v>
      </c>
      <c r="E569" s="398">
        <f>'Tabelle Dashboard'!L271</f>
        <v>6.5000000000000002E-2</v>
      </c>
      <c r="F569" s="397">
        <f>'Tabelle Dashboard'!M271</f>
        <v>4.5999999999999999E-2</v>
      </c>
      <c r="G569" s="398">
        <f>'Tabelle Dashboard'!N271</f>
        <v>7.0000000000000001E-3</v>
      </c>
      <c r="H569" s="397">
        <f>'Tabelle Dashboard'!O271</f>
        <v>7.0000000000000001E-3</v>
      </c>
    </row>
    <row r="570" spans="1:8" x14ac:dyDescent="0.2">
      <c r="A570" s="381" t="str">
        <f t="shared" si="20"/>
        <v>T13</v>
      </c>
      <c r="B570" s="387" t="str">
        <f t="shared" si="19"/>
        <v>T=1s</v>
      </c>
      <c r="C570" s="395" t="str">
        <f>'Tabelle Dashboard'!J272</f>
        <v>Scenario 14</v>
      </c>
      <c r="D570" s="397">
        <f>'Tabelle Dashboard'!K272</f>
        <v>4.4999999999999998E-2</v>
      </c>
      <c r="E570" s="398">
        <f>'Tabelle Dashboard'!L272</f>
        <v>6.3E-2</v>
      </c>
      <c r="F570" s="397">
        <f>'Tabelle Dashboard'!M272</f>
        <v>4.4999999999999998E-2</v>
      </c>
      <c r="G570" s="398">
        <f>'Tabelle Dashboard'!N272</f>
        <v>6.7999999999999996E-3</v>
      </c>
      <c r="H570" s="397">
        <f>'Tabelle Dashboard'!O272</f>
        <v>6.7999999999999996E-3</v>
      </c>
    </row>
    <row r="571" spans="1:8" x14ac:dyDescent="0.2">
      <c r="A571" s="381" t="str">
        <f t="shared" si="20"/>
        <v>T13</v>
      </c>
      <c r="B571" s="387" t="str">
        <f t="shared" si="19"/>
        <v>T=1s</v>
      </c>
      <c r="C571" s="395" t="str">
        <f>'Tabelle Dashboard'!J273</f>
        <v>Scenario 15</v>
      </c>
      <c r="D571" s="397">
        <f>'Tabelle Dashboard'!K273</f>
        <v>4.5999999999999999E-2</v>
      </c>
      <c r="E571" s="398">
        <f>'Tabelle Dashboard'!L273</f>
        <v>6.4000000000000001E-2</v>
      </c>
      <c r="F571" s="397">
        <f>'Tabelle Dashboard'!M273</f>
        <v>4.5999999999999999E-2</v>
      </c>
      <c r="G571" s="398">
        <f>'Tabelle Dashboard'!N273</f>
        <v>6.8999999999999999E-3</v>
      </c>
      <c r="H571" s="397">
        <f>'Tabelle Dashboard'!O273</f>
        <v>6.8999999999999999E-3</v>
      </c>
    </row>
    <row r="572" spans="1:8" x14ac:dyDescent="0.2">
      <c r="A572" s="381" t="str">
        <f t="shared" si="20"/>
        <v>T13</v>
      </c>
      <c r="B572" s="387" t="str">
        <f t="shared" si="19"/>
        <v>T=2s</v>
      </c>
      <c r="C572" s="395" t="str">
        <f>'Tabelle Dashboard'!R259</f>
        <v>Scenario 1</v>
      </c>
      <c r="D572" s="397">
        <f>'Tabelle Dashboard'!S259</f>
        <v>4.3999999999999997E-2</v>
      </c>
      <c r="E572" s="398">
        <f>'Tabelle Dashboard'!T259</f>
        <v>6.2E-2</v>
      </c>
      <c r="F572" s="397">
        <f>'Tabelle Dashboard'!U259</f>
        <v>4.3999999999999997E-2</v>
      </c>
      <c r="G572" s="398">
        <f>'Tabelle Dashboard'!V259</f>
        <v>6.6E-3</v>
      </c>
      <c r="H572" s="397">
        <f>'Tabelle Dashboard'!W259</f>
        <v>6.6E-3</v>
      </c>
    </row>
    <row r="573" spans="1:8" x14ac:dyDescent="0.2">
      <c r="A573" s="381" t="str">
        <f t="shared" si="20"/>
        <v>T13</v>
      </c>
      <c r="B573" s="387" t="str">
        <f t="shared" si="19"/>
        <v>T=2s</v>
      </c>
      <c r="C573" s="395" t="str">
        <f>'Tabelle Dashboard'!R260</f>
        <v>Scenario 2</v>
      </c>
      <c r="D573" s="397">
        <f>'Tabelle Dashboard'!S260</f>
        <v>4.3999999999999997E-2</v>
      </c>
      <c r="E573" s="398">
        <f>'Tabelle Dashboard'!T260</f>
        <v>6.2E-2</v>
      </c>
      <c r="F573" s="397">
        <f>'Tabelle Dashboard'!U260</f>
        <v>4.3999999999999997E-2</v>
      </c>
      <c r="G573" s="398">
        <f>'Tabelle Dashboard'!V260</f>
        <v>6.7000000000000002E-3</v>
      </c>
      <c r="H573" s="397">
        <f>'Tabelle Dashboard'!W260</f>
        <v>6.6E-3</v>
      </c>
    </row>
    <row r="574" spans="1:8" x14ac:dyDescent="0.2">
      <c r="A574" s="381" t="str">
        <f t="shared" si="20"/>
        <v>T13</v>
      </c>
      <c r="B574" s="387" t="str">
        <f t="shared" si="19"/>
        <v>T=2s</v>
      </c>
      <c r="C574" s="395" t="str">
        <f>'Tabelle Dashboard'!R261</f>
        <v>Scenario 3</v>
      </c>
      <c r="D574" s="397">
        <f>'Tabelle Dashboard'!S261</f>
        <v>4.4999999999999998E-2</v>
      </c>
      <c r="E574" s="398">
        <f>'Tabelle Dashboard'!T261</f>
        <v>6.3E-2</v>
      </c>
      <c r="F574" s="397">
        <f>'Tabelle Dashboard'!U261</f>
        <v>4.4999999999999998E-2</v>
      </c>
      <c r="G574" s="398">
        <f>'Tabelle Dashboard'!V261</f>
        <v>6.7999999999999996E-3</v>
      </c>
      <c r="H574" s="397">
        <f>'Tabelle Dashboard'!W261</f>
        <v>6.7999999999999996E-3</v>
      </c>
    </row>
    <row r="575" spans="1:8" x14ac:dyDescent="0.2">
      <c r="A575" s="381" t="str">
        <f t="shared" si="20"/>
        <v>T13</v>
      </c>
      <c r="B575" s="387" t="str">
        <f t="shared" si="19"/>
        <v>T=2s</v>
      </c>
      <c r="C575" s="395" t="str">
        <f>'Tabelle Dashboard'!R262</f>
        <v>Scenario 4</v>
      </c>
      <c r="D575" s="397">
        <f>'Tabelle Dashboard'!S262</f>
        <v>4.4999999999999998E-2</v>
      </c>
      <c r="E575" s="398">
        <f>'Tabelle Dashboard'!T262</f>
        <v>6.3E-2</v>
      </c>
      <c r="F575" s="397">
        <f>'Tabelle Dashboard'!U262</f>
        <v>4.4999999999999998E-2</v>
      </c>
      <c r="G575" s="398">
        <f>'Tabelle Dashboard'!V262</f>
        <v>6.7999999999999996E-3</v>
      </c>
      <c r="H575" s="397">
        <f>'Tabelle Dashboard'!W262</f>
        <v>6.7000000000000002E-3</v>
      </c>
    </row>
    <row r="576" spans="1:8" x14ac:dyDescent="0.2">
      <c r="A576" s="381" t="str">
        <f t="shared" si="20"/>
        <v>T13</v>
      </c>
      <c r="B576" s="387" t="str">
        <f t="shared" si="19"/>
        <v>T=2s</v>
      </c>
      <c r="C576" s="395" t="str">
        <f>'Tabelle Dashboard'!R263</f>
        <v>Scenario 5</v>
      </c>
      <c r="D576" s="397">
        <f>'Tabelle Dashboard'!S263</f>
        <v>4.4999999999999998E-2</v>
      </c>
      <c r="E576" s="398">
        <f>'Tabelle Dashboard'!T263</f>
        <v>6.3E-2</v>
      </c>
      <c r="F576" s="397">
        <f>'Tabelle Dashboard'!U263</f>
        <v>4.4999999999999998E-2</v>
      </c>
      <c r="G576" s="398">
        <f>'Tabelle Dashboard'!V263</f>
        <v>6.7999999999999996E-3</v>
      </c>
      <c r="H576" s="397">
        <f>'Tabelle Dashboard'!W263</f>
        <v>6.7999999999999996E-3</v>
      </c>
    </row>
    <row r="577" spans="1:8" x14ac:dyDescent="0.2">
      <c r="A577" s="381" t="str">
        <f t="shared" si="20"/>
        <v>T13</v>
      </c>
      <c r="B577" s="387" t="str">
        <f t="shared" si="19"/>
        <v>T=2s</v>
      </c>
      <c r="C577" s="395" t="str">
        <f>'Tabelle Dashboard'!R264</f>
        <v>Scenario 6</v>
      </c>
      <c r="D577" s="397">
        <f>'Tabelle Dashboard'!S264</f>
        <v>4.4999999999999998E-2</v>
      </c>
      <c r="E577" s="398">
        <f>'Tabelle Dashboard'!T264</f>
        <v>6.3E-2</v>
      </c>
      <c r="F577" s="397">
        <f>'Tabelle Dashboard'!U264</f>
        <v>4.4999999999999998E-2</v>
      </c>
      <c r="G577" s="398">
        <f>'Tabelle Dashboard'!V264</f>
        <v>6.7999999999999996E-3</v>
      </c>
      <c r="H577" s="397">
        <f>'Tabelle Dashboard'!W264</f>
        <v>6.7999999999999996E-3</v>
      </c>
    </row>
    <row r="578" spans="1:8" x14ac:dyDescent="0.2">
      <c r="A578" s="381" t="str">
        <f t="shared" si="20"/>
        <v>T13</v>
      </c>
      <c r="B578" s="387" t="str">
        <f t="shared" si="19"/>
        <v>T=2s</v>
      </c>
      <c r="C578" s="395" t="str">
        <f>'Tabelle Dashboard'!R265</f>
        <v>Scenario 7</v>
      </c>
      <c r="D578" s="397">
        <f>'Tabelle Dashboard'!S265</f>
        <v>4.3999999999999997E-2</v>
      </c>
      <c r="E578" s="398">
        <f>'Tabelle Dashboard'!T265</f>
        <v>6.2E-2</v>
      </c>
      <c r="F578" s="397">
        <f>'Tabelle Dashboard'!U265</f>
        <v>4.3999999999999997E-2</v>
      </c>
      <c r="G578" s="398">
        <f>'Tabelle Dashboard'!V265</f>
        <v>6.6E-3</v>
      </c>
      <c r="H578" s="397">
        <f>'Tabelle Dashboard'!W265</f>
        <v>6.6E-3</v>
      </c>
    </row>
    <row r="579" spans="1:8" x14ac:dyDescent="0.2">
      <c r="A579" s="381" t="str">
        <f t="shared" si="20"/>
        <v>T13</v>
      </c>
      <c r="B579" s="387" t="str">
        <f t="shared" si="19"/>
        <v>T=2s</v>
      </c>
      <c r="C579" s="395" t="str">
        <f>'Tabelle Dashboard'!R266</f>
        <v>Scenario 8</v>
      </c>
      <c r="D579" s="397">
        <f>'Tabelle Dashboard'!S266</f>
        <v>4.3999999999999997E-2</v>
      </c>
      <c r="E579" s="398">
        <f>'Tabelle Dashboard'!T266</f>
        <v>6.2E-2</v>
      </c>
      <c r="F579" s="397">
        <f>'Tabelle Dashboard'!U266</f>
        <v>4.3999999999999997E-2</v>
      </c>
      <c r="G579" s="398">
        <f>'Tabelle Dashboard'!V266</f>
        <v>6.7000000000000002E-3</v>
      </c>
      <c r="H579" s="397">
        <f>'Tabelle Dashboard'!W266</f>
        <v>6.7000000000000002E-3</v>
      </c>
    </row>
    <row r="580" spans="1:8" x14ac:dyDescent="0.2">
      <c r="A580" s="381" t="str">
        <f t="shared" si="20"/>
        <v>T13</v>
      </c>
      <c r="B580" s="387" t="str">
        <f t="shared" si="19"/>
        <v>T=2s</v>
      </c>
      <c r="C580" s="395" t="str">
        <f>'Tabelle Dashboard'!R267</f>
        <v>Scenario 9</v>
      </c>
      <c r="D580" s="397">
        <f>'Tabelle Dashboard'!S267</f>
        <v>4.2999999999999997E-2</v>
      </c>
      <c r="E580" s="398">
        <f>'Tabelle Dashboard'!T267</f>
        <v>6.0999999999999999E-2</v>
      </c>
      <c r="F580" s="397">
        <f>'Tabelle Dashboard'!U267</f>
        <v>4.2999999999999997E-2</v>
      </c>
      <c r="G580" s="398">
        <f>'Tabelle Dashboard'!V267</f>
        <v>6.4999999999999997E-3</v>
      </c>
      <c r="H580" s="397">
        <f>'Tabelle Dashboard'!W267</f>
        <v>6.4999999999999997E-3</v>
      </c>
    </row>
    <row r="581" spans="1:8" x14ac:dyDescent="0.2">
      <c r="A581" s="381" t="str">
        <f t="shared" si="20"/>
        <v>T13</v>
      </c>
      <c r="B581" s="387" t="str">
        <f t="shared" si="19"/>
        <v>T=2s</v>
      </c>
      <c r="C581" s="395" t="str">
        <f>'Tabelle Dashboard'!R268</f>
        <v>Scenario 10</v>
      </c>
      <c r="D581" s="397">
        <f>'Tabelle Dashboard'!S268</f>
        <v>4.4999999999999998E-2</v>
      </c>
      <c r="E581" s="398">
        <f>'Tabelle Dashboard'!T268</f>
        <v>6.4000000000000001E-2</v>
      </c>
      <c r="F581" s="397">
        <f>'Tabelle Dashboard'!U268</f>
        <v>4.4999999999999998E-2</v>
      </c>
      <c r="G581" s="398">
        <f>'Tabelle Dashboard'!V268</f>
        <v>6.7999999999999996E-3</v>
      </c>
      <c r="H581" s="397">
        <f>'Tabelle Dashboard'!W268</f>
        <v>6.7999999999999996E-3</v>
      </c>
    </row>
    <row r="582" spans="1:8" x14ac:dyDescent="0.2">
      <c r="A582" s="381" t="str">
        <f t="shared" si="20"/>
        <v>T13</v>
      </c>
      <c r="B582" s="387" t="str">
        <f t="shared" si="19"/>
        <v>T=2s</v>
      </c>
      <c r="C582" s="395" t="str">
        <f>'Tabelle Dashboard'!R269</f>
        <v>Scenario 11</v>
      </c>
      <c r="D582" s="397">
        <f>'Tabelle Dashboard'!S269</f>
        <v>4.3999999999999997E-2</v>
      </c>
      <c r="E582" s="398">
        <f>'Tabelle Dashboard'!T269</f>
        <v>6.2E-2</v>
      </c>
      <c r="F582" s="397">
        <f>'Tabelle Dashboard'!U269</f>
        <v>4.3999999999999997E-2</v>
      </c>
      <c r="G582" s="398">
        <f>'Tabelle Dashboard'!V269</f>
        <v>6.7000000000000002E-3</v>
      </c>
      <c r="H582" s="397">
        <f>'Tabelle Dashboard'!W269</f>
        <v>6.7000000000000002E-3</v>
      </c>
    </row>
    <row r="583" spans="1:8" x14ac:dyDescent="0.2">
      <c r="A583" s="381" t="str">
        <f t="shared" si="20"/>
        <v>T13</v>
      </c>
      <c r="B583" s="387" t="str">
        <f t="shared" si="19"/>
        <v>T=2s</v>
      </c>
      <c r="C583" s="395" t="str">
        <f>'Tabelle Dashboard'!R270</f>
        <v>Scenario 12</v>
      </c>
      <c r="D583" s="397">
        <f>'Tabelle Dashboard'!S270</f>
        <v>4.3999999999999997E-2</v>
      </c>
      <c r="E583" s="398">
        <f>'Tabelle Dashboard'!T270</f>
        <v>6.0999999999999999E-2</v>
      </c>
      <c r="F583" s="397">
        <f>'Tabelle Dashboard'!U270</f>
        <v>4.3999999999999997E-2</v>
      </c>
      <c r="G583" s="398">
        <f>'Tabelle Dashboard'!V270</f>
        <v>6.6E-3</v>
      </c>
      <c r="H583" s="397">
        <f>'Tabelle Dashboard'!W270</f>
        <v>6.6E-3</v>
      </c>
    </row>
    <row r="584" spans="1:8" x14ac:dyDescent="0.2">
      <c r="A584" s="381" t="str">
        <f t="shared" si="20"/>
        <v>T13</v>
      </c>
      <c r="B584" s="387" t="str">
        <f t="shared" si="19"/>
        <v>T=2s</v>
      </c>
      <c r="C584" s="395" t="str">
        <f>'Tabelle Dashboard'!R271</f>
        <v>Scenario 13</v>
      </c>
      <c r="D584" s="397">
        <f>'Tabelle Dashboard'!S271</f>
        <v>4.4999999999999998E-2</v>
      </c>
      <c r="E584" s="398">
        <f>'Tabelle Dashboard'!T271</f>
        <v>6.4000000000000001E-2</v>
      </c>
      <c r="F584" s="397">
        <f>'Tabelle Dashboard'!U271</f>
        <v>4.4999999999999998E-2</v>
      </c>
      <c r="G584" s="398">
        <f>'Tabelle Dashboard'!V271</f>
        <v>6.7999999999999996E-3</v>
      </c>
      <c r="H584" s="397">
        <f>'Tabelle Dashboard'!W271</f>
        <v>6.7999999999999996E-3</v>
      </c>
    </row>
    <row r="585" spans="1:8" x14ac:dyDescent="0.2">
      <c r="A585" s="381" t="str">
        <f t="shared" si="20"/>
        <v>T13</v>
      </c>
      <c r="B585" s="387" t="str">
        <f t="shared" si="19"/>
        <v>T=2s</v>
      </c>
      <c r="C585" s="395" t="str">
        <f>'Tabelle Dashboard'!R272</f>
        <v>Scenario 14</v>
      </c>
      <c r="D585" s="397">
        <f>'Tabelle Dashboard'!S272</f>
        <v>4.3999999999999997E-2</v>
      </c>
      <c r="E585" s="398">
        <f>'Tabelle Dashboard'!T272</f>
        <v>6.2E-2</v>
      </c>
      <c r="F585" s="397">
        <f>'Tabelle Dashboard'!U272</f>
        <v>4.3999999999999997E-2</v>
      </c>
      <c r="G585" s="398">
        <f>'Tabelle Dashboard'!V272</f>
        <v>6.7000000000000002E-3</v>
      </c>
      <c r="H585" s="397">
        <f>'Tabelle Dashboard'!W272</f>
        <v>6.7000000000000002E-3</v>
      </c>
    </row>
    <row r="586" spans="1:8" x14ac:dyDescent="0.2">
      <c r="A586" s="381" t="str">
        <f t="shared" si="20"/>
        <v>T13</v>
      </c>
      <c r="B586" s="387" t="str">
        <f t="shared" si="19"/>
        <v>T=2s</v>
      </c>
      <c r="C586" s="395" t="str">
        <f>'Tabelle Dashboard'!R273</f>
        <v>Scenario 15</v>
      </c>
      <c r="D586" s="397">
        <f>'Tabelle Dashboard'!S273</f>
        <v>4.3999999999999997E-2</v>
      </c>
      <c r="E586" s="398">
        <f>'Tabelle Dashboard'!T273</f>
        <v>6.2E-2</v>
      </c>
      <c r="F586" s="397">
        <f>'Tabelle Dashboard'!U273</f>
        <v>4.3999999999999997E-2</v>
      </c>
      <c r="G586" s="398">
        <f>'Tabelle Dashboard'!V273</f>
        <v>6.7000000000000002E-3</v>
      </c>
      <c r="H586" s="397">
        <f>'Tabelle Dashboard'!W273</f>
        <v>6.7000000000000002E-3</v>
      </c>
    </row>
    <row r="587" spans="1:8" x14ac:dyDescent="0.2">
      <c r="A587" s="381" t="s">
        <v>1183</v>
      </c>
      <c r="B587" s="387" t="str">
        <f t="shared" si="19"/>
        <v>T=0s</v>
      </c>
      <c r="C587" s="395" t="str">
        <f>'Tabelle Dashboard'!B280</f>
        <v>Scenario 1</v>
      </c>
      <c r="D587" s="397">
        <f>'Tabelle Dashboard'!C280</f>
        <v>4.3999999999999997E-2</v>
      </c>
      <c r="E587" s="398">
        <f>'Tabelle Dashboard'!D280</f>
        <v>6.3E-2</v>
      </c>
      <c r="F587" s="397">
        <f>'Tabelle Dashboard'!E280</f>
        <v>4.4999999999999998E-2</v>
      </c>
      <c r="G587" s="398">
        <f>'Tabelle Dashboard'!F280</f>
        <v>6.7000000000000002E-3</v>
      </c>
      <c r="H587" s="397">
        <f>'Tabelle Dashboard'!G280</f>
        <v>6.7000000000000002E-3</v>
      </c>
    </row>
    <row r="588" spans="1:8" x14ac:dyDescent="0.2">
      <c r="A588" s="381" t="str">
        <f t="shared" si="20"/>
        <v>T14</v>
      </c>
      <c r="B588" s="387" t="str">
        <f t="shared" si="19"/>
        <v>T=0s</v>
      </c>
      <c r="C588" s="395" t="str">
        <f>'Tabelle Dashboard'!B281</f>
        <v>Scenario 2</v>
      </c>
      <c r="D588" s="397">
        <f>'Tabelle Dashboard'!C281</f>
        <v>4.4999999999999998E-2</v>
      </c>
      <c r="E588" s="398">
        <f>'Tabelle Dashboard'!D281</f>
        <v>6.4000000000000001E-2</v>
      </c>
      <c r="F588" s="397">
        <f>'Tabelle Dashboard'!E281</f>
        <v>4.5999999999999999E-2</v>
      </c>
      <c r="G588" s="398">
        <f>'Tabelle Dashboard'!F281</f>
        <v>6.7999999999999996E-3</v>
      </c>
      <c r="H588" s="397">
        <f>'Tabelle Dashboard'!G281</f>
        <v>6.7000000000000002E-3</v>
      </c>
    </row>
    <row r="589" spans="1:8" x14ac:dyDescent="0.2">
      <c r="A589" s="381" t="str">
        <f t="shared" si="20"/>
        <v>T14</v>
      </c>
      <c r="B589" s="387" t="str">
        <f t="shared" si="19"/>
        <v>T=0s</v>
      </c>
      <c r="C589" s="395" t="str">
        <f>'Tabelle Dashboard'!B282</f>
        <v>Scenario 3</v>
      </c>
      <c r="D589" s="397">
        <f>'Tabelle Dashboard'!C282</f>
        <v>4.3999999999999997E-2</v>
      </c>
      <c r="E589" s="398">
        <f>'Tabelle Dashboard'!D282</f>
        <v>6.0999999999999999E-2</v>
      </c>
      <c r="F589" s="397">
        <f>'Tabelle Dashboard'!E282</f>
        <v>4.3999999999999997E-2</v>
      </c>
      <c r="G589" s="398">
        <f>'Tabelle Dashboard'!F282</f>
        <v>6.6E-3</v>
      </c>
      <c r="H589" s="397">
        <f>'Tabelle Dashboard'!G282</f>
        <v>6.6E-3</v>
      </c>
    </row>
    <row r="590" spans="1:8" x14ac:dyDescent="0.2">
      <c r="A590" s="381" t="str">
        <f t="shared" si="20"/>
        <v>T14</v>
      </c>
      <c r="B590" s="387" t="str">
        <f t="shared" si="19"/>
        <v>T=0s</v>
      </c>
      <c r="C590" s="395" t="str">
        <f>'Tabelle Dashboard'!B283</f>
        <v>Scenario 4</v>
      </c>
      <c r="D590" s="397">
        <f>'Tabelle Dashboard'!C283</f>
        <v>4.4999999999999998E-2</v>
      </c>
      <c r="E590" s="398">
        <f>'Tabelle Dashboard'!D283</f>
        <v>6.3E-2</v>
      </c>
      <c r="F590" s="397">
        <f>'Tabelle Dashboard'!E283</f>
        <v>4.4999999999999998E-2</v>
      </c>
      <c r="G590" s="398">
        <f>'Tabelle Dashboard'!F283</f>
        <v>6.7999999999999996E-3</v>
      </c>
      <c r="H590" s="397">
        <f>'Tabelle Dashboard'!G283</f>
        <v>6.7999999999999996E-3</v>
      </c>
    </row>
    <row r="591" spans="1:8" x14ac:dyDescent="0.2">
      <c r="A591" s="381" t="str">
        <f t="shared" si="20"/>
        <v>T14</v>
      </c>
      <c r="B591" s="387" t="str">
        <f t="shared" si="19"/>
        <v>T=0s</v>
      </c>
      <c r="C591" s="395" t="str">
        <f>'Tabelle Dashboard'!B284</f>
        <v>Scenario 5</v>
      </c>
      <c r="D591" s="397">
        <f>'Tabelle Dashboard'!C284</f>
        <v>4.4999999999999998E-2</v>
      </c>
      <c r="E591" s="398">
        <f>'Tabelle Dashboard'!D284</f>
        <v>6.3E-2</v>
      </c>
      <c r="F591" s="397">
        <f>'Tabelle Dashboard'!E284</f>
        <v>4.3999999999999997E-2</v>
      </c>
      <c r="G591" s="398">
        <f>'Tabelle Dashboard'!F284</f>
        <v>6.7999999999999996E-3</v>
      </c>
      <c r="H591" s="397">
        <f>'Tabelle Dashboard'!G284</f>
        <v>6.6E-3</v>
      </c>
    </row>
    <row r="592" spans="1:8" x14ac:dyDescent="0.2">
      <c r="A592" s="381" t="str">
        <f t="shared" si="20"/>
        <v>T14</v>
      </c>
      <c r="B592" s="387" t="str">
        <f t="shared" si="19"/>
        <v>T=0s</v>
      </c>
      <c r="C592" s="395" t="str">
        <f>'Tabelle Dashboard'!B285</f>
        <v>Scenario 6</v>
      </c>
      <c r="D592" s="397">
        <f>'Tabelle Dashboard'!C285</f>
        <v>4.4999999999999998E-2</v>
      </c>
      <c r="E592" s="398">
        <f>'Tabelle Dashboard'!D285</f>
        <v>6.3E-2</v>
      </c>
      <c r="F592" s="397">
        <f>'Tabelle Dashboard'!E285</f>
        <v>4.4999999999999998E-2</v>
      </c>
      <c r="G592" s="398">
        <f>'Tabelle Dashboard'!F285</f>
        <v>6.7000000000000002E-3</v>
      </c>
      <c r="H592" s="397">
        <f>'Tabelle Dashboard'!G285</f>
        <v>6.7000000000000002E-3</v>
      </c>
    </row>
    <row r="593" spans="1:8" x14ac:dyDescent="0.2">
      <c r="A593" s="381" t="str">
        <f t="shared" si="20"/>
        <v>T14</v>
      </c>
      <c r="B593" s="387" t="str">
        <f t="shared" ref="B593:B658" si="21">B548</f>
        <v>T=0s</v>
      </c>
      <c r="C593" s="395" t="str">
        <f>'Tabelle Dashboard'!B286</f>
        <v>Scenario 7</v>
      </c>
      <c r="D593" s="397">
        <f>'Tabelle Dashboard'!C286</f>
        <v>4.3999999999999997E-2</v>
      </c>
      <c r="E593" s="398">
        <f>'Tabelle Dashboard'!D286</f>
        <v>6.2E-2</v>
      </c>
      <c r="F593" s="397">
        <f>'Tabelle Dashboard'!E286</f>
        <v>4.3999999999999997E-2</v>
      </c>
      <c r="G593" s="398">
        <f>'Tabelle Dashboard'!F286</f>
        <v>6.7000000000000002E-3</v>
      </c>
      <c r="H593" s="397">
        <f>'Tabelle Dashboard'!G286</f>
        <v>6.6E-3</v>
      </c>
    </row>
    <row r="594" spans="1:8" x14ac:dyDescent="0.2">
      <c r="A594" s="381" t="str">
        <f t="shared" ref="A594:A657" si="22">A593</f>
        <v>T14</v>
      </c>
      <c r="B594" s="387" t="str">
        <f t="shared" si="21"/>
        <v>T=0s</v>
      </c>
      <c r="C594" s="395" t="str">
        <f>'Tabelle Dashboard'!B287</f>
        <v>Scenario 8</v>
      </c>
      <c r="D594" s="397">
        <f>'Tabelle Dashboard'!C287</f>
        <v>4.4999999999999998E-2</v>
      </c>
      <c r="E594" s="398">
        <f>'Tabelle Dashboard'!D287</f>
        <v>6.3E-2</v>
      </c>
      <c r="F594" s="397">
        <f>'Tabelle Dashboard'!E287</f>
        <v>4.4999999999999998E-2</v>
      </c>
      <c r="G594" s="398">
        <f>'Tabelle Dashboard'!F287</f>
        <v>6.7999999999999996E-3</v>
      </c>
      <c r="H594" s="397">
        <f>'Tabelle Dashboard'!G287</f>
        <v>6.7000000000000002E-3</v>
      </c>
    </row>
    <row r="595" spans="1:8" x14ac:dyDescent="0.2">
      <c r="A595" s="381" t="str">
        <f t="shared" si="22"/>
        <v>T14</v>
      </c>
      <c r="B595" s="387" t="str">
        <f t="shared" si="21"/>
        <v>T=0s</v>
      </c>
      <c r="C595" s="395" t="str">
        <f>'Tabelle Dashboard'!B288</f>
        <v>Scenario 9</v>
      </c>
      <c r="D595" s="397">
        <f>'Tabelle Dashboard'!C288</f>
        <v>4.7E-2</v>
      </c>
      <c r="E595" s="398">
        <f>'Tabelle Dashboard'!D288</f>
        <v>6.5000000000000002E-2</v>
      </c>
      <c r="F595" s="397">
        <f>'Tabelle Dashboard'!E288</f>
        <v>4.7E-2</v>
      </c>
      <c r="G595" s="398">
        <f>'Tabelle Dashboard'!F288</f>
        <v>7.0000000000000001E-3</v>
      </c>
      <c r="H595" s="397">
        <f>'Tabelle Dashboard'!G288</f>
        <v>7.0000000000000001E-3</v>
      </c>
    </row>
    <row r="596" spans="1:8" x14ac:dyDescent="0.2">
      <c r="A596" s="381" t="str">
        <f t="shared" si="22"/>
        <v>T14</v>
      </c>
      <c r="B596" s="387" t="str">
        <f t="shared" si="21"/>
        <v>T=0s</v>
      </c>
      <c r="C596" s="395" t="str">
        <f>'Tabelle Dashboard'!B289</f>
        <v>Scenario 10</v>
      </c>
      <c r="D596" s="397">
        <f>'Tabelle Dashboard'!C289</f>
        <v>4.7E-2</v>
      </c>
      <c r="E596" s="398">
        <f>'Tabelle Dashboard'!D289</f>
        <v>6.6000000000000003E-2</v>
      </c>
      <c r="F596" s="397">
        <f>'Tabelle Dashboard'!E289</f>
        <v>4.7E-2</v>
      </c>
      <c r="G596" s="398">
        <f>'Tabelle Dashboard'!F289</f>
        <v>7.1000000000000004E-3</v>
      </c>
      <c r="H596" s="397">
        <f>'Tabelle Dashboard'!G289</f>
        <v>7.0000000000000001E-3</v>
      </c>
    </row>
    <row r="597" spans="1:8" x14ac:dyDescent="0.2">
      <c r="A597" s="381" t="str">
        <f t="shared" si="22"/>
        <v>T14</v>
      </c>
      <c r="B597" s="387" t="str">
        <f t="shared" si="21"/>
        <v>T=0s</v>
      </c>
      <c r="C597" s="395" t="str">
        <f>'Tabelle Dashboard'!B290</f>
        <v>Scenario 11</v>
      </c>
      <c r="D597" s="397">
        <f>'Tabelle Dashboard'!C290</f>
        <v>4.4999999999999998E-2</v>
      </c>
      <c r="E597" s="398">
        <f>'Tabelle Dashboard'!D290</f>
        <v>6.3E-2</v>
      </c>
      <c r="F597" s="397">
        <f>'Tabelle Dashboard'!E290</f>
        <v>4.4999999999999998E-2</v>
      </c>
      <c r="G597" s="398">
        <f>'Tabelle Dashboard'!F290</f>
        <v>6.7999999999999996E-3</v>
      </c>
      <c r="H597" s="397">
        <f>'Tabelle Dashboard'!G290</f>
        <v>6.7999999999999996E-3</v>
      </c>
    </row>
    <row r="598" spans="1:8" x14ac:dyDescent="0.2">
      <c r="A598" s="381" t="str">
        <f t="shared" si="22"/>
        <v>T14</v>
      </c>
      <c r="B598" s="387" t="str">
        <f t="shared" si="21"/>
        <v>T=0s</v>
      </c>
      <c r="C598" s="395" t="str">
        <f>'Tabelle Dashboard'!B291</f>
        <v>Scenario 12</v>
      </c>
      <c r="D598" s="397">
        <f>'Tabelle Dashboard'!C291</f>
        <v>4.3999999999999997E-2</v>
      </c>
      <c r="E598" s="398">
        <f>'Tabelle Dashboard'!D291</f>
        <v>6.2E-2</v>
      </c>
      <c r="F598" s="397">
        <f>'Tabelle Dashboard'!E291</f>
        <v>4.3999999999999997E-2</v>
      </c>
      <c r="G598" s="398">
        <f>'Tabelle Dashboard'!F291</f>
        <v>6.7000000000000002E-3</v>
      </c>
      <c r="H598" s="397">
        <f>'Tabelle Dashboard'!G291</f>
        <v>6.7000000000000002E-3</v>
      </c>
    </row>
    <row r="599" spans="1:8" x14ac:dyDescent="0.2">
      <c r="A599" s="381" t="str">
        <f t="shared" si="22"/>
        <v>T14</v>
      </c>
      <c r="B599" s="387" t="str">
        <f t="shared" si="21"/>
        <v>T=0s</v>
      </c>
      <c r="C599" s="395" t="str">
        <f>'Tabelle Dashboard'!B292</f>
        <v>Scenario 13</v>
      </c>
      <c r="D599" s="397">
        <f>'Tabelle Dashboard'!C292</f>
        <v>4.7E-2</v>
      </c>
      <c r="E599" s="398">
        <f>'Tabelle Dashboard'!D292</f>
        <v>6.6000000000000003E-2</v>
      </c>
      <c r="F599" s="397">
        <f>'Tabelle Dashboard'!E292</f>
        <v>4.7E-2</v>
      </c>
      <c r="G599" s="398">
        <f>'Tabelle Dashboard'!F292</f>
        <v>7.0000000000000001E-3</v>
      </c>
      <c r="H599" s="397">
        <f>'Tabelle Dashboard'!G292</f>
        <v>7.0000000000000001E-3</v>
      </c>
    </row>
    <row r="600" spans="1:8" x14ac:dyDescent="0.2">
      <c r="A600" s="381" t="str">
        <f t="shared" si="22"/>
        <v>T14</v>
      </c>
      <c r="B600" s="387" t="str">
        <f t="shared" si="21"/>
        <v>T=0s</v>
      </c>
      <c r="C600" s="395" t="str">
        <f>'Tabelle Dashboard'!B293</f>
        <v>Scenario 14</v>
      </c>
      <c r="D600" s="397">
        <f>'Tabelle Dashboard'!C293</f>
        <v>4.4999999999999998E-2</v>
      </c>
      <c r="E600" s="398">
        <f>'Tabelle Dashboard'!D293</f>
        <v>6.4000000000000001E-2</v>
      </c>
      <c r="F600" s="397">
        <f>'Tabelle Dashboard'!E293</f>
        <v>4.4999999999999998E-2</v>
      </c>
      <c r="G600" s="398">
        <f>'Tabelle Dashboard'!F293</f>
        <v>6.8999999999999999E-3</v>
      </c>
      <c r="H600" s="397">
        <f>'Tabelle Dashboard'!G293</f>
        <v>6.7999999999999996E-3</v>
      </c>
    </row>
    <row r="601" spans="1:8" x14ac:dyDescent="0.2">
      <c r="A601" s="381" t="str">
        <f t="shared" si="22"/>
        <v>T14</v>
      </c>
      <c r="B601" s="387" t="str">
        <f t="shared" si="21"/>
        <v>T=0s</v>
      </c>
      <c r="C601" s="395" t="str">
        <f>'Tabelle Dashboard'!B294</f>
        <v>Scenario 15</v>
      </c>
      <c r="D601" s="397">
        <f>'Tabelle Dashboard'!C294</f>
        <v>4.5999999999999999E-2</v>
      </c>
      <c r="E601" s="398">
        <f>'Tabelle Dashboard'!D294</f>
        <v>6.4000000000000001E-2</v>
      </c>
      <c r="F601" s="397">
        <f>'Tabelle Dashboard'!E294</f>
        <v>4.4999999999999998E-2</v>
      </c>
      <c r="G601" s="398">
        <f>'Tabelle Dashboard'!F294</f>
        <v>6.8999999999999999E-3</v>
      </c>
      <c r="H601" s="397">
        <f>'Tabelle Dashboard'!G294</f>
        <v>6.8999999999999999E-3</v>
      </c>
    </row>
    <row r="602" spans="1:8" x14ac:dyDescent="0.2">
      <c r="A602" s="381" t="str">
        <f t="shared" si="22"/>
        <v>T14</v>
      </c>
      <c r="B602" s="387" t="str">
        <f t="shared" si="21"/>
        <v>T=1s</v>
      </c>
      <c r="C602" s="395" t="str">
        <f>'Tabelle Dashboard'!J280</f>
        <v>Scenario 1</v>
      </c>
      <c r="D602" s="397">
        <f>'Tabelle Dashboard'!K280</f>
        <v>4.4999999999999998E-2</v>
      </c>
      <c r="E602" s="398">
        <f>'Tabelle Dashboard'!L280</f>
        <v>6.3E-2</v>
      </c>
      <c r="F602" s="397">
        <f>'Tabelle Dashboard'!M280</f>
        <v>4.4999999999999998E-2</v>
      </c>
      <c r="G602" s="398">
        <f>'Tabelle Dashboard'!N280</f>
        <v>6.7999999999999996E-3</v>
      </c>
      <c r="H602" s="397">
        <f>'Tabelle Dashboard'!O280</f>
        <v>6.7999999999999996E-3</v>
      </c>
    </row>
    <row r="603" spans="1:8" x14ac:dyDescent="0.2">
      <c r="A603" s="381" t="str">
        <f t="shared" si="22"/>
        <v>T14</v>
      </c>
      <c r="B603" s="387" t="str">
        <f t="shared" si="21"/>
        <v>T=1s</v>
      </c>
      <c r="C603" s="395" t="str">
        <f>'Tabelle Dashboard'!J281</f>
        <v>Scenario 2</v>
      </c>
      <c r="D603" s="397">
        <f>'Tabelle Dashboard'!K281</f>
        <v>4.3999999999999997E-2</v>
      </c>
      <c r="E603" s="398">
        <f>'Tabelle Dashboard'!L281</f>
        <v>6.0999999999999999E-2</v>
      </c>
      <c r="F603" s="397">
        <f>'Tabelle Dashboard'!M281</f>
        <v>4.3999999999999997E-2</v>
      </c>
      <c r="G603" s="398">
        <f>'Tabelle Dashboard'!N281</f>
        <v>6.6E-3</v>
      </c>
      <c r="H603" s="397">
        <f>'Tabelle Dashboard'!O281</f>
        <v>6.6E-3</v>
      </c>
    </row>
    <row r="604" spans="1:8" x14ac:dyDescent="0.2">
      <c r="A604" s="381" t="str">
        <f t="shared" si="22"/>
        <v>T14</v>
      </c>
      <c r="B604" s="387" t="str">
        <f t="shared" si="21"/>
        <v>T=1s</v>
      </c>
      <c r="C604" s="395" t="str">
        <f>'Tabelle Dashboard'!J282</f>
        <v>Scenario 3</v>
      </c>
      <c r="D604" s="397">
        <f>'Tabelle Dashboard'!K282</f>
        <v>4.5999999999999999E-2</v>
      </c>
      <c r="E604" s="398">
        <f>'Tabelle Dashboard'!L282</f>
        <v>6.5000000000000002E-2</v>
      </c>
      <c r="F604" s="397">
        <f>'Tabelle Dashboard'!M282</f>
        <v>4.5999999999999999E-2</v>
      </c>
      <c r="G604" s="398">
        <f>'Tabelle Dashboard'!N282</f>
        <v>6.8999999999999999E-3</v>
      </c>
      <c r="H604" s="397">
        <f>'Tabelle Dashboard'!O282</f>
        <v>6.8999999999999999E-3</v>
      </c>
    </row>
    <row r="605" spans="1:8" x14ac:dyDescent="0.2">
      <c r="A605" s="381" t="str">
        <f t="shared" si="22"/>
        <v>T14</v>
      </c>
      <c r="B605" s="387" t="str">
        <f t="shared" si="21"/>
        <v>T=1s</v>
      </c>
      <c r="C605" s="395" t="str">
        <f>'Tabelle Dashboard'!J283</f>
        <v>Scenario 4</v>
      </c>
      <c r="D605" s="397">
        <f>'Tabelle Dashboard'!K283</f>
        <v>4.5999999999999999E-2</v>
      </c>
      <c r="E605" s="398">
        <f>'Tabelle Dashboard'!L283</f>
        <v>6.4000000000000001E-2</v>
      </c>
      <c r="F605" s="397">
        <f>'Tabelle Dashboard'!M283</f>
        <v>4.5999999999999999E-2</v>
      </c>
      <c r="G605" s="398">
        <f>'Tabelle Dashboard'!N283</f>
        <v>6.8999999999999999E-3</v>
      </c>
      <c r="H605" s="397">
        <f>'Tabelle Dashboard'!O283</f>
        <v>6.8999999999999999E-3</v>
      </c>
    </row>
    <row r="606" spans="1:8" x14ac:dyDescent="0.2">
      <c r="A606" s="381" t="str">
        <f t="shared" si="22"/>
        <v>T14</v>
      </c>
      <c r="B606" s="387" t="str">
        <f t="shared" si="21"/>
        <v>T=1s</v>
      </c>
      <c r="C606" s="395" t="str">
        <f>'Tabelle Dashboard'!J284</f>
        <v>Scenario 5</v>
      </c>
      <c r="D606" s="397">
        <f>'Tabelle Dashboard'!K284</f>
        <v>4.4999999999999998E-2</v>
      </c>
      <c r="E606" s="398">
        <f>'Tabelle Dashboard'!L284</f>
        <v>6.4000000000000001E-2</v>
      </c>
      <c r="F606" s="397">
        <f>'Tabelle Dashboard'!M284</f>
        <v>4.4999999999999998E-2</v>
      </c>
      <c r="G606" s="398">
        <f>'Tabelle Dashboard'!N284</f>
        <v>6.8999999999999999E-3</v>
      </c>
      <c r="H606" s="397">
        <f>'Tabelle Dashboard'!O284</f>
        <v>6.7999999999999996E-3</v>
      </c>
    </row>
    <row r="607" spans="1:8" x14ac:dyDescent="0.2">
      <c r="A607" s="381" t="str">
        <f t="shared" si="22"/>
        <v>T14</v>
      </c>
      <c r="B607" s="387" t="str">
        <f t="shared" si="21"/>
        <v>T=1s</v>
      </c>
      <c r="C607" s="395" t="str">
        <f>'Tabelle Dashboard'!J285</f>
        <v>Scenario 6</v>
      </c>
      <c r="D607" s="397">
        <f>'Tabelle Dashboard'!K285</f>
        <v>4.5999999999999999E-2</v>
      </c>
      <c r="E607" s="398">
        <f>'Tabelle Dashboard'!L285</f>
        <v>6.4000000000000001E-2</v>
      </c>
      <c r="F607" s="397">
        <f>'Tabelle Dashboard'!M285</f>
        <v>4.5999999999999999E-2</v>
      </c>
      <c r="G607" s="398">
        <f>'Tabelle Dashboard'!N285</f>
        <v>6.8999999999999999E-3</v>
      </c>
      <c r="H607" s="397">
        <f>'Tabelle Dashboard'!O285</f>
        <v>6.8999999999999999E-3</v>
      </c>
    </row>
    <row r="608" spans="1:8" x14ac:dyDescent="0.2">
      <c r="A608" s="381" t="str">
        <f t="shared" si="22"/>
        <v>T14</v>
      </c>
      <c r="B608" s="387" t="str">
        <f t="shared" si="21"/>
        <v>T=1s</v>
      </c>
      <c r="C608" s="395" t="str">
        <f>'Tabelle Dashboard'!J286</f>
        <v>Scenario 7</v>
      </c>
      <c r="D608" s="397">
        <f>'Tabelle Dashboard'!K286</f>
        <v>4.4999999999999998E-2</v>
      </c>
      <c r="E608" s="398">
        <f>'Tabelle Dashboard'!L286</f>
        <v>6.3E-2</v>
      </c>
      <c r="F608" s="397">
        <f>'Tabelle Dashboard'!M286</f>
        <v>4.4999999999999998E-2</v>
      </c>
      <c r="G608" s="398">
        <f>'Tabelle Dashboard'!N286</f>
        <v>6.7000000000000002E-3</v>
      </c>
      <c r="H608" s="397">
        <f>'Tabelle Dashboard'!O286</f>
        <v>6.7000000000000002E-3</v>
      </c>
    </row>
    <row r="609" spans="1:8" x14ac:dyDescent="0.2">
      <c r="A609" s="381" t="str">
        <f t="shared" si="22"/>
        <v>T14</v>
      </c>
      <c r="B609" s="387" t="str">
        <f t="shared" si="21"/>
        <v>T=1s</v>
      </c>
      <c r="C609" s="395" t="str">
        <f>'Tabelle Dashboard'!J287</f>
        <v>Scenario 8</v>
      </c>
      <c r="D609" s="397">
        <f>'Tabelle Dashboard'!K287</f>
        <v>4.4999999999999998E-2</v>
      </c>
      <c r="E609" s="398">
        <f>'Tabelle Dashboard'!L287</f>
        <v>6.4000000000000001E-2</v>
      </c>
      <c r="F609" s="397">
        <f>'Tabelle Dashboard'!M287</f>
        <v>4.4999999999999998E-2</v>
      </c>
      <c r="G609" s="398">
        <f>'Tabelle Dashboard'!N287</f>
        <v>6.7999999999999996E-3</v>
      </c>
      <c r="H609" s="397">
        <f>'Tabelle Dashboard'!O287</f>
        <v>6.7999999999999996E-3</v>
      </c>
    </row>
    <row r="610" spans="1:8" x14ac:dyDescent="0.2">
      <c r="A610" s="381" t="str">
        <f t="shared" si="22"/>
        <v>T14</v>
      </c>
      <c r="B610" s="387" t="str">
        <f t="shared" si="21"/>
        <v>T=1s</v>
      </c>
      <c r="C610" s="395" t="str">
        <f>'Tabelle Dashboard'!J288</f>
        <v>Scenario 9</v>
      </c>
      <c r="D610" s="397">
        <f>'Tabelle Dashboard'!K288</f>
        <v>4.5999999999999999E-2</v>
      </c>
      <c r="E610" s="398">
        <f>'Tabelle Dashboard'!L288</f>
        <v>6.4000000000000001E-2</v>
      </c>
      <c r="F610" s="397">
        <f>'Tabelle Dashboard'!M288</f>
        <v>4.5999999999999999E-2</v>
      </c>
      <c r="G610" s="398">
        <f>'Tabelle Dashboard'!N288</f>
        <v>6.7999999999999996E-3</v>
      </c>
      <c r="H610" s="397">
        <f>'Tabelle Dashboard'!O288</f>
        <v>6.7999999999999996E-3</v>
      </c>
    </row>
    <row r="611" spans="1:8" x14ac:dyDescent="0.2">
      <c r="A611" s="381" t="str">
        <f t="shared" si="22"/>
        <v>T14</v>
      </c>
      <c r="B611" s="387" t="str">
        <f t="shared" si="21"/>
        <v>T=1s</v>
      </c>
      <c r="C611" s="395" t="str">
        <f>'Tabelle Dashboard'!J289</f>
        <v>Scenario 10</v>
      </c>
      <c r="D611" s="397">
        <f>'Tabelle Dashboard'!K289</f>
        <v>4.7E-2</v>
      </c>
      <c r="E611" s="398">
        <f>'Tabelle Dashboard'!L289</f>
        <v>6.6000000000000003E-2</v>
      </c>
      <c r="F611" s="397">
        <f>'Tabelle Dashboard'!M289</f>
        <v>4.7E-2</v>
      </c>
      <c r="G611" s="398">
        <f>'Tabelle Dashboard'!N289</f>
        <v>7.1000000000000004E-3</v>
      </c>
      <c r="H611" s="397">
        <f>'Tabelle Dashboard'!O289</f>
        <v>7.1000000000000004E-3</v>
      </c>
    </row>
    <row r="612" spans="1:8" x14ac:dyDescent="0.2">
      <c r="A612" s="381" t="str">
        <f t="shared" si="22"/>
        <v>T14</v>
      </c>
      <c r="B612" s="387" t="str">
        <f t="shared" si="21"/>
        <v>T=1s</v>
      </c>
      <c r="C612" s="395" t="str">
        <f>'Tabelle Dashboard'!J290</f>
        <v>Scenario 11</v>
      </c>
      <c r="D612" s="397">
        <f>'Tabelle Dashboard'!K290</f>
        <v>4.4999999999999998E-2</v>
      </c>
      <c r="E612" s="398">
        <f>'Tabelle Dashboard'!L290</f>
        <v>6.4000000000000001E-2</v>
      </c>
      <c r="F612" s="397">
        <f>'Tabelle Dashboard'!M290</f>
        <v>4.4999999999999998E-2</v>
      </c>
      <c r="G612" s="398">
        <f>'Tabelle Dashboard'!N290</f>
        <v>6.8999999999999999E-3</v>
      </c>
      <c r="H612" s="397">
        <f>'Tabelle Dashboard'!O290</f>
        <v>6.7999999999999996E-3</v>
      </c>
    </row>
    <row r="613" spans="1:8" x14ac:dyDescent="0.2">
      <c r="A613" s="381" t="str">
        <f t="shared" si="22"/>
        <v>T14</v>
      </c>
      <c r="B613" s="387" t="str">
        <f t="shared" si="21"/>
        <v>T=1s</v>
      </c>
      <c r="C613" s="395" t="str">
        <f>'Tabelle Dashboard'!J291</f>
        <v>Scenario 12</v>
      </c>
      <c r="D613" s="397">
        <f>'Tabelle Dashboard'!K291</f>
        <v>4.3999999999999997E-2</v>
      </c>
      <c r="E613" s="398">
        <f>'Tabelle Dashboard'!L291</f>
        <v>6.2E-2</v>
      </c>
      <c r="F613" s="397">
        <f>'Tabelle Dashboard'!M291</f>
        <v>4.3999999999999997E-2</v>
      </c>
      <c r="G613" s="398">
        <f>'Tabelle Dashboard'!N291</f>
        <v>6.7000000000000002E-3</v>
      </c>
      <c r="H613" s="397">
        <f>'Tabelle Dashboard'!O291</f>
        <v>6.7000000000000002E-3</v>
      </c>
    </row>
    <row r="614" spans="1:8" x14ac:dyDescent="0.2">
      <c r="A614" s="381" t="str">
        <f t="shared" si="22"/>
        <v>T14</v>
      </c>
      <c r="B614" s="387" t="str">
        <f t="shared" si="21"/>
        <v>T=1s</v>
      </c>
      <c r="C614" s="395" t="str">
        <f>'Tabelle Dashboard'!J292</f>
        <v>Scenario 13</v>
      </c>
      <c r="D614" s="397">
        <f>'Tabelle Dashboard'!K292</f>
        <v>4.7E-2</v>
      </c>
      <c r="E614" s="398">
        <f>'Tabelle Dashboard'!L292</f>
        <v>6.6000000000000003E-2</v>
      </c>
      <c r="F614" s="397">
        <f>'Tabelle Dashboard'!M292</f>
        <v>4.7E-2</v>
      </c>
      <c r="G614" s="398">
        <f>'Tabelle Dashboard'!N292</f>
        <v>7.1000000000000004E-3</v>
      </c>
      <c r="H614" s="397">
        <f>'Tabelle Dashboard'!O292</f>
        <v>7.1000000000000004E-3</v>
      </c>
    </row>
    <row r="615" spans="1:8" x14ac:dyDescent="0.2">
      <c r="A615" s="381" t="str">
        <f t="shared" si="22"/>
        <v>T14</v>
      </c>
      <c r="B615" s="387" t="str">
        <f t="shared" si="21"/>
        <v>T=1s</v>
      </c>
      <c r="C615" s="395" t="str">
        <f>'Tabelle Dashboard'!J293</f>
        <v>Scenario 14</v>
      </c>
      <c r="D615" s="397">
        <f>'Tabelle Dashboard'!K293</f>
        <v>4.4999999999999998E-2</v>
      </c>
      <c r="E615" s="398">
        <f>'Tabelle Dashboard'!L293</f>
        <v>6.4000000000000001E-2</v>
      </c>
      <c r="F615" s="397">
        <f>'Tabelle Dashboard'!M293</f>
        <v>4.4999999999999998E-2</v>
      </c>
      <c r="G615" s="398">
        <f>'Tabelle Dashboard'!N293</f>
        <v>6.8999999999999999E-3</v>
      </c>
      <c r="H615" s="397">
        <f>'Tabelle Dashboard'!O293</f>
        <v>6.8999999999999999E-3</v>
      </c>
    </row>
    <row r="616" spans="1:8" x14ac:dyDescent="0.2">
      <c r="A616" s="381" t="str">
        <f t="shared" si="22"/>
        <v>T14</v>
      </c>
      <c r="B616" s="387" t="str">
        <f t="shared" si="21"/>
        <v>T=1s</v>
      </c>
      <c r="C616" s="395" t="str">
        <f>'Tabelle Dashboard'!J294</f>
        <v>Scenario 15</v>
      </c>
      <c r="D616" s="397">
        <f>'Tabelle Dashboard'!K294</f>
        <v>4.5999999999999999E-2</v>
      </c>
      <c r="E616" s="398">
        <f>'Tabelle Dashboard'!L294</f>
        <v>6.4000000000000001E-2</v>
      </c>
      <c r="F616" s="397">
        <f>'Tabelle Dashboard'!M294</f>
        <v>4.5999999999999999E-2</v>
      </c>
      <c r="G616" s="398">
        <f>'Tabelle Dashboard'!N294</f>
        <v>7.0000000000000001E-3</v>
      </c>
      <c r="H616" s="397">
        <f>'Tabelle Dashboard'!O294</f>
        <v>7.0000000000000001E-3</v>
      </c>
    </row>
    <row r="617" spans="1:8" x14ac:dyDescent="0.2">
      <c r="A617" s="381" t="str">
        <f t="shared" si="22"/>
        <v>T14</v>
      </c>
      <c r="B617" s="387" t="str">
        <f t="shared" si="21"/>
        <v>T=2s</v>
      </c>
      <c r="C617" s="395" t="str">
        <f>'Tabelle Dashboard'!R280</f>
        <v>Scenario 1</v>
      </c>
      <c r="D617" s="397">
        <f>'Tabelle Dashboard'!S280</f>
        <v>4.3999999999999997E-2</v>
      </c>
      <c r="E617" s="398">
        <f>'Tabelle Dashboard'!T280</f>
        <v>6.3E-2</v>
      </c>
      <c r="F617" s="397">
        <f>'Tabelle Dashboard'!U280</f>
        <v>4.3999999999999997E-2</v>
      </c>
      <c r="G617" s="398">
        <f>'Tabelle Dashboard'!V280</f>
        <v>6.7000000000000002E-3</v>
      </c>
      <c r="H617" s="397">
        <f>'Tabelle Dashboard'!W280</f>
        <v>6.7000000000000002E-3</v>
      </c>
    </row>
    <row r="618" spans="1:8" x14ac:dyDescent="0.2">
      <c r="A618" s="381" t="str">
        <f t="shared" si="22"/>
        <v>T14</v>
      </c>
      <c r="B618" s="387" t="str">
        <f t="shared" si="21"/>
        <v>T=2s</v>
      </c>
      <c r="C618" s="395" t="str">
        <f>'Tabelle Dashboard'!R281</f>
        <v>Scenario 2</v>
      </c>
      <c r="D618" s="397">
        <f>'Tabelle Dashboard'!S281</f>
        <v>4.4999999999999998E-2</v>
      </c>
      <c r="E618" s="398">
        <f>'Tabelle Dashboard'!T281</f>
        <v>6.4000000000000001E-2</v>
      </c>
      <c r="F618" s="397">
        <f>'Tabelle Dashboard'!U281</f>
        <v>4.4999999999999998E-2</v>
      </c>
      <c r="G618" s="398">
        <f>'Tabelle Dashboard'!V281</f>
        <v>6.7999999999999996E-3</v>
      </c>
      <c r="H618" s="397">
        <f>'Tabelle Dashboard'!W281</f>
        <v>6.7999999999999996E-3</v>
      </c>
    </row>
    <row r="619" spans="1:8" x14ac:dyDescent="0.2">
      <c r="A619" s="381" t="str">
        <f t="shared" si="22"/>
        <v>T14</v>
      </c>
      <c r="B619" s="387" t="str">
        <f t="shared" si="21"/>
        <v>T=2s</v>
      </c>
      <c r="C619" s="395" t="str">
        <f>'Tabelle Dashboard'!R282</f>
        <v>Scenario 3</v>
      </c>
      <c r="D619" s="397">
        <f>'Tabelle Dashboard'!S282</f>
        <v>4.4999999999999998E-2</v>
      </c>
      <c r="E619" s="398">
        <f>'Tabelle Dashboard'!T282</f>
        <v>6.4000000000000001E-2</v>
      </c>
      <c r="F619" s="397">
        <f>'Tabelle Dashboard'!U282</f>
        <v>4.4999999999999998E-2</v>
      </c>
      <c r="G619" s="398">
        <f>'Tabelle Dashboard'!V282</f>
        <v>6.8999999999999999E-3</v>
      </c>
      <c r="H619" s="397">
        <f>'Tabelle Dashboard'!W282</f>
        <v>6.8999999999999999E-3</v>
      </c>
    </row>
    <row r="620" spans="1:8" x14ac:dyDescent="0.2">
      <c r="A620" s="381" t="str">
        <f t="shared" si="22"/>
        <v>T14</v>
      </c>
      <c r="B620" s="387" t="str">
        <f t="shared" si="21"/>
        <v>T=2s</v>
      </c>
      <c r="C620" s="395" t="str">
        <f>'Tabelle Dashboard'!R283</f>
        <v>Scenario 4</v>
      </c>
      <c r="D620" s="397">
        <f>'Tabelle Dashboard'!S283</f>
        <v>4.4999999999999998E-2</v>
      </c>
      <c r="E620" s="398">
        <f>'Tabelle Dashboard'!T283</f>
        <v>6.4000000000000001E-2</v>
      </c>
      <c r="F620" s="397">
        <f>'Tabelle Dashboard'!U283</f>
        <v>4.4999999999999998E-2</v>
      </c>
      <c r="G620" s="398">
        <f>'Tabelle Dashboard'!V283</f>
        <v>6.7999999999999996E-3</v>
      </c>
      <c r="H620" s="397">
        <f>'Tabelle Dashboard'!W283</f>
        <v>6.8999999999999999E-3</v>
      </c>
    </row>
    <row r="621" spans="1:8" x14ac:dyDescent="0.2">
      <c r="A621" s="381" t="str">
        <f t="shared" si="22"/>
        <v>T14</v>
      </c>
      <c r="B621" s="387" t="str">
        <f t="shared" si="21"/>
        <v>T=2s</v>
      </c>
      <c r="C621" s="395" t="str">
        <f>'Tabelle Dashboard'!R284</f>
        <v>Scenario 5</v>
      </c>
      <c r="D621" s="397">
        <f>'Tabelle Dashboard'!S284</f>
        <v>4.4999999999999998E-2</v>
      </c>
      <c r="E621" s="398">
        <f>'Tabelle Dashboard'!T284</f>
        <v>6.4000000000000001E-2</v>
      </c>
      <c r="F621" s="397">
        <f>'Tabelle Dashboard'!U284</f>
        <v>4.4999999999999998E-2</v>
      </c>
      <c r="G621" s="398">
        <f>'Tabelle Dashboard'!V284</f>
        <v>6.7999999999999996E-3</v>
      </c>
      <c r="H621" s="397">
        <f>'Tabelle Dashboard'!W284</f>
        <v>6.7999999999999996E-3</v>
      </c>
    </row>
    <row r="622" spans="1:8" x14ac:dyDescent="0.2">
      <c r="A622" s="381" t="str">
        <f t="shared" si="22"/>
        <v>T14</v>
      </c>
      <c r="B622" s="387" t="str">
        <f t="shared" si="21"/>
        <v>T=2s</v>
      </c>
      <c r="C622" s="395" t="str">
        <f>'Tabelle Dashboard'!R285</f>
        <v>Scenario 6</v>
      </c>
      <c r="D622" s="397">
        <f>'Tabelle Dashboard'!S285</f>
        <v>4.4999999999999998E-2</v>
      </c>
      <c r="E622" s="398">
        <f>'Tabelle Dashboard'!T285</f>
        <v>6.4000000000000001E-2</v>
      </c>
      <c r="F622" s="397">
        <f>'Tabelle Dashboard'!U285</f>
        <v>4.4999999999999998E-2</v>
      </c>
      <c r="G622" s="398">
        <f>'Tabelle Dashboard'!V285</f>
        <v>6.8999999999999999E-3</v>
      </c>
      <c r="H622" s="397">
        <f>'Tabelle Dashboard'!W285</f>
        <v>6.8999999999999999E-3</v>
      </c>
    </row>
    <row r="623" spans="1:8" x14ac:dyDescent="0.2">
      <c r="A623" s="381" t="str">
        <f t="shared" si="22"/>
        <v>T14</v>
      </c>
      <c r="B623" s="387" t="str">
        <f t="shared" si="21"/>
        <v>T=2s</v>
      </c>
      <c r="C623" s="395" t="str">
        <f>'Tabelle Dashboard'!R286</f>
        <v>Scenario 7</v>
      </c>
      <c r="D623" s="397">
        <f>'Tabelle Dashboard'!S286</f>
        <v>4.3999999999999997E-2</v>
      </c>
      <c r="E623" s="398">
        <f>'Tabelle Dashboard'!T286</f>
        <v>6.2E-2</v>
      </c>
      <c r="F623" s="397">
        <f>'Tabelle Dashboard'!U286</f>
        <v>4.3999999999999997E-2</v>
      </c>
      <c r="G623" s="398">
        <f>'Tabelle Dashboard'!V286</f>
        <v>6.7000000000000002E-3</v>
      </c>
      <c r="H623" s="397">
        <f>'Tabelle Dashboard'!W286</f>
        <v>6.7000000000000002E-3</v>
      </c>
    </row>
    <row r="624" spans="1:8" x14ac:dyDescent="0.2">
      <c r="A624" s="381" t="str">
        <f t="shared" si="22"/>
        <v>T14</v>
      </c>
      <c r="B624" s="387" t="str">
        <f t="shared" si="21"/>
        <v>T=2s</v>
      </c>
      <c r="C624" s="395" t="str">
        <f>'Tabelle Dashboard'!R287</f>
        <v>Scenario 8</v>
      </c>
      <c r="D624" s="397">
        <f>'Tabelle Dashboard'!S287</f>
        <v>4.4999999999999998E-2</v>
      </c>
      <c r="E624" s="398">
        <f>'Tabelle Dashboard'!T287</f>
        <v>6.3E-2</v>
      </c>
      <c r="F624" s="397">
        <f>'Tabelle Dashboard'!U287</f>
        <v>4.4999999999999998E-2</v>
      </c>
      <c r="G624" s="398">
        <f>'Tabelle Dashboard'!V287</f>
        <v>6.7000000000000002E-3</v>
      </c>
      <c r="H624" s="397">
        <f>'Tabelle Dashboard'!W287</f>
        <v>6.7000000000000002E-3</v>
      </c>
    </row>
    <row r="625" spans="1:8" x14ac:dyDescent="0.2">
      <c r="A625" s="381" t="str">
        <f t="shared" si="22"/>
        <v>T14</v>
      </c>
      <c r="B625" s="387" t="str">
        <f t="shared" si="21"/>
        <v>T=2s</v>
      </c>
      <c r="C625" s="395" t="str">
        <f>'Tabelle Dashboard'!R288</f>
        <v>Scenario 9</v>
      </c>
      <c r="D625" s="397">
        <f>'Tabelle Dashboard'!S288</f>
        <v>4.3999999999999997E-2</v>
      </c>
      <c r="E625" s="398">
        <f>'Tabelle Dashboard'!T288</f>
        <v>6.0999999999999999E-2</v>
      </c>
      <c r="F625" s="397">
        <f>'Tabelle Dashboard'!U288</f>
        <v>4.3999999999999997E-2</v>
      </c>
      <c r="G625" s="398">
        <f>'Tabelle Dashboard'!V288</f>
        <v>6.6E-3</v>
      </c>
      <c r="H625" s="397">
        <f>'Tabelle Dashboard'!W288</f>
        <v>6.4999999999999997E-3</v>
      </c>
    </row>
    <row r="626" spans="1:8" x14ac:dyDescent="0.2">
      <c r="A626" s="381" t="str">
        <f t="shared" si="22"/>
        <v>T14</v>
      </c>
      <c r="B626" s="387" t="str">
        <f t="shared" si="21"/>
        <v>T=2s</v>
      </c>
      <c r="C626" s="395" t="str">
        <f>'Tabelle Dashboard'!R289</f>
        <v>Scenario 10</v>
      </c>
      <c r="D626" s="397">
        <f>'Tabelle Dashboard'!S289</f>
        <v>4.5999999999999999E-2</v>
      </c>
      <c r="E626" s="398">
        <f>'Tabelle Dashboard'!T289</f>
        <v>6.5000000000000002E-2</v>
      </c>
      <c r="F626" s="397">
        <f>'Tabelle Dashboard'!U289</f>
        <v>4.5999999999999999E-2</v>
      </c>
      <c r="G626" s="398">
        <f>'Tabelle Dashboard'!V289</f>
        <v>6.8999999999999999E-3</v>
      </c>
      <c r="H626" s="397">
        <f>'Tabelle Dashboard'!W289</f>
        <v>6.8999999999999999E-3</v>
      </c>
    </row>
    <row r="627" spans="1:8" x14ac:dyDescent="0.2">
      <c r="A627" s="381" t="str">
        <f t="shared" si="22"/>
        <v>T14</v>
      </c>
      <c r="B627" s="387" t="str">
        <f t="shared" si="21"/>
        <v>T=2s</v>
      </c>
      <c r="C627" s="395" t="str">
        <f>'Tabelle Dashboard'!R290</f>
        <v>Scenario 11</v>
      </c>
      <c r="D627" s="397">
        <f>'Tabelle Dashboard'!S290</f>
        <v>4.4999999999999998E-2</v>
      </c>
      <c r="E627" s="398">
        <f>'Tabelle Dashboard'!T290</f>
        <v>6.3E-2</v>
      </c>
      <c r="F627" s="397">
        <f>'Tabelle Dashboard'!U290</f>
        <v>4.4999999999999998E-2</v>
      </c>
      <c r="G627" s="398">
        <f>'Tabelle Dashboard'!V290</f>
        <v>6.7000000000000002E-3</v>
      </c>
      <c r="H627" s="397">
        <f>'Tabelle Dashboard'!W290</f>
        <v>6.7000000000000002E-3</v>
      </c>
    </row>
    <row r="628" spans="1:8" x14ac:dyDescent="0.2">
      <c r="A628" s="381" t="str">
        <f t="shared" si="22"/>
        <v>T14</v>
      </c>
      <c r="B628" s="387" t="str">
        <f t="shared" si="21"/>
        <v>T=2s</v>
      </c>
      <c r="C628" s="395" t="str">
        <f>'Tabelle Dashboard'!R291</f>
        <v>Scenario 12</v>
      </c>
      <c r="D628" s="397">
        <f>'Tabelle Dashboard'!S291</f>
        <v>4.3999999999999997E-2</v>
      </c>
      <c r="E628" s="398">
        <f>'Tabelle Dashboard'!T291</f>
        <v>6.0999999999999999E-2</v>
      </c>
      <c r="F628" s="397">
        <f>'Tabelle Dashboard'!U291</f>
        <v>4.3999999999999997E-2</v>
      </c>
      <c r="G628" s="398">
        <f>'Tabelle Dashboard'!V291</f>
        <v>6.6E-3</v>
      </c>
      <c r="H628" s="397">
        <f>'Tabelle Dashboard'!W291</f>
        <v>6.7000000000000002E-3</v>
      </c>
    </row>
    <row r="629" spans="1:8" x14ac:dyDescent="0.2">
      <c r="A629" s="381" t="str">
        <f t="shared" si="22"/>
        <v>T14</v>
      </c>
      <c r="B629" s="387" t="str">
        <f t="shared" si="21"/>
        <v>T=2s</v>
      </c>
      <c r="C629" s="395" t="str">
        <f>'Tabelle Dashboard'!R292</f>
        <v>Scenario 13</v>
      </c>
      <c r="D629" s="397">
        <f>'Tabelle Dashboard'!S292</f>
        <v>4.5999999999999999E-2</v>
      </c>
      <c r="E629" s="398">
        <f>'Tabelle Dashboard'!T292</f>
        <v>6.5000000000000002E-2</v>
      </c>
      <c r="F629" s="397">
        <f>'Tabelle Dashboard'!U292</f>
        <v>4.5999999999999999E-2</v>
      </c>
      <c r="G629" s="398">
        <f>'Tabelle Dashboard'!V292</f>
        <v>6.8999999999999999E-3</v>
      </c>
      <c r="H629" s="397">
        <f>'Tabelle Dashboard'!W292</f>
        <v>6.8999999999999999E-3</v>
      </c>
    </row>
    <row r="630" spans="1:8" x14ac:dyDescent="0.2">
      <c r="A630" s="381" t="str">
        <f t="shared" si="22"/>
        <v>T14</v>
      </c>
      <c r="B630" s="387" t="str">
        <f t="shared" si="21"/>
        <v>T=2s</v>
      </c>
      <c r="C630" s="395" t="str">
        <f>'Tabelle Dashboard'!R293</f>
        <v>Scenario 14</v>
      </c>
      <c r="D630" s="397">
        <f>'Tabelle Dashboard'!S293</f>
        <v>4.4999999999999998E-2</v>
      </c>
      <c r="E630" s="398">
        <f>'Tabelle Dashboard'!T293</f>
        <v>6.3E-2</v>
      </c>
      <c r="F630" s="397">
        <f>'Tabelle Dashboard'!U293</f>
        <v>4.4999999999999998E-2</v>
      </c>
      <c r="G630" s="398">
        <f>'Tabelle Dashboard'!V293</f>
        <v>6.7000000000000002E-3</v>
      </c>
      <c r="H630" s="397">
        <f>'Tabelle Dashboard'!W293</f>
        <v>6.7000000000000002E-3</v>
      </c>
    </row>
    <row r="631" spans="1:8" x14ac:dyDescent="0.2">
      <c r="A631" s="381" t="str">
        <f t="shared" si="22"/>
        <v>T14</v>
      </c>
      <c r="B631" s="387" t="str">
        <f t="shared" si="21"/>
        <v>T=2s</v>
      </c>
      <c r="C631" s="395" t="str">
        <f>'Tabelle Dashboard'!R294</f>
        <v>Scenario 15</v>
      </c>
      <c r="D631" s="397">
        <f>'Tabelle Dashboard'!S294</f>
        <v>4.4999999999999998E-2</v>
      </c>
      <c r="E631" s="398">
        <f>'Tabelle Dashboard'!T294</f>
        <v>6.3E-2</v>
      </c>
      <c r="F631" s="397">
        <f>'Tabelle Dashboard'!U294</f>
        <v>4.4999999999999998E-2</v>
      </c>
      <c r="G631" s="398">
        <f>'Tabelle Dashboard'!V294</f>
        <v>6.7000000000000002E-3</v>
      </c>
      <c r="H631" s="397">
        <f>'Tabelle Dashboard'!W294</f>
        <v>6.7000000000000002E-3</v>
      </c>
    </row>
    <row r="632" spans="1:8" x14ac:dyDescent="0.2">
      <c r="A632" s="381" t="s">
        <v>1184</v>
      </c>
      <c r="B632" s="387" t="str">
        <f t="shared" si="21"/>
        <v>T=0s</v>
      </c>
      <c r="C632" s="395" t="str">
        <f>'Tabelle Dashboard'!B301</f>
        <v>Scenario 1</v>
      </c>
      <c r="D632" s="397">
        <f>'Tabelle Dashboard'!C301</f>
        <v>4.5999999999999999E-2</v>
      </c>
      <c r="E632" s="398">
        <f>'Tabelle Dashboard'!D301</f>
        <v>6.4000000000000001E-2</v>
      </c>
      <c r="F632" s="397">
        <f>'Tabelle Dashboard'!E301</f>
        <v>4.4999999999999998E-2</v>
      </c>
      <c r="G632" s="398">
        <f>'Tabelle Dashboard'!F301</f>
        <v>6.7999999999999996E-3</v>
      </c>
      <c r="H632" s="397">
        <f>'Tabelle Dashboard'!G301</f>
        <v>6.7999999999999996E-3</v>
      </c>
    </row>
    <row r="633" spans="1:8" x14ac:dyDescent="0.2">
      <c r="A633" s="381" t="str">
        <f t="shared" si="22"/>
        <v>T15</v>
      </c>
      <c r="B633" s="387" t="str">
        <f t="shared" si="21"/>
        <v>T=0s</v>
      </c>
      <c r="C633" s="395" t="str">
        <f>'Tabelle Dashboard'!B302</f>
        <v>Scenario 2</v>
      </c>
      <c r="D633" s="397">
        <f>'Tabelle Dashboard'!C302</f>
        <v>4.5999999999999999E-2</v>
      </c>
      <c r="E633" s="398">
        <f>'Tabelle Dashboard'!D302</f>
        <v>6.5000000000000002E-2</v>
      </c>
      <c r="F633" s="397">
        <f>'Tabelle Dashboard'!E302</f>
        <v>4.5999999999999999E-2</v>
      </c>
      <c r="G633" s="398">
        <f>'Tabelle Dashboard'!F302</f>
        <v>7.0000000000000001E-3</v>
      </c>
      <c r="H633" s="397">
        <f>'Tabelle Dashboard'!G302</f>
        <v>6.7999999999999996E-3</v>
      </c>
    </row>
    <row r="634" spans="1:8" x14ac:dyDescent="0.2">
      <c r="A634" s="381" t="str">
        <f t="shared" si="22"/>
        <v>T15</v>
      </c>
      <c r="B634" s="387" t="str">
        <f t="shared" si="21"/>
        <v>T=0s</v>
      </c>
      <c r="C634" s="395" t="str">
        <f>'Tabelle Dashboard'!B303</f>
        <v>Scenario 3</v>
      </c>
      <c r="D634" s="397">
        <f>'Tabelle Dashboard'!C303</f>
        <v>4.3999999999999997E-2</v>
      </c>
      <c r="E634" s="398">
        <f>'Tabelle Dashboard'!D303</f>
        <v>6.2E-2</v>
      </c>
      <c r="F634" s="397">
        <f>'Tabelle Dashboard'!E303</f>
        <v>4.3999999999999997E-2</v>
      </c>
      <c r="G634" s="398">
        <f>'Tabelle Dashboard'!F303</f>
        <v>6.7000000000000002E-3</v>
      </c>
      <c r="H634" s="397">
        <f>'Tabelle Dashboard'!G303</f>
        <v>6.6E-3</v>
      </c>
    </row>
    <row r="635" spans="1:8" x14ac:dyDescent="0.2">
      <c r="A635" s="381" t="str">
        <f t="shared" si="22"/>
        <v>T15</v>
      </c>
      <c r="B635" s="387" t="str">
        <f t="shared" si="21"/>
        <v>T=0s</v>
      </c>
      <c r="C635" s="395" t="str">
        <f>'Tabelle Dashboard'!B304</f>
        <v>Scenario 4</v>
      </c>
      <c r="D635" s="397">
        <f>'Tabelle Dashboard'!C304</f>
        <v>4.5999999999999999E-2</v>
      </c>
      <c r="E635" s="398">
        <f>'Tabelle Dashboard'!D304</f>
        <v>6.4000000000000001E-2</v>
      </c>
      <c r="F635" s="397">
        <f>'Tabelle Dashboard'!E304</f>
        <v>4.5999999999999999E-2</v>
      </c>
      <c r="G635" s="398">
        <f>'Tabelle Dashboard'!F304</f>
        <v>6.8999999999999999E-3</v>
      </c>
      <c r="H635" s="397">
        <f>'Tabelle Dashboard'!G304</f>
        <v>6.8999999999999999E-3</v>
      </c>
    </row>
    <row r="636" spans="1:8" x14ac:dyDescent="0.2">
      <c r="A636" s="381" t="str">
        <f t="shared" si="22"/>
        <v>T15</v>
      </c>
      <c r="B636" s="387" t="str">
        <f t="shared" si="21"/>
        <v>T=0s</v>
      </c>
      <c r="C636" s="395" t="str">
        <f>'Tabelle Dashboard'!B305</f>
        <v>Scenario 5</v>
      </c>
      <c r="D636" s="397">
        <f>'Tabelle Dashboard'!C305</f>
        <v>4.4999999999999998E-2</v>
      </c>
      <c r="E636" s="398">
        <f>'Tabelle Dashboard'!D305</f>
        <v>6.4000000000000001E-2</v>
      </c>
      <c r="F636" s="397">
        <f>'Tabelle Dashboard'!E305</f>
        <v>4.4999999999999998E-2</v>
      </c>
      <c r="G636" s="398">
        <f>'Tabelle Dashboard'!F305</f>
        <v>6.8999999999999999E-3</v>
      </c>
      <c r="H636" s="397">
        <f>'Tabelle Dashboard'!G305</f>
        <v>6.7000000000000002E-3</v>
      </c>
    </row>
    <row r="637" spans="1:8" x14ac:dyDescent="0.2">
      <c r="A637" s="381" t="str">
        <f t="shared" si="22"/>
        <v>T15</v>
      </c>
      <c r="B637" s="387" t="str">
        <f t="shared" si="21"/>
        <v>T=0s</v>
      </c>
      <c r="C637" s="395" t="str">
        <f>'Tabelle Dashboard'!B306</f>
        <v>Scenario 6</v>
      </c>
      <c r="D637" s="397">
        <f>'Tabelle Dashboard'!C306</f>
        <v>4.5999999999999999E-2</v>
      </c>
      <c r="E637" s="398">
        <f>'Tabelle Dashboard'!D306</f>
        <v>6.4000000000000001E-2</v>
      </c>
      <c r="F637" s="397">
        <f>'Tabelle Dashboard'!E306</f>
        <v>4.4999999999999998E-2</v>
      </c>
      <c r="G637" s="398">
        <f>'Tabelle Dashboard'!F306</f>
        <v>6.8999999999999999E-3</v>
      </c>
      <c r="H637" s="397">
        <f>'Tabelle Dashboard'!G306</f>
        <v>6.7999999999999996E-3</v>
      </c>
    </row>
    <row r="638" spans="1:8" x14ac:dyDescent="0.2">
      <c r="A638" s="381" t="str">
        <f t="shared" si="22"/>
        <v>T15</v>
      </c>
      <c r="B638" s="387" t="str">
        <f t="shared" si="21"/>
        <v>T=0s</v>
      </c>
      <c r="C638" s="395" t="str">
        <f>'Tabelle Dashboard'!B307</f>
        <v>Scenario 7</v>
      </c>
      <c r="D638" s="397">
        <f>'Tabelle Dashboard'!C307</f>
        <v>4.5999999999999999E-2</v>
      </c>
      <c r="E638" s="398">
        <f>'Tabelle Dashboard'!D307</f>
        <v>6.4000000000000001E-2</v>
      </c>
      <c r="F638" s="397">
        <f>'Tabelle Dashboard'!E307</f>
        <v>4.4999999999999998E-2</v>
      </c>
      <c r="G638" s="398">
        <f>'Tabelle Dashboard'!F307</f>
        <v>6.8999999999999999E-3</v>
      </c>
      <c r="H638" s="397">
        <f>'Tabelle Dashboard'!G307</f>
        <v>6.7000000000000002E-3</v>
      </c>
    </row>
    <row r="639" spans="1:8" x14ac:dyDescent="0.2">
      <c r="A639" s="381" t="str">
        <f t="shared" si="22"/>
        <v>T15</v>
      </c>
      <c r="B639" s="387" t="str">
        <f t="shared" si="21"/>
        <v>T=0s</v>
      </c>
      <c r="C639" s="395" t="str">
        <f>'Tabelle Dashboard'!B308</f>
        <v>Scenario 8</v>
      </c>
      <c r="D639" s="397">
        <f>'Tabelle Dashboard'!C308</f>
        <v>4.5999999999999999E-2</v>
      </c>
      <c r="E639" s="398">
        <f>'Tabelle Dashboard'!D308</f>
        <v>6.4000000000000001E-2</v>
      </c>
      <c r="F639" s="397">
        <f>'Tabelle Dashboard'!E308</f>
        <v>4.4999999999999998E-2</v>
      </c>
      <c r="G639" s="398">
        <f>'Tabelle Dashboard'!F308</f>
        <v>6.8999999999999999E-3</v>
      </c>
      <c r="H639" s="397">
        <f>'Tabelle Dashboard'!G308</f>
        <v>6.8999999999999999E-3</v>
      </c>
    </row>
    <row r="640" spans="1:8" x14ac:dyDescent="0.2">
      <c r="A640" s="381" t="str">
        <f t="shared" si="22"/>
        <v>T15</v>
      </c>
      <c r="B640" s="387" t="str">
        <f t="shared" si="21"/>
        <v>T=0s</v>
      </c>
      <c r="C640" s="395" t="str">
        <f>'Tabelle Dashboard'!B309</f>
        <v>Scenario 9</v>
      </c>
      <c r="D640" s="397">
        <f>'Tabelle Dashboard'!C309</f>
        <v>4.8000000000000001E-2</v>
      </c>
      <c r="E640" s="398">
        <f>'Tabelle Dashboard'!D309</f>
        <v>6.7000000000000004E-2</v>
      </c>
      <c r="F640" s="397">
        <f>'Tabelle Dashboard'!E309</f>
        <v>4.8000000000000001E-2</v>
      </c>
      <c r="G640" s="398">
        <f>'Tabelle Dashboard'!F309</f>
        <v>7.1999999999999998E-3</v>
      </c>
      <c r="H640" s="397">
        <f>'Tabelle Dashboard'!G309</f>
        <v>7.1999999999999998E-3</v>
      </c>
    </row>
    <row r="641" spans="1:8" x14ac:dyDescent="0.2">
      <c r="A641" s="381" t="str">
        <f t="shared" si="22"/>
        <v>T15</v>
      </c>
      <c r="B641" s="387" t="str">
        <f t="shared" si="21"/>
        <v>T=0s</v>
      </c>
      <c r="C641" s="395" t="str">
        <f>'Tabelle Dashboard'!B310</f>
        <v>Scenario 10</v>
      </c>
      <c r="D641" s="397">
        <f>'Tabelle Dashboard'!C310</f>
        <v>4.48E-2</v>
      </c>
      <c r="E641" s="398">
        <f>'Tabelle Dashboard'!D310</f>
        <v>6.8000000000000005E-2</v>
      </c>
      <c r="F641" s="397">
        <f>'Tabelle Dashboard'!E310</f>
        <v>4.8000000000000001E-2</v>
      </c>
      <c r="G641" s="398">
        <f>'Tabelle Dashboard'!F310</f>
        <v>7.3000000000000001E-3</v>
      </c>
      <c r="H641" s="397">
        <f>'Tabelle Dashboard'!G310</f>
        <v>7.3000000000000001E-3</v>
      </c>
    </row>
    <row r="642" spans="1:8" x14ac:dyDescent="0.2">
      <c r="A642" s="381" t="str">
        <f t="shared" si="22"/>
        <v>T15</v>
      </c>
      <c r="B642" s="387" t="str">
        <f t="shared" si="21"/>
        <v>T=0s</v>
      </c>
      <c r="C642" s="395" t="str">
        <f>'Tabelle Dashboard'!B311</f>
        <v>Scenario 11</v>
      </c>
      <c r="D642" s="397">
        <f>'Tabelle Dashboard'!C311</f>
        <v>4.5999999999999999E-2</v>
      </c>
      <c r="E642" s="398">
        <f>'Tabelle Dashboard'!D311</f>
        <v>6.5000000000000002E-2</v>
      </c>
      <c r="F642" s="397">
        <f>'Tabelle Dashboard'!E311</f>
        <v>4.5999999999999999E-2</v>
      </c>
      <c r="G642" s="398">
        <f>'Tabelle Dashboard'!F311</f>
        <v>6.8999999999999999E-3</v>
      </c>
      <c r="H642" s="397">
        <f>'Tabelle Dashboard'!G311</f>
        <v>6.8999999999999999E-3</v>
      </c>
    </row>
    <row r="643" spans="1:8" x14ac:dyDescent="0.2">
      <c r="A643" s="381" t="str">
        <f t="shared" si="22"/>
        <v>T15</v>
      </c>
      <c r="B643" s="387" t="str">
        <f t="shared" si="21"/>
        <v>T=0s</v>
      </c>
      <c r="C643" s="395" t="str">
        <f>'Tabelle Dashboard'!B312</f>
        <v>Scenario 12</v>
      </c>
      <c r="D643" s="397">
        <f>'Tabelle Dashboard'!C312</f>
        <v>4.4999999999999998E-2</v>
      </c>
      <c r="E643" s="398">
        <f>'Tabelle Dashboard'!D312</f>
        <v>6.4000000000000001E-2</v>
      </c>
      <c r="F643" s="397">
        <f>'Tabelle Dashboard'!E312</f>
        <v>4.4999999999999998E-2</v>
      </c>
      <c r="G643" s="398">
        <f>'Tabelle Dashboard'!F312</f>
        <v>6.7999999999999996E-3</v>
      </c>
      <c r="H643" s="397">
        <f>'Tabelle Dashboard'!G312</f>
        <v>6.7000000000000002E-3</v>
      </c>
    </row>
    <row r="644" spans="1:8" x14ac:dyDescent="0.2">
      <c r="A644" s="381" t="str">
        <f t="shared" si="22"/>
        <v>T15</v>
      </c>
      <c r="B644" s="387" t="str">
        <f t="shared" si="21"/>
        <v>T=0s</v>
      </c>
      <c r="C644" s="395" t="str">
        <f>'Tabelle Dashboard'!B313</f>
        <v>Scenario 13</v>
      </c>
      <c r="D644" s="397">
        <f>'Tabelle Dashboard'!C313</f>
        <v>4.8000000000000001E-2</v>
      </c>
      <c r="E644" s="398">
        <f>'Tabelle Dashboard'!D313</f>
        <v>6.8000000000000005E-2</v>
      </c>
      <c r="F644" s="397">
        <f>'Tabelle Dashboard'!E313</f>
        <v>4.8000000000000001E-2</v>
      </c>
      <c r="G644" s="398">
        <f>'Tabelle Dashboard'!F313</f>
        <v>7.3000000000000001E-3</v>
      </c>
      <c r="H644" s="397">
        <f>'Tabelle Dashboard'!G313</f>
        <v>7.3000000000000001E-3</v>
      </c>
    </row>
    <row r="645" spans="1:8" x14ac:dyDescent="0.2">
      <c r="A645" s="381" t="str">
        <f t="shared" si="22"/>
        <v>T15</v>
      </c>
      <c r="B645" s="387" t="str">
        <f t="shared" si="21"/>
        <v>T=0s</v>
      </c>
      <c r="C645" s="395" t="str">
        <f>'Tabelle Dashboard'!B314</f>
        <v>Scenario 14</v>
      </c>
      <c r="D645" s="397">
        <f>'Tabelle Dashboard'!C314</f>
        <v>4.5999999999999999E-2</v>
      </c>
      <c r="E645" s="398">
        <f>'Tabelle Dashboard'!D314</f>
        <v>6.5000000000000002E-2</v>
      </c>
      <c r="F645" s="397">
        <f>'Tabelle Dashboard'!E314</f>
        <v>4.5999999999999999E-2</v>
      </c>
      <c r="G645" s="398">
        <f>'Tabelle Dashboard'!F314</f>
        <v>7.0000000000000001E-3</v>
      </c>
      <c r="H645" s="397">
        <f>'Tabelle Dashboard'!G314</f>
        <v>7.0000000000000001E-3</v>
      </c>
    </row>
    <row r="646" spans="1:8" x14ac:dyDescent="0.2">
      <c r="A646" s="381" t="str">
        <f t="shared" si="22"/>
        <v>T15</v>
      </c>
      <c r="B646" s="387" t="str">
        <f t="shared" si="21"/>
        <v>T=0s</v>
      </c>
      <c r="C646" s="395" t="str">
        <f>'Tabelle Dashboard'!B315</f>
        <v>Scenario 15</v>
      </c>
      <c r="D646" s="397">
        <f>'Tabelle Dashboard'!C315</f>
        <v>4.7E-2</v>
      </c>
      <c r="E646" s="398">
        <f>'Tabelle Dashboard'!D315</f>
        <v>6.6000000000000003E-2</v>
      </c>
      <c r="F646" s="397">
        <f>'Tabelle Dashboard'!E315</f>
        <v>4.5999999999999999E-2</v>
      </c>
      <c r="G646" s="398">
        <f>'Tabelle Dashboard'!F315</f>
        <v>7.1000000000000004E-3</v>
      </c>
      <c r="H646" s="397">
        <f>'Tabelle Dashboard'!G315</f>
        <v>7.0000000000000001E-3</v>
      </c>
    </row>
    <row r="647" spans="1:8" x14ac:dyDescent="0.2">
      <c r="A647" s="381" t="str">
        <f t="shared" si="22"/>
        <v>T15</v>
      </c>
      <c r="B647" s="387" t="str">
        <f t="shared" si="21"/>
        <v>T=1s</v>
      </c>
      <c r="C647" s="395" t="str">
        <f>'Tabelle Dashboard'!J301</f>
        <v>Scenario 1</v>
      </c>
      <c r="D647" s="397">
        <f>'Tabelle Dashboard'!K301</f>
        <v>4.5999999999999999E-2</v>
      </c>
      <c r="E647" s="398">
        <f>'Tabelle Dashboard'!L301</f>
        <v>6.5000000000000002E-2</v>
      </c>
      <c r="F647" s="397">
        <f>'Tabelle Dashboard'!M301</f>
        <v>4.5999999999999999E-2</v>
      </c>
      <c r="G647" s="398">
        <f>'Tabelle Dashboard'!N301</f>
        <v>6.8999999999999999E-3</v>
      </c>
      <c r="H647" s="397">
        <f>'Tabelle Dashboard'!O301</f>
        <v>6.8999999999999999E-3</v>
      </c>
    </row>
    <row r="648" spans="1:8" x14ac:dyDescent="0.2">
      <c r="A648" s="381" t="str">
        <f t="shared" si="22"/>
        <v>T15</v>
      </c>
      <c r="B648" s="387" t="str">
        <f t="shared" si="21"/>
        <v>T=1s</v>
      </c>
      <c r="C648" s="395" t="str">
        <f>'Tabelle Dashboard'!J302</f>
        <v>Scenario 2</v>
      </c>
      <c r="D648" s="397">
        <f>'Tabelle Dashboard'!K302</f>
        <v>4.3999999999999997E-2</v>
      </c>
      <c r="E648" s="398">
        <f>'Tabelle Dashboard'!L302</f>
        <v>6.2E-2</v>
      </c>
      <c r="F648" s="397">
        <f>'Tabelle Dashboard'!M302</f>
        <v>4.3999999999999997E-2</v>
      </c>
      <c r="G648" s="398">
        <f>'Tabelle Dashboard'!N302</f>
        <v>6.7000000000000002E-3</v>
      </c>
      <c r="H648" s="397">
        <f>'Tabelle Dashboard'!O302</f>
        <v>6.6E-3</v>
      </c>
    </row>
    <row r="649" spans="1:8" x14ac:dyDescent="0.2">
      <c r="A649" s="381" t="str">
        <f t="shared" si="22"/>
        <v>T15</v>
      </c>
      <c r="B649" s="387" t="str">
        <f t="shared" si="21"/>
        <v>T=1s</v>
      </c>
      <c r="C649" s="395" t="str">
        <f>'Tabelle Dashboard'!J303</f>
        <v>Scenario 3</v>
      </c>
      <c r="D649" s="397">
        <f>'Tabelle Dashboard'!K303</f>
        <v>4.7E-2</v>
      </c>
      <c r="E649" s="398">
        <f>'Tabelle Dashboard'!L303</f>
        <v>6.6000000000000003E-2</v>
      </c>
      <c r="F649" s="397">
        <f>'Tabelle Dashboard'!M303</f>
        <v>4.7E-2</v>
      </c>
      <c r="G649" s="398">
        <f>'Tabelle Dashboard'!N303</f>
        <v>7.1000000000000004E-3</v>
      </c>
      <c r="H649" s="397">
        <f>'Tabelle Dashboard'!O303</f>
        <v>7.1000000000000004E-3</v>
      </c>
    </row>
    <row r="650" spans="1:8" x14ac:dyDescent="0.2">
      <c r="A650" s="381" t="str">
        <f t="shared" si="22"/>
        <v>T15</v>
      </c>
      <c r="B650" s="387" t="str">
        <f t="shared" si="21"/>
        <v>T=1s</v>
      </c>
      <c r="C650" s="395" t="str">
        <f>'Tabelle Dashboard'!J304</f>
        <v>Scenario 4</v>
      </c>
      <c r="D650" s="397">
        <f>'Tabelle Dashboard'!K304</f>
        <v>4.7E-2</v>
      </c>
      <c r="E650" s="398">
        <f>'Tabelle Dashboard'!L304</f>
        <v>6.5000000000000002E-2</v>
      </c>
      <c r="F650" s="397">
        <f>'Tabelle Dashboard'!M304</f>
        <v>4.5999999999999999E-2</v>
      </c>
      <c r="G650" s="398">
        <f>'Tabelle Dashboard'!N304</f>
        <v>7.0000000000000001E-3</v>
      </c>
      <c r="H650" s="397">
        <f>'Tabelle Dashboard'!O304</f>
        <v>7.0000000000000001E-3</v>
      </c>
    </row>
    <row r="651" spans="1:8" x14ac:dyDescent="0.2">
      <c r="A651" s="381" t="str">
        <f t="shared" si="22"/>
        <v>T15</v>
      </c>
      <c r="B651" s="387" t="str">
        <f t="shared" si="21"/>
        <v>T=1s</v>
      </c>
      <c r="C651" s="395" t="str">
        <f>'Tabelle Dashboard'!J305</f>
        <v>Scenario 5</v>
      </c>
      <c r="D651" s="397">
        <f>'Tabelle Dashboard'!K305</f>
        <v>4.5999999999999999E-2</v>
      </c>
      <c r="E651" s="398">
        <f>'Tabelle Dashboard'!L305</f>
        <v>6.5000000000000002E-2</v>
      </c>
      <c r="F651" s="397">
        <f>'Tabelle Dashboard'!M305</f>
        <v>4.5999999999999999E-2</v>
      </c>
      <c r="G651" s="398">
        <f>'Tabelle Dashboard'!N305</f>
        <v>7.0000000000000001E-3</v>
      </c>
      <c r="H651" s="397">
        <f>'Tabelle Dashboard'!O305</f>
        <v>7.0000000000000001E-3</v>
      </c>
    </row>
    <row r="652" spans="1:8" x14ac:dyDescent="0.2">
      <c r="A652" s="381" t="str">
        <f t="shared" si="22"/>
        <v>T15</v>
      </c>
      <c r="B652" s="387" t="str">
        <f t="shared" si="21"/>
        <v>T=1s</v>
      </c>
      <c r="C652" s="395" t="str">
        <f>'Tabelle Dashboard'!J306</f>
        <v>Scenario 6</v>
      </c>
      <c r="D652" s="397">
        <f>'Tabelle Dashboard'!K306</f>
        <v>4.7E-2</v>
      </c>
      <c r="E652" s="398">
        <f>'Tabelle Dashboard'!L306</f>
        <v>6.6000000000000003E-2</v>
      </c>
      <c r="F652" s="397">
        <f>'Tabelle Dashboard'!M306</f>
        <v>4.7E-2</v>
      </c>
      <c r="G652" s="398">
        <f>'Tabelle Dashboard'!N306</f>
        <v>7.1000000000000004E-3</v>
      </c>
      <c r="H652" s="397">
        <f>'Tabelle Dashboard'!O306</f>
        <v>7.0000000000000001E-3</v>
      </c>
    </row>
    <row r="653" spans="1:8" x14ac:dyDescent="0.2">
      <c r="A653" s="381" t="str">
        <f t="shared" si="22"/>
        <v>T15</v>
      </c>
      <c r="B653" s="387" t="str">
        <f t="shared" si="21"/>
        <v>T=1s</v>
      </c>
      <c r="C653" s="395" t="str">
        <f>'Tabelle Dashboard'!J307</f>
        <v>Scenario 7</v>
      </c>
      <c r="D653" s="397">
        <f>'Tabelle Dashboard'!K307</f>
        <v>4.4999999999999998E-2</v>
      </c>
      <c r="E653" s="398">
        <f>'Tabelle Dashboard'!L307</f>
        <v>6.4000000000000001E-2</v>
      </c>
      <c r="F653" s="397">
        <f>'Tabelle Dashboard'!M307</f>
        <v>4.4999999999999998E-2</v>
      </c>
      <c r="G653" s="398">
        <f>'Tabelle Dashboard'!N307</f>
        <v>6.7999999999999996E-3</v>
      </c>
      <c r="H653" s="397">
        <f>'Tabelle Dashboard'!O307</f>
        <v>6.7999999999999996E-3</v>
      </c>
    </row>
    <row r="654" spans="1:8" x14ac:dyDescent="0.2">
      <c r="A654" s="381" t="str">
        <f t="shared" si="22"/>
        <v>T15</v>
      </c>
      <c r="B654" s="387" t="str">
        <f t="shared" si="21"/>
        <v>T=1s</v>
      </c>
      <c r="C654" s="395" t="str">
        <f>'Tabelle Dashboard'!J308</f>
        <v>Scenario 8</v>
      </c>
      <c r="D654" s="397">
        <f>'Tabelle Dashboard'!K308</f>
        <v>4.5999999999999999E-2</v>
      </c>
      <c r="E654" s="398">
        <f>'Tabelle Dashboard'!L308</f>
        <v>6.5000000000000002E-2</v>
      </c>
      <c r="F654" s="397">
        <f>'Tabelle Dashboard'!M308</f>
        <v>4.5999999999999999E-2</v>
      </c>
      <c r="G654" s="398">
        <f>'Tabelle Dashboard'!N308</f>
        <v>7.0000000000000001E-3</v>
      </c>
      <c r="H654" s="397">
        <f>'Tabelle Dashboard'!O308</f>
        <v>7.0000000000000001E-3</v>
      </c>
    </row>
    <row r="655" spans="1:8" x14ac:dyDescent="0.2">
      <c r="A655" s="381" t="str">
        <f t="shared" si="22"/>
        <v>T15</v>
      </c>
      <c r="B655" s="387" t="str">
        <f t="shared" si="21"/>
        <v>T=1s</v>
      </c>
      <c r="C655" s="395" t="str">
        <f>'Tabelle Dashboard'!J309</f>
        <v>Scenario 9</v>
      </c>
      <c r="D655" s="397">
        <f>'Tabelle Dashboard'!K309</f>
        <v>4.7E-2</v>
      </c>
      <c r="E655" s="398">
        <f>'Tabelle Dashboard'!L309</f>
        <v>6.6000000000000003E-2</v>
      </c>
      <c r="F655" s="397">
        <f>'Tabelle Dashboard'!M309</f>
        <v>4.7E-2</v>
      </c>
      <c r="G655" s="398">
        <f>'Tabelle Dashboard'!N309</f>
        <v>7.1000000000000004E-3</v>
      </c>
      <c r="H655" s="397">
        <f>'Tabelle Dashboard'!O309</f>
        <v>7.0000000000000001E-3</v>
      </c>
    </row>
    <row r="656" spans="1:8" x14ac:dyDescent="0.2">
      <c r="A656" s="381" t="str">
        <f t="shared" si="22"/>
        <v>T15</v>
      </c>
      <c r="B656" s="387" t="str">
        <f t="shared" si="21"/>
        <v>T=1s</v>
      </c>
      <c r="C656" s="395" t="str">
        <f>'Tabelle Dashboard'!J310</f>
        <v>Scenario 10</v>
      </c>
      <c r="D656" s="397">
        <f>'Tabelle Dashboard'!K310</f>
        <v>4.9000000000000002E-2</v>
      </c>
      <c r="E656" s="398">
        <f>'Tabelle Dashboard'!L310</f>
        <v>6.9000000000000006E-2</v>
      </c>
      <c r="F656" s="397">
        <f>'Tabelle Dashboard'!M310</f>
        <v>4.9000000000000002E-2</v>
      </c>
      <c r="G656" s="398">
        <f>'Tabelle Dashboard'!N310</f>
        <v>7.3000000000000001E-3</v>
      </c>
      <c r="H656" s="397">
        <f>'Tabelle Dashboard'!O310</f>
        <v>7.4000000000000003E-3</v>
      </c>
    </row>
    <row r="657" spans="1:8" x14ac:dyDescent="0.2">
      <c r="A657" s="381" t="str">
        <f t="shared" si="22"/>
        <v>T15</v>
      </c>
      <c r="B657" s="387" t="str">
        <f t="shared" ref="B657" si="23">B612</f>
        <v>T=1s</v>
      </c>
      <c r="C657" s="395" t="str">
        <f>'Tabelle Dashboard'!J311</f>
        <v>Scenario 11</v>
      </c>
      <c r="D657" s="397">
        <f>'Tabelle Dashboard'!K311</f>
        <v>4.5999999999999999E-2</v>
      </c>
      <c r="E657" s="398">
        <f>'Tabelle Dashboard'!L311</f>
        <v>6.5000000000000002E-2</v>
      </c>
      <c r="F657" s="397">
        <f>'Tabelle Dashboard'!M311</f>
        <v>4.5999999999999999E-2</v>
      </c>
      <c r="G657" s="398">
        <f>'Tabelle Dashboard'!N311</f>
        <v>7.0000000000000001E-3</v>
      </c>
      <c r="H657" s="397">
        <f>'Tabelle Dashboard'!O311</f>
        <v>7.0000000000000001E-3</v>
      </c>
    </row>
    <row r="658" spans="1:8" x14ac:dyDescent="0.2">
      <c r="A658" s="381" t="str">
        <f t="shared" ref="A658:A721" si="24">A657</f>
        <v>T15</v>
      </c>
      <c r="B658" s="387" t="str">
        <f t="shared" si="21"/>
        <v>T=1s</v>
      </c>
      <c r="C658" s="395" t="str">
        <f>'Tabelle Dashboard'!J312</f>
        <v>Scenario 12</v>
      </c>
      <c r="D658" s="397">
        <f>'Tabelle Dashboard'!K312</f>
        <v>4.4999999999999998E-2</v>
      </c>
      <c r="E658" s="398">
        <f>'Tabelle Dashboard'!L312</f>
        <v>6.4000000000000001E-2</v>
      </c>
      <c r="F658" s="397">
        <f>'Tabelle Dashboard'!M312</f>
        <v>4.4999999999999998E-2</v>
      </c>
      <c r="G658" s="398">
        <f>'Tabelle Dashboard'!N312</f>
        <v>6.7999999999999996E-3</v>
      </c>
      <c r="H658" s="397">
        <f>'Tabelle Dashboard'!O312</f>
        <v>6.7000000000000002E-3</v>
      </c>
    </row>
    <row r="659" spans="1:8" x14ac:dyDescent="0.2">
      <c r="A659" s="381" t="str">
        <f t="shared" si="24"/>
        <v>T15</v>
      </c>
      <c r="B659" s="387" t="str">
        <f t="shared" ref="B659:B722" si="25">B614</f>
        <v>T=1s</v>
      </c>
      <c r="C659" s="395" t="str">
        <f>'Tabelle Dashboard'!J313</f>
        <v>Scenario 13</v>
      </c>
      <c r="D659" s="397">
        <f>'Tabelle Dashboard'!K313</f>
        <v>4.9000000000000002E-2</v>
      </c>
      <c r="E659" s="398">
        <f>'Tabelle Dashboard'!L313</f>
        <v>6.9000000000000006E-2</v>
      </c>
      <c r="F659" s="397">
        <f>'Tabelle Dashboard'!M313</f>
        <v>4.9000000000000002E-2</v>
      </c>
      <c r="G659" s="398">
        <f>'Tabelle Dashboard'!N313</f>
        <v>7.3000000000000001E-3</v>
      </c>
      <c r="H659" s="397">
        <f>'Tabelle Dashboard'!O313</f>
        <v>7.4000000000000003E-3</v>
      </c>
    </row>
    <row r="660" spans="1:8" x14ac:dyDescent="0.2">
      <c r="A660" s="381" t="str">
        <f t="shared" si="24"/>
        <v>T15</v>
      </c>
      <c r="B660" s="387" t="str">
        <f t="shared" si="25"/>
        <v>T=1s</v>
      </c>
      <c r="C660" s="395" t="str">
        <f>'Tabelle Dashboard'!J314</f>
        <v>Scenario 14</v>
      </c>
      <c r="D660" s="397">
        <f>'Tabelle Dashboard'!K314</f>
        <v>4.5999999999999999E-2</v>
      </c>
      <c r="E660" s="398">
        <f>'Tabelle Dashboard'!L314</f>
        <v>6.5000000000000002E-2</v>
      </c>
      <c r="F660" s="397">
        <f>'Tabelle Dashboard'!M314</f>
        <v>4.5999999999999999E-2</v>
      </c>
      <c r="G660" s="398">
        <f>'Tabelle Dashboard'!N314</f>
        <v>7.0000000000000001E-3</v>
      </c>
      <c r="H660" s="397">
        <f>'Tabelle Dashboard'!O314</f>
        <v>7.0000000000000001E-3</v>
      </c>
    </row>
    <row r="661" spans="1:8" x14ac:dyDescent="0.2">
      <c r="A661" s="381" t="str">
        <f t="shared" si="24"/>
        <v>T15</v>
      </c>
      <c r="B661" s="387" t="str">
        <f t="shared" si="25"/>
        <v>T=1s</v>
      </c>
      <c r="C661" s="395" t="str">
        <f>'Tabelle Dashboard'!J315</f>
        <v>Scenario 15</v>
      </c>
      <c r="D661" s="397">
        <f>'Tabelle Dashboard'!K315</f>
        <v>4.8000000000000001E-2</v>
      </c>
      <c r="E661" s="398">
        <f>'Tabelle Dashboard'!L315</f>
        <v>6.7000000000000004E-2</v>
      </c>
      <c r="F661" s="397">
        <f>'Tabelle Dashboard'!M315</f>
        <v>4.8000000000000001E-2</v>
      </c>
      <c r="G661" s="398">
        <f>'Tabelle Dashboard'!N315</f>
        <v>7.1999999999999998E-3</v>
      </c>
      <c r="H661" s="397">
        <f>'Tabelle Dashboard'!O315</f>
        <v>7.1999999999999998E-3</v>
      </c>
    </row>
    <row r="662" spans="1:8" x14ac:dyDescent="0.2">
      <c r="A662" s="381" t="str">
        <f t="shared" si="24"/>
        <v>T15</v>
      </c>
      <c r="B662" s="387" t="str">
        <f t="shared" si="25"/>
        <v>T=2s</v>
      </c>
      <c r="C662" s="395" t="str">
        <f>'Tabelle Dashboard'!R301</f>
        <v>Scenario 1</v>
      </c>
      <c r="D662" s="397">
        <f>'Tabelle Dashboard'!S301</f>
        <v>4.4999999999999998E-2</v>
      </c>
      <c r="E662" s="398">
        <f>'Tabelle Dashboard'!T301</f>
        <v>6.4000000000000001E-2</v>
      </c>
      <c r="F662" s="397">
        <f>'Tabelle Dashboard'!U301</f>
        <v>4.4999999999999998E-2</v>
      </c>
      <c r="G662" s="398">
        <f>'Tabelle Dashboard'!V301</f>
        <v>6.8999999999999999E-3</v>
      </c>
      <c r="H662" s="397">
        <f>'Tabelle Dashboard'!W301</f>
        <v>6.8999999999999999E-3</v>
      </c>
    </row>
    <row r="663" spans="1:8" x14ac:dyDescent="0.2">
      <c r="A663" s="381" t="str">
        <f t="shared" si="24"/>
        <v>T15</v>
      </c>
      <c r="B663" s="387" t="str">
        <f t="shared" si="25"/>
        <v>T=2s</v>
      </c>
      <c r="C663" s="395" t="str">
        <f>'Tabelle Dashboard'!R302</f>
        <v>Scenario 2</v>
      </c>
      <c r="D663" s="397">
        <f>'Tabelle Dashboard'!S302</f>
        <v>4.5999999999999999E-2</v>
      </c>
      <c r="E663" s="398">
        <f>'Tabelle Dashboard'!T302</f>
        <v>6.5000000000000002E-2</v>
      </c>
      <c r="F663" s="397">
        <f>'Tabelle Dashboard'!U302</f>
        <v>4.5999999999999999E-2</v>
      </c>
      <c r="G663" s="398">
        <f>'Tabelle Dashboard'!V302</f>
        <v>6.8999999999999999E-3</v>
      </c>
      <c r="H663" s="397">
        <f>'Tabelle Dashboard'!W302</f>
        <v>6.8999999999999999E-3</v>
      </c>
    </row>
    <row r="664" spans="1:8" x14ac:dyDescent="0.2">
      <c r="A664" s="381" t="str">
        <f t="shared" si="24"/>
        <v>T15</v>
      </c>
      <c r="B664" s="387" t="str">
        <f t="shared" si="25"/>
        <v>T=2s</v>
      </c>
      <c r="C664" s="395" t="str">
        <f>'Tabelle Dashboard'!R303</f>
        <v>Scenario 3</v>
      </c>
      <c r="D664" s="397">
        <f>'Tabelle Dashboard'!S303</f>
        <v>4.7E-2</v>
      </c>
      <c r="E664" s="398">
        <f>'Tabelle Dashboard'!T303</f>
        <v>6.6000000000000003E-2</v>
      </c>
      <c r="F664" s="397">
        <f>'Tabelle Dashboard'!U303</f>
        <v>4.7E-2</v>
      </c>
      <c r="G664" s="398">
        <f>'Tabelle Dashboard'!V303</f>
        <v>7.0000000000000001E-3</v>
      </c>
      <c r="H664" s="397">
        <f>'Tabelle Dashboard'!W303</f>
        <v>7.0000000000000001E-3</v>
      </c>
    </row>
    <row r="665" spans="1:8" x14ac:dyDescent="0.2">
      <c r="A665" s="381" t="str">
        <f t="shared" si="24"/>
        <v>T15</v>
      </c>
      <c r="B665" s="387" t="str">
        <f t="shared" si="25"/>
        <v>T=2s</v>
      </c>
      <c r="C665" s="395" t="str">
        <f>'Tabelle Dashboard'!R304</f>
        <v>Scenario 4</v>
      </c>
      <c r="D665" s="397">
        <f>'Tabelle Dashboard'!S304</f>
        <v>4.5999999999999999E-2</v>
      </c>
      <c r="E665" s="398">
        <f>'Tabelle Dashboard'!T304</f>
        <v>6.5000000000000002E-2</v>
      </c>
      <c r="F665" s="397">
        <f>'Tabelle Dashboard'!U304</f>
        <v>4.5999999999999999E-2</v>
      </c>
      <c r="G665" s="398">
        <f>'Tabelle Dashboard'!V304</f>
        <v>7.0000000000000001E-3</v>
      </c>
      <c r="H665" s="397">
        <f>'Tabelle Dashboard'!W304</f>
        <v>7.0000000000000001E-3</v>
      </c>
    </row>
    <row r="666" spans="1:8" x14ac:dyDescent="0.2">
      <c r="A666" s="381" t="str">
        <f t="shared" si="24"/>
        <v>T15</v>
      </c>
      <c r="B666" s="387" t="str">
        <f t="shared" si="25"/>
        <v>T=2s</v>
      </c>
      <c r="C666" s="395" t="str">
        <f>'Tabelle Dashboard'!R305</f>
        <v>Scenario 5</v>
      </c>
      <c r="D666" s="397">
        <f>'Tabelle Dashboard'!S305</f>
        <v>4.5999999999999999E-2</v>
      </c>
      <c r="E666" s="398">
        <f>'Tabelle Dashboard'!T305</f>
        <v>6.5000000000000002E-2</v>
      </c>
      <c r="F666" s="397">
        <f>'Tabelle Dashboard'!U305</f>
        <v>4.5999999999999999E-2</v>
      </c>
      <c r="G666" s="398">
        <f>'Tabelle Dashboard'!V305</f>
        <v>7.0000000000000001E-3</v>
      </c>
      <c r="H666" s="397">
        <f>'Tabelle Dashboard'!W305</f>
        <v>7.0000000000000001E-3</v>
      </c>
    </row>
    <row r="667" spans="1:8" x14ac:dyDescent="0.2">
      <c r="A667" s="381" t="str">
        <f t="shared" si="24"/>
        <v>T15</v>
      </c>
      <c r="B667" s="387" t="str">
        <f t="shared" si="25"/>
        <v>T=2s</v>
      </c>
      <c r="C667" s="395" t="str">
        <f>'Tabelle Dashboard'!R306</f>
        <v>Scenario 6</v>
      </c>
      <c r="D667" s="397">
        <f>'Tabelle Dashboard'!S306</f>
        <v>4.7E-2</v>
      </c>
      <c r="E667" s="398">
        <f>'Tabelle Dashboard'!T306</f>
        <v>6.6000000000000003E-2</v>
      </c>
      <c r="F667" s="397">
        <f>'Tabelle Dashboard'!U306</f>
        <v>4.7E-2</v>
      </c>
      <c r="G667" s="398">
        <f>'Tabelle Dashboard'!V306</f>
        <v>7.0000000000000001E-3</v>
      </c>
      <c r="H667" s="397">
        <f>'Tabelle Dashboard'!W306</f>
        <v>7.0000000000000001E-3</v>
      </c>
    </row>
    <row r="668" spans="1:8" x14ac:dyDescent="0.2">
      <c r="A668" s="381" t="str">
        <f t="shared" si="24"/>
        <v>T15</v>
      </c>
      <c r="B668" s="387" t="str">
        <f t="shared" si="25"/>
        <v>T=2s</v>
      </c>
      <c r="C668" s="395" t="str">
        <f>'Tabelle Dashboard'!R307</f>
        <v>Scenario 7</v>
      </c>
      <c r="D668" s="397">
        <f>'Tabelle Dashboard'!S307</f>
        <v>4.4999999999999998E-2</v>
      </c>
      <c r="E668" s="398">
        <f>'Tabelle Dashboard'!T307</f>
        <v>6.3E-2</v>
      </c>
      <c r="F668" s="397">
        <f>'Tabelle Dashboard'!U307</f>
        <v>4.4999999999999998E-2</v>
      </c>
      <c r="G668" s="398">
        <f>'Tabelle Dashboard'!V307</f>
        <v>6.7999999999999996E-3</v>
      </c>
      <c r="H668" s="397">
        <f>'Tabelle Dashboard'!W307</f>
        <v>6.7999999999999996E-3</v>
      </c>
    </row>
    <row r="669" spans="1:8" x14ac:dyDescent="0.2">
      <c r="A669" s="381" t="str">
        <f t="shared" si="24"/>
        <v>T15</v>
      </c>
      <c r="B669" s="387" t="str">
        <f t="shared" si="25"/>
        <v>T=2s</v>
      </c>
      <c r="C669" s="395" t="str">
        <f>'Tabelle Dashboard'!R308</f>
        <v>Scenario 8</v>
      </c>
      <c r="D669" s="397">
        <f>'Tabelle Dashboard'!S308</f>
        <v>4.5999999999999999E-2</v>
      </c>
      <c r="E669" s="398">
        <f>'Tabelle Dashboard'!T308</f>
        <v>6.4000000000000001E-2</v>
      </c>
      <c r="F669" s="397">
        <f>'Tabelle Dashboard'!U308</f>
        <v>4.5999999999999999E-2</v>
      </c>
      <c r="G669" s="398">
        <f>'Tabelle Dashboard'!V308</f>
        <v>6.8999999999999999E-3</v>
      </c>
      <c r="H669" s="397">
        <f>'Tabelle Dashboard'!W308</f>
        <v>6.8999999999999999E-3</v>
      </c>
    </row>
    <row r="670" spans="1:8" x14ac:dyDescent="0.2">
      <c r="A670" s="381" t="str">
        <f t="shared" si="24"/>
        <v>T15</v>
      </c>
      <c r="B670" s="387" t="str">
        <f t="shared" si="25"/>
        <v>T=2s</v>
      </c>
      <c r="C670" s="395" t="str">
        <f>'Tabelle Dashboard'!R309</f>
        <v>Scenario 9</v>
      </c>
      <c r="D670" s="397">
        <f>'Tabelle Dashboard'!S309</f>
        <v>4.3999999999999997E-2</v>
      </c>
      <c r="E670" s="398">
        <f>'Tabelle Dashboard'!T309</f>
        <v>6.2E-2</v>
      </c>
      <c r="F670" s="397">
        <f>'Tabelle Dashboard'!U309</f>
        <v>4.3999999999999997E-2</v>
      </c>
      <c r="G670" s="398">
        <f>'Tabelle Dashboard'!V309</f>
        <v>6.6E-3</v>
      </c>
      <c r="H670" s="397">
        <f>'Tabelle Dashboard'!W309</f>
        <v>6.6E-3</v>
      </c>
    </row>
    <row r="671" spans="1:8" x14ac:dyDescent="0.2">
      <c r="A671" s="381" t="str">
        <f t="shared" si="24"/>
        <v>T15</v>
      </c>
      <c r="B671" s="387" t="str">
        <f t="shared" si="25"/>
        <v>T=2s</v>
      </c>
      <c r="C671" s="395" t="str">
        <f>'Tabelle Dashboard'!R310</f>
        <v>Scenario 10</v>
      </c>
      <c r="D671" s="397">
        <f>'Tabelle Dashboard'!S310</f>
        <v>4.7E-2</v>
      </c>
      <c r="E671" s="398">
        <f>'Tabelle Dashboard'!T310</f>
        <v>6.7000000000000004E-2</v>
      </c>
      <c r="F671" s="397">
        <f>'Tabelle Dashboard'!U310</f>
        <v>4.7E-2</v>
      </c>
      <c r="G671" s="398">
        <f>'Tabelle Dashboard'!V310</f>
        <v>7.1000000000000004E-3</v>
      </c>
      <c r="H671" s="397">
        <f>'Tabelle Dashboard'!W310</f>
        <v>7.1999999999999998E-3</v>
      </c>
    </row>
    <row r="672" spans="1:8" x14ac:dyDescent="0.2">
      <c r="A672" s="381" t="str">
        <f t="shared" si="24"/>
        <v>T15</v>
      </c>
      <c r="B672" s="387" t="str">
        <f t="shared" si="25"/>
        <v>T=2s</v>
      </c>
      <c r="C672" s="395" t="str">
        <f>'Tabelle Dashboard'!R311</f>
        <v>Scenario 11</v>
      </c>
      <c r="D672" s="397">
        <f>'Tabelle Dashboard'!S311</f>
        <v>4.4999999999999998E-2</v>
      </c>
      <c r="E672" s="398">
        <f>'Tabelle Dashboard'!T311</f>
        <v>6.4000000000000001E-2</v>
      </c>
      <c r="F672" s="397">
        <f>'Tabelle Dashboard'!U311</f>
        <v>4.5999999999999999E-2</v>
      </c>
      <c r="G672" s="398">
        <f>'Tabelle Dashboard'!V311</f>
        <v>6.8999999999999999E-3</v>
      </c>
      <c r="H672" s="397">
        <f>'Tabelle Dashboard'!W311</f>
        <v>6.8999999999999999E-3</v>
      </c>
    </row>
    <row r="673" spans="1:8" x14ac:dyDescent="0.2">
      <c r="A673" s="381" t="str">
        <f t="shared" si="24"/>
        <v>T15</v>
      </c>
      <c r="B673" s="387" t="str">
        <f t="shared" si="25"/>
        <v>T=2s</v>
      </c>
      <c r="C673" s="395" t="str">
        <f>'Tabelle Dashboard'!R312</f>
        <v>Scenario 12</v>
      </c>
      <c r="D673" s="397">
        <f>'Tabelle Dashboard'!S312</f>
        <v>4.3999999999999997E-2</v>
      </c>
      <c r="E673" s="398">
        <f>'Tabelle Dashboard'!T312</f>
        <v>6.2E-2</v>
      </c>
      <c r="F673" s="397">
        <f>'Tabelle Dashboard'!U312</f>
        <v>4.3999999999999997E-2</v>
      </c>
      <c r="G673" s="398">
        <f>'Tabelle Dashboard'!V312</f>
        <v>6.7000000000000002E-3</v>
      </c>
      <c r="H673" s="397">
        <f>'Tabelle Dashboard'!W312</f>
        <v>6.7000000000000002E-3</v>
      </c>
    </row>
    <row r="674" spans="1:8" x14ac:dyDescent="0.2">
      <c r="A674" s="381" t="str">
        <f t="shared" si="24"/>
        <v>T15</v>
      </c>
      <c r="B674" s="387" t="str">
        <f t="shared" si="25"/>
        <v>T=2s</v>
      </c>
      <c r="C674" s="395" t="str">
        <f>'Tabelle Dashboard'!R313</f>
        <v>Scenario 13</v>
      </c>
      <c r="D674" s="397">
        <f>'Tabelle Dashboard'!S313</f>
        <v>4.7E-2</v>
      </c>
      <c r="E674" s="398">
        <f>'Tabelle Dashboard'!T313</f>
        <v>6.7000000000000004E-2</v>
      </c>
      <c r="F674" s="397">
        <f>'Tabelle Dashboard'!U313</f>
        <v>4.7E-2</v>
      </c>
      <c r="G674" s="398">
        <f>'Tabelle Dashboard'!V313</f>
        <v>7.1000000000000004E-3</v>
      </c>
      <c r="H674" s="397">
        <f>'Tabelle Dashboard'!W313</f>
        <v>7.3000000000000001E-3</v>
      </c>
    </row>
    <row r="675" spans="1:8" x14ac:dyDescent="0.2">
      <c r="A675" s="381" t="str">
        <f t="shared" si="24"/>
        <v>T15</v>
      </c>
      <c r="B675" s="387" t="str">
        <f t="shared" si="25"/>
        <v>T=2s</v>
      </c>
      <c r="C675" s="395" t="str">
        <f>'Tabelle Dashboard'!R314</f>
        <v>Scenario 14</v>
      </c>
      <c r="D675" s="397">
        <f>'Tabelle Dashboard'!S314</f>
        <v>4.4999999999999998E-2</v>
      </c>
      <c r="E675" s="398">
        <f>'Tabelle Dashboard'!T314</f>
        <v>6.4000000000000001E-2</v>
      </c>
      <c r="F675" s="397">
        <f>'Tabelle Dashboard'!U314</f>
        <v>4.5999999999999999E-2</v>
      </c>
      <c r="G675" s="398">
        <f>'Tabelle Dashboard'!V314</f>
        <v>6.8999999999999999E-3</v>
      </c>
      <c r="H675" s="397">
        <f>'Tabelle Dashboard'!W314</f>
        <v>6.8999999999999999E-3</v>
      </c>
    </row>
    <row r="676" spans="1:8" x14ac:dyDescent="0.2">
      <c r="A676" s="381" t="str">
        <f t="shared" si="24"/>
        <v>T15</v>
      </c>
      <c r="B676" s="387" t="str">
        <f t="shared" si="25"/>
        <v>T=2s</v>
      </c>
      <c r="C676" s="395" t="str">
        <f>'Tabelle Dashboard'!R315</f>
        <v>Scenario 15</v>
      </c>
      <c r="D676" s="397">
        <f>'Tabelle Dashboard'!S315</f>
        <v>4.5999999999999999E-2</v>
      </c>
      <c r="E676" s="398">
        <f>'Tabelle Dashboard'!T315</f>
        <v>6.4000000000000001E-2</v>
      </c>
      <c r="F676" s="397">
        <f>'Tabelle Dashboard'!U315</f>
        <v>4.5999999999999999E-2</v>
      </c>
      <c r="G676" s="398">
        <f>'Tabelle Dashboard'!V315</f>
        <v>6.8999999999999999E-3</v>
      </c>
      <c r="H676" s="397">
        <f>'Tabelle Dashboard'!W315</f>
        <v>6.8999999999999999E-3</v>
      </c>
    </row>
    <row r="677" spans="1:8" x14ac:dyDescent="0.2">
      <c r="A677" s="381" t="s">
        <v>1185</v>
      </c>
      <c r="B677" s="387" t="str">
        <f t="shared" si="25"/>
        <v>T=0s</v>
      </c>
      <c r="C677" s="395" t="str">
        <f>'Tabelle Dashboard'!B322</f>
        <v>Scenario 1</v>
      </c>
      <c r="D677" s="397">
        <f>'Tabelle Dashboard'!C322</f>
        <v>4.5999999999999999E-2</v>
      </c>
      <c r="E677" s="398">
        <f>'Tabelle Dashboard'!D322</f>
        <v>6.5000000000000002E-2</v>
      </c>
      <c r="F677" s="397">
        <f>'Tabelle Dashboard'!E322</f>
        <v>4.5999999999999999E-2</v>
      </c>
      <c r="G677" s="398">
        <f>'Tabelle Dashboard'!F322</f>
        <v>7.0000000000000001E-3</v>
      </c>
      <c r="H677" s="397">
        <f>'Tabelle Dashboard'!G322</f>
        <v>6.8999999999999999E-3</v>
      </c>
    </row>
    <row r="678" spans="1:8" x14ac:dyDescent="0.2">
      <c r="A678" s="381" t="str">
        <f t="shared" si="24"/>
        <v>T16</v>
      </c>
      <c r="B678" s="387" t="str">
        <f t="shared" si="25"/>
        <v>T=0s</v>
      </c>
      <c r="C678" s="395" t="str">
        <f>'Tabelle Dashboard'!B323</f>
        <v>Scenario 2</v>
      </c>
      <c r="D678" s="397">
        <f>'Tabelle Dashboard'!C323</f>
        <v>4.8000000000000001E-2</v>
      </c>
      <c r="E678" s="398">
        <f>'Tabelle Dashboard'!D323</f>
        <v>6.7000000000000004E-2</v>
      </c>
      <c r="F678" s="397">
        <f>'Tabelle Dashboard'!E323</f>
        <v>4.8000000000000001E-2</v>
      </c>
      <c r="G678" s="398">
        <f>'Tabelle Dashboard'!F323</f>
        <v>7.1999999999999998E-3</v>
      </c>
      <c r="H678" s="397">
        <f>'Tabelle Dashboard'!G323</f>
        <v>7.9000000000000008E-3</v>
      </c>
    </row>
    <row r="679" spans="1:8" x14ac:dyDescent="0.2">
      <c r="A679" s="381" t="str">
        <f t="shared" si="24"/>
        <v>T16</v>
      </c>
      <c r="B679" s="387" t="str">
        <f t="shared" si="25"/>
        <v>T=0s</v>
      </c>
      <c r="C679" s="395" t="str">
        <f>'Tabelle Dashboard'!B324</f>
        <v>Scenario 3</v>
      </c>
      <c r="D679" s="397">
        <f>'Tabelle Dashboard'!C324</f>
        <v>4.3999999999999997E-2</v>
      </c>
      <c r="E679" s="398">
        <f>'Tabelle Dashboard'!D324</f>
        <v>6.3E-2</v>
      </c>
      <c r="F679" s="397">
        <f>'Tabelle Dashboard'!E324</f>
        <v>4.3999999999999997E-2</v>
      </c>
      <c r="G679" s="398">
        <f>'Tabelle Dashboard'!F324</f>
        <v>6.7000000000000002E-3</v>
      </c>
      <c r="H679" s="397">
        <f>'Tabelle Dashboard'!G324</f>
        <v>6.7000000000000002E-3</v>
      </c>
    </row>
    <row r="680" spans="1:8" x14ac:dyDescent="0.2">
      <c r="A680" s="381" t="str">
        <f t="shared" si="24"/>
        <v>T16</v>
      </c>
      <c r="B680" s="387" t="str">
        <f t="shared" si="25"/>
        <v>T=0s</v>
      </c>
      <c r="C680" s="395" t="str">
        <f>'Tabelle Dashboard'!B325</f>
        <v>Scenario 4</v>
      </c>
      <c r="D680" s="397">
        <f>'Tabelle Dashboard'!C325</f>
        <v>4.3999999999999997E-2</v>
      </c>
      <c r="E680" s="398">
        <f>'Tabelle Dashboard'!D325</f>
        <v>6.2E-2</v>
      </c>
      <c r="F680" s="397">
        <f>'Tabelle Dashboard'!E325</f>
        <v>4.3999999999999997E-2</v>
      </c>
      <c r="G680" s="398">
        <f>'Tabelle Dashboard'!F325</f>
        <v>6.7999999999999996E-3</v>
      </c>
      <c r="H680" s="397">
        <f>'Tabelle Dashboard'!G325</f>
        <v>6.8999999999999999E-3</v>
      </c>
    </row>
    <row r="681" spans="1:8" x14ac:dyDescent="0.2">
      <c r="A681" s="381" t="str">
        <f t="shared" si="24"/>
        <v>T16</v>
      </c>
      <c r="B681" s="387" t="str">
        <f t="shared" si="25"/>
        <v>T=0s</v>
      </c>
      <c r="C681" s="395" t="str">
        <f>'Tabelle Dashboard'!B326</f>
        <v>Scenario 5</v>
      </c>
      <c r="D681" s="397">
        <f>'Tabelle Dashboard'!C326</f>
        <v>4.5999999999999999E-2</v>
      </c>
      <c r="E681" s="398">
        <f>'Tabelle Dashboard'!D326</f>
        <v>6.5000000000000002E-2</v>
      </c>
      <c r="F681" s="397">
        <f>'Tabelle Dashboard'!E326</f>
        <v>4.5999999999999999E-2</v>
      </c>
      <c r="G681" s="398">
        <f>'Tabelle Dashboard'!F326</f>
        <v>7.0000000000000001E-3</v>
      </c>
      <c r="H681" s="397">
        <f>'Tabelle Dashboard'!G326</f>
        <v>6.7999999999999996E-3</v>
      </c>
    </row>
    <row r="682" spans="1:8" x14ac:dyDescent="0.2">
      <c r="A682" s="381" t="str">
        <f t="shared" si="24"/>
        <v>T16</v>
      </c>
      <c r="B682" s="387" t="str">
        <f t="shared" si="25"/>
        <v>T=0s</v>
      </c>
      <c r="C682" s="395" t="str">
        <f>'Tabelle Dashboard'!B327</f>
        <v>Scenario 6</v>
      </c>
      <c r="D682" s="397">
        <f>'Tabelle Dashboard'!C327</f>
        <v>4.7E-2</v>
      </c>
      <c r="E682" s="398">
        <f>'Tabelle Dashboard'!D327</f>
        <v>6.5000000000000002E-2</v>
      </c>
      <c r="F682" s="397">
        <f>'Tabelle Dashboard'!E327</f>
        <v>4.5999999999999999E-2</v>
      </c>
      <c r="G682" s="398">
        <f>'Tabelle Dashboard'!F327</f>
        <v>7.0000000000000001E-3</v>
      </c>
      <c r="H682" s="397">
        <f>'Tabelle Dashboard'!G327</f>
        <v>7.0000000000000001E-3</v>
      </c>
    </row>
    <row r="683" spans="1:8" x14ac:dyDescent="0.2">
      <c r="A683" s="381" t="str">
        <f t="shared" si="24"/>
        <v>T16</v>
      </c>
      <c r="B683" s="387" t="str">
        <f t="shared" si="25"/>
        <v>T=0s</v>
      </c>
      <c r="C683" s="395" t="str">
        <f>'Tabelle Dashboard'!B328</f>
        <v>Scenario 7</v>
      </c>
      <c r="D683" s="397">
        <f>'Tabelle Dashboard'!C328</f>
        <v>4.4999999999999998E-2</v>
      </c>
      <c r="E683" s="398">
        <f>'Tabelle Dashboard'!D328</f>
        <v>6.3E-2</v>
      </c>
      <c r="F683" s="397">
        <f>'Tabelle Dashboard'!E328</f>
        <v>4.4999999999999998E-2</v>
      </c>
      <c r="G683" s="398">
        <f>'Tabelle Dashboard'!F328</f>
        <v>6.8999999999999999E-3</v>
      </c>
      <c r="H683" s="397">
        <f>'Tabelle Dashboard'!G328</f>
        <v>6.7999999999999996E-3</v>
      </c>
    </row>
    <row r="684" spans="1:8" x14ac:dyDescent="0.2">
      <c r="A684" s="381" t="str">
        <f t="shared" si="24"/>
        <v>T16</v>
      </c>
      <c r="B684" s="387" t="str">
        <f t="shared" si="25"/>
        <v>T=0s</v>
      </c>
      <c r="C684" s="395" t="str">
        <f>'Tabelle Dashboard'!B329</f>
        <v>Scenario 8</v>
      </c>
      <c r="D684" s="397">
        <f>'Tabelle Dashboard'!C329</f>
        <v>4.7E-2</v>
      </c>
      <c r="E684" s="398">
        <f>'Tabelle Dashboard'!D329</f>
        <v>6.5000000000000002E-2</v>
      </c>
      <c r="F684" s="397">
        <f>'Tabelle Dashboard'!E329</f>
        <v>4.5999999999999999E-2</v>
      </c>
      <c r="G684" s="398">
        <f>'Tabelle Dashboard'!F329</f>
        <v>7.0000000000000001E-3</v>
      </c>
      <c r="H684" s="397">
        <f>'Tabelle Dashboard'!G329</f>
        <v>7.0000000000000001E-3</v>
      </c>
    </row>
    <row r="685" spans="1:8" x14ac:dyDescent="0.2">
      <c r="A685" s="381" t="str">
        <f t="shared" si="24"/>
        <v>T16</v>
      </c>
      <c r="B685" s="387" t="str">
        <f t="shared" si="25"/>
        <v>T=0s</v>
      </c>
      <c r="C685" s="395" t="str">
        <f>'Tabelle Dashboard'!B330</f>
        <v>Scenario 9</v>
      </c>
      <c r="D685" s="397">
        <f>'Tabelle Dashboard'!C330</f>
        <v>0.05</v>
      </c>
      <c r="E685" s="398">
        <f>'Tabelle Dashboard'!D330</f>
        <v>6.7000000000000004E-2</v>
      </c>
      <c r="F685" s="397">
        <f>'Tabelle Dashboard'!E330</f>
        <v>0.05</v>
      </c>
      <c r="G685" s="398">
        <f>'Tabelle Dashboard'!F330</f>
        <v>7.6E-3</v>
      </c>
      <c r="H685" s="397">
        <f>'Tabelle Dashboard'!G330</f>
        <v>7.4999999999999997E-3</v>
      </c>
    </row>
    <row r="686" spans="1:8" x14ac:dyDescent="0.2">
      <c r="A686" s="381" t="str">
        <f t="shared" si="24"/>
        <v>T16</v>
      </c>
      <c r="B686" s="387" t="str">
        <f t="shared" si="25"/>
        <v>T=0s</v>
      </c>
      <c r="C686" s="395" t="str">
        <f>'Tabelle Dashboard'!B331</f>
        <v>Scenario 10</v>
      </c>
      <c r="D686" s="397">
        <f>'Tabelle Dashboard'!C331</f>
        <v>0.05</v>
      </c>
      <c r="E686" s="398">
        <f>'Tabelle Dashboard'!D331</f>
        <v>7.0999999999999994E-2</v>
      </c>
      <c r="F686" s="397">
        <f>'Tabelle Dashboard'!E331</f>
        <v>0.05</v>
      </c>
      <c r="G686" s="398">
        <f>'Tabelle Dashboard'!F331</f>
        <v>7.6E-3</v>
      </c>
      <c r="H686" s="397">
        <f>'Tabelle Dashboard'!G331</f>
        <v>7.4999999999999997E-3</v>
      </c>
    </row>
    <row r="687" spans="1:8" x14ac:dyDescent="0.2">
      <c r="A687" s="381" t="str">
        <f t="shared" si="24"/>
        <v>T16</v>
      </c>
      <c r="B687" s="387" t="str">
        <f t="shared" si="25"/>
        <v>T=0s</v>
      </c>
      <c r="C687" s="395" t="str">
        <f>'Tabelle Dashboard'!B332</f>
        <v>Scenario 11</v>
      </c>
      <c r="D687" s="397">
        <f>'Tabelle Dashboard'!C332</f>
        <v>4.7E-2</v>
      </c>
      <c r="E687" s="398">
        <f>'Tabelle Dashboard'!D332</f>
        <v>6.6000000000000003E-2</v>
      </c>
      <c r="F687" s="397">
        <f>'Tabelle Dashboard'!E332</f>
        <v>4.7E-2</v>
      </c>
      <c r="G687" s="398">
        <f>'Tabelle Dashboard'!F332</f>
        <v>7.1000000000000004E-3</v>
      </c>
      <c r="H687" s="397">
        <f>'Tabelle Dashboard'!G332</f>
        <v>7.0000000000000001E-3</v>
      </c>
    </row>
    <row r="688" spans="1:8" x14ac:dyDescent="0.2">
      <c r="A688" s="381" t="str">
        <f t="shared" si="24"/>
        <v>T16</v>
      </c>
      <c r="B688" s="387" t="str">
        <f t="shared" si="25"/>
        <v>T=0s</v>
      </c>
      <c r="C688" s="395" t="str">
        <f>'Tabelle Dashboard'!B333</f>
        <v>Scenario 12</v>
      </c>
      <c r="D688" s="397">
        <f>'Tabelle Dashboard'!C333</f>
        <v>4.4999999999999998E-2</v>
      </c>
      <c r="E688" s="398">
        <f>'Tabelle Dashboard'!D333</f>
        <v>6.4000000000000001E-2</v>
      </c>
      <c r="F688" s="397">
        <f>'Tabelle Dashboard'!E333</f>
        <v>4.4999999999999998E-2</v>
      </c>
      <c r="G688" s="398">
        <f>'Tabelle Dashboard'!F333</f>
        <v>6.7999999999999996E-3</v>
      </c>
      <c r="H688" s="397">
        <f>'Tabelle Dashboard'!G333</f>
        <v>6.7999999999999996E-3</v>
      </c>
    </row>
    <row r="689" spans="1:8" x14ac:dyDescent="0.2">
      <c r="A689" s="381" t="str">
        <f t="shared" si="24"/>
        <v>T16</v>
      </c>
      <c r="B689" s="387" t="str">
        <f t="shared" si="25"/>
        <v>T=0s</v>
      </c>
      <c r="C689" s="395" t="str">
        <f>'Tabelle Dashboard'!B334</f>
        <v>Scenario 13</v>
      </c>
      <c r="D689" s="397">
        <f>'Tabelle Dashboard'!C334</f>
        <v>5.0999999999999997E-2</v>
      </c>
      <c r="E689" s="398">
        <f>'Tabelle Dashboard'!D334</f>
        <v>7.0999999999999994E-2</v>
      </c>
      <c r="F689" s="397">
        <f>'Tabelle Dashboard'!E334</f>
        <v>0.05</v>
      </c>
      <c r="G689" s="398">
        <f>'Tabelle Dashboard'!F334</f>
        <v>7.6E-3</v>
      </c>
      <c r="H689" s="397">
        <f>'Tabelle Dashboard'!G334</f>
        <v>7.4999999999999997E-3</v>
      </c>
    </row>
    <row r="690" spans="1:8" x14ac:dyDescent="0.2">
      <c r="A690" s="381" t="str">
        <f t="shared" si="24"/>
        <v>T16</v>
      </c>
      <c r="B690" s="387" t="str">
        <f t="shared" si="25"/>
        <v>T=0s</v>
      </c>
      <c r="C690" s="395" t="str">
        <f>'Tabelle Dashboard'!B335</f>
        <v>Scenario 14</v>
      </c>
      <c r="D690" s="397">
        <f>'Tabelle Dashboard'!C335</f>
        <v>4.8000000000000001E-2</v>
      </c>
      <c r="E690" s="398">
        <f>'Tabelle Dashboard'!D335</f>
        <v>6.7000000000000004E-2</v>
      </c>
      <c r="F690" s="397">
        <f>'Tabelle Dashboard'!E335</f>
        <v>4.7E-2</v>
      </c>
      <c r="G690" s="398">
        <f>'Tabelle Dashboard'!F335</f>
        <v>7.1999999999999998E-3</v>
      </c>
      <c r="H690" s="397">
        <f>'Tabelle Dashboard'!G335</f>
        <v>7.1999999999999998E-3</v>
      </c>
    </row>
    <row r="691" spans="1:8" x14ac:dyDescent="0.2">
      <c r="A691" s="381" t="str">
        <f t="shared" si="24"/>
        <v>T16</v>
      </c>
      <c r="B691" s="387" t="str">
        <f t="shared" si="25"/>
        <v>T=0s</v>
      </c>
      <c r="C691" s="395" t="str">
        <f>'Tabelle Dashboard'!B336</f>
        <v>Scenario 15</v>
      </c>
      <c r="D691" s="397">
        <f>'Tabelle Dashboard'!C336</f>
        <v>4.8000000000000001E-2</v>
      </c>
      <c r="E691" s="398">
        <f>'Tabelle Dashboard'!D336</f>
        <v>6.8000000000000005E-2</v>
      </c>
      <c r="F691" s="397">
        <f>'Tabelle Dashboard'!E336</f>
        <v>4.8000000000000001E-2</v>
      </c>
      <c r="G691" s="398">
        <f>'Tabelle Dashboard'!F336</f>
        <v>7.3000000000000001E-3</v>
      </c>
      <c r="H691" s="397">
        <f>'Tabelle Dashboard'!G336</f>
        <v>7.1999999999999998E-3</v>
      </c>
    </row>
    <row r="692" spans="1:8" x14ac:dyDescent="0.2">
      <c r="A692" s="381" t="str">
        <f t="shared" si="24"/>
        <v>T16</v>
      </c>
      <c r="B692" s="387" t="str">
        <f t="shared" si="25"/>
        <v>T=1s</v>
      </c>
      <c r="C692" s="395" t="str">
        <f>'Tabelle Dashboard'!J322</f>
        <v>Scenario 1</v>
      </c>
      <c r="D692" s="397">
        <f>'Tabelle Dashboard'!K322</f>
        <v>4.7E-2</v>
      </c>
      <c r="E692" s="398">
        <f>'Tabelle Dashboard'!L322</f>
        <v>6.6000000000000003E-2</v>
      </c>
      <c r="F692" s="397">
        <f>'Tabelle Dashboard'!M322</f>
        <v>4.7E-2</v>
      </c>
      <c r="G692" s="398">
        <f>'Tabelle Dashboard'!N322</f>
        <v>7.1000000000000004E-3</v>
      </c>
      <c r="H692" s="397">
        <f>'Tabelle Dashboard'!O322</f>
        <v>7.1000000000000004E-3</v>
      </c>
    </row>
    <row r="693" spans="1:8" x14ac:dyDescent="0.2">
      <c r="A693" s="381" t="str">
        <f t="shared" si="24"/>
        <v>T16</v>
      </c>
      <c r="B693" s="387" t="str">
        <f t="shared" si="25"/>
        <v>T=1s</v>
      </c>
      <c r="C693" s="395" t="str">
        <f>'Tabelle Dashboard'!J323</f>
        <v>Scenario 2</v>
      </c>
      <c r="D693" s="397">
        <f>'Tabelle Dashboard'!K323</f>
        <v>4.4999999999999998E-2</v>
      </c>
      <c r="E693" s="398">
        <f>'Tabelle Dashboard'!L323</f>
        <v>6.3E-2</v>
      </c>
      <c r="F693" s="397">
        <f>'Tabelle Dashboard'!M323</f>
        <v>4.4999999999999998E-2</v>
      </c>
      <c r="G693" s="398">
        <f>'Tabelle Dashboard'!N323</f>
        <v>6.7000000000000002E-3</v>
      </c>
      <c r="H693" s="397">
        <f>'Tabelle Dashboard'!O323</f>
        <v>6.7000000000000002E-3</v>
      </c>
    </row>
    <row r="694" spans="1:8" x14ac:dyDescent="0.2">
      <c r="A694" s="381" t="str">
        <f t="shared" si="24"/>
        <v>T16</v>
      </c>
      <c r="B694" s="387" t="str">
        <f t="shared" si="25"/>
        <v>T=1s</v>
      </c>
      <c r="C694" s="395" t="str">
        <f>'Tabelle Dashboard'!J324</f>
        <v>Scenario 3</v>
      </c>
      <c r="D694" s="397">
        <f>'Tabelle Dashboard'!K324</f>
        <v>4.9000000000000002E-2</v>
      </c>
      <c r="E694" s="398">
        <f>'Tabelle Dashboard'!L324</f>
        <v>6.8000000000000005E-2</v>
      </c>
      <c r="F694" s="397">
        <f>'Tabelle Dashboard'!M324</f>
        <v>4.9000000000000002E-2</v>
      </c>
      <c r="G694" s="398">
        <f>'Tabelle Dashboard'!N324</f>
        <v>7.3000000000000001E-3</v>
      </c>
      <c r="H694" s="397">
        <f>'Tabelle Dashboard'!O324</f>
        <v>7.3000000000000001E-3</v>
      </c>
    </row>
    <row r="695" spans="1:8" x14ac:dyDescent="0.2">
      <c r="A695" s="381" t="str">
        <f t="shared" si="24"/>
        <v>T16</v>
      </c>
      <c r="B695" s="387" t="str">
        <f t="shared" si="25"/>
        <v>T=1s</v>
      </c>
      <c r="C695" s="395" t="str">
        <f>'Tabelle Dashboard'!J325</f>
        <v>Scenario 4</v>
      </c>
      <c r="D695" s="397">
        <f>'Tabelle Dashboard'!K325</f>
        <v>4.4999999999999998E-2</v>
      </c>
      <c r="E695" s="398">
        <f>'Tabelle Dashboard'!L325</f>
        <v>6.4000000000000001E-2</v>
      </c>
      <c r="F695" s="397">
        <f>'Tabelle Dashboard'!M325</f>
        <v>4.5999999999999999E-2</v>
      </c>
      <c r="G695" s="398">
        <f>'Tabelle Dashboard'!N325</f>
        <v>6.8999999999999999E-3</v>
      </c>
      <c r="H695" s="397">
        <f>'Tabelle Dashboard'!O325</f>
        <v>6.8999999999999999E-3</v>
      </c>
    </row>
    <row r="696" spans="1:8" x14ac:dyDescent="0.2">
      <c r="A696" s="381" t="str">
        <f t="shared" si="24"/>
        <v>T16</v>
      </c>
      <c r="B696" s="387" t="str">
        <f t="shared" si="25"/>
        <v>T=1s</v>
      </c>
      <c r="C696" s="395" t="str">
        <f>'Tabelle Dashboard'!J326</f>
        <v>Scenario 5</v>
      </c>
      <c r="D696" s="397">
        <f>'Tabelle Dashboard'!K326</f>
        <v>4.8000000000000001E-2</v>
      </c>
      <c r="E696" s="398">
        <f>'Tabelle Dashboard'!L326</f>
        <v>6.7000000000000004E-2</v>
      </c>
      <c r="F696" s="397">
        <f>'Tabelle Dashboard'!M326</f>
        <v>4.8000000000000001E-2</v>
      </c>
      <c r="G696" s="398">
        <f>'Tabelle Dashboard'!N326</f>
        <v>7.1999999999999998E-3</v>
      </c>
      <c r="H696" s="397">
        <f>'Tabelle Dashboard'!O326</f>
        <v>7.1999999999999998E-3</v>
      </c>
    </row>
    <row r="697" spans="1:8" x14ac:dyDescent="0.2">
      <c r="A697" s="381" t="str">
        <f t="shared" si="24"/>
        <v>T16</v>
      </c>
      <c r="B697" s="387" t="str">
        <f t="shared" si="25"/>
        <v>T=1s</v>
      </c>
      <c r="C697" s="395" t="str">
        <f>'Tabelle Dashboard'!J327</f>
        <v>Scenario 6</v>
      </c>
      <c r="D697" s="397">
        <f>'Tabelle Dashboard'!K327</f>
        <v>4.8000000000000001E-2</v>
      </c>
      <c r="E697" s="398">
        <f>'Tabelle Dashboard'!L327</f>
        <v>6.7000000000000004E-2</v>
      </c>
      <c r="F697" s="397">
        <f>'Tabelle Dashboard'!M327</f>
        <v>4.8000000000000001E-2</v>
      </c>
      <c r="G697" s="398">
        <f>'Tabelle Dashboard'!N327</f>
        <v>7.3000000000000001E-3</v>
      </c>
      <c r="H697" s="397">
        <f>'Tabelle Dashboard'!O327</f>
        <v>7.1999999999999998E-3</v>
      </c>
    </row>
    <row r="698" spans="1:8" x14ac:dyDescent="0.2">
      <c r="A698" s="381" t="str">
        <f t="shared" si="24"/>
        <v>T16</v>
      </c>
      <c r="B698" s="387" t="str">
        <f t="shared" si="25"/>
        <v>T=1s</v>
      </c>
      <c r="C698" s="395" t="str">
        <f>'Tabelle Dashboard'!J328</f>
        <v>Scenario 7</v>
      </c>
      <c r="D698" s="397">
        <f>'Tabelle Dashboard'!K328</f>
        <v>4.5999999999999999E-2</v>
      </c>
      <c r="E698" s="398">
        <f>'Tabelle Dashboard'!L328</f>
        <v>6.5000000000000002E-2</v>
      </c>
      <c r="F698" s="397">
        <f>'Tabelle Dashboard'!M328</f>
        <v>4.5999999999999999E-2</v>
      </c>
      <c r="G698" s="398">
        <f>'Tabelle Dashboard'!N328</f>
        <v>6.8999999999999999E-3</v>
      </c>
      <c r="H698" s="397">
        <f>'Tabelle Dashboard'!O328</f>
        <v>6.8999999999999999E-3</v>
      </c>
    </row>
    <row r="699" spans="1:8" x14ac:dyDescent="0.2">
      <c r="A699" s="381" t="str">
        <f t="shared" si="24"/>
        <v>T16</v>
      </c>
      <c r="B699" s="387" t="str">
        <f t="shared" si="25"/>
        <v>T=1s</v>
      </c>
      <c r="C699" s="395" t="str">
        <f>'Tabelle Dashboard'!J329</f>
        <v>Scenario 8</v>
      </c>
      <c r="D699" s="397">
        <f>'Tabelle Dashboard'!K329</f>
        <v>4.7E-2</v>
      </c>
      <c r="E699" s="398">
        <f>'Tabelle Dashboard'!L329</f>
        <v>6.6000000000000003E-2</v>
      </c>
      <c r="F699" s="397">
        <f>'Tabelle Dashboard'!M329</f>
        <v>4.7E-2</v>
      </c>
      <c r="G699" s="398">
        <f>'Tabelle Dashboard'!N329</f>
        <v>7.1000000000000004E-3</v>
      </c>
      <c r="H699" s="397">
        <f>'Tabelle Dashboard'!O329</f>
        <v>7.1000000000000004E-3</v>
      </c>
    </row>
    <row r="700" spans="1:8" x14ac:dyDescent="0.2">
      <c r="A700" s="381" t="str">
        <f t="shared" si="24"/>
        <v>T16</v>
      </c>
      <c r="B700" s="387" t="str">
        <f t="shared" si="25"/>
        <v>T=1s</v>
      </c>
      <c r="C700" s="395" t="str">
        <f>'Tabelle Dashboard'!J330</f>
        <v>Scenario 9</v>
      </c>
      <c r="D700" s="397">
        <f>'Tabelle Dashboard'!K330</f>
        <v>4.8000000000000001E-2</v>
      </c>
      <c r="E700" s="398">
        <f>'Tabelle Dashboard'!L330</f>
        <v>6.8000000000000005E-2</v>
      </c>
      <c r="F700" s="397">
        <f>'Tabelle Dashboard'!M330</f>
        <v>4.8000000000000001E-2</v>
      </c>
      <c r="G700" s="398">
        <f>'Tabelle Dashboard'!N330</f>
        <v>7.3000000000000001E-3</v>
      </c>
      <c r="H700" s="397">
        <f>'Tabelle Dashboard'!O330</f>
        <v>7.1999999999999998E-3</v>
      </c>
    </row>
    <row r="701" spans="1:8" x14ac:dyDescent="0.2">
      <c r="A701" s="381" t="str">
        <f t="shared" si="24"/>
        <v>T16</v>
      </c>
      <c r="B701" s="387" t="str">
        <f t="shared" si="25"/>
        <v>T=1s</v>
      </c>
      <c r="C701" s="395" t="str">
        <f>'Tabelle Dashboard'!J331</f>
        <v>Scenario 10</v>
      </c>
      <c r="D701" s="397">
        <f>'Tabelle Dashboard'!K331</f>
        <v>5.0999999999999997E-2</v>
      </c>
      <c r="E701" s="398">
        <f>'Tabelle Dashboard'!L331</f>
        <v>7.1999999999999995E-2</v>
      </c>
      <c r="F701" s="397">
        <f>'Tabelle Dashboard'!M331</f>
        <v>5.0999999999999997E-2</v>
      </c>
      <c r="G701" s="398">
        <f>'Tabelle Dashboard'!N331</f>
        <v>7.7000000000000002E-3</v>
      </c>
      <c r="H701" s="397">
        <f>'Tabelle Dashboard'!O331</f>
        <v>7.7000000000000002E-3</v>
      </c>
    </row>
    <row r="702" spans="1:8" x14ac:dyDescent="0.2">
      <c r="A702" s="381" t="str">
        <f t="shared" si="24"/>
        <v>T16</v>
      </c>
      <c r="B702" s="387" t="str">
        <f t="shared" si="25"/>
        <v>T=1s</v>
      </c>
      <c r="C702" s="395" t="str">
        <f>'Tabelle Dashboard'!J332</f>
        <v>Scenario 11</v>
      </c>
      <c r="D702" s="397">
        <f>'Tabelle Dashboard'!K332</f>
        <v>4.7E-2</v>
      </c>
      <c r="E702" s="398">
        <f>'Tabelle Dashboard'!L332</f>
        <v>6.7000000000000004E-2</v>
      </c>
      <c r="F702" s="397">
        <f>'Tabelle Dashboard'!M332</f>
        <v>4.7E-2</v>
      </c>
      <c r="G702" s="398">
        <f>'Tabelle Dashboard'!N332</f>
        <v>7.1000000000000004E-3</v>
      </c>
      <c r="H702" s="397">
        <f>'Tabelle Dashboard'!O332</f>
        <v>7.1000000000000004E-3</v>
      </c>
    </row>
    <row r="703" spans="1:8" x14ac:dyDescent="0.2">
      <c r="A703" s="381" t="str">
        <f t="shared" si="24"/>
        <v>T16</v>
      </c>
      <c r="B703" s="387" t="str">
        <f t="shared" si="25"/>
        <v>T=1s</v>
      </c>
      <c r="C703" s="395" t="str">
        <f>'Tabelle Dashboard'!J333</f>
        <v>Scenario 12</v>
      </c>
      <c r="D703" s="397">
        <f>'Tabelle Dashboard'!K333</f>
        <v>4.4999999999999998E-2</v>
      </c>
      <c r="E703" s="398">
        <f>'Tabelle Dashboard'!L333</f>
        <v>6.4000000000000001E-2</v>
      </c>
      <c r="F703" s="397">
        <f>'Tabelle Dashboard'!M333</f>
        <v>4.4999999999999998E-2</v>
      </c>
      <c r="G703" s="398">
        <f>'Tabelle Dashboard'!N333</f>
        <v>6.7999999999999996E-3</v>
      </c>
      <c r="H703" s="397">
        <f>'Tabelle Dashboard'!O333</f>
        <v>6.7999999999999996E-3</v>
      </c>
    </row>
    <row r="704" spans="1:8" x14ac:dyDescent="0.2">
      <c r="A704" s="381" t="str">
        <f t="shared" si="24"/>
        <v>T16</v>
      </c>
      <c r="B704" s="387" t="str">
        <f t="shared" si="25"/>
        <v>T=1s</v>
      </c>
      <c r="C704" s="395" t="str">
        <f>'Tabelle Dashboard'!J334</f>
        <v>Scenario 13</v>
      </c>
      <c r="D704" s="397">
        <f>'Tabelle Dashboard'!K334</f>
        <v>5.0999999999999997E-2</v>
      </c>
      <c r="E704" s="398">
        <f>'Tabelle Dashboard'!L334</f>
        <v>7.1999999999999995E-2</v>
      </c>
      <c r="F704" s="397">
        <f>'Tabelle Dashboard'!M334</f>
        <v>5.0999999999999997E-2</v>
      </c>
      <c r="G704" s="398">
        <f>'Tabelle Dashboard'!N334</f>
        <v>7.7000000000000002E-3</v>
      </c>
      <c r="H704" s="397">
        <f>'Tabelle Dashboard'!O334</f>
        <v>7.7000000000000002E-3</v>
      </c>
    </row>
    <row r="705" spans="1:8" x14ac:dyDescent="0.2">
      <c r="A705" s="381" t="str">
        <f t="shared" si="24"/>
        <v>T16</v>
      </c>
      <c r="B705" s="387" t="str">
        <f t="shared" si="25"/>
        <v>T=1s</v>
      </c>
      <c r="C705" s="395" t="str">
        <f>'Tabelle Dashboard'!J335</f>
        <v>Scenario 14</v>
      </c>
      <c r="D705" s="397">
        <f>'Tabelle Dashboard'!K335</f>
        <v>4.8000000000000001E-2</v>
      </c>
      <c r="E705" s="398">
        <f>'Tabelle Dashboard'!L335</f>
        <v>6.7000000000000004E-2</v>
      </c>
      <c r="F705" s="397">
        <f>'Tabelle Dashboard'!M335</f>
        <v>4.8000000000000001E-2</v>
      </c>
      <c r="G705" s="398">
        <f>'Tabelle Dashboard'!N335</f>
        <v>7.1999999999999998E-3</v>
      </c>
      <c r="H705" s="397">
        <f>'Tabelle Dashboard'!O335</f>
        <v>7.1999999999999998E-3</v>
      </c>
    </row>
    <row r="706" spans="1:8" x14ac:dyDescent="0.2">
      <c r="A706" s="381" t="str">
        <f t="shared" si="24"/>
        <v>T16</v>
      </c>
      <c r="B706" s="387" t="str">
        <f t="shared" si="25"/>
        <v>T=1s</v>
      </c>
      <c r="C706" s="395" t="str">
        <f>'Tabelle Dashboard'!J336</f>
        <v>Scenario 15</v>
      </c>
      <c r="D706" s="397">
        <f>'Tabelle Dashboard'!K336</f>
        <v>4.9000000000000002E-2</v>
      </c>
      <c r="E706" s="398">
        <f>'Tabelle Dashboard'!L336</f>
        <v>6.9000000000000006E-2</v>
      </c>
      <c r="F706" s="397">
        <f>'Tabelle Dashboard'!M336</f>
        <v>4.9000000000000002E-2</v>
      </c>
      <c r="G706" s="398">
        <f>'Tabelle Dashboard'!N336</f>
        <v>7.4999999999999997E-3</v>
      </c>
      <c r="H706" s="397">
        <f>'Tabelle Dashboard'!O336</f>
        <v>7.4000000000000003E-3</v>
      </c>
    </row>
    <row r="707" spans="1:8" x14ac:dyDescent="0.2">
      <c r="A707" s="381" t="str">
        <f t="shared" si="24"/>
        <v>T16</v>
      </c>
      <c r="B707" s="387" t="str">
        <f t="shared" si="25"/>
        <v>T=2s</v>
      </c>
      <c r="C707" s="395" t="str">
        <f>'Tabelle Dashboard'!R322</f>
        <v>Scenario 1</v>
      </c>
      <c r="D707" s="397">
        <f>'Tabelle Dashboard'!S322</f>
        <v>0.04</v>
      </c>
      <c r="E707" s="398">
        <f>'Tabelle Dashboard'!T322</f>
        <v>6.6000000000000003E-2</v>
      </c>
      <c r="F707" s="397">
        <f>'Tabelle Dashboard'!U322</f>
        <v>4.7E-2</v>
      </c>
      <c r="G707" s="398">
        <f>'Tabelle Dashboard'!V322</f>
        <v>7.0000000000000001E-3</v>
      </c>
      <c r="H707" s="397">
        <f>'Tabelle Dashboard'!W322</f>
        <v>7.0000000000000001E-3</v>
      </c>
    </row>
    <row r="708" spans="1:8" x14ac:dyDescent="0.2">
      <c r="A708" s="381" t="str">
        <f t="shared" si="24"/>
        <v>T16</v>
      </c>
      <c r="B708" s="387" t="str">
        <f t="shared" si="25"/>
        <v>T=2s</v>
      </c>
      <c r="C708" s="395" t="str">
        <f>'Tabelle Dashboard'!R323</f>
        <v>Scenario 2</v>
      </c>
      <c r="D708" s="397">
        <f>'Tabelle Dashboard'!S323</f>
        <v>4.7E-2</v>
      </c>
      <c r="E708" s="398">
        <f>'Tabelle Dashboard'!T323</f>
        <v>6.7000000000000004E-2</v>
      </c>
      <c r="F708" s="397">
        <f>'Tabelle Dashboard'!U323</f>
        <v>4.7E-2</v>
      </c>
      <c r="G708" s="398">
        <f>'Tabelle Dashboard'!V323</f>
        <v>7.1000000000000004E-3</v>
      </c>
      <c r="H708" s="397">
        <f>'Tabelle Dashboard'!W323</f>
        <v>7.1999999999999998E-3</v>
      </c>
    </row>
    <row r="709" spans="1:8" x14ac:dyDescent="0.2">
      <c r="A709" s="381" t="str">
        <f t="shared" si="24"/>
        <v>T16</v>
      </c>
      <c r="B709" s="387" t="str">
        <f t="shared" si="25"/>
        <v>T=2s</v>
      </c>
      <c r="C709" s="395" t="str">
        <f>'Tabelle Dashboard'!R324</f>
        <v>Scenario 3</v>
      </c>
      <c r="D709" s="397">
        <f>'Tabelle Dashboard'!S324</f>
        <v>4.8000000000000001E-2</v>
      </c>
      <c r="E709" s="398">
        <f>'Tabelle Dashboard'!T324</f>
        <v>6.7000000000000004E-2</v>
      </c>
      <c r="F709" s="397">
        <f>'Tabelle Dashboard'!U324</f>
        <v>4.8000000000000001E-2</v>
      </c>
      <c r="G709" s="398">
        <f>'Tabelle Dashboard'!V324</f>
        <v>7.1999999999999998E-3</v>
      </c>
      <c r="H709" s="397">
        <f>'Tabelle Dashboard'!W324</f>
        <v>7.1999999999999998E-3</v>
      </c>
    </row>
    <row r="710" spans="1:8" x14ac:dyDescent="0.2">
      <c r="A710" s="381" t="str">
        <f t="shared" si="24"/>
        <v>T16</v>
      </c>
      <c r="B710" s="387" t="str">
        <f t="shared" si="25"/>
        <v>T=2s</v>
      </c>
      <c r="C710" s="395" t="str">
        <f>'Tabelle Dashboard'!R325</f>
        <v>Scenario 4</v>
      </c>
      <c r="D710" s="397">
        <f>'Tabelle Dashboard'!S325</f>
        <v>4.4999999999999998E-2</v>
      </c>
      <c r="E710" s="398">
        <f>'Tabelle Dashboard'!T325</f>
        <v>6.4000000000000001E-2</v>
      </c>
      <c r="F710" s="397">
        <f>'Tabelle Dashboard'!U325</f>
        <v>4.4999999999999998E-2</v>
      </c>
      <c r="G710" s="398">
        <f>'Tabelle Dashboard'!V325</f>
        <v>6.7999999999999996E-3</v>
      </c>
      <c r="H710" s="397">
        <f>'Tabelle Dashboard'!W325</f>
        <v>6.7999999999999996E-3</v>
      </c>
    </row>
    <row r="711" spans="1:8" x14ac:dyDescent="0.2">
      <c r="A711" s="381" t="str">
        <f t="shared" si="24"/>
        <v>T16</v>
      </c>
      <c r="B711" s="387" t="str">
        <f t="shared" si="25"/>
        <v>T=2s</v>
      </c>
      <c r="C711" s="395" t="str">
        <f>'Tabelle Dashboard'!R326</f>
        <v>Scenario 5</v>
      </c>
      <c r="D711" s="397">
        <f>'Tabelle Dashboard'!S326</f>
        <v>4.8000000000000001E-2</v>
      </c>
      <c r="E711" s="398">
        <f>'Tabelle Dashboard'!T326</f>
        <v>6.7000000000000004E-2</v>
      </c>
      <c r="F711" s="397">
        <f>'Tabelle Dashboard'!U326</f>
        <v>4.8000000000000001E-2</v>
      </c>
      <c r="G711" s="398">
        <f>'Tabelle Dashboard'!V326</f>
        <v>7.1999999999999998E-3</v>
      </c>
      <c r="H711" s="397">
        <f>'Tabelle Dashboard'!W326</f>
        <v>7.1999999999999998E-3</v>
      </c>
    </row>
    <row r="712" spans="1:8" x14ac:dyDescent="0.2">
      <c r="A712" s="381" t="str">
        <f t="shared" si="24"/>
        <v>T16</v>
      </c>
      <c r="B712" s="387" t="str">
        <f t="shared" si="25"/>
        <v>T=2s</v>
      </c>
      <c r="C712" s="395" t="str">
        <f>'Tabelle Dashboard'!R327</f>
        <v>Scenario 6</v>
      </c>
      <c r="D712" s="397">
        <f>'Tabelle Dashboard'!S327</f>
        <v>4.8000000000000001E-2</v>
      </c>
      <c r="E712" s="398">
        <f>'Tabelle Dashboard'!T327</f>
        <v>6.8000000000000005E-2</v>
      </c>
      <c r="F712" s="397">
        <f>'Tabelle Dashboard'!U327</f>
        <v>4.8000000000000001E-2</v>
      </c>
      <c r="G712" s="398">
        <f>'Tabelle Dashboard'!V327</f>
        <v>7.3000000000000001E-3</v>
      </c>
      <c r="H712" s="397">
        <f>'Tabelle Dashboard'!W327</f>
        <v>7.3000000000000001E-3</v>
      </c>
    </row>
    <row r="713" spans="1:8" x14ac:dyDescent="0.2">
      <c r="A713" s="381" t="str">
        <f t="shared" si="24"/>
        <v>T16</v>
      </c>
      <c r="B713" s="387" t="str">
        <f t="shared" si="25"/>
        <v>T=2s</v>
      </c>
      <c r="C713" s="395" t="str">
        <f>'Tabelle Dashboard'!R328</f>
        <v>Scenario 7</v>
      </c>
      <c r="D713" s="397">
        <f>'Tabelle Dashboard'!S328</f>
        <v>4.5999999999999999E-2</v>
      </c>
      <c r="E713" s="398">
        <f>'Tabelle Dashboard'!T328</f>
        <v>6.4000000000000001E-2</v>
      </c>
      <c r="F713" s="397">
        <f>'Tabelle Dashboard'!U328</f>
        <v>4.5999999999999999E-2</v>
      </c>
      <c r="G713" s="398">
        <f>'Tabelle Dashboard'!V328</f>
        <v>6.8999999999999999E-3</v>
      </c>
      <c r="H713" s="397">
        <f>'Tabelle Dashboard'!W328</f>
        <v>6.8999999999999999E-3</v>
      </c>
    </row>
    <row r="714" spans="1:8" x14ac:dyDescent="0.2">
      <c r="A714" s="381" t="str">
        <f t="shared" si="24"/>
        <v>T16</v>
      </c>
      <c r="B714" s="387" t="str">
        <f t="shared" si="25"/>
        <v>T=2s</v>
      </c>
      <c r="C714" s="395" t="str">
        <f>'Tabelle Dashboard'!R329</f>
        <v>Scenario 8</v>
      </c>
      <c r="D714" s="397">
        <f>'Tabelle Dashboard'!S329</f>
        <v>4.5999999999999999E-2</v>
      </c>
      <c r="E714" s="398">
        <f>'Tabelle Dashboard'!T329</f>
        <v>6.5000000000000002E-2</v>
      </c>
      <c r="F714" s="397">
        <f>'Tabelle Dashboard'!U329</f>
        <v>4.7E-2</v>
      </c>
      <c r="G714" s="398">
        <f>'Tabelle Dashboard'!V329</f>
        <v>7.0000000000000001E-3</v>
      </c>
      <c r="H714" s="397">
        <f>'Tabelle Dashboard'!W329</f>
        <v>7.0000000000000001E-3</v>
      </c>
    </row>
    <row r="715" spans="1:8" x14ac:dyDescent="0.2">
      <c r="A715" s="381" t="str">
        <f t="shared" si="24"/>
        <v>T16</v>
      </c>
      <c r="B715" s="387" t="str">
        <f t="shared" si="25"/>
        <v>T=2s</v>
      </c>
      <c r="C715" s="395" t="str">
        <f>'Tabelle Dashboard'!R330</f>
        <v>Scenario 9</v>
      </c>
      <c r="D715" s="397">
        <f>'Tabelle Dashboard'!S330</f>
        <v>4.3999999999999997E-2</v>
      </c>
      <c r="E715" s="398">
        <f>'Tabelle Dashboard'!T330</f>
        <v>6.2E-2</v>
      </c>
      <c r="F715" s="397">
        <f>'Tabelle Dashboard'!U330</f>
        <v>4.3999999999999997E-2</v>
      </c>
      <c r="G715" s="398">
        <f>'Tabelle Dashboard'!V330</f>
        <v>6.7000000000000002E-3</v>
      </c>
      <c r="H715" s="397">
        <f>'Tabelle Dashboard'!W330</f>
        <v>6.6E-3</v>
      </c>
    </row>
    <row r="716" spans="1:8" x14ac:dyDescent="0.2">
      <c r="A716" s="381" t="str">
        <f t="shared" si="24"/>
        <v>T16</v>
      </c>
      <c r="B716" s="387" t="str">
        <f t="shared" si="25"/>
        <v>T=2s</v>
      </c>
      <c r="C716" s="395" t="str">
        <f>'Tabelle Dashboard'!R331</f>
        <v>Scenario 10</v>
      </c>
      <c r="D716" s="397">
        <f>'Tabelle Dashboard'!S331</f>
        <v>4.9000000000000002E-2</v>
      </c>
      <c r="E716" s="398">
        <f>'Tabelle Dashboard'!T331</f>
        <v>6.9000000000000006E-2</v>
      </c>
      <c r="F716" s="397">
        <f>'Tabelle Dashboard'!U331</f>
        <v>4.9000000000000002E-2</v>
      </c>
      <c r="G716" s="398">
        <f>'Tabelle Dashboard'!V331</f>
        <v>7.4000000000000003E-3</v>
      </c>
      <c r="H716" s="397">
        <f>'Tabelle Dashboard'!W331</f>
        <v>7.4999999999999997E-3</v>
      </c>
    </row>
    <row r="717" spans="1:8" x14ac:dyDescent="0.2">
      <c r="A717" s="381" t="str">
        <f t="shared" si="24"/>
        <v>T16</v>
      </c>
      <c r="B717" s="387" t="str">
        <f t="shared" si="25"/>
        <v>T=2s</v>
      </c>
      <c r="C717" s="395" t="str">
        <f>'Tabelle Dashboard'!R332</f>
        <v>Scenario 11</v>
      </c>
      <c r="D717" s="397">
        <f>'Tabelle Dashboard'!S332</f>
        <v>4.5999999999999999E-2</v>
      </c>
      <c r="E717" s="398">
        <f>'Tabelle Dashboard'!T332</f>
        <v>6.5000000000000002E-2</v>
      </c>
      <c r="F717" s="397">
        <f>'Tabelle Dashboard'!U332</f>
        <v>4.7E-2</v>
      </c>
      <c r="G717" s="398">
        <f>'Tabelle Dashboard'!V332</f>
        <v>7.0000000000000001E-3</v>
      </c>
      <c r="H717" s="397">
        <f>'Tabelle Dashboard'!W332</f>
        <v>7.0000000000000001E-3</v>
      </c>
    </row>
    <row r="718" spans="1:8" x14ac:dyDescent="0.2">
      <c r="A718" s="381" t="str">
        <f t="shared" si="24"/>
        <v>T16</v>
      </c>
      <c r="B718" s="387" t="str">
        <f t="shared" si="25"/>
        <v>T=2s</v>
      </c>
      <c r="C718" s="395" t="str">
        <f>'Tabelle Dashboard'!R333</f>
        <v>Scenario 12</v>
      </c>
      <c r="D718" s="397">
        <f>'Tabelle Dashboard'!S333</f>
        <v>4.3999999999999997E-2</v>
      </c>
      <c r="E718" s="398">
        <f>'Tabelle Dashboard'!T333</f>
        <v>6.3E-2</v>
      </c>
      <c r="F718" s="397">
        <f>'Tabelle Dashboard'!U333</f>
        <v>4.3999999999999997E-2</v>
      </c>
      <c r="G718" s="398">
        <f>'Tabelle Dashboard'!V333</f>
        <v>6.7000000000000002E-3</v>
      </c>
      <c r="H718" s="397">
        <f>'Tabelle Dashboard'!W333</f>
        <v>6.7000000000000002E-3</v>
      </c>
    </row>
    <row r="719" spans="1:8" x14ac:dyDescent="0.2">
      <c r="A719" s="381" t="str">
        <f t="shared" si="24"/>
        <v>T16</v>
      </c>
      <c r="B719" s="387" t="str">
        <f t="shared" si="25"/>
        <v>T=2s</v>
      </c>
      <c r="C719" s="395" t="str">
        <f>'Tabelle Dashboard'!R334</f>
        <v>Scenario 13</v>
      </c>
      <c r="D719" s="397">
        <f>'Tabelle Dashboard'!S334</f>
        <v>4.9000000000000002E-2</v>
      </c>
      <c r="E719" s="398">
        <f>'Tabelle Dashboard'!T334</f>
        <v>7.0000000000000007E-2</v>
      </c>
      <c r="F719" s="397">
        <f>'Tabelle Dashboard'!U334</f>
        <v>4.9000000000000002E-2</v>
      </c>
      <c r="G719" s="398">
        <f>'Tabelle Dashboard'!V334</f>
        <v>7.4000000000000003E-3</v>
      </c>
      <c r="H719" s="397">
        <f>'Tabelle Dashboard'!W334</f>
        <v>7.7000000000000002E-3</v>
      </c>
    </row>
    <row r="720" spans="1:8" x14ac:dyDescent="0.2">
      <c r="A720" s="381" t="str">
        <f t="shared" si="24"/>
        <v>T16</v>
      </c>
      <c r="B720" s="387" t="str">
        <f t="shared" si="25"/>
        <v>T=2s</v>
      </c>
      <c r="C720" s="395" t="str">
        <f>'Tabelle Dashboard'!R335</f>
        <v>Scenario 14</v>
      </c>
      <c r="D720" s="397">
        <f>'Tabelle Dashboard'!S335</f>
        <v>4.5999999999999999E-2</v>
      </c>
      <c r="E720" s="398">
        <f>'Tabelle Dashboard'!T335</f>
        <v>6.5000000000000002E-2</v>
      </c>
      <c r="F720" s="397">
        <f>'Tabelle Dashboard'!U335</f>
        <v>4.7E-2</v>
      </c>
      <c r="G720" s="398">
        <f>'Tabelle Dashboard'!V335</f>
        <v>7.1000000000000004E-3</v>
      </c>
      <c r="H720" s="397">
        <f>'Tabelle Dashboard'!W335</f>
        <v>7.0000000000000001E-3</v>
      </c>
    </row>
    <row r="721" spans="1:8" x14ac:dyDescent="0.2">
      <c r="A721" s="381" t="str">
        <f t="shared" si="24"/>
        <v>T16</v>
      </c>
      <c r="B721" s="387" t="str">
        <f t="shared" si="25"/>
        <v>T=2s</v>
      </c>
      <c r="C721" s="395" t="str">
        <f>'Tabelle Dashboard'!R336</f>
        <v>Scenario 15</v>
      </c>
      <c r="D721" s="397">
        <f>'Tabelle Dashboard'!S336</f>
        <v>4.5999999999999999E-2</v>
      </c>
      <c r="E721" s="398">
        <f>'Tabelle Dashboard'!T336</f>
        <v>6.5000000000000002E-2</v>
      </c>
      <c r="F721" s="397">
        <f>'Tabelle Dashboard'!U336</f>
        <v>4.5999999999999999E-2</v>
      </c>
      <c r="G721" s="398">
        <f>'Tabelle Dashboard'!V336</f>
        <v>7.0000000000000001E-3</v>
      </c>
      <c r="H721" s="397">
        <f>'Tabelle Dashboard'!W336</f>
        <v>7.0000000000000001E-3</v>
      </c>
    </row>
    <row r="722" spans="1:8" x14ac:dyDescent="0.2">
      <c r="A722" s="381" t="s">
        <v>1186</v>
      </c>
      <c r="B722" s="387" t="str">
        <f t="shared" si="25"/>
        <v>T=0s</v>
      </c>
      <c r="C722" s="395" t="str">
        <f>'Tabelle Dashboard'!B343</f>
        <v>Scenario 1</v>
      </c>
      <c r="D722" s="397">
        <f>'Tabelle Dashboard'!C343</f>
        <v>4.7E-2</v>
      </c>
      <c r="E722" s="398">
        <f>'Tabelle Dashboard'!D343</f>
        <v>6.6000000000000003E-2</v>
      </c>
      <c r="F722" s="397">
        <f>'Tabelle Dashboard'!E343</f>
        <v>4.7E-2</v>
      </c>
      <c r="G722" s="398">
        <f>'Tabelle Dashboard'!F343</f>
        <v>7.1000000000000004E-3</v>
      </c>
      <c r="H722" s="397">
        <f>'Tabelle Dashboard'!G343</f>
        <v>7.1000000000000004E-3</v>
      </c>
    </row>
    <row r="723" spans="1:8" x14ac:dyDescent="0.2">
      <c r="A723" s="381" t="str">
        <f t="shared" ref="A723:A786" si="26">A722</f>
        <v>T17</v>
      </c>
      <c r="B723" s="387" t="str">
        <f t="shared" ref="B723:B786" si="27">B678</f>
        <v>T=0s</v>
      </c>
      <c r="C723" s="395" t="str">
        <f>'Tabelle Dashboard'!B344</f>
        <v>Scenario 2</v>
      </c>
      <c r="D723" s="397">
        <f>'Tabelle Dashboard'!C344</f>
        <v>0.05</v>
      </c>
      <c r="E723" s="398">
        <f>'Tabelle Dashboard'!D344</f>
        <v>7.0000000000000007E-2</v>
      </c>
      <c r="F723" s="397">
        <f>'Tabelle Dashboard'!E344</f>
        <v>4.9000000000000002E-2</v>
      </c>
      <c r="G723" s="398">
        <f>'Tabelle Dashboard'!F344</f>
        <v>7.4999999999999997E-3</v>
      </c>
      <c r="H723" s="397">
        <f>'Tabelle Dashboard'!G344</f>
        <v>7.1999999999999998E-3</v>
      </c>
    </row>
    <row r="724" spans="1:8" x14ac:dyDescent="0.2">
      <c r="A724" s="381" t="str">
        <f t="shared" si="26"/>
        <v>T17</v>
      </c>
      <c r="B724" s="387" t="str">
        <f t="shared" si="27"/>
        <v>T=0s</v>
      </c>
      <c r="C724" s="395" t="str">
        <f>'Tabelle Dashboard'!B345</f>
        <v>Scenario 3</v>
      </c>
      <c r="D724" s="397">
        <f>'Tabelle Dashboard'!C345</f>
        <v>4.4999999999999998E-2</v>
      </c>
      <c r="E724" s="398">
        <f>'Tabelle Dashboard'!D345</f>
        <v>6.3E-2</v>
      </c>
      <c r="F724" s="397">
        <f>'Tabelle Dashboard'!E345</f>
        <v>4.4999999999999998E-2</v>
      </c>
      <c r="G724" s="398">
        <f>'Tabelle Dashboard'!F345</f>
        <v>6.7999999999999996E-3</v>
      </c>
      <c r="H724" s="397">
        <f>'Tabelle Dashboard'!G345</f>
        <v>6.7000000000000002E-3</v>
      </c>
    </row>
    <row r="725" spans="1:8" x14ac:dyDescent="0.2">
      <c r="A725" s="381" t="str">
        <f t="shared" si="26"/>
        <v>T17</v>
      </c>
      <c r="B725" s="387" t="str">
        <f t="shared" si="27"/>
        <v>T=0s</v>
      </c>
      <c r="C725" s="395" t="str">
        <f>'Tabelle Dashboard'!B346</f>
        <v>Scenario 4</v>
      </c>
      <c r="D725" s="397">
        <f>'Tabelle Dashboard'!C346</f>
        <v>4.7E-2</v>
      </c>
      <c r="E725" s="398">
        <f>'Tabelle Dashboard'!D346</f>
        <v>6.6000000000000003E-2</v>
      </c>
      <c r="F725" s="397">
        <f>'Tabelle Dashboard'!E346</f>
        <v>4.7E-2</v>
      </c>
      <c r="G725" s="398">
        <f>'Tabelle Dashboard'!F346</f>
        <v>7.1999999999999998E-3</v>
      </c>
      <c r="H725" s="397">
        <f>'Tabelle Dashboard'!G346</f>
        <v>7.1000000000000004E-3</v>
      </c>
    </row>
    <row r="726" spans="1:8" x14ac:dyDescent="0.2">
      <c r="A726" s="381" t="str">
        <f t="shared" si="26"/>
        <v>T17</v>
      </c>
      <c r="B726" s="387" t="str">
        <f t="shared" si="27"/>
        <v>T=0s</v>
      </c>
      <c r="C726" s="395" t="str">
        <f>'Tabelle Dashboard'!B347</f>
        <v>Scenario 5</v>
      </c>
      <c r="D726" s="397">
        <f>'Tabelle Dashboard'!C347</f>
        <v>4.8000000000000001E-2</v>
      </c>
      <c r="E726" s="398">
        <f>'Tabelle Dashboard'!D347</f>
        <v>6.6000000000000003E-2</v>
      </c>
      <c r="F726" s="397">
        <f>'Tabelle Dashboard'!E347</f>
        <v>4.7E-2</v>
      </c>
      <c r="G726" s="398">
        <f>'Tabelle Dashboard'!F347</f>
        <v>7.1999999999999998E-3</v>
      </c>
      <c r="H726" s="397">
        <f>'Tabelle Dashboard'!G347</f>
        <v>6.8999999999999999E-3</v>
      </c>
    </row>
    <row r="727" spans="1:8" x14ac:dyDescent="0.2">
      <c r="A727" s="381" t="str">
        <f t="shared" si="26"/>
        <v>T17</v>
      </c>
      <c r="B727" s="387" t="str">
        <f t="shared" si="27"/>
        <v>T=0s</v>
      </c>
      <c r="C727" s="395" t="str">
        <f>'Tabelle Dashboard'!B348</f>
        <v>Scenario 6</v>
      </c>
      <c r="D727" s="397">
        <f>'Tabelle Dashboard'!C348</f>
        <v>4.8000000000000001E-2</v>
      </c>
      <c r="E727" s="398">
        <f>'Tabelle Dashboard'!D348</f>
        <v>6.7000000000000004E-2</v>
      </c>
      <c r="F727" s="397">
        <f>'Tabelle Dashboard'!E348</f>
        <v>4.7E-2</v>
      </c>
      <c r="G727" s="398">
        <f>'Tabelle Dashboard'!F348</f>
        <v>7.1999999999999998E-3</v>
      </c>
      <c r="H727" s="397">
        <f>'Tabelle Dashboard'!G348</f>
        <v>7.1000000000000004E-3</v>
      </c>
    </row>
    <row r="728" spans="1:8" x14ac:dyDescent="0.2">
      <c r="A728" s="381" t="str">
        <f t="shared" si="26"/>
        <v>T17</v>
      </c>
      <c r="B728" s="387" t="str">
        <f t="shared" si="27"/>
        <v>T=0s</v>
      </c>
      <c r="C728" s="395" t="str">
        <f>'Tabelle Dashboard'!B349</f>
        <v>Scenario 7</v>
      </c>
      <c r="D728" s="397">
        <f>'Tabelle Dashboard'!C349</f>
        <v>4.4999999999999998E-2</v>
      </c>
      <c r="E728" s="398">
        <f>'Tabelle Dashboard'!D349</f>
        <v>6.4000000000000001E-2</v>
      </c>
      <c r="F728" s="397">
        <f>'Tabelle Dashboard'!E349</f>
        <v>4.4999999999999998E-2</v>
      </c>
      <c r="G728" s="398">
        <f>'Tabelle Dashboard'!F349</f>
        <v>7.0000000000000001E-3</v>
      </c>
      <c r="H728" s="397">
        <f>'Tabelle Dashboard'!G349</f>
        <v>6.8999999999999999E-3</v>
      </c>
    </row>
    <row r="729" spans="1:8" x14ac:dyDescent="0.2">
      <c r="A729" s="381" t="str">
        <f t="shared" si="26"/>
        <v>T17</v>
      </c>
      <c r="B729" s="387" t="str">
        <f t="shared" si="27"/>
        <v>T=0s</v>
      </c>
      <c r="C729" s="395" t="str">
        <f>'Tabelle Dashboard'!B350</f>
        <v>Scenario 8</v>
      </c>
      <c r="D729" s="397">
        <f>'Tabelle Dashboard'!C350</f>
        <v>4.8000000000000001E-2</v>
      </c>
      <c r="E729" s="398">
        <f>'Tabelle Dashboard'!D350</f>
        <v>6.7000000000000004E-2</v>
      </c>
      <c r="F729" s="397">
        <f>'Tabelle Dashboard'!E350</f>
        <v>4.7E-2</v>
      </c>
      <c r="G729" s="398">
        <f>'Tabelle Dashboard'!F350</f>
        <v>7.1999999999999998E-3</v>
      </c>
      <c r="H729" s="397">
        <f>'Tabelle Dashboard'!G350</f>
        <v>7.1000000000000004E-3</v>
      </c>
    </row>
    <row r="730" spans="1:8" x14ac:dyDescent="0.2">
      <c r="A730" s="381" t="str">
        <f t="shared" si="26"/>
        <v>T17</v>
      </c>
      <c r="B730" s="387" t="str">
        <f t="shared" si="27"/>
        <v>T=0s</v>
      </c>
      <c r="C730" s="395" t="str">
        <f>'Tabelle Dashboard'!B351</f>
        <v>Scenario 9</v>
      </c>
      <c r="D730" s="397">
        <f>'Tabelle Dashboard'!C351</f>
        <v>0.05</v>
      </c>
      <c r="E730" s="398">
        <f>'Tabelle Dashboard'!D351</f>
        <v>7.0000000000000007E-2</v>
      </c>
      <c r="F730" s="397">
        <f>'Tabelle Dashboard'!E351</f>
        <v>0.05</v>
      </c>
      <c r="G730" s="398">
        <f>'Tabelle Dashboard'!F351</f>
        <v>7.9000000000000008E-3</v>
      </c>
      <c r="H730" s="397">
        <f>'Tabelle Dashboard'!G351</f>
        <v>7.7999999999999996E-3</v>
      </c>
    </row>
    <row r="731" spans="1:8" x14ac:dyDescent="0.2">
      <c r="A731" s="381" t="str">
        <f t="shared" si="26"/>
        <v>T17</v>
      </c>
      <c r="B731" s="387" t="str">
        <f t="shared" si="27"/>
        <v>T=0s</v>
      </c>
      <c r="C731" s="395" t="str">
        <f>'Tabelle Dashboard'!B352</f>
        <v>Scenario 10</v>
      </c>
      <c r="D731" s="397">
        <f>'Tabelle Dashboard'!C352</f>
        <v>5.2999999999999999E-2</v>
      </c>
      <c r="E731" s="398">
        <f>'Tabelle Dashboard'!D352</f>
        <v>7.3999999999999996E-2</v>
      </c>
      <c r="F731" s="397">
        <f>'Tabelle Dashboard'!E352</f>
        <v>5.1999999999999998E-2</v>
      </c>
      <c r="G731" s="398">
        <f>'Tabelle Dashboard'!F352</f>
        <v>8.0000000000000002E-3</v>
      </c>
      <c r="H731" s="397">
        <f>'Tabelle Dashboard'!G352</f>
        <v>7.9000000000000008E-3</v>
      </c>
    </row>
    <row r="732" spans="1:8" x14ac:dyDescent="0.2">
      <c r="A732" s="381" t="str">
        <f t="shared" si="26"/>
        <v>T17</v>
      </c>
      <c r="B732" s="387" t="str">
        <f t="shared" si="27"/>
        <v>T=0s</v>
      </c>
      <c r="C732" s="395" t="str">
        <f>'Tabelle Dashboard'!B353</f>
        <v>Scenario 11</v>
      </c>
      <c r="D732" s="397">
        <f>'Tabelle Dashboard'!C353</f>
        <v>4.8000000000000001E-2</v>
      </c>
      <c r="E732" s="398">
        <f>'Tabelle Dashboard'!D353</f>
        <v>6.7000000000000004E-2</v>
      </c>
      <c r="F732" s="397">
        <f>'Tabelle Dashboard'!E353</f>
        <v>4.8000000000000001E-2</v>
      </c>
      <c r="G732" s="398">
        <f>'Tabelle Dashboard'!F353</f>
        <v>7.1999999999999998E-3</v>
      </c>
      <c r="H732" s="397">
        <f>'Tabelle Dashboard'!G353</f>
        <v>7.1999999999999998E-3</v>
      </c>
    </row>
    <row r="733" spans="1:8" x14ac:dyDescent="0.2">
      <c r="A733" s="381" t="str">
        <f t="shared" si="26"/>
        <v>T17</v>
      </c>
      <c r="B733" s="387" t="str">
        <f t="shared" si="27"/>
        <v>T=0s</v>
      </c>
      <c r="C733" s="395" t="str">
        <f>'Tabelle Dashboard'!B354</f>
        <v>Scenario 12</v>
      </c>
      <c r="D733" s="397">
        <f>'Tabelle Dashboard'!C354</f>
        <v>4.5999999999999999E-2</v>
      </c>
      <c r="E733" s="398">
        <f>'Tabelle Dashboard'!D354</f>
        <v>6.4000000000000001E-2</v>
      </c>
      <c r="F733" s="397">
        <f>'Tabelle Dashboard'!E354</f>
        <v>4.5999999999999999E-2</v>
      </c>
      <c r="G733" s="398">
        <f>'Tabelle Dashboard'!F354</f>
        <v>6.8999999999999999E-3</v>
      </c>
      <c r="H733" s="397">
        <f>'Tabelle Dashboard'!G354</f>
        <v>6.8999999999999999E-3</v>
      </c>
    </row>
    <row r="734" spans="1:8" x14ac:dyDescent="0.2">
      <c r="A734" s="381" t="str">
        <f t="shared" si="26"/>
        <v>T17</v>
      </c>
      <c r="B734" s="387" t="str">
        <f t="shared" si="27"/>
        <v>T=0s</v>
      </c>
      <c r="C734" s="395" t="str">
        <f>'Tabelle Dashboard'!B355</f>
        <v>Scenario 13</v>
      </c>
      <c r="D734" s="397">
        <f>'Tabelle Dashboard'!C355</f>
        <v>5.2999999999999999E-2</v>
      </c>
      <c r="E734" s="398">
        <f>'Tabelle Dashboard'!D355</f>
        <v>7.3999999999999996E-2</v>
      </c>
      <c r="F734" s="397">
        <f>'Tabelle Dashboard'!E355</f>
        <v>5.1999999999999998E-2</v>
      </c>
      <c r="G734" s="398">
        <f>'Tabelle Dashboard'!F355</f>
        <v>8.0000000000000002E-3</v>
      </c>
      <c r="H734" s="397">
        <f>'Tabelle Dashboard'!G355</f>
        <v>7.9000000000000008E-3</v>
      </c>
    </row>
    <row r="735" spans="1:8" x14ac:dyDescent="0.2">
      <c r="A735" s="381" t="str">
        <f t="shared" si="26"/>
        <v>T17</v>
      </c>
      <c r="B735" s="387" t="str">
        <f t="shared" si="27"/>
        <v>T=0s</v>
      </c>
      <c r="C735" s="395" t="str">
        <f>'Tabelle Dashboard'!B356</f>
        <v>Scenario 14</v>
      </c>
      <c r="D735" s="397">
        <f>'Tabelle Dashboard'!C356</f>
        <v>4.4999999999999998E-2</v>
      </c>
      <c r="E735" s="398">
        <f>'Tabelle Dashboard'!D356</f>
        <v>6.3E-2</v>
      </c>
      <c r="F735" s="397">
        <f>'Tabelle Dashboard'!E356</f>
        <v>4.4999999999999998E-2</v>
      </c>
      <c r="G735" s="398">
        <f>'Tabelle Dashboard'!F356</f>
        <v>6.7999999999999996E-3</v>
      </c>
      <c r="H735" s="397">
        <f>'Tabelle Dashboard'!G356</f>
        <v>6.7999999999999996E-3</v>
      </c>
    </row>
    <row r="736" spans="1:8" x14ac:dyDescent="0.2">
      <c r="A736" s="381" t="str">
        <f t="shared" si="26"/>
        <v>T17</v>
      </c>
      <c r="B736" s="387" t="str">
        <f t="shared" si="27"/>
        <v>T=0s</v>
      </c>
      <c r="C736" s="395" t="str">
        <f>'Tabelle Dashboard'!B357</f>
        <v>Scenario 15</v>
      </c>
      <c r="D736" s="397">
        <f>'Tabelle Dashboard'!C357</f>
        <v>0.05</v>
      </c>
      <c r="E736" s="398">
        <f>'Tabelle Dashboard'!D357</f>
        <v>7.0000000000000007E-2</v>
      </c>
      <c r="F736" s="397">
        <f>'Tabelle Dashboard'!E357</f>
        <v>0.05</v>
      </c>
      <c r="G736" s="398">
        <f>'Tabelle Dashboard'!F357</f>
        <v>7.6E-3</v>
      </c>
      <c r="H736" s="397">
        <f>'Tabelle Dashboard'!G357</f>
        <v>7.4999999999999997E-3</v>
      </c>
    </row>
    <row r="737" spans="1:8" x14ac:dyDescent="0.2">
      <c r="A737" s="381" t="str">
        <f t="shared" si="26"/>
        <v>T17</v>
      </c>
      <c r="B737" s="387" t="str">
        <f t="shared" si="27"/>
        <v>T=1s</v>
      </c>
      <c r="C737" s="395" t="str">
        <f>'Tabelle Dashboard'!J343</f>
        <v>Scenario 1</v>
      </c>
      <c r="D737" s="397">
        <f>'Tabelle Dashboard'!K343</f>
        <v>4.9000000000000002E-2</v>
      </c>
      <c r="E737" s="398">
        <f>'Tabelle Dashboard'!L343</f>
        <v>6.8000000000000005E-2</v>
      </c>
      <c r="F737" s="397">
        <f>'Tabelle Dashboard'!M343</f>
        <v>4.8000000000000001E-2</v>
      </c>
      <c r="G737" s="398">
        <f>'Tabelle Dashboard'!N343</f>
        <v>7.3000000000000001E-3</v>
      </c>
      <c r="H737" s="397">
        <f>'Tabelle Dashboard'!O343</f>
        <v>7.3000000000000001E-3</v>
      </c>
    </row>
    <row r="738" spans="1:8" x14ac:dyDescent="0.2">
      <c r="A738" s="381" t="str">
        <f t="shared" si="26"/>
        <v>T17</v>
      </c>
      <c r="B738" s="387" t="str">
        <f t="shared" si="27"/>
        <v>T=1s</v>
      </c>
      <c r="C738" s="395" t="str">
        <f>'Tabelle Dashboard'!J344</f>
        <v>Scenario 2</v>
      </c>
      <c r="D738" s="397">
        <f>'Tabelle Dashboard'!K344</f>
        <v>4.4999999999999998E-2</v>
      </c>
      <c r="E738" s="398">
        <f>'Tabelle Dashboard'!L344</f>
        <v>6.3E-2</v>
      </c>
      <c r="F738" s="397">
        <f>'Tabelle Dashboard'!M344</f>
        <v>4.4999999999999998E-2</v>
      </c>
      <c r="G738" s="398">
        <f>'Tabelle Dashboard'!N344</f>
        <v>6.7000000000000002E-3</v>
      </c>
      <c r="H738" s="397">
        <f>'Tabelle Dashboard'!O344</f>
        <v>6.7000000000000002E-3</v>
      </c>
    </row>
    <row r="739" spans="1:8" x14ac:dyDescent="0.2">
      <c r="A739" s="381" t="str">
        <f t="shared" si="26"/>
        <v>T17</v>
      </c>
      <c r="B739" s="387" t="str">
        <f t="shared" si="27"/>
        <v>T=1s</v>
      </c>
      <c r="C739" s="395" t="str">
        <f>'Tabelle Dashboard'!J345</f>
        <v>Scenario 3</v>
      </c>
      <c r="D739" s="397">
        <f>'Tabelle Dashboard'!K345</f>
        <v>5.0999999999999997E-2</v>
      </c>
      <c r="E739" s="398">
        <f>'Tabelle Dashboard'!L345</f>
        <v>7.0999999999999994E-2</v>
      </c>
      <c r="F739" s="397">
        <f>'Tabelle Dashboard'!M345</f>
        <v>5.0999999999999997E-2</v>
      </c>
      <c r="G739" s="398">
        <f>'Tabelle Dashboard'!N345</f>
        <v>7.6E-3</v>
      </c>
      <c r="H739" s="397">
        <f>'Tabelle Dashboard'!O345</f>
        <v>7.4999999999999997E-3</v>
      </c>
    </row>
    <row r="740" spans="1:8" x14ac:dyDescent="0.2">
      <c r="A740" s="381" t="str">
        <f t="shared" si="26"/>
        <v>T17</v>
      </c>
      <c r="B740" s="387" t="str">
        <f t="shared" si="27"/>
        <v>T=1s</v>
      </c>
      <c r="C740" s="395" t="str">
        <f>'Tabelle Dashboard'!J346</f>
        <v>Scenario 4</v>
      </c>
      <c r="D740" s="397">
        <f>'Tabelle Dashboard'!K346</f>
        <v>4.9000000000000002E-2</v>
      </c>
      <c r="E740" s="398">
        <f>'Tabelle Dashboard'!L346</f>
        <v>6.8000000000000005E-2</v>
      </c>
      <c r="F740" s="397">
        <f>'Tabelle Dashboard'!M346</f>
        <v>4.8000000000000001E-2</v>
      </c>
      <c r="G740" s="398">
        <f>'Tabelle Dashboard'!N346</f>
        <v>7.4000000000000003E-3</v>
      </c>
      <c r="H740" s="397">
        <f>'Tabelle Dashboard'!O346</f>
        <v>7.3000000000000001E-3</v>
      </c>
    </row>
    <row r="741" spans="1:8" x14ac:dyDescent="0.2">
      <c r="A741" s="381" t="str">
        <f t="shared" si="26"/>
        <v>T17</v>
      </c>
      <c r="B741" s="387" t="str">
        <f t="shared" si="27"/>
        <v>T=1s</v>
      </c>
      <c r="C741" s="395" t="str">
        <f>'Tabelle Dashboard'!J347</f>
        <v>Scenario 5</v>
      </c>
      <c r="D741" s="397">
        <f>'Tabelle Dashboard'!K347</f>
        <v>4.9000000000000002E-2</v>
      </c>
      <c r="E741" s="398">
        <f>'Tabelle Dashboard'!L347</f>
        <v>6.9000000000000006E-2</v>
      </c>
      <c r="F741" s="397">
        <f>'Tabelle Dashboard'!M347</f>
        <v>4.8000000000000001E-2</v>
      </c>
      <c r="G741" s="398">
        <f>'Tabelle Dashboard'!N347</f>
        <v>7.4000000000000003E-3</v>
      </c>
      <c r="H741" s="397">
        <f>'Tabelle Dashboard'!O347</f>
        <v>7.4000000000000003E-3</v>
      </c>
    </row>
    <row r="742" spans="1:8" x14ac:dyDescent="0.2">
      <c r="A742" s="381" t="str">
        <f t="shared" si="26"/>
        <v>T17</v>
      </c>
      <c r="B742" s="387" t="str">
        <f t="shared" si="27"/>
        <v>T=1s</v>
      </c>
      <c r="C742" s="395" t="str">
        <f>'Tabelle Dashboard'!J348</f>
        <v>Scenario 6</v>
      </c>
      <c r="D742" s="397">
        <f>'Tabelle Dashboard'!K348</f>
        <v>0.05</v>
      </c>
      <c r="E742" s="398">
        <f>'Tabelle Dashboard'!L348</f>
        <v>7.0000000000000007E-2</v>
      </c>
      <c r="F742" s="397">
        <f>'Tabelle Dashboard'!M348</f>
        <v>4.9000000000000002E-2</v>
      </c>
      <c r="G742" s="398">
        <f>'Tabelle Dashboard'!N348</f>
        <v>7.4999999999999997E-3</v>
      </c>
      <c r="H742" s="397">
        <f>'Tabelle Dashboard'!O348</f>
        <v>7.4000000000000003E-3</v>
      </c>
    </row>
    <row r="743" spans="1:8" x14ac:dyDescent="0.2">
      <c r="A743" s="381" t="str">
        <f t="shared" si="26"/>
        <v>T17</v>
      </c>
      <c r="B743" s="387" t="str">
        <f t="shared" si="27"/>
        <v>T=1s</v>
      </c>
      <c r="C743" s="395" t="str">
        <f>'Tabelle Dashboard'!J349</f>
        <v>Scenario 7</v>
      </c>
      <c r="D743" s="397">
        <f>'Tabelle Dashboard'!K349</f>
        <v>4.7E-2</v>
      </c>
      <c r="E743" s="398">
        <f>'Tabelle Dashboard'!L349</f>
        <v>6.6000000000000003E-2</v>
      </c>
      <c r="F743" s="397">
        <f>'Tabelle Dashboard'!M349</f>
        <v>4.7E-2</v>
      </c>
      <c r="G743" s="398">
        <f>'Tabelle Dashboard'!N349</f>
        <v>7.1000000000000004E-3</v>
      </c>
      <c r="H743" s="397">
        <f>'Tabelle Dashboard'!O349</f>
        <v>7.0000000000000001E-3</v>
      </c>
    </row>
    <row r="744" spans="1:8" x14ac:dyDescent="0.2">
      <c r="A744" s="381" t="str">
        <f t="shared" si="26"/>
        <v>T17</v>
      </c>
      <c r="B744" s="387" t="str">
        <f t="shared" si="27"/>
        <v>T=1s</v>
      </c>
      <c r="C744" s="395" t="str">
        <f>'Tabelle Dashboard'!J350</f>
        <v>Scenario 8</v>
      </c>
      <c r="D744" s="397">
        <f>'Tabelle Dashboard'!K350</f>
        <v>4.8000000000000001E-2</v>
      </c>
      <c r="E744" s="398">
        <f>'Tabelle Dashboard'!L350</f>
        <v>6.8000000000000005E-2</v>
      </c>
      <c r="F744" s="397">
        <f>'Tabelle Dashboard'!M350</f>
        <v>4.8000000000000001E-2</v>
      </c>
      <c r="G744" s="398">
        <f>'Tabelle Dashboard'!N350</f>
        <v>7.3000000000000001E-3</v>
      </c>
      <c r="H744" s="397">
        <f>'Tabelle Dashboard'!O350</f>
        <v>7.3000000000000001E-3</v>
      </c>
    </row>
    <row r="745" spans="1:8" x14ac:dyDescent="0.2">
      <c r="A745" s="381" t="str">
        <f t="shared" si="26"/>
        <v>T17</v>
      </c>
      <c r="B745" s="387" t="str">
        <f t="shared" si="27"/>
        <v>T=1s</v>
      </c>
      <c r="C745" s="395" t="str">
        <f>'Tabelle Dashboard'!J351</f>
        <v>Scenario 9</v>
      </c>
      <c r="D745" s="397">
        <f>'Tabelle Dashboard'!K351</f>
        <v>0.05</v>
      </c>
      <c r="E745" s="398">
        <f>'Tabelle Dashboard'!L351</f>
        <v>7.0000000000000007E-2</v>
      </c>
      <c r="F745" s="397">
        <f>'Tabelle Dashboard'!M351</f>
        <v>4.9000000000000002E-2</v>
      </c>
      <c r="G745" s="398">
        <f>'Tabelle Dashboard'!N351</f>
        <v>7.4999999999999997E-3</v>
      </c>
      <c r="H745" s="397">
        <f>'Tabelle Dashboard'!O351</f>
        <v>7.4000000000000003E-3</v>
      </c>
    </row>
    <row r="746" spans="1:8" x14ac:dyDescent="0.2">
      <c r="A746" s="381" t="str">
        <f t="shared" si="26"/>
        <v>T17</v>
      </c>
      <c r="B746" s="387" t="str">
        <f t="shared" si="27"/>
        <v>T=1s</v>
      </c>
      <c r="C746" s="395" t="str">
        <f>'Tabelle Dashboard'!J352</f>
        <v>Scenario 10</v>
      </c>
      <c r="D746" s="397">
        <f>'Tabelle Dashboard'!K352</f>
        <v>5.2999999999999999E-2</v>
      </c>
      <c r="E746" s="398">
        <f>'Tabelle Dashboard'!L352</f>
        <v>7.4999999999999997E-2</v>
      </c>
      <c r="F746" s="397">
        <f>'Tabelle Dashboard'!M352</f>
        <v>5.2999999999999999E-2</v>
      </c>
      <c r="G746" s="398">
        <f>'Tabelle Dashboard'!N352</f>
        <v>8.0000000000000002E-3</v>
      </c>
      <c r="H746" s="397">
        <f>'Tabelle Dashboard'!O352</f>
        <v>8.0999999999999996E-3</v>
      </c>
    </row>
    <row r="747" spans="1:8" x14ac:dyDescent="0.2">
      <c r="A747" s="381" t="str">
        <f t="shared" si="26"/>
        <v>T17</v>
      </c>
      <c r="B747" s="387" t="str">
        <f t="shared" si="27"/>
        <v>T=1s</v>
      </c>
      <c r="C747" s="395" t="str">
        <f>'Tabelle Dashboard'!J353</f>
        <v>Scenario 11</v>
      </c>
      <c r="D747" s="397">
        <f>'Tabelle Dashboard'!K353</f>
        <v>4.8000000000000001E-2</v>
      </c>
      <c r="E747" s="398">
        <f>'Tabelle Dashboard'!L353</f>
        <v>6.8000000000000005E-2</v>
      </c>
      <c r="F747" s="397">
        <f>'Tabelle Dashboard'!M353</f>
        <v>4.8000000000000001E-2</v>
      </c>
      <c r="G747" s="398">
        <f>'Tabelle Dashboard'!N353</f>
        <v>7.3000000000000001E-3</v>
      </c>
      <c r="H747" s="397">
        <f>'Tabelle Dashboard'!O353</f>
        <v>7.3000000000000001E-3</v>
      </c>
    </row>
    <row r="748" spans="1:8" x14ac:dyDescent="0.2">
      <c r="A748" s="381" t="str">
        <f t="shared" si="26"/>
        <v>T17</v>
      </c>
      <c r="B748" s="387" t="str">
        <f t="shared" si="27"/>
        <v>T=1s</v>
      </c>
      <c r="C748" s="395" t="str">
        <f>'Tabelle Dashboard'!J354</f>
        <v>Scenario 12</v>
      </c>
      <c r="D748" s="397">
        <f>'Tabelle Dashboard'!K354</f>
        <v>4.5999999999999999E-2</v>
      </c>
      <c r="E748" s="398">
        <f>'Tabelle Dashboard'!L354</f>
        <v>6.5000000000000002E-2</v>
      </c>
      <c r="F748" s="397">
        <f>'Tabelle Dashboard'!M354</f>
        <v>4.5999999999999999E-2</v>
      </c>
      <c r="G748" s="398">
        <f>'Tabelle Dashboard'!N354</f>
        <v>6.8999999999999999E-3</v>
      </c>
      <c r="H748" s="397">
        <f>'Tabelle Dashboard'!O354</f>
        <v>6.8999999999999999E-3</v>
      </c>
    </row>
    <row r="749" spans="1:8" x14ac:dyDescent="0.2">
      <c r="A749" s="381" t="str">
        <f t="shared" si="26"/>
        <v>T17</v>
      </c>
      <c r="B749" s="387" t="str">
        <f t="shared" si="27"/>
        <v>T=1s</v>
      </c>
      <c r="C749" s="395" t="str">
        <f>'Tabelle Dashboard'!J355</f>
        <v>Scenario 13</v>
      </c>
      <c r="D749" s="397">
        <f>'Tabelle Dashboard'!K355</f>
        <v>5.2999999999999999E-2</v>
      </c>
      <c r="E749" s="398">
        <f>'Tabelle Dashboard'!L355</f>
        <v>7.4999999999999997E-2</v>
      </c>
      <c r="F749" s="397">
        <f>'Tabelle Dashboard'!M355</f>
        <v>5.3999999999999999E-2</v>
      </c>
      <c r="G749" s="398">
        <f>'Tabelle Dashboard'!N355</f>
        <v>8.0000000000000002E-3</v>
      </c>
      <c r="H749" s="397">
        <f>'Tabelle Dashboard'!O355</f>
        <v>8.0999999999999996E-3</v>
      </c>
    </row>
    <row r="750" spans="1:8" x14ac:dyDescent="0.2">
      <c r="A750" s="381" t="str">
        <f t="shared" si="26"/>
        <v>T17</v>
      </c>
      <c r="B750" s="387" t="str">
        <f t="shared" si="27"/>
        <v>T=1s</v>
      </c>
      <c r="C750" s="395" t="str">
        <f>'Tabelle Dashboard'!J356</f>
        <v>Scenario 14</v>
      </c>
      <c r="D750" s="397">
        <f>'Tabelle Dashboard'!K356</f>
        <v>4.4999999999999998E-2</v>
      </c>
      <c r="E750" s="398">
        <f>'Tabelle Dashboard'!L356</f>
        <v>6.3E-2</v>
      </c>
      <c r="F750" s="397">
        <f>'Tabelle Dashboard'!M356</f>
        <v>4.4999999999999998E-2</v>
      </c>
      <c r="G750" s="398">
        <f>'Tabelle Dashboard'!N356</f>
        <v>6.7999999999999996E-3</v>
      </c>
      <c r="H750" s="397">
        <f>'Tabelle Dashboard'!O356</f>
        <v>6.7999999999999996E-3</v>
      </c>
    </row>
    <row r="751" spans="1:8" x14ac:dyDescent="0.2">
      <c r="A751" s="381" t="str">
        <f t="shared" si="26"/>
        <v>T17</v>
      </c>
      <c r="B751" s="387" t="str">
        <f t="shared" si="27"/>
        <v>T=1s</v>
      </c>
      <c r="C751" s="395" t="str">
        <f>'Tabelle Dashboard'!J357</f>
        <v>Scenario 15</v>
      </c>
      <c r="D751" s="397">
        <f>'Tabelle Dashboard'!K357</f>
        <v>5.2999999999999999E-2</v>
      </c>
      <c r="E751" s="398">
        <f>'Tabelle Dashboard'!L357</f>
        <v>7.1999999999999995E-2</v>
      </c>
      <c r="F751" s="397">
        <f>'Tabelle Dashboard'!M357</f>
        <v>5.1999999999999998E-2</v>
      </c>
      <c r="G751" s="398">
        <f>'Tabelle Dashboard'!N357</f>
        <v>7.7999999999999996E-3</v>
      </c>
      <c r="H751" s="397">
        <f>'Tabelle Dashboard'!O357</f>
        <v>7.7000000000000002E-3</v>
      </c>
    </row>
    <row r="752" spans="1:8" x14ac:dyDescent="0.2">
      <c r="A752" s="381" t="str">
        <f t="shared" si="26"/>
        <v>T17</v>
      </c>
      <c r="B752" s="387" t="str">
        <f t="shared" si="27"/>
        <v>T=2s</v>
      </c>
      <c r="C752" s="395" t="str">
        <f>'Tabelle Dashboard'!R343</f>
        <v>Scenario 1</v>
      </c>
      <c r="D752" s="397">
        <f>'Tabelle Dashboard'!S343</f>
        <v>4.8000000000000001E-2</v>
      </c>
      <c r="E752" s="398">
        <f>'Tabelle Dashboard'!T343</f>
        <v>6.8000000000000005E-2</v>
      </c>
      <c r="F752" s="397">
        <f>'Tabelle Dashboard'!U343</f>
        <v>4.8000000000000001E-2</v>
      </c>
      <c r="G752" s="398">
        <f>'Tabelle Dashboard'!V343</f>
        <v>7.3000000000000001E-3</v>
      </c>
      <c r="H752" s="397">
        <f>'Tabelle Dashboard'!W343</f>
        <v>7.3000000000000001E-3</v>
      </c>
    </row>
    <row r="753" spans="1:8" x14ac:dyDescent="0.2">
      <c r="A753" s="381" t="str">
        <f t="shared" si="26"/>
        <v>T17</v>
      </c>
      <c r="B753" s="387" t="str">
        <f t="shared" si="27"/>
        <v>T=2s</v>
      </c>
      <c r="C753" s="395" t="str">
        <f>'Tabelle Dashboard'!R344</f>
        <v>Scenario 2</v>
      </c>
      <c r="D753" s="397">
        <f>'Tabelle Dashboard'!S344</f>
        <v>0.05</v>
      </c>
      <c r="E753" s="398">
        <f>'Tabelle Dashboard'!T344</f>
        <v>6.9000000000000006E-2</v>
      </c>
      <c r="F753" s="397">
        <f>'Tabelle Dashboard'!U344</f>
        <v>0.05</v>
      </c>
      <c r="G753" s="398">
        <f>'Tabelle Dashboard'!V344</f>
        <v>7.4000000000000003E-3</v>
      </c>
      <c r="H753" s="397">
        <f>'Tabelle Dashboard'!W344</f>
        <v>7.4000000000000003E-3</v>
      </c>
    </row>
    <row r="754" spans="1:8" x14ac:dyDescent="0.2">
      <c r="A754" s="381" t="str">
        <f t="shared" si="26"/>
        <v>T17</v>
      </c>
      <c r="B754" s="387" t="str">
        <f t="shared" si="27"/>
        <v>T=2s</v>
      </c>
      <c r="C754" s="395" t="str">
        <f>'Tabelle Dashboard'!R345</f>
        <v>Scenario 3</v>
      </c>
      <c r="D754" s="397">
        <f>'Tabelle Dashboard'!S345</f>
        <v>5.0999999999999997E-2</v>
      </c>
      <c r="E754" s="398">
        <f>'Tabelle Dashboard'!T345</f>
        <v>6.9000000000000006E-2</v>
      </c>
      <c r="F754" s="397">
        <f>'Tabelle Dashboard'!U345</f>
        <v>5.0999999999999997E-2</v>
      </c>
      <c r="G754" s="398">
        <f>'Tabelle Dashboard'!V345</f>
        <v>7.4000000000000003E-3</v>
      </c>
      <c r="H754" s="397">
        <f>'Tabelle Dashboard'!W345</f>
        <v>7.4999999999999997E-3</v>
      </c>
    </row>
    <row r="755" spans="1:8" x14ac:dyDescent="0.2">
      <c r="A755" s="381" t="str">
        <f t="shared" si="26"/>
        <v>T17</v>
      </c>
      <c r="B755" s="387" t="str">
        <f t="shared" si="27"/>
        <v>T=2s</v>
      </c>
      <c r="C755" s="395" t="str">
        <f>'Tabelle Dashboard'!R346</f>
        <v>Scenario 4</v>
      </c>
      <c r="D755" s="397">
        <f>'Tabelle Dashboard'!S346</f>
        <v>4.9000000000000002E-2</v>
      </c>
      <c r="E755" s="398">
        <f>'Tabelle Dashboard'!T346</f>
        <v>6.9000000000000006E-2</v>
      </c>
      <c r="F755" s="397">
        <f>'Tabelle Dashboard'!U346</f>
        <v>4.9000000000000002E-2</v>
      </c>
      <c r="G755" s="398">
        <f>'Tabelle Dashboard'!V346</f>
        <v>7.3000000000000001E-3</v>
      </c>
      <c r="H755" s="397">
        <f>'Tabelle Dashboard'!W346</f>
        <v>7.3000000000000001E-3</v>
      </c>
    </row>
    <row r="756" spans="1:8" x14ac:dyDescent="0.2">
      <c r="A756" s="381" t="str">
        <f t="shared" si="26"/>
        <v>T17</v>
      </c>
      <c r="B756" s="387" t="str">
        <f t="shared" si="27"/>
        <v>T=2s</v>
      </c>
      <c r="C756" s="395" t="str">
        <f>'Tabelle Dashboard'!R347</f>
        <v>Scenario 5</v>
      </c>
      <c r="D756" s="397">
        <f>'Tabelle Dashboard'!S347</f>
        <v>4.9000000000000002E-2</v>
      </c>
      <c r="E756" s="398">
        <f>'Tabelle Dashboard'!T347</f>
        <v>6.9000000000000006E-2</v>
      </c>
      <c r="F756" s="397">
        <f>'Tabelle Dashboard'!U347</f>
        <v>4.9000000000000002E-2</v>
      </c>
      <c r="G756" s="398">
        <f>'Tabelle Dashboard'!V347</f>
        <v>7.4000000000000003E-3</v>
      </c>
      <c r="H756" s="397">
        <f>'Tabelle Dashboard'!W347</f>
        <v>7.4000000000000003E-3</v>
      </c>
    </row>
    <row r="757" spans="1:8" x14ac:dyDescent="0.2">
      <c r="A757" s="381" t="str">
        <f t="shared" si="26"/>
        <v>T17</v>
      </c>
      <c r="B757" s="387" t="str">
        <f t="shared" si="27"/>
        <v>T=2s</v>
      </c>
      <c r="C757" s="395" t="str">
        <f>'Tabelle Dashboard'!R348</f>
        <v>Scenario 6</v>
      </c>
      <c r="D757" s="397">
        <f>'Tabelle Dashboard'!S348</f>
        <v>0.05</v>
      </c>
      <c r="E757" s="398">
        <f>'Tabelle Dashboard'!T348</f>
        <v>7.0000000000000007E-2</v>
      </c>
      <c r="F757" s="397">
        <f>'Tabelle Dashboard'!U348</f>
        <v>0.05</v>
      </c>
      <c r="G757" s="398">
        <f>'Tabelle Dashboard'!V348</f>
        <v>7.4999999999999997E-3</v>
      </c>
      <c r="H757" s="397">
        <f>'Tabelle Dashboard'!W348</f>
        <v>7.4999999999999997E-3</v>
      </c>
    </row>
    <row r="758" spans="1:8" x14ac:dyDescent="0.2">
      <c r="A758" s="381" t="str">
        <f t="shared" si="26"/>
        <v>T17</v>
      </c>
      <c r="B758" s="387" t="str">
        <f t="shared" si="27"/>
        <v>T=2s</v>
      </c>
      <c r="C758" s="395" t="str">
        <f>'Tabelle Dashboard'!R349</f>
        <v>Scenario 7</v>
      </c>
      <c r="D758" s="397">
        <f>'Tabelle Dashboard'!S349</f>
        <v>4.7E-2</v>
      </c>
      <c r="E758" s="398">
        <f>'Tabelle Dashboard'!T349</f>
        <v>6.6000000000000003E-2</v>
      </c>
      <c r="F758" s="397">
        <f>'Tabelle Dashboard'!U349</f>
        <v>4.7E-2</v>
      </c>
      <c r="G758" s="398">
        <f>'Tabelle Dashboard'!V349</f>
        <v>7.0000000000000001E-3</v>
      </c>
      <c r="H758" s="397">
        <f>'Tabelle Dashboard'!W349</f>
        <v>7.0000000000000001E-3</v>
      </c>
    </row>
    <row r="759" spans="1:8" x14ac:dyDescent="0.2">
      <c r="A759" s="381" t="str">
        <f t="shared" si="26"/>
        <v>T17</v>
      </c>
      <c r="B759" s="387" t="str">
        <f t="shared" si="27"/>
        <v>T=2s</v>
      </c>
      <c r="C759" s="395" t="str">
        <f>'Tabelle Dashboard'!R350</f>
        <v>Scenario 8</v>
      </c>
      <c r="D759" s="397">
        <f>'Tabelle Dashboard'!S350</f>
        <v>4.7E-2</v>
      </c>
      <c r="E759" s="398">
        <f>'Tabelle Dashboard'!T350</f>
        <v>6.7000000000000004E-2</v>
      </c>
      <c r="F759" s="397">
        <f>'Tabelle Dashboard'!U350</f>
        <v>4.7E-2</v>
      </c>
      <c r="G759" s="398">
        <f>'Tabelle Dashboard'!V350</f>
        <v>7.1999999999999998E-3</v>
      </c>
      <c r="H759" s="397">
        <f>'Tabelle Dashboard'!W350</f>
        <v>7.1999999999999998E-3</v>
      </c>
    </row>
    <row r="760" spans="1:8" x14ac:dyDescent="0.2">
      <c r="A760" s="381" t="str">
        <f t="shared" si="26"/>
        <v>T17</v>
      </c>
      <c r="B760" s="387" t="str">
        <f t="shared" si="27"/>
        <v>T=2s</v>
      </c>
      <c r="C760" s="395" t="str">
        <f>'Tabelle Dashboard'!R351</f>
        <v>Scenario 9</v>
      </c>
      <c r="D760" s="397">
        <f>'Tabelle Dashboard'!S351</f>
        <v>4.4999999999999998E-2</v>
      </c>
      <c r="E760" s="398">
        <f>'Tabelle Dashboard'!T351</f>
        <v>6.3E-2</v>
      </c>
      <c r="F760" s="397">
        <f>'Tabelle Dashboard'!U351</f>
        <v>4.4999999999999998E-2</v>
      </c>
      <c r="G760" s="398">
        <f>'Tabelle Dashboard'!V351</f>
        <v>6.7000000000000002E-3</v>
      </c>
      <c r="H760" s="397">
        <f>'Tabelle Dashboard'!W351</f>
        <v>6.7000000000000002E-3</v>
      </c>
    </row>
    <row r="761" spans="1:8" x14ac:dyDescent="0.2">
      <c r="A761" s="381" t="str">
        <f t="shared" si="26"/>
        <v>T17</v>
      </c>
      <c r="B761" s="387" t="str">
        <f t="shared" si="27"/>
        <v>T=2s</v>
      </c>
      <c r="C761" s="395" t="str">
        <f>'Tabelle Dashboard'!R352</f>
        <v>Scenario 10</v>
      </c>
      <c r="D761" s="397">
        <f>'Tabelle Dashboard'!S352</f>
        <v>5.0999999999999997E-2</v>
      </c>
      <c r="E761" s="398">
        <f>'Tabelle Dashboard'!T352</f>
        <v>7.1999999999999995E-2</v>
      </c>
      <c r="F761" s="397">
        <f>'Tabelle Dashboard'!U352</f>
        <v>5.1999999999999998E-2</v>
      </c>
      <c r="G761" s="398">
        <f>'Tabelle Dashboard'!V352</f>
        <v>7.7000000000000002E-3</v>
      </c>
      <c r="H761" s="397">
        <f>'Tabelle Dashboard'!W352</f>
        <v>7.7999999999999996E-3</v>
      </c>
    </row>
    <row r="762" spans="1:8" x14ac:dyDescent="0.2">
      <c r="A762" s="381" t="str">
        <f t="shared" si="26"/>
        <v>T17</v>
      </c>
      <c r="B762" s="387" t="str">
        <f t="shared" si="27"/>
        <v>T=2s</v>
      </c>
      <c r="C762" s="395" t="str">
        <f>'Tabelle Dashboard'!R353</f>
        <v>Scenario 11</v>
      </c>
      <c r="D762" s="397">
        <f>'Tabelle Dashboard'!S353</f>
        <v>4.7E-2</v>
      </c>
      <c r="E762" s="398">
        <f>'Tabelle Dashboard'!T353</f>
        <v>6.7000000000000004E-2</v>
      </c>
      <c r="F762" s="397">
        <f>'Tabelle Dashboard'!U353</f>
        <v>4.8000000000000001E-2</v>
      </c>
      <c r="G762" s="398">
        <f>'Tabelle Dashboard'!V353</f>
        <v>7.1999999999999998E-3</v>
      </c>
      <c r="H762" s="397">
        <f>'Tabelle Dashboard'!W353</f>
        <v>7.1999999999999998E-3</v>
      </c>
    </row>
    <row r="763" spans="1:8" x14ac:dyDescent="0.2">
      <c r="A763" s="381" t="str">
        <f t="shared" si="26"/>
        <v>T17</v>
      </c>
      <c r="B763" s="387" t="str">
        <f t="shared" si="27"/>
        <v>T=2s</v>
      </c>
      <c r="C763" s="395" t="str">
        <f>'Tabelle Dashboard'!R354</f>
        <v>Scenario 12</v>
      </c>
      <c r="D763" s="397">
        <f>'Tabelle Dashboard'!S354</f>
        <v>4.4999999999999998E-2</v>
      </c>
      <c r="E763" s="398">
        <f>'Tabelle Dashboard'!T354</f>
        <v>6.3E-2</v>
      </c>
      <c r="F763" s="397">
        <f>'Tabelle Dashboard'!U354</f>
        <v>4.4999999999999998E-2</v>
      </c>
      <c r="G763" s="398">
        <f>'Tabelle Dashboard'!V354</f>
        <v>6.7000000000000002E-3</v>
      </c>
      <c r="H763" s="397">
        <f>'Tabelle Dashboard'!W354</f>
        <v>6.7999999999999996E-3</v>
      </c>
    </row>
    <row r="764" spans="1:8" x14ac:dyDescent="0.2">
      <c r="A764" s="381" t="str">
        <f t="shared" si="26"/>
        <v>T17</v>
      </c>
      <c r="B764" s="387" t="str">
        <f t="shared" si="27"/>
        <v>T=2s</v>
      </c>
      <c r="C764" s="395" t="str">
        <f>'Tabelle Dashboard'!R355</f>
        <v>Scenario 13</v>
      </c>
      <c r="D764" s="397">
        <f>'Tabelle Dashboard'!S355</f>
        <v>5.0999999999999997E-2</v>
      </c>
      <c r="E764" s="398">
        <f>'Tabelle Dashboard'!T355</f>
        <v>7.1999999999999995E-2</v>
      </c>
      <c r="F764" s="397">
        <f>'Tabelle Dashboard'!U355</f>
        <v>5.1999999999999998E-2</v>
      </c>
      <c r="G764" s="398">
        <f>'Tabelle Dashboard'!V355</f>
        <v>7.7000000000000002E-3</v>
      </c>
      <c r="H764" s="397">
        <f>'Tabelle Dashboard'!W355</f>
        <v>7.9000000000000008E-3</v>
      </c>
    </row>
    <row r="765" spans="1:8" x14ac:dyDescent="0.2">
      <c r="A765" s="381" t="str">
        <f t="shared" si="26"/>
        <v>T17</v>
      </c>
      <c r="B765" s="387" t="str">
        <f t="shared" si="27"/>
        <v>T=2s</v>
      </c>
      <c r="C765" s="395" t="str">
        <f>'Tabelle Dashboard'!R356</f>
        <v>Scenario 14</v>
      </c>
      <c r="D765" s="397">
        <f>'Tabelle Dashboard'!S356</f>
        <v>4.3999999999999997E-2</v>
      </c>
      <c r="E765" s="398">
        <f>'Tabelle Dashboard'!T356</f>
        <v>6.2E-2</v>
      </c>
      <c r="F765" s="397">
        <f>'Tabelle Dashboard'!U356</f>
        <v>4.3999999999999997E-2</v>
      </c>
      <c r="G765" s="398">
        <f>'Tabelle Dashboard'!V356</f>
        <v>6.7000000000000002E-3</v>
      </c>
      <c r="H765" s="397">
        <f>'Tabelle Dashboard'!W356</f>
        <v>6.7000000000000002E-3</v>
      </c>
    </row>
    <row r="766" spans="1:8" x14ac:dyDescent="0.2">
      <c r="A766" s="381" t="str">
        <f t="shared" si="26"/>
        <v>T17</v>
      </c>
      <c r="B766" s="387" t="str">
        <f t="shared" si="27"/>
        <v>T=2s</v>
      </c>
      <c r="C766" s="395" t="str">
        <f>'Tabelle Dashboard'!R357</f>
        <v>Scenario 15</v>
      </c>
      <c r="D766" s="397">
        <f>'Tabelle Dashboard'!S357</f>
        <v>4.7E-2</v>
      </c>
      <c r="E766" s="398">
        <f>'Tabelle Dashboard'!T357</f>
        <v>6.7000000000000004E-2</v>
      </c>
      <c r="F766" s="397">
        <f>'Tabelle Dashboard'!U357</f>
        <v>4.8000000000000001E-2</v>
      </c>
      <c r="G766" s="398">
        <f>'Tabelle Dashboard'!V357</f>
        <v>7.1999999999999998E-3</v>
      </c>
      <c r="H766" s="397">
        <f>'Tabelle Dashboard'!W357</f>
        <v>7.1999999999999998E-3</v>
      </c>
    </row>
    <row r="767" spans="1:8" x14ac:dyDescent="0.2">
      <c r="A767" s="381" t="s">
        <v>1187</v>
      </c>
      <c r="B767" s="387" t="str">
        <f t="shared" si="27"/>
        <v>T=0s</v>
      </c>
      <c r="C767" s="395" t="str">
        <f>'Tabelle Dashboard'!B364</f>
        <v>Scenario 1</v>
      </c>
      <c r="D767" s="397">
        <f>'Tabelle Dashboard'!C364</f>
        <v>4.8000000000000001E-2</v>
      </c>
      <c r="E767" s="398">
        <f>'Tabelle Dashboard'!D364</f>
        <v>6.8000000000000005E-2</v>
      </c>
      <c r="F767" s="397">
        <f>'Tabelle Dashboard'!E364</f>
        <v>4.8000000000000001E-2</v>
      </c>
      <c r="G767" s="398">
        <f>'Tabelle Dashboard'!F364</f>
        <v>7.3000000000000001E-3</v>
      </c>
      <c r="H767" s="397">
        <f>'Tabelle Dashboard'!G364</f>
        <v>7.1999999999999998E-3</v>
      </c>
    </row>
    <row r="768" spans="1:8" x14ac:dyDescent="0.2">
      <c r="A768" s="381" t="str">
        <f t="shared" si="26"/>
        <v>T18</v>
      </c>
      <c r="B768" s="387" t="str">
        <f t="shared" si="27"/>
        <v>T=0s</v>
      </c>
      <c r="C768" s="395" t="str">
        <f>'Tabelle Dashboard'!B365</f>
        <v>Scenario 2</v>
      </c>
      <c r="D768" s="397">
        <f>'Tabelle Dashboard'!C365</f>
        <v>5.1999999999999998E-2</v>
      </c>
      <c r="E768" s="398">
        <f>'Tabelle Dashboard'!D365</f>
        <v>7.1999999999999995E-2</v>
      </c>
      <c r="F768" s="397">
        <f>'Tabelle Dashboard'!E365</f>
        <v>5.0999999999999997E-2</v>
      </c>
      <c r="G768" s="398">
        <f>'Tabelle Dashboard'!F365</f>
        <v>7.7999999999999996E-3</v>
      </c>
      <c r="H768" s="397">
        <f>'Tabelle Dashboard'!G365</f>
        <v>7.4000000000000003E-3</v>
      </c>
    </row>
    <row r="769" spans="1:8" x14ac:dyDescent="0.2">
      <c r="A769" s="381" t="str">
        <f t="shared" si="26"/>
        <v>T18</v>
      </c>
      <c r="B769" s="387" t="str">
        <f t="shared" si="27"/>
        <v>T=0s</v>
      </c>
      <c r="C769" s="395" t="str">
        <f>'Tabelle Dashboard'!B366</f>
        <v>Scenario 3</v>
      </c>
      <c r="D769" s="397">
        <f>'Tabelle Dashboard'!C366</f>
        <v>4.4999999999999998E-2</v>
      </c>
      <c r="E769" s="398">
        <f>'Tabelle Dashboard'!D366</f>
        <v>6.3E-2</v>
      </c>
      <c r="F769" s="397">
        <f>'Tabelle Dashboard'!E366</f>
        <v>4.4999999999999998E-2</v>
      </c>
      <c r="G769" s="398">
        <f>'Tabelle Dashboard'!F366</f>
        <v>6.7999999999999996E-3</v>
      </c>
      <c r="H769" s="397">
        <f>'Tabelle Dashboard'!G366</f>
        <v>6.7999999999999996E-3</v>
      </c>
    </row>
    <row r="770" spans="1:8" x14ac:dyDescent="0.2">
      <c r="A770" s="381" t="str">
        <f t="shared" si="26"/>
        <v>T18</v>
      </c>
      <c r="B770" s="387" t="str">
        <f t="shared" si="27"/>
        <v>T=0s</v>
      </c>
      <c r="C770" s="395" t="str">
        <f>'Tabelle Dashboard'!B367</f>
        <v>Scenario 4</v>
      </c>
      <c r="D770" s="397">
        <f>'Tabelle Dashboard'!C367</f>
        <v>4.8000000000000001E-2</v>
      </c>
      <c r="E770" s="398">
        <f>'Tabelle Dashboard'!D367</f>
        <v>6.7000000000000004E-2</v>
      </c>
      <c r="F770" s="397">
        <f>'Tabelle Dashboard'!E367</f>
        <v>4.9000000000000002E-2</v>
      </c>
      <c r="G770" s="398">
        <f>'Tabelle Dashboard'!F367</f>
        <v>7.1999999999999998E-3</v>
      </c>
      <c r="H770" s="397">
        <f>'Tabelle Dashboard'!G367</f>
        <v>7.1000000000000004E-3</v>
      </c>
    </row>
    <row r="771" spans="1:8" x14ac:dyDescent="0.2">
      <c r="A771" s="381" t="str">
        <f t="shared" si="26"/>
        <v>T18</v>
      </c>
      <c r="B771" s="387" t="str">
        <f t="shared" si="27"/>
        <v>T=0s</v>
      </c>
      <c r="C771" s="395" t="str">
        <f>'Tabelle Dashboard'!B368</f>
        <v>Scenario 5</v>
      </c>
      <c r="D771" s="397">
        <f>'Tabelle Dashboard'!C368</f>
        <v>4.9000000000000002E-2</v>
      </c>
      <c r="E771" s="398">
        <f>'Tabelle Dashboard'!D368</f>
        <v>6.8000000000000005E-2</v>
      </c>
      <c r="F771" s="397">
        <f>'Tabelle Dashboard'!E368</f>
        <v>4.8000000000000001E-2</v>
      </c>
      <c r="G771" s="398">
        <f>'Tabelle Dashboard'!F368</f>
        <v>7.1999999999999998E-3</v>
      </c>
      <c r="H771" s="397">
        <f>'Tabelle Dashboard'!G368</f>
        <v>7.1000000000000004E-3</v>
      </c>
    </row>
    <row r="772" spans="1:8" x14ac:dyDescent="0.2">
      <c r="A772" s="381" t="str">
        <f t="shared" si="26"/>
        <v>T18</v>
      </c>
      <c r="B772" s="387" t="str">
        <f t="shared" si="27"/>
        <v>T=0s</v>
      </c>
      <c r="C772" s="395" t="str">
        <f>'Tabelle Dashboard'!B369</f>
        <v>Scenario 6</v>
      </c>
      <c r="D772" s="397">
        <f>'Tabelle Dashboard'!C369</f>
        <v>4.9000000000000002E-2</v>
      </c>
      <c r="E772" s="398">
        <f>'Tabelle Dashboard'!D369</f>
        <v>6.8000000000000005E-2</v>
      </c>
      <c r="F772" s="397">
        <f>'Tabelle Dashboard'!E369</f>
        <v>4.8000000000000001E-2</v>
      </c>
      <c r="G772" s="398">
        <f>'Tabelle Dashboard'!F369</f>
        <v>7.4000000000000003E-3</v>
      </c>
      <c r="H772" s="397">
        <f>'Tabelle Dashboard'!G369</f>
        <v>7.1999999999999998E-3</v>
      </c>
    </row>
    <row r="773" spans="1:8" x14ac:dyDescent="0.2">
      <c r="A773" s="381" t="str">
        <f t="shared" si="26"/>
        <v>T18</v>
      </c>
      <c r="B773" s="387" t="str">
        <f t="shared" si="27"/>
        <v>T=0s</v>
      </c>
      <c r="C773" s="395" t="str">
        <f>'Tabelle Dashboard'!B370</f>
        <v>Scenario 7</v>
      </c>
      <c r="D773" s="397">
        <f>'Tabelle Dashboard'!C370</f>
        <v>4.5999999999999999E-2</v>
      </c>
      <c r="E773" s="398">
        <f>'Tabelle Dashboard'!D370</f>
        <v>6.4000000000000001E-2</v>
      </c>
      <c r="F773" s="397">
        <f>'Tabelle Dashboard'!E370</f>
        <v>4.5999999999999999E-2</v>
      </c>
      <c r="G773" s="398">
        <f>'Tabelle Dashboard'!F370</f>
        <v>7.0000000000000001E-3</v>
      </c>
      <c r="H773" s="397">
        <f>'Tabelle Dashboard'!G370</f>
        <v>6.8999999999999999E-3</v>
      </c>
    </row>
    <row r="774" spans="1:8" x14ac:dyDescent="0.2">
      <c r="A774" s="381" t="str">
        <f t="shared" si="26"/>
        <v>T18</v>
      </c>
      <c r="B774" s="387" t="str">
        <f t="shared" si="27"/>
        <v>T=0s</v>
      </c>
      <c r="C774" s="395" t="str">
        <f>'Tabelle Dashboard'!B371</f>
        <v>Scenario 8</v>
      </c>
      <c r="D774" s="397">
        <f>'Tabelle Dashboard'!C371</f>
        <v>4.9000000000000002E-2</v>
      </c>
      <c r="E774" s="398">
        <f>'Tabelle Dashboard'!D371</f>
        <v>6.8000000000000005E-2</v>
      </c>
      <c r="F774" s="397">
        <f>'Tabelle Dashboard'!E371</f>
        <v>4.8000000000000001E-2</v>
      </c>
      <c r="G774" s="398">
        <f>'Tabelle Dashboard'!F371</f>
        <v>7.4000000000000003E-3</v>
      </c>
      <c r="H774" s="397">
        <f>'Tabelle Dashboard'!G371</f>
        <v>7.1999999999999998E-3</v>
      </c>
    </row>
    <row r="775" spans="1:8" x14ac:dyDescent="0.2">
      <c r="A775" s="381" t="str">
        <f t="shared" si="26"/>
        <v>T18</v>
      </c>
      <c r="B775" s="387" t="str">
        <f t="shared" si="27"/>
        <v>T=0s</v>
      </c>
      <c r="C775" s="395" t="str">
        <f>'Tabelle Dashboard'!B372</f>
        <v>Scenario 9</v>
      </c>
      <c r="D775" s="397">
        <f>'Tabelle Dashboard'!C372</f>
        <v>5.2999999999999999E-2</v>
      </c>
      <c r="E775" s="398">
        <f>'Tabelle Dashboard'!D372</f>
        <v>7.3999999999999996E-2</v>
      </c>
      <c r="F775" s="397">
        <f>'Tabelle Dashboard'!E372</f>
        <v>5.2999999999999999E-2</v>
      </c>
      <c r="G775" s="398">
        <f>'Tabelle Dashboard'!F372</f>
        <v>8.3000000000000001E-3</v>
      </c>
      <c r="H775" s="397">
        <f>'Tabelle Dashboard'!G372</f>
        <v>8.2000000000000007E-3</v>
      </c>
    </row>
    <row r="776" spans="1:8" x14ac:dyDescent="0.2">
      <c r="A776" s="381" t="str">
        <f t="shared" si="26"/>
        <v>T18</v>
      </c>
      <c r="B776" s="387" t="str">
        <f t="shared" si="27"/>
        <v>T=0s</v>
      </c>
      <c r="C776" s="395" t="str">
        <f>'Tabelle Dashboard'!B373</f>
        <v>Scenario 10</v>
      </c>
      <c r="D776" s="397">
        <f>'Tabelle Dashboard'!C373</f>
        <v>5.5E-2</v>
      </c>
      <c r="E776" s="398">
        <f>'Tabelle Dashboard'!D373</f>
        <v>7.8E-2</v>
      </c>
      <c r="F776" s="397">
        <f>'Tabelle Dashboard'!E373</f>
        <v>5.3999999999999999E-2</v>
      </c>
      <c r="G776" s="398">
        <f>'Tabelle Dashboard'!F373</f>
        <v>8.3999999999999995E-3</v>
      </c>
      <c r="H776" s="397">
        <f>'Tabelle Dashboard'!G373</f>
        <v>8.5000000000000006E-3</v>
      </c>
    </row>
    <row r="777" spans="1:8" x14ac:dyDescent="0.2">
      <c r="A777" s="381" t="str">
        <f t="shared" si="26"/>
        <v>T18</v>
      </c>
      <c r="B777" s="387" t="str">
        <f t="shared" si="27"/>
        <v>T=0s</v>
      </c>
      <c r="C777" s="395" t="str">
        <f>'Tabelle Dashboard'!B374</f>
        <v>Scenario 11</v>
      </c>
      <c r="D777" s="397">
        <f>'Tabelle Dashboard'!C374</f>
        <v>4.9000000000000002E-2</v>
      </c>
      <c r="E777" s="398">
        <f>'Tabelle Dashboard'!D374</f>
        <v>6.9000000000000006E-2</v>
      </c>
      <c r="F777" s="397">
        <f>'Tabelle Dashboard'!E374</f>
        <v>4.8000000000000001E-2</v>
      </c>
      <c r="G777" s="398">
        <f>'Tabelle Dashboard'!F374</f>
        <v>7.4000000000000003E-3</v>
      </c>
      <c r="H777" s="397">
        <f>'Tabelle Dashboard'!G374</f>
        <v>7.3000000000000001E-3</v>
      </c>
    </row>
    <row r="778" spans="1:8" x14ac:dyDescent="0.2">
      <c r="A778" s="381" t="str">
        <f t="shared" si="26"/>
        <v>T18</v>
      </c>
      <c r="B778" s="387" t="str">
        <f t="shared" si="27"/>
        <v>T=0s</v>
      </c>
      <c r="C778" s="395" t="str">
        <f>'Tabelle Dashboard'!B375</f>
        <v>Scenario 12</v>
      </c>
      <c r="D778" s="397">
        <f>'Tabelle Dashboard'!C375</f>
        <v>4.5999999999999999E-2</v>
      </c>
      <c r="E778" s="398">
        <f>'Tabelle Dashboard'!D375</f>
        <v>6.4000000000000001E-2</v>
      </c>
      <c r="F778" s="397">
        <f>'Tabelle Dashboard'!E375</f>
        <v>4.5999999999999999E-2</v>
      </c>
      <c r="G778" s="398">
        <f>'Tabelle Dashboard'!F375</f>
        <v>6.8999999999999999E-3</v>
      </c>
      <c r="H778" s="397">
        <f>'Tabelle Dashboard'!G375</f>
        <v>6.8999999999999999E-3</v>
      </c>
    </row>
    <row r="779" spans="1:8" x14ac:dyDescent="0.2">
      <c r="A779" s="381" t="str">
        <f t="shared" si="26"/>
        <v>T18</v>
      </c>
      <c r="B779" s="387" t="str">
        <f t="shared" si="27"/>
        <v>T=0s</v>
      </c>
      <c r="C779" s="395" t="str">
        <f>'Tabelle Dashboard'!B376</f>
        <v>Scenario 13</v>
      </c>
      <c r="D779" s="397">
        <f>'Tabelle Dashboard'!C376</f>
        <v>5.6000000000000001E-2</v>
      </c>
      <c r="E779" s="398">
        <f>'Tabelle Dashboard'!D376</f>
        <v>7.8E-2</v>
      </c>
      <c r="F779" s="397">
        <f>'Tabelle Dashboard'!E376</f>
        <v>5.5E-2</v>
      </c>
      <c r="G779" s="398">
        <f>'Tabelle Dashboard'!F376</f>
        <v>8.3999999999999995E-3</v>
      </c>
      <c r="H779" s="397">
        <f>'Tabelle Dashboard'!G376</f>
        <v>8.2000000000000007E-3</v>
      </c>
    </row>
    <row r="780" spans="1:8" x14ac:dyDescent="0.2">
      <c r="A780" s="381" t="str">
        <f t="shared" si="26"/>
        <v>T18</v>
      </c>
      <c r="B780" s="387" t="str">
        <f t="shared" si="27"/>
        <v>T=0s</v>
      </c>
      <c r="C780" s="395" t="str">
        <f>'Tabelle Dashboard'!B377</f>
        <v>Scenario 14</v>
      </c>
      <c r="D780" s="397">
        <f>'Tabelle Dashboard'!C377</f>
        <v>0.05</v>
      </c>
      <c r="E780" s="398">
        <f>'Tabelle Dashboard'!D377</f>
        <v>7.0999999999999994E-2</v>
      </c>
      <c r="F780" s="397">
        <f>'Tabelle Dashboard'!E377</f>
        <v>0.05</v>
      </c>
      <c r="G780" s="398">
        <f>'Tabelle Dashboard'!F377</f>
        <v>7.6E-3</v>
      </c>
      <c r="H780" s="397">
        <f>'Tabelle Dashboard'!G377</f>
        <v>7.6E-3</v>
      </c>
    </row>
    <row r="781" spans="1:8" x14ac:dyDescent="0.2">
      <c r="A781" s="381" t="str">
        <f t="shared" si="26"/>
        <v>T18</v>
      </c>
      <c r="B781" s="387" t="str">
        <f t="shared" si="27"/>
        <v>T=0s</v>
      </c>
      <c r="C781" s="395" t="str">
        <f>'Tabelle Dashboard'!B378</f>
        <v>Scenario 15</v>
      </c>
      <c r="D781" s="397">
        <f>'Tabelle Dashboard'!C378</f>
        <v>5.1999999999999998E-2</v>
      </c>
      <c r="E781" s="398">
        <f>'Tabelle Dashboard'!D378</f>
        <v>7.2999999999999995E-2</v>
      </c>
      <c r="F781" s="397">
        <f>'Tabelle Dashboard'!E378</f>
        <v>5.0999999999999997E-2</v>
      </c>
      <c r="G781" s="398">
        <f>'Tabelle Dashboard'!F378</f>
        <v>7.9000000000000008E-3</v>
      </c>
      <c r="H781" s="397">
        <f>'Tabelle Dashboard'!G378</f>
        <v>7.7000000000000002E-3</v>
      </c>
    </row>
    <row r="782" spans="1:8" x14ac:dyDescent="0.2">
      <c r="A782" s="381" t="str">
        <f t="shared" si="26"/>
        <v>T18</v>
      </c>
      <c r="B782" s="387" t="str">
        <f t="shared" si="27"/>
        <v>T=1s</v>
      </c>
      <c r="C782" s="395" t="str">
        <f>'Tabelle Dashboard'!J364</f>
        <v>Scenario 1</v>
      </c>
      <c r="D782" s="397">
        <f>'Tabelle Dashboard'!K364</f>
        <v>0.05</v>
      </c>
      <c r="E782" s="398">
        <f>'Tabelle Dashboard'!L364</f>
        <v>7.0000000000000007E-2</v>
      </c>
      <c r="F782" s="397">
        <f>'Tabelle Dashboard'!M364</f>
        <v>0.05</v>
      </c>
      <c r="G782" s="398">
        <f>'Tabelle Dashboard'!N364</f>
        <v>7.6E-3</v>
      </c>
      <c r="H782" s="397">
        <f>'Tabelle Dashboard'!O364</f>
        <v>7.3000000000000001E-3</v>
      </c>
    </row>
    <row r="783" spans="1:8" x14ac:dyDescent="0.2">
      <c r="A783" s="381" t="str">
        <f t="shared" si="26"/>
        <v>T18</v>
      </c>
      <c r="B783" s="387" t="str">
        <f t="shared" si="27"/>
        <v>T=1s</v>
      </c>
      <c r="C783" s="395" t="str">
        <f>'Tabelle Dashboard'!J365</f>
        <v>Scenario 2</v>
      </c>
      <c r="D783" s="397">
        <f>'Tabelle Dashboard'!K365</f>
        <v>4.4999999999999998E-2</v>
      </c>
      <c r="E783" s="398">
        <f>'Tabelle Dashboard'!L365</f>
        <v>6.3E-2</v>
      </c>
      <c r="F783" s="397">
        <f>'Tabelle Dashboard'!M365</f>
        <v>4.4999999999999998E-2</v>
      </c>
      <c r="G783" s="398">
        <f>'Tabelle Dashboard'!N365</f>
        <v>6.7999999999999996E-3</v>
      </c>
      <c r="H783" s="397">
        <f>'Tabelle Dashboard'!O365</f>
        <v>6.7999999999999996E-3</v>
      </c>
    </row>
    <row r="784" spans="1:8" x14ac:dyDescent="0.2">
      <c r="A784" s="381" t="str">
        <f t="shared" si="26"/>
        <v>T18</v>
      </c>
      <c r="B784" s="387" t="str">
        <f t="shared" si="27"/>
        <v>T=1s</v>
      </c>
      <c r="C784" s="395" t="str">
        <f>'Tabelle Dashboard'!J366</f>
        <v>Scenario 3</v>
      </c>
      <c r="D784" s="397">
        <f>'Tabelle Dashboard'!K366</f>
        <v>5.1999999999999998E-2</v>
      </c>
      <c r="E784" s="398">
        <f>'Tabelle Dashboard'!L366</f>
        <v>7.2999999999999995E-2</v>
      </c>
      <c r="F784" s="397">
        <f>'Tabelle Dashboard'!M366</f>
        <v>5.1999999999999998E-2</v>
      </c>
      <c r="G784" s="398">
        <f>'Tabelle Dashboard'!N366</f>
        <v>7.7999999999999996E-3</v>
      </c>
      <c r="H784" s="397">
        <f>'Tabelle Dashboard'!O366</f>
        <v>7.7999999999999996E-3</v>
      </c>
    </row>
    <row r="785" spans="1:8" x14ac:dyDescent="0.2">
      <c r="A785" s="381" t="str">
        <f t="shared" si="26"/>
        <v>T18</v>
      </c>
      <c r="B785" s="387" t="str">
        <f t="shared" si="27"/>
        <v>T=1s</v>
      </c>
      <c r="C785" s="395" t="str">
        <f>'Tabelle Dashboard'!J367</f>
        <v>Scenario 4</v>
      </c>
      <c r="D785" s="397">
        <f>'Tabelle Dashboard'!K367</f>
        <v>5.0999999999999997E-2</v>
      </c>
      <c r="E785" s="398">
        <f>'Tabelle Dashboard'!L367</f>
        <v>7.0999999999999994E-2</v>
      </c>
      <c r="F785" s="397">
        <f>'Tabelle Dashboard'!M367</f>
        <v>0.05</v>
      </c>
      <c r="G785" s="398">
        <f>'Tabelle Dashboard'!N367</f>
        <v>7.6E-3</v>
      </c>
      <c r="H785" s="397">
        <f>'Tabelle Dashboard'!O367</f>
        <v>7.4000000000000003E-3</v>
      </c>
    </row>
    <row r="786" spans="1:8" x14ac:dyDescent="0.2">
      <c r="A786" s="381" t="str">
        <f t="shared" si="26"/>
        <v>T18</v>
      </c>
      <c r="B786" s="387" t="str">
        <f t="shared" si="27"/>
        <v>T=1s</v>
      </c>
      <c r="C786" s="395" t="str">
        <f>'Tabelle Dashboard'!J368</f>
        <v>Scenario 5</v>
      </c>
      <c r="D786" s="397">
        <f>'Tabelle Dashboard'!K368</f>
        <v>5.0999999999999997E-2</v>
      </c>
      <c r="E786" s="398">
        <f>'Tabelle Dashboard'!L368</f>
        <v>7.0999999999999994E-2</v>
      </c>
      <c r="F786" s="397">
        <f>'Tabelle Dashboard'!M368</f>
        <v>0.05</v>
      </c>
      <c r="G786" s="398">
        <f>'Tabelle Dashboard'!N368</f>
        <v>7.7000000000000002E-3</v>
      </c>
      <c r="H786" s="397">
        <f>'Tabelle Dashboard'!O368</f>
        <v>7.4999999999999997E-3</v>
      </c>
    </row>
    <row r="787" spans="1:8" x14ac:dyDescent="0.2">
      <c r="A787" s="381" t="str">
        <f t="shared" ref="A787:A850" si="28">A786</f>
        <v>T18</v>
      </c>
      <c r="B787" s="387" t="str">
        <f t="shared" ref="B787:B851" si="29">B742</f>
        <v>T=1s</v>
      </c>
      <c r="C787" s="395" t="str">
        <f>'Tabelle Dashboard'!J369</f>
        <v>Scenario 6</v>
      </c>
      <c r="D787" s="397">
        <f>'Tabelle Dashboard'!K369</f>
        <v>5.1999999999999998E-2</v>
      </c>
      <c r="E787" s="398">
        <f>'Tabelle Dashboard'!L369</f>
        <v>7.1999999999999995E-2</v>
      </c>
      <c r="F787" s="397">
        <f>'Tabelle Dashboard'!M369</f>
        <v>5.0999999999999997E-2</v>
      </c>
      <c r="G787" s="398">
        <f>'Tabelle Dashboard'!N369</f>
        <v>7.7999999999999996E-3</v>
      </c>
      <c r="H787" s="397">
        <f>'Tabelle Dashboard'!O369</f>
        <v>7.4999999999999997E-3</v>
      </c>
    </row>
    <row r="788" spans="1:8" x14ac:dyDescent="0.2">
      <c r="A788" s="381" t="str">
        <f t="shared" si="28"/>
        <v>T18</v>
      </c>
      <c r="B788" s="387" t="str">
        <f t="shared" si="29"/>
        <v>T=1s</v>
      </c>
      <c r="C788" s="395" t="str">
        <f>'Tabelle Dashboard'!J370</f>
        <v>Scenario 7</v>
      </c>
      <c r="D788" s="397">
        <f>'Tabelle Dashboard'!K370</f>
        <v>4.8000000000000001E-2</v>
      </c>
      <c r="E788" s="398">
        <f>'Tabelle Dashboard'!L370</f>
        <v>6.7000000000000004E-2</v>
      </c>
      <c r="F788" s="397">
        <f>'Tabelle Dashboard'!M370</f>
        <v>4.7E-2</v>
      </c>
      <c r="G788" s="398">
        <f>'Tabelle Dashboard'!N370</f>
        <v>7.1999999999999998E-3</v>
      </c>
      <c r="H788" s="397">
        <f>'Tabelle Dashboard'!O370</f>
        <v>7.1000000000000004E-3</v>
      </c>
    </row>
    <row r="789" spans="1:8" x14ac:dyDescent="0.2">
      <c r="A789" s="381" t="str">
        <f t="shared" si="28"/>
        <v>T18</v>
      </c>
      <c r="B789" s="387" t="str">
        <f t="shared" si="29"/>
        <v>T=1s</v>
      </c>
      <c r="C789" s="395" t="str">
        <f>'Tabelle Dashboard'!J371</f>
        <v>Scenario 8</v>
      </c>
      <c r="D789" s="397">
        <f>'Tabelle Dashboard'!K371</f>
        <v>0.05</v>
      </c>
      <c r="E789" s="398">
        <f>'Tabelle Dashboard'!L371</f>
        <v>7.0000000000000007E-2</v>
      </c>
      <c r="F789" s="397">
        <f>'Tabelle Dashboard'!M371</f>
        <v>0.05</v>
      </c>
      <c r="G789" s="398">
        <f>'Tabelle Dashboard'!N371</f>
        <v>7.4999999999999997E-3</v>
      </c>
      <c r="H789" s="397">
        <f>'Tabelle Dashboard'!O371</f>
        <v>7.4999999999999997E-3</v>
      </c>
    </row>
    <row r="790" spans="1:8" x14ac:dyDescent="0.2">
      <c r="A790" s="381" t="str">
        <f t="shared" si="28"/>
        <v>T18</v>
      </c>
      <c r="B790" s="387" t="str">
        <f t="shared" si="29"/>
        <v>T=1s</v>
      </c>
      <c r="C790" s="395" t="str">
        <f>'Tabelle Dashboard'!J372</f>
        <v>Scenario 9</v>
      </c>
      <c r="D790" s="397">
        <f>'Tabelle Dashboard'!K372</f>
        <v>5.1999999999999998E-2</v>
      </c>
      <c r="E790" s="398">
        <f>'Tabelle Dashboard'!L372</f>
        <v>7.1999999999999995E-2</v>
      </c>
      <c r="F790" s="397">
        <f>'Tabelle Dashboard'!M372</f>
        <v>5.0999999999999997E-2</v>
      </c>
      <c r="G790" s="398">
        <f>'Tabelle Dashboard'!N372</f>
        <v>7.7999999999999996E-3</v>
      </c>
      <c r="H790" s="397">
        <f>'Tabelle Dashboard'!O372</f>
        <v>7.6E-3</v>
      </c>
    </row>
    <row r="791" spans="1:8" x14ac:dyDescent="0.2">
      <c r="A791" s="381" t="str">
        <f t="shared" si="28"/>
        <v>T18</v>
      </c>
      <c r="B791" s="387" t="str">
        <f t="shared" si="29"/>
        <v>T=1s</v>
      </c>
      <c r="C791" s="395" t="str">
        <f>'Tabelle Dashboard'!J373</f>
        <v>Scenario 10</v>
      </c>
      <c r="D791" s="397">
        <f>'Tabelle Dashboard'!K373</f>
        <v>5.6000000000000001E-2</v>
      </c>
      <c r="E791" s="398">
        <f>'Tabelle Dashboard'!L373</f>
        <v>0.08</v>
      </c>
      <c r="F791" s="397">
        <f>'Tabelle Dashboard'!M373</f>
        <v>5.7000000000000002E-2</v>
      </c>
      <c r="G791" s="398">
        <f>'Tabelle Dashboard'!N373</f>
        <v>8.5000000000000006E-3</v>
      </c>
      <c r="H791" s="397">
        <f>'Tabelle Dashboard'!O373</f>
        <v>8.5000000000000006E-3</v>
      </c>
    </row>
    <row r="792" spans="1:8" x14ac:dyDescent="0.2">
      <c r="A792" s="381" t="str">
        <f t="shared" si="28"/>
        <v>T18</v>
      </c>
      <c r="B792" s="387" t="str">
        <f t="shared" si="29"/>
        <v>T=1s</v>
      </c>
      <c r="C792" s="395" t="str">
        <f>'Tabelle Dashboard'!J374</f>
        <v>Scenario 11</v>
      </c>
      <c r="D792" s="397">
        <f>'Tabelle Dashboard'!K374</f>
        <v>0.05</v>
      </c>
      <c r="E792" s="398">
        <f>'Tabelle Dashboard'!L374</f>
        <v>7.0000000000000007E-2</v>
      </c>
      <c r="F792" s="397">
        <f>'Tabelle Dashboard'!M374</f>
        <v>0.05</v>
      </c>
      <c r="G792" s="398">
        <f>'Tabelle Dashboard'!N374</f>
        <v>7.4999999999999997E-3</v>
      </c>
      <c r="H792" s="397">
        <f>'Tabelle Dashboard'!O374</f>
        <v>7.4999999999999997E-3</v>
      </c>
    </row>
    <row r="793" spans="1:8" x14ac:dyDescent="0.2">
      <c r="A793" s="381" t="str">
        <f t="shared" si="28"/>
        <v>T18</v>
      </c>
      <c r="B793" s="387" t="str">
        <f t="shared" si="29"/>
        <v>T=1s</v>
      </c>
      <c r="C793" s="395" t="str">
        <f>'Tabelle Dashboard'!J375</f>
        <v>Scenario 12</v>
      </c>
      <c r="D793" s="397">
        <f>'Tabelle Dashboard'!K375</f>
        <v>4.5999999999999999E-2</v>
      </c>
      <c r="E793" s="398">
        <f>'Tabelle Dashboard'!L375</f>
        <v>6.5000000000000002E-2</v>
      </c>
      <c r="F793" s="397">
        <f>'Tabelle Dashboard'!M375</f>
        <v>4.5999999999999999E-2</v>
      </c>
      <c r="G793" s="398">
        <f>'Tabelle Dashboard'!N375</f>
        <v>6.8999999999999999E-3</v>
      </c>
      <c r="H793" s="397">
        <f>'Tabelle Dashboard'!O375</f>
        <v>6.8999999999999999E-3</v>
      </c>
    </row>
    <row r="794" spans="1:8" x14ac:dyDescent="0.2">
      <c r="A794" s="381" t="str">
        <f t="shared" si="28"/>
        <v>T18</v>
      </c>
      <c r="B794" s="387" t="str">
        <f t="shared" si="29"/>
        <v>T=1s</v>
      </c>
      <c r="C794" s="395" t="str">
        <f>'Tabelle Dashboard'!J376</f>
        <v>Scenario 13</v>
      </c>
      <c r="D794" s="397">
        <f>'Tabelle Dashboard'!K376</f>
        <v>5.6000000000000001E-2</v>
      </c>
      <c r="E794" s="398">
        <f>'Tabelle Dashboard'!L376</f>
        <v>0.08</v>
      </c>
      <c r="F794" s="397">
        <f>'Tabelle Dashboard'!M376</f>
        <v>5.7000000000000002E-2</v>
      </c>
      <c r="G794" s="398">
        <f>'Tabelle Dashboard'!N376</f>
        <v>8.5000000000000006E-3</v>
      </c>
      <c r="H794" s="397">
        <f>'Tabelle Dashboard'!O376</f>
        <v>8.5000000000000006E-3</v>
      </c>
    </row>
    <row r="795" spans="1:8" x14ac:dyDescent="0.2">
      <c r="A795" s="381" t="str">
        <f t="shared" si="28"/>
        <v>T18</v>
      </c>
      <c r="B795" s="387" t="str">
        <f t="shared" si="29"/>
        <v>T=1s</v>
      </c>
      <c r="C795" s="395" t="str">
        <f>'Tabelle Dashboard'!J377</f>
        <v>Scenario 14</v>
      </c>
      <c r="D795" s="397">
        <f>'Tabelle Dashboard'!K377</f>
        <v>0.05</v>
      </c>
      <c r="E795" s="398">
        <f>'Tabelle Dashboard'!L377</f>
        <v>7.0999999999999994E-2</v>
      </c>
      <c r="F795" s="397">
        <f>'Tabelle Dashboard'!M377</f>
        <v>0.05</v>
      </c>
      <c r="G795" s="398">
        <f>'Tabelle Dashboard'!N377</f>
        <v>7.6E-3</v>
      </c>
      <c r="H795" s="397">
        <f>'Tabelle Dashboard'!O377</f>
        <v>7.6E-3</v>
      </c>
    </row>
    <row r="796" spans="1:8" x14ac:dyDescent="0.2">
      <c r="A796" s="381" t="str">
        <f t="shared" si="28"/>
        <v>T18</v>
      </c>
      <c r="B796" s="387" t="str">
        <f t="shared" si="29"/>
        <v>T=1s</v>
      </c>
      <c r="C796" s="395" t="str">
        <f>'Tabelle Dashboard'!J378</f>
        <v>Scenario 15</v>
      </c>
      <c r="D796" s="397">
        <f>'Tabelle Dashboard'!K378</f>
        <v>5.3999999999999999E-2</v>
      </c>
      <c r="E796" s="398">
        <f>'Tabelle Dashboard'!L378</f>
        <v>7.4999999999999997E-2</v>
      </c>
      <c r="F796" s="397">
        <f>'Tabelle Dashboard'!M378</f>
        <v>5.3999999999999999E-2</v>
      </c>
      <c r="G796" s="398">
        <f>'Tabelle Dashboard'!N378</f>
        <v>8.2000000000000007E-3</v>
      </c>
      <c r="H796" s="397">
        <f>'Tabelle Dashboard'!O378</f>
        <v>8.0000000000000002E-3</v>
      </c>
    </row>
    <row r="797" spans="1:8" x14ac:dyDescent="0.2">
      <c r="A797" s="381" t="str">
        <f t="shared" si="28"/>
        <v>T18</v>
      </c>
      <c r="B797" s="387" t="str">
        <f t="shared" si="29"/>
        <v>T=2s</v>
      </c>
      <c r="C797" s="395" t="str">
        <f>'Tabelle Dashboard'!R364</f>
        <v>Scenario 1</v>
      </c>
      <c r="D797" s="397">
        <f>'Tabelle Dashboard'!S364</f>
        <v>0.05</v>
      </c>
      <c r="E797" s="398">
        <f>'Tabelle Dashboard'!T364</f>
        <v>7.0000000000000007E-2</v>
      </c>
      <c r="F797" s="397">
        <f>'Tabelle Dashboard'!U364</f>
        <v>0.05</v>
      </c>
      <c r="G797" s="398">
        <f>'Tabelle Dashboard'!V364</f>
        <v>7.4999999999999997E-3</v>
      </c>
      <c r="H797" s="397">
        <f>'Tabelle Dashboard'!W364</f>
        <v>7.4999999999999997E-3</v>
      </c>
    </row>
    <row r="798" spans="1:8" x14ac:dyDescent="0.2">
      <c r="A798" s="381" t="str">
        <f t="shared" si="28"/>
        <v>T18</v>
      </c>
      <c r="B798" s="387" t="str">
        <f t="shared" si="29"/>
        <v>T=2s</v>
      </c>
      <c r="C798" s="395" t="str">
        <f>'Tabelle Dashboard'!R365</f>
        <v>Scenario 2</v>
      </c>
      <c r="D798" s="397">
        <f>'Tabelle Dashboard'!S365</f>
        <v>5.0999999999999997E-2</v>
      </c>
      <c r="E798" s="398">
        <f>'Tabelle Dashboard'!T365</f>
        <v>7.2999999999999995E-2</v>
      </c>
      <c r="F798" s="397">
        <f>'Tabelle Dashboard'!U365</f>
        <v>5.0999999999999997E-2</v>
      </c>
      <c r="G798" s="398">
        <f>'Tabelle Dashboard'!V365</f>
        <v>7.7000000000000002E-3</v>
      </c>
      <c r="H798" s="397">
        <f>'Tabelle Dashboard'!W365</f>
        <v>7.7000000000000002E-3</v>
      </c>
    </row>
    <row r="799" spans="1:8" x14ac:dyDescent="0.2">
      <c r="A799" s="381" t="str">
        <f t="shared" si="28"/>
        <v>T18</v>
      </c>
      <c r="B799" s="387" t="str">
        <f t="shared" si="29"/>
        <v>T=2s</v>
      </c>
      <c r="C799" s="395" t="str">
        <f>'Tabelle Dashboard'!R366</f>
        <v>Scenario 3</v>
      </c>
      <c r="D799" s="397">
        <f>'Tabelle Dashboard'!S366</f>
        <v>5.0999999999999997E-2</v>
      </c>
      <c r="E799" s="398">
        <f>'Tabelle Dashboard'!T366</f>
        <v>7.1999999999999995E-2</v>
      </c>
      <c r="F799" s="397">
        <f>'Tabelle Dashboard'!U366</f>
        <v>5.0999999999999997E-2</v>
      </c>
      <c r="G799" s="398">
        <f>'Tabelle Dashboard'!V366</f>
        <v>7.6E-3</v>
      </c>
      <c r="H799" s="397">
        <f>'Tabelle Dashboard'!W366</f>
        <v>7.7000000000000002E-3</v>
      </c>
    </row>
    <row r="800" spans="1:8" x14ac:dyDescent="0.2">
      <c r="A800" s="381" t="str">
        <f t="shared" si="28"/>
        <v>T18</v>
      </c>
      <c r="B800" s="387" t="str">
        <f t="shared" si="29"/>
        <v>T=2s</v>
      </c>
      <c r="C800" s="395" t="str">
        <f>'Tabelle Dashboard'!R367</f>
        <v>Scenario 4</v>
      </c>
      <c r="D800" s="397">
        <f>'Tabelle Dashboard'!S367</f>
        <v>0.05</v>
      </c>
      <c r="E800" s="398">
        <f>'Tabelle Dashboard'!T367</f>
        <v>7.0999999999999994E-2</v>
      </c>
      <c r="F800" s="397">
        <f>'Tabelle Dashboard'!U367</f>
        <v>0.05</v>
      </c>
      <c r="G800" s="398">
        <f>'Tabelle Dashboard'!V367</f>
        <v>7.4999999999999997E-3</v>
      </c>
      <c r="H800" s="397">
        <f>'Tabelle Dashboard'!W367</f>
        <v>7.4999999999999997E-3</v>
      </c>
    </row>
    <row r="801" spans="1:8" x14ac:dyDescent="0.2">
      <c r="A801" s="381" t="str">
        <f t="shared" si="28"/>
        <v>T18</v>
      </c>
      <c r="B801" s="387" t="str">
        <f t="shared" si="29"/>
        <v>T=2s</v>
      </c>
      <c r="C801" s="395" t="str">
        <f>'Tabelle Dashboard'!R368</f>
        <v>Scenario 5</v>
      </c>
      <c r="D801" s="397">
        <f>'Tabelle Dashboard'!S368</f>
        <v>0.05</v>
      </c>
      <c r="E801" s="398">
        <f>'Tabelle Dashboard'!T368</f>
        <v>7.0999999999999994E-2</v>
      </c>
      <c r="F801" s="397">
        <f>'Tabelle Dashboard'!U368</f>
        <v>0.05</v>
      </c>
      <c r="G801" s="398">
        <f>'Tabelle Dashboard'!V368</f>
        <v>7.7000000000000002E-3</v>
      </c>
      <c r="H801" s="397">
        <f>'Tabelle Dashboard'!W368</f>
        <v>7.6E-3</v>
      </c>
    </row>
    <row r="802" spans="1:8" x14ac:dyDescent="0.2">
      <c r="A802" s="381" t="str">
        <f t="shared" si="28"/>
        <v>T18</v>
      </c>
      <c r="B802" s="387" t="str">
        <f t="shared" si="29"/>
        <v>T=2s</v>
      </c>
      <c r="C802" s="395" t="str">
        <f>'Tabelle Dashboard'!R369</f>
        <v>Scenario 6</v>
      </c>
      <c r="D802" s="397">
        <f>'Tabelle Dashboard'!S369</f>
        <v>5.1999999999999998E-2</v>
      </c>
      <c r="E802" s="398">
        <f>'Tabelle Dashboard'!T369</f>
        <v>7.2999999999999995E-2</v>
      </c>
      <c r="F802" s="397">
        <f>'Tabelle Dashboard'!U369</f>
        <v>5.1999999999999998E-2</v>
      </c>
      <c r="G802" s="398">
        <f>'Tabelle Dashboard'!V369</f>
        <v>7.7999999999999996E-3</v>
      </c>
      <c r="H802" s="397">
        <f>'Tabelle Dashboard'!W369</f>
        <v>7.7999999999999996E-3</v>
      </c>
    </row>
    <row r="803" spans="1:8" x14ac:dyDescent="0.2">
      <c r="A803" s="381" t="str">
        <f t="shared" si="28"/>
        <v>T18</v>
      </c>
      <c r="B803" s="387" t="str">
        <f t="shared" si="29"/>
        <v>T=2s</v>
      </c>
      <c r="C803" s="395" t="str">
        <f>'Tabelle Dashboard'!R370</f>
        <v>Scenario 7</v>
      </c>
      <c r="D803" s="397">
        <f>'Tabelle Dashboard'!S370</f>
        <v>4.7E-2</v>
      </c>
      <c r="E803" s="398">
        <f>'Tabelle Dashboard'!T370</f>
        <v>6.7000000000000004E-2</v>
      </c>
      <c r="F803" s="397">
        <f>'Tabelle Dashboard'!U370</f>
        <v>4.7E-2</v>
      </c>
      <c r="G803" s="398">
        <f>'Tabelle Dashboard'!V370</f>
        <v>7.1000000000000004E-3</v>
      </c>
      <c r="H803" s="397">
        <f>'Tabelle Dashboard'!W370</f>
        <v>7.1000000000000004E-3</v>
      </c>
    </row>
    <row r="804" spans="1:8" x14ac:dyDescent="0.2">
      <c r="A804" s="381" t="str">
        <f t="shared" si="28"/>
        <v>T18</v>
      </c>
      <c r="B804" s="387" t="str">
        <f t="shared" si="29"/>
        <v>T=2s</v>
      </c>
      <c r="C804" s="395" t="str">
        <f>'Tabelle Dashboard'!R371</f>
        <v>Scenario 8</v>
      </c>
      <c r="D804" s="397">
        <f>'Tabelle Dashboard'!S371</f>
        <v>4.9000000000000002E-2</v>
      </c>
      <c r="E804" s="398">
        <f>'Tabelle Dashboard'!T371</f>
        <v>6.9000000000000006E-2</v>
      </c>
      <c r="F804" s="397">
        <f>'Tabelle Dashboard'!U371</f>
        <v>4.9000000000000002E-2</v>
      </c>
      <c r="G804" s="398">
        <f>'Tabelle Dashboard'!V371</f>
        <v>7.3000000000000001E-3</v>
      </c>
      <c r="H804" s="397">
        <f>'Tabelle Dashboard'!W371</f>
        <v>7.4000000000000003E-3</v>
      </c>
    </row>
    <row r="805" spans="1:8" x14ac:dyDescent="0.2">
      <c r="A805" s="381" t="str">
        <f t="shared" si="28"/>
        <v>T18</v>
      </c>
      <c r="B805" s="387" t="str">
        <f t="shared" si="29"/>
        <v>T=2s</v>
      </c>
      <c r="C805" s="395" t="str">
        <f>'Tabelle Dashboard'!R372</f>
        <v>Scenario 9</v>
      </c>
      <c r="D805" s="397">
        <f>'Tabelle Dashboard'!S372</f>
        <v>4.4999999999999998E-2</v>
      </c>
      <c r="E805" s="398">
        <f>'Tabelle Dashboard'!T372</f>
        <v>6.3E-2</v>
      </c>
      <c r="F805" s="397">
        <f>'Tabelle Dashboard'!U372</f>
        <v>4.4999999999999998E-2</v>
      </c>
      <c r="G805" s="398">
        <f>'Tabelle Dashboard'!V372</f>
        <v>6.7000000000000002E-3</v>
      </c>
      <c r="H805" s="397">
        <f>'Tabelle Dashboard'!W372</f>
        <v>6.7000000000000002E-3</v>
      </c>
    </row>
    <row r="806" spans="1:8" x14ac:dyDescent="0.2">
      <c r="A806" s="381" t="str">
        <f t="shared" si="28"/>
        <v>T18</v>
      </c>
      <c r="B806" s="387" t="str">
        <f t="shared" si="29"/>
        <v>T=2s</v>
      </c>
      <c r="C806" s="395" t="str">
        <f>'Tabelle Dashboard'!R373</f>
        <v>Scenario 10</v>
      </c>
      <c r="D806" s="397">
        <f>'Tabelle Dashboard'!S373</f>
        <v>5.2999999999999999E-2</v>
      </c>
      <c r="E806" s="398">
        <f>'Tabelle Dashboard'!T373</f>
        <v>7.5999999999999998E-2</v>
      </c>
      <c r="F806" s="397">
        <f>'Tabelle Dashboard'!U373</f>
        <v>5.3999999999999999E-2</v>
      </c>
      <c r="G806" s="398">
        <f>'Tabelle Dashboard'!V373</f>
        <v>8.0000000000000002E-3</v>
      </c>
      <c r="H806" s="397">
        <f>'Tabelle Dashboard'!W373</f>
        <v>8.2000000000000007E-3</v>
      </c>
    </row>
    <row r="807" spans="1:8" x14ac:dyDescent="0.2">
      <c r="A807" s="381" t="str">
        <f t="shared" si="28"/>
        <v>T18</v>
      </c>
      <c r="B807" s="387" t="str">
        <f t="shared" si="29"/>
        <v>T=2s</v>
      </c>
      <c r="C807" s="395" t="str">
        <f>'Tabelle Dashboard'!R374</f>
        <v>Scenario 11</v>
      </c>
      <c r="D807" s="397">
        <f>'Tabelle Dashboard'!S374</f>
        <v>4.9000000000000002E-2</v>
      </c>
      <c r="E807" s="398">
        <f>'Tabelle Dashboard'!T374</f>
        <v>6.9000000000000006E-2</v>
      </c>
      <c r="F807" s="397">
        <f>'Tabelle Dashboard'!U374</f>
        <v>4.9000000000000002E-2</v>
      </c>
      <c r="G807" s="398">
        <f>'Tabelle Dashboard'!V374</f>
        <v>7.3000000000000001E-3</v>
      </c>
      <c r="H807" s="397">
        <f>'Tabelle Dashboard'!W374</f>
        <v>7.4000000000000003E-3</v>
      </c>
    </row>
    <row r="808" spans="1:8" x14ac:dyDescent="0.2">
      <c r="A808" s="381" t="str">
        <f t="shared" si="28"/>
        <v>T18</v>
      </c>
      <c r="B808" s="387" t="str">
        <f t="shared" si="29"/>
        <v>T=2s</v>
      </c>
      <c r="C808" s="395" t="str">
        <f>'Tabelle Dashboard'!R375</f>
        <v>Scenario 12</v>
      </c>
      <c r="D808" s="397">
        <f>'Tabelle Dashboard'!S375</f>
        <v>4.4999999999999998E-2</v>
      </c>
      <c r="E808" s="398">
        <f>'Tabelle Dashboard'!T375</f>
        <v>6.3E-2</v>
      </c>
      <c r="F808" s="397">
        <f>'Tabelle Dashboard'!U375</f>
        <v>4.4999999999999998E-2</v>
      </c>
      <c r="G808" s="398">
        <f>'Tabelle Dashboard'!V375</f>
        <v>6.7999999999999996E-3</v>
      </c>
      <c r="H808" s="397">
        <f>'Tabelle Dashboard'!W375</f>
        <v>6.7999999999999996E-3</v>
      </c>
    </row>
    <row r="809" spans="1:8" x14ac:dyDescent="0.2">
      <c r="A809" s="381" t="str">
        <f t="shared" si="28"/>
        <v>T18</v>
      </c>
      <c r="B809" s="387" t="str">
        <f t="shared" si="29"/>
        <v>T=2s</v>
      </c>
      <c r="C809" s="395" t="str">
        <f>'Tabelle Dashboard'!R376</f>
        <v>Scenario 13</v>
      </c>
      <c r="D809" s="397">
        <f>'Tabelle Dashboard'!S376</f>
        <v>5.2999999999999999E-2</v>
      </c>
      <c r="E809" s="398">
        <f>'Tabelle Dashboard'!T376</f>
        <v>7.5999999999999998E-2</v>
      </c>
      <c r="F809" s="397">
        <f>'Tabelle Dashboard'!U376</f>
        <v>5.3999999999999999E-2</v>
      </c>
      <c r="G809" s="398">
        <f>'Tabelle Dashboard'!V376</f>
        <v>8.0999999999999996E-3</v>
      </c>
      <c r="H809" s="397">
        <f>'Tabelle Dashboard'!W376</f>
        <v>8.2000000000000007E-3</v>
      </c>
    </row>
    <row r="810" spans="1:8" x14ac:dyDescent="0.2">
      <c r="A810" s="381" t="str">
        <f t="shared" si="28"/>
        <v>T18</v>
      </c>
      <c r="B810" s="387" t="str">
        <f t="shared" si="29"/>
        <v>T=2s</v>
      </c>
      <c r="C810" s="395" t="str">
        <f>'Tabelle Dashboard'!R377</f>
        <v>Scenario 14</v>
      </c>
      <c r="D810" s="397">
        <f>'Tabelle Dashboard'!S377</f>
        <v>4.9000000000000002E-2</v>
      </c>
      <c r="E810" s="398">
        <f>'Tabelle Dashboard'!T377</f>
        <v>6.9000000000000006E-2</v>
      </c>
      <c r="F810" s="397">
        <f>'Tabelle Dashboard'!U377</f>
        <v>4.9000000000000002E-2</v>
      </c>
      <c r="G810" s="398">
        <f>'Tabelle Dashboard'!V377</f>
        <v>7.3000000000000001E-3</v>
      </c>
      <c r="H810" s="397">
        <f>'Tabelle Dashboard'!W377</f>
        <v>7.4000000000000003E-3</v>
      </c>
    </row>
    <row r="811" spans="1:8" x14ac:dyDescent="0.2">
      <c r="A811" s="381" t="str">
        <f t="shared" si="28"/>
        <v>T18</v>
      </c>
      <c r="B811" s="387" t="str">
        <f t="shared" si="29"/>
        <v>T=2s</v>
      </c>
      <c r="C811" s="395" t="str">
        <f>'Tabelle Dashboard'!R378</f>
        <v>Scenario 15</v>
      </c>
      <c r="D811" s="397">
        <f>'Tabelle Dashboard'!S378</f>
        <v>4.9000000000000002E-2</v>
      </c>
      <c r="E811" s="398">
        <f>'Tabelle Dashboard'!T378</f>
        <v>7.0000000000000007E-2</v>
      </c>
      <c r="F811" s="397">
        <f>'Tabelle Dashboard'!U378</f>
        <v>4.9000000000000002E-2</v>
      </c>
      <c r="G811" s="398">
        <f>'Tabelle Dashboard'!V378</f>
        <v>7.3000000000000001E-3</v>
      </c>
      <c r="H811" s="397">
        <f>'Tabelle Dashboard'!W378</f>
        <v>7.4000000000000003E-3</v>
      </c>
    </row>
    <row r="812" spans="1:8" x14ac:dyDescent="0.2">
      <c r="A812" s="381" t="s">
        <v>1188</v>
      </c>
      <c r="B812" s="387" t="str">
        <f t="shared" si="29"/>
        <v>T=0s</v>
      </c>
      <c r="C812" s="395" t="str">
        <f>'Tabelle Dashboard'!B385</f>
        <v>Scenario 1</v>
      </c>
      <c r="D812" s="397">
        <f>'Tabelle Dashboard'!C385</f>
        <v>0.05</v>
      </c>
      <c r="E812" s="398">
        <f>'Tabelle Dashboard'!D385</f>
        <v>6.9000000000000006E-2</v>
      </c>
      <c r="F812" s="397">
        <f>'Tabelle Dashboard'!E385</f>
        <v>4.9000000000000002E-2</v>
      </c>
      <c r="G812" s="398">
        <f>'Tabelle Dashboard'!F385</f>
        <v>7.4999999999999997E-3</v>
      </c>
      <c r="H812" s="397">
        <f>'Tabelle Dashboard'!G385</f>
        <v>7.4000000000000003E-3</v>
      </c>
    </row>
    <row r="813" spans="1:8" x14ac:dyDescent="0.2">
      <c r="A813" s="381" t="str">
        <f t="shared" si="28"/>
        <v>T19</v>
      </c>
      <c r="B813" s="387" t="str">
        <f t="shared" si="29"/>
        <v>T=0s</v>
      </c>
      <c r="C813" s="395" t="str">
        <f>'Tabelle Dashboard'!B386</f>
        <v>Scenario 2</v>
      </c>
      <c r="D813" s="397">
        <f>'Tabelle Dashboard'!C386</f>
        <v>5.3999999999999999E-2</v>
      </c>
      <c r="E813" s="398">
        <f>'Tabelle Dashboard'!D386</f>
        <v>7.4999999999999997E-2</v>
      </c>
      <c r="F813" s="397">
        <f>'Tabelle Dashboard'!E386</f>
        <v>5.2999999999999999E-2</v>
      </c>
      <c r="G813" s="398">
        <f>'Tabelle Dashboard'!F386</f>
        <v>8.0999999999999996E-3</v>
      </c>
      <c r="H813" s="397">
        <f>'Tabelle Dashboard'!G386</f>
        <v>7.7000000000000002E-3</v>
      </c>
    </row>
    <row r="814" spans="1:8" x14ac:dyDescent="0.2">
      <c r="A814" s="381" t="str">
        <f t="shared" si="28"/>
        <v>T19</v>
      </c>
      <c r="B814" s="387" t="str">
        <f t="shared" si="29"/>
        <v>T=0s</v>
      </c>
      <c r="C814" s="395" t="str">
        <f>'Tabelle Dashboard'!B387</f>
        <v>Scenario 3</v>
      </c>
      <c r="D814" s="397">
        <f>'Tabelle Dashboard'!C387</f>
        <v>4.4999999999999998E-2</v>
      </c>
      <c r="E814" s="398">
        <f>'Tabelle Dashboard'!D387</f>
        <v>6.3E-2</v>
      </c>
      <c r="F814" s="397">
        <f>'Tabelle Dashboard'!E387</f>
        <v>4.4999999999999998E-2</v>
      </c>
      <c r="G814" s="398">
        <f>'Tabelle Dashboard'!F387</f>
        <v>6.7999999999999996E-3</v>
      </c>
      <c r="H814" s="397">
        <f>'Tabelle Dashboard'!G387</f>
        <v>6.7999999999999996E-3</v>
      </c>
    </row>
    <row r="815" spans="1:8" x14ac:dyDescent="0.2">
      <c r="A815" s="381" t="str">
        <f t="shared" si="28"/>
        <v>T19</v>
      </c>
      <c r="B815" s="387" t="str">
        <f t="shared" si="29"/>
        <v>T=0s</v>
      </c>
      <c r="C815" s="395" t="str">
        <f>'Tabelle Dashboard'!B388</f>
        <v>Scenario 4</v>
      </c>
      <c r="D815" s="397">
        <f>'Tabelle Dashboard'!C388</f>
        <v>4.9000000000000002E-2</v>
      </c>
      <c r="E815" s="398">
        <f>'Tabelle Dashboard'!D388</f>
        <v>6.8000000000000005E-2</v>
      </c>
      <c r="F815" s="397">
        <f>'Tabelle Dashboard'!E388</f>
        <v>4.9000000000000002E-2</v>
      </c>
      <c r="G815" s="398">
        <f>'Tabelle Dashboard'!F388</f>
        <v>7.4000000000000003E-3</v>
      </c>
      <c r="H815" s="397">
        <f>'Tabelle Dashboard'!G388</f>
        <v>7.1999999999999998E-3</v>
      </c>
    </row>
    <row r="816" spans="1:8" x14ac:dyDescent="0.2">
      <c r="A816" s="381" t="str">
        <f t="shared" si="28"/>
        <v>T19</v>
      </c>
      <c r="B816" s="387" t="str">
        <f t="shared" si="29"/>
        <v>T=0s</v>
      </c>
      <c r="C816" s="395" t="str">
        <f>'Tabelle Dashboard'!B389</f>
        <v>Scenario 5</v>
      </c>
      <c r="D816" s="397">
        <f>'Tabelle Dashboard'!C389</f>
        <v>0.05</v>
      </c>
      <c r="E816" s="398">
        <f>'Tabelle Dashboard'!D389</f>
        <v>6.9000000000000006E-2</v>
      </c>
      <c r="F816" s="397">
        <f>'Tabelle Dashboard'!E389</f>
        <v>4.9000000000000002E-2</v>
      </c>
      <c r="G816" s="398">
        <f>'Tabelle Dashboard'!F389</f>
        <v>7.4000000000000003E-3</v>
      </c>
      <c r="H816" s="397">
        <f>'Tabelle Dashboard'!G389</f>
        <v>7.1999999999999998E-3</v>
      </c>
    </row>
    <row r="817" spans="1:8" x14ac:dyDescent="0.2">
      <c r="A817" s="381" t="str">
        <f t="shared" si="28"/>
        <v>T19</v>
      </c>
      <c r="B817" s="387" t="str">
        <f t="shared" si="29"/>
        <v>T=0s</v>
      </c>
      <c r="C817" s="395" t="str">
        <f>'Tabelle Dashboard'!B390</f>
        <v>Scenario 6</v>
      </c>
      <c r="D817" s="397">
        <f>'Tabelle Dashboard'!C390</f>
        <v>0.05</v>
      </c>
      <c r="E817" s="398">
        <f>'Tabelle Dashboard'!D390</f>
        <v>6.9000000000000006E-2</v>
      </c>
      <c r="F817" s="397">
        <f>'Tabelle Dashboard'!E390</f>
        <v>4.9000000000000002E-2</v>
      </c>
      <c r="G817" s="398">
        <f>'Tabelle Dashboard'!F390</f>
        <v>7.6E-3</v>
      </c>
      <c r="H817" s="397">
        <f>'Tabelle Dashboard'!G390</f>
        <v>7.3000000000000001E-3</v>
      </c>
    </row>
    <row r="818" spans="1:8" x14ac:dyDescent="0.2">
      <c r="A818" s="381" t="str">
        <f t="shared" si="28"/>
        <v>T19</v>
      </c>
      <c r="B818" s="387" t="str">
        <f t="shared" si="29"/>
        <v>T=0s</v>
      </c>
      <c r="C818" s="395" t="str">
        <f>'Tabelle Dashboard'!B391</f>
        <v>Scenario 7</v>
      </c>
      <c r="D818" s="397">
        <f>'Tabelle Dashboard'!C391</f>
        <v>4.5999999999999999E-2</v>
      </c>
      <c r="E818" s="398">
        <f>'Tabelle Dashboard'!D391</f>
        <v>6.5000000000000002E-2</v>
      </c>
      <c r="F818" s="397">
        <f>'Tabelle Dashboard'!E391</f>
        <v>4.5999999999999999E-2</v>
      </c>
      <c r="G818" s="398">
        <f>'Tabelle Dashboard'!F391</f>
        <v>7.1000000000000004E-3</v>
      </c>
      <c r="H818" s="397">
        <f>'Tabelle Dashboard'!G391</f>
        <v>7.0000000000000001E-3</v>
      </c>
    </row>
    <row r="819" spans="1:8" x14ac:dyDescent="0.2">
      <c r="A819" s="381" t="str">
        <f t="shared" si="28"/>
        <v>T19</v>
      </c>
      <c r="B819" s="387" t="str">
        <f t="shared" si="29"/>
        <v>T=0s</v>
      </c>
      <c r="C819" s="395" t="str">
        <f>'Tabelle Dashboard'!B392</f>
        <v>Scenario 8</v>
      </c>
      <c r="D819" s="397">
        <f>'Tabelle Dashboard'!C392</f>
        <v>4.7E-2</v>
      </c>
      <c r="E819" s="398">
        <f>'Tabelle Dashboard'!D392</f>
        <v>6.5000000000000002E-2</v>
      </c>
      <c r="F819" s="397">
        <f>'Tabelle Dashboard'!E392</f>
        <v>4.5999999999999999E-2</v>
      </c>
      <c r="G819" s="398">
        <f>'Tabelle Dashboard'!F392</f>
        <v>7.0000000000000001E-3</v>
      </c>
      <c r="H819" s="397">
        <f>'Tabelle Dashboard'!G392</f>
        <v>7.0000000000000001E-3</v>
      </c>
    </row>
    <row r="820" spans="1:8" x14ac:dyDescent="0.2">
      <c r="A820" s="381" t="str">
        <f t="shared" si="28"/>
        <v>T19</v>
      </c>
      <c r="B820" s="387" t="str">
        <f t="shared" si="29"/>
        <v>T=0s</v>
      </c>
      <c r="C820" s="395" t="str">
        <f>'Tabelle Dashboard'!B393</f>
        <v>Scenario 9</v>
      </c>
      <c r="D820" s="397">
        <f>'Tabelle Dashboard'!C393</f>
        <v>5.5E-2</v>
      </c>
      <c r="E820" s="398">
        <f>'Tabelle Dashboard'!D393</f>
        <v>7.6999999999999999E-2</v>
      </c>
      <c r="F820" s="397">
        <f>'Tabelle Dashboard'!E393</f>
        <v>5.5E-2</v>
      </c>
      <c r="G820" s="398">
        <f>'Tabelle Dashboard'!F393</f>
        <v>8.6999999999999994E-3</v>
      </c>
      <c r="H820" s="397">
        <f>'Tabelle Dashboard'!G393</f>
        <v>8.6E-3</v>
      </c>
    </row>
    <row r="821" spans="1:8" x14ac:dyDescent="0.2">
      <c r="A821" s="381" t="str">
        <f t="shared" si="28"/>
        <v>T19</v>
      </c>
      <c r="B821" s="387" t="str">
        <f t="shared" si="29"/>
        <v>T=0s</v>
      </c>
      <c r="C821" s="395" t="str">
        <f>'Tabelle Dashboard'!B394</f>
        <v>Scenario 10</v>
      </c>
      <c r="D821" s="397">
        <f>'Tabelle Dashboard'!C394</f>
        <v>5.8000000000000003E-2</v>
      </c>
      <c r="E821" s="398">
        <f>'Tabelle Dashboard'!D394</f>
        <v>8.1000000000000003E-2</v>
      </c>
      <c r="F821" s="397">
        <f>'Tabelle Dashboard'!E394</f>
        <v>5.7000000000000002E-2</v>
      </c>
      <c r="G821" s="398">
        <f>'Tabelle Dashboard'!F394</f>
        <v>8.8000000000000005E-3</v>
      </c>
      <c r="H821" s="397">
        <f>'Tabelle Dashboard'!G394</f>
        <v>8.6999999999999994E-3</v>
      </c>
    </row>
    <row r="822" spans="1:8" x14ac:dyDescent="0.2">
      <c r="A822" s="381" t="str">
        <f t="shared" si="28"/>
        <v>T19</v>
      </c>
      <c r="B822" s="387" t="str">
        <f t="shared" si="29"/>
        <v>T=0s</v>
      </c>
      <c r="C822" s="395" t="str">
        <f>'Tabelle Dashboard'!B395</f>
        <v>Scenario 11</v>
      </c>
      <c r="D822" s="397">
        <f>'Tabelle Dashboard'!C395</f>
        <v>0.05</v>
      </c>
      <c r="E822" s="398">
        <f>'Tabelle Dashboard'!D395</f>
        <v>7.0000000000000007E-2</v>
      </c>
      <c r="F822" s="397">
        <f>'Tabelle Dashboard'!E395</f>
        <v>4.9000000000000002E-2</v>
      </c>
      <c r="G822" s="398">
        <f>'Tabelle Dashboard'!F395</f>
        <v>7.4999999999999997E-3</v>
      </c>
      <c r="H822" s="397">
        <f>'Tabelle Dashboard'!G395</f>
        <v>7.4000000000000003E-3</v>
      </c>
    </row>
    <row r="823" spans="1:8" x14ac:dyDescent="0.2">
      <c r="A823" s="381" t="str">
        <f t="shared" si="28"/>
        <v>T19</v>
      </c>
      <c r="B823" s="387" t="str">
        <f t="shared" si="29"/>
        <v>T=0s</v>
      </c>
      <c r="C823" s="395" t="str">
        <f>'Tabelle Dashboard'!B396</f>
        <v>Scenario 12</v>
      </c>
      <c r="D823" s="397">
        <f>'Tabelle Dashboard'!C396</f>
        <v>4.5999999999999999E-2</v>
      </c>
      <c r="E823" s="398">
        <f>'Tabelle Dashboard'!D396</f>
        <v>6.5000000000000002E-2</v>
      </c>
      <c r="F823" s="397">
        <f>'Tabelle Dashboard'!E396</f>
        <v>4.5999999999999999E-2</v>
      </c>
      <c r="G823" s="398">
        <f>'Tabelle Dashboard'!F396</f>
        <v>6.8999999999999999E-3</v>
      </c>
      <c r="H823" s="397">
        <f>'Tabelle Dashboard'!G396</f>
        <v>6.8999999999999999E-3</v>
      </c>
    </row>
    <row r="824" spans="1:8" x14ac:dyDescent="0.2">
      <c r="A824" s="381" t="str">
        <f t="shared" si="28"/>
        <v>T19</v>
      </c>
      <c r="B824" s="387" t="str">
        <f t="shared" si="29"/>
        <v>T=0s</v>
      </c>
      <c r="C824" s="395" t="str">
        <f>'Tabelle Dashboard'!B397</f>
        <v>Scenario 13</v>
      </c>
      <c r="D824" s="397">
        <f>'Tabelle Dashboard'!C397</f>
        <v>5.8000000000000003E-2</v>
      </c>
      <c r="E824" s="398">
        <f>'Tabelle Dashboard'!D397</f>
        <v>8.1000000000000003E-2</v>
      </c>
      <c r="F824" s="397">
        <f>'Tabelle Dashboard'!E397</f>
        <v>5.7000000000000002E-2</v>
      </c>
      <c r="G824" s="398">
        <f>'Tabelle Dashboard'!F397</f>
        <v>8.8000000000000005E-3</v>
      </c>
      <c r="H824" s="397">
        <f>'Tabelle Dashboard'!G397</f>
        <v>8.6E-3</v>
      </c>
    </row>
    <row r="825" spans="1:8" x14ac:dyDescent="0.2">
      <c r="A825" s="381" t="str">
        <f t="shared" si="28"/>
        <v>T19</v>
      </c>
      <c r="B825" s="387" t="str">
        <f t="shared" si="29"/>
        <v>T=0s</v>
      </c>
      <c r="C825" s="395" t="str">
        <f>'Tabelle Dashboard'!B398</f>
        <v>Scenario 14</v>
      </c>
      <c r="D825" s="397">
        <f>'Tabelle Dashboard'!C398</f>
        <v>5.0999999999999997E-2</v>
      </c>
      <c r="E825" s="398">
        <f>'Tabelle Dashboard'!D398</f>
        <v>7.1999999999999995E-2</v>
      </c>
      <c r="F825" s="397">
        <f>'Tabelle Dashboard'!E398</f>
        <v>5.0999999999999997E-2</v>
      </c>
      <c r="G825" s="398">
        <f>'Tabelle Dashboard'!F398</f>
        <v>7.7999999999999996E-3</v>
      </c>
      <c r="H825" s="397">
        <f>'Tabelle Dashboard'!G398</f>
        <v>7.7999999999999996E-3</v>
      </c>
    </row>
    <row r="826" spans="1:8" x14ac:dyDescent="0.2">
      <c r="A826" s="381" t="str">
        <f t="shared" si="28"/>
        <v>T19</v>
      </c>
      <c r="B826" s="387" t="str">
        <f t="shared" si="29"/>
        <v>T=0s</v>
      </c>
      <c r="C826" s="395" t="str">
        <f>'Tabelle Dashboard'!B399</f>
        <v>Scenario 15</v>
      </c>
      <c r="D826" s="397">
        <f>'Tabelle Dashboard'!C399</f>
        <v>5.3999999999999999E-2</v>
      </c>
      <c r="E826" s="398">
        <f>'Tabelle Dashboard'!D399</f>
        <v>7.4999999999999997E-2</v>
      </c>
      <c r="F826" s="397">
        <f>'Tabelle Dashboard'!E399</f>
        <v>5.2999999999999999E-2</v>
      </c>
      <c r="G826" s="398">
        <f>'Tabelle Dashboard'!F399</f>
        <v>8.2000000000000007E-3</v>
      </c>
      <c r="H826" s="397">
        <f>'Tabelle Dashboard'!G399</f>
        <v>8.0000000000000002E-3</v>
      </c>
    </row>
    <row r="827" spans="1:8" x14ac:dyDescent="0.2">
      <c r="A827" s="381" t="str">
        <f t="shared" si="28"/>
        <v>T19</v>
      </c>
      <c r="B827" s="387" t="str">
        <f t="shared" si="29"/>
        <v>T=1s</v>
      </c>
      <c r="C827" s="395" t="str">
        <f>'Tabelle Dashboard'!J385</f>
        <v>Scenario 1</v>
      </c>
      <c r="D827" s="397">
        <f>'Tabelle Dashboard'!K385</f>
        <v>5.1999999999999998E-2</v>
      </c>
      <c r="E827" s="398">
        <f>'Tabelle Dashboard'!L385</f>
        <v>7.2999999999999995E-2</v>
      </c>
      <c r="F827" s="397">
        <f>'Tabelle Dashboard'!M385</f>
        <v>5.0999999999999997E-2</v>
      </c>
      <c r="G827" s="398">
        <f>'Tabelle Dashboard'!N385</f>
        <v>7.7999999999999996E-3</v>
      </c>
      <c r="H827" s="397">
        <f>'Tabelle Dashboard'!O385</f>
        <v>7.7000000000000002E-3</v>
      </c>
    </row>
    <row r="828" spans="1:8" x14ac:dyDescent="0.2">
      <c r="A828" s="381" t="str">
        <f t="shared" si="28"/>
        <v>T19</v>
      </c>
      <c r="B828" s="387" t="str">
        <f t="shared" si="29"/>
        <v>T=1s</v>
      </c>
      <c r="C828" s="395" t="str">
        <f>'Tabelle Dashboard'!J386</f>
        <v>Scenario 2</v>
      </c>
      <c r="D828" s="397">
        <f>'Tabelle Dashboard'!K386</f>
        <v>4.5999999999999999E-2</v>
      </c>
      <c r="E828" s="398">
        <f>'Tabelle Dashboard'!L386</f>
        <v>6.4000000000000001E-2</v>
      </c>
      <c r="F828" s="397">
        <f>'Tabelle Dashboard'!M386</f>
        <v>4.5999999999999999E-2</v>
      </c>
      <c r="G828" s="398">
        <f>'Tabelle Dashboard'!N386</f>
        <v>6.7999999999999996E-3</v>
      </c>
      <c r="H828" s="397">
        <f>'Tabelle Dashboard'!O386</f>
        <v>6.7999999999999996E-3</v>
      </c>
    </row>
    <row r="829" spans="1:8" x14ac:dyDescent="0.2">
      <c r="A829" s="381" t="str">
        <f t="shared" si="28"/>
        <v>T19</v>
      </c>
      <c r="B829" s="387" t="str">
        <f t="shared" si="29"/>
        <v>T=1s</v>
      </c>
      <c r="C829" s="395" t="str">
        <f>'Tabelle Dashboard'!J387</f>
        <v>Scenario 3</v>
      </c>
      <c r="D829" s="397">
        <f>'Tabelle Dashboard'!K387</f>
        <v>5.2999999999999999E-2</v>
      </c>
      <c r="E829" s="398">
        <f>'Tabelle Dashboard'!L387</f>
        <v>7.4999999999999997E-2</v>
      </c>
      <c r="F829" s="397">
        <f>'Tabelle Dashboard'!M387</f>
        <v>5.2999999999999999E-2</v>
      </c>
      <c r="G829" s="398">
        <f>'Tabelle Dashboard'!N387</f>
        <v>8.0000000000000002E-3</v>
      </c>
      <c r="H829" s="397">
        <f>'Tabelle Dashboard'!O387</f>
        <v>7.9000000000000008E-3</v>
      </c>
    </row>
    <row r="830" spans="1:8" x14ac:dyDescent="0.2">
      <c r="A830" s="381" t="str">
        <f t="shared" si="28"/>
        <v>T19</v>
      </c>
      <c r="B830" s="387" t="str">
        <f t="shared" si="29"/>
        <v>T=1s</v>
      </c>
      <c r="C830" s="395" t="str">
        <f>'Tabelle Dashboard'!J388</f>
        <v>Scenario 4</v>
      </c>
      <c r="D830" s="397">
        <f>'Tabelle Dashboard'!K388</f>
        <v>5.0999999999999997E-2</v>
      </c>
      <c r="E830" s="398">
        <f>'Tabelle Dashboard'!L388</f>
        <v>7.1999999999999995E-2</v>
      </c>
      <c r="F830" s="397">
        <f>'Tabelle Dashboard'!M388</f>
        <v>0.05</v>
      </c>
      <c r="G830" s="398">
        <f>'Tabelle Dashboard'!N388</f>
        <v>7.7000000000000002E-3</v>
      </c>
      <c r="H830" s="397">
        <f>'Tabelle Dashboard'!O388</f>
        <v>7.6E-3</v>
      </c>
    </row>
    <row r="831" spans="1:8" x14ac:dyDescent="0.2">
      <c r="A831" s="381" t="str">
        <f t="shared" si="28"/>
        <v>T19</v>
      </c>
      <c r="B831" s="387" t="str">
        <f t="shared" si="29"/>
        <v>T=1s</v>
      </c>
      <c r="C831" s="395" t="str">
        <f>'Tabelle Dashboard'!J389</f>
        <v>Scenario 5</v>
      </c>
      <c r="D831" s="397">
        <f>'Tabelle Dashboard'!K389</f>
        <v>5.1999999999999998E-2</v>
      </c>
      <c r="E831" s="398">
        <f>'Tabelle Dashboard'!L389</f>
        <v>7.2999999999999995E-2</v>
      </c>
      <c r="F831" s="397">
        <f>'Tabelle Dashboard'!M389</f>
        <v>0.05</v>
      </c>
      <c r="G831" s="398">
        <f>'Tabelle Dashboard'!N389</f>
        <v>7.9000000000000008E-3</v>
      </c>
      <c r="H831" s="397">
        <f>'Tabelle Dashboard'!O389</f>
        <v>7.7000000000000002E-3</v>
      </c>
    </row>
    <row r="832" spans="1:8" x14ac:dyDescent="0.2">
      <c r="A832" s="381" t="str">
        <f t="shared" si="28"/>
        <v>T19</v>
      </c>
      <c r="B832" s="387" t="str">
        <f t="shared" si="29"/>
        <v>T=1s</v>
      </c>
      <c r="C832" s="395" t="str">
        <f>'Tabelle Dashboard'!J390</f>
        <v>Scenario 6</v>
      </c>
      <c r="D832" s="397">
        <f>'Tabelle Dashboard'!K390</f>
        <v>5.2999999999999999E-2</v>
      </c>
      <c r="E832" s="398">
        <f>'Tabelle Dashboard'!L390</f>
        <v>7.3999999999999996E-2</v>
      </c>
      <c r="F832" s="397">
        <f>'Tabelle Dashboard'!M390</f>
        <v>5.1999999999999998E-2</v>
      </c>
      <c r="G832" s="398">
        <f>'Tabelle Dashboard'!N390</f>
        <v>8.0999999999999996E-3</v>
      </c>
      <c r="H832" s="397">
        <f>'Tabelle Dashboard'!O390</f>
        <v>7.7999999999999996E-3</v>
      </c>
    </row>
    <row r="833" spans="1:8" x14ac:dyDescent="0.2">
      <c r="A833" s="381" t="str">
        <f t="shared" si="28"/>
        <v>T19</v>
      </c>
      <c r="B833" s="387" t="str">
        <f t="shared" si="29"/>
        <v>T=1s</v>
      </c>
      <c r="C833" s="395" t="str">
        <f>'Tabelle Dashboard'!J391</f>
        <v>Scenario 7</v>
      </c>
      <c r="D833" s="397">
        <f>'Tabelle Dashboard'!K391</f>
        <v>4.8000000000000001E-2</v>
      </c>
      <c r="E833" s="398">
        <f>'Tabelle Dashboard'!L391</f>
        <v>6.7000000000000004E-2</v>
      </c>
      <c r="F833" s="397">
        <f>'Tabelle Dashboard'!M391</f>
        <v>4.8000000000000001E-2</v>
      </c>
      <c r="G833" s="398">
        <f>'Tabelle Dashboard'!N391</f>
        <v>7.3000000000000001E-3</v>
      </c>
      <c r="H833" s="397">
        <f>'Tabelle Dashboard'!O391</f>
        <v>7.1999999999999998E-3</v>
      </c>
    </row>
    <row r="834" spans="1:8" x14ac:dyDescent="0.2">
      <c r="A834" s="381" t="str">
        <f t="shared" si="28"/>
        <v>T19</v>
      </c>
      <c r="B834" s="387" t="str">
        <f t="shared" si="29"/>
        <v>T=1s</v>
      </c>
      <c r="C834" s="395" t="str">
        <f>'Tabelle Dashboard'!J392</f>
        <v>Scenario 8</v>
      </c>
      <c r="D834" s="397">
        <f>'Tabelle Dashboard'!K392</f>
        <v>4.7E-2</v>
      </c>
      <c r="E834" s="398">
        <f>'Tabelle Dashboard'!L392</f>
        <v>6.6000000000000003E-2</v>
      </c>
      <c r="F834" s="397">
        <f>'Tabelle Dashboard'!M392</f>
        <v>4.7E-2</v>
      </c>
      <c r="G834" s="398">
        <f>'Tabelle Dashboard'!N392</f>
        <v>7.1000000000000004E-3</v>
      </c>
      <c r="H834" s="397">
        <f>'Tabelle Dashboard'!O392</f>
        <v>7.1000000000000004E-3</v>
      </c>
    </row>
    <row r="835" spans="1:8" x14ac:dyDescent="0.2">
      <c r="A835" s="381" t="str">
        <f t="shared" si="28"/>
        <v>T19</v>
      </c>
      <c r="B835" s="387" t="str">
        <f t="shared" si="29"/>
        <v>T=1s</v>
      </c>
      <c r="C835" s="395" t="str">
        <f>'Tabelle Dashboard'!J393</f>
        <v>Scenario 9</v>
      </c>
      <c r="D835" s="397">
        <f>'Tabelle Dashboard'!K393</f>
        <v>5.3999999999999999E-2</v>
      </c>
      <c r="E835" s="398">
        <f>'Tabelle Dashboard'!L393</f>
        <v>7.3999999999999996E-2</v>
      </c>
      <c r="F835" s="397">
        <f>'Tabelle Dashboard'!M393</f>
        <v>5.1999999999999998E-2</v>
      </c>
      <c r="G835" s="398">
        <f>'Tabelle Dashboard'!N393</f>
        <v>8.0999999999999996E-3</v>
      </c>
      <c r="H835" s="397">
        <f>'Tabelle Dashboard'!O393</f>
        <v>7.7999999999999996E-3</v>
      </c>
    </row>
    <row r="836" spans="1:8" x14ac:dyDescent="0.2">
      <c r="A836" s="381" t="str">
        <f t="shared" si="28"/>
        <v>T19</v>
      </c>
      <c r="B836" s="387" t="str">
        <f t="shared" si="29"/>
        <v>T=1s</v>
      </c>
      <c r="C836" s="395" t="str">
        <f>'Tabelle Dashboard'!J394</f>
        <v>Scenario 10</v>
      </c>
      <c r="D836" s="397">
        <f>'Tabelle Dashboard'!K394</f>
        <v>5.8999999999999997E-2</v>
      </c>
      <c r="E836" s="398">
        <f>'Tabelle Dashboard'!L394</f>
        <v>8.4000000000000005E-2</v>
      </c>
      <c r="F836" s="397">
        <f>'Tabelle Dashboard'!M394</f>
        <v>5.8999999999999997E-2</v>
      </c>
      <c r="G836" s="398">
        <f>'Tabelle Dashboard'!N394</f>
        <v>8.8999999999999999E-3</v>
      </c>
      <c r="H836" s="397">
        <f>'Tabelle Dashboard'!O394</f>
        <v>8.9999999999999993E-3</v>
      </c>
    </row>
    <row r="837" spans="1:8" x14ac:dyDescent="0.2">
      <c r="A837" s="381" t="str">
        <f t="shared" si="28"/>
        <v>T19</v>
      </c>
      <c r="B837" s="387" t="str">
        <f t="shared" si="29"/>
        <v>T=1s</v>
      </c>
      <c r="C837" s="395" t="str">
        <f>'Tabelle Dashboard'!J395</f>
        <v>Scenario 11</v>
      </c>
      <c r="D837" s="397">
        <f>'Tabelle Dashboard'!K395</f>
        <v>5.0999999999999997E-2</v>
      </c>
      <c r="E837" s="398">
        <f>'Tabelle Dashboard'!L395</f>
        <v>7.0999999999999994E-2</v>
      </c>
      <c r="F837" s="397">
        <f>'Tabelle Dashboard'!M395</f>
        <v>5.0999999999999997E-2</v>
      </c>
      <c r="G837" s="398">
        <f>'Tabelle Dashboard'!N395</f>
        <v>7.7000000000000002E-3</v>
      </c>
      <c r="H837" s="397">
        <f>'Tabelle Dashboard'!O395</f>
        <v>7.6E-3</v>
      </c>
    </row>
    <row r="838" spans="1:8" x14ac:dyDescent="0.2">
      <c r="A838" s="381" t="str">
        <f t="shared" si="28"/>
        <v>T19</v>
      </c>
      <c r="B838" s="387" t="str">
        <f t="shared" si="29"/>
        <v>T=1s</v>
      </c>
      <c r="C838" s="395" t="str">
        <f>'Tabelle Dashboard'!J396</f>
        <v>Scenario 12</v>
      </c>
      <c r="D838" s="397">
        <f>'Tabelle Dashboard'!K396</f>
        <v>4.5999999999999999E-2</v>
      </c>
      <c r="E838" s="398">
        <f>'Tabelle Dashboard'!L396</f>
        <v>6.5000000000000002E-2</v>
      </c>
      <c r="F838" s="397">
        <f>'Tabelle Dashboard'!M396</f>
        <v>4.5999999999999999E-2</v>
      </c>
      <c r="G838" s="398">
        <f>'Tabelle Dashboard'!N396</f>
        <v>6.8999999999999999E-3</v>
      </c>
      <c r="H838" s="397">
        <f>'Tabelle Dashboard'!O396</f>
        <v>6.8999999999999999E-3</v>
      </c>
    </row>
    <row r="839" spans="1:8" x14ac:dyDescent="0.2">
      <c r="A839" s="381" t="str">
        <f t="shared" si="28"/>
        <v>T19</v>
      </c>
      <c r="B839" s="387" t="str">
        <f t="shared" si="29"/>
        <v>T=1s</v>
      </c>
      <c r="C839" s="395" t="str">
        <f>'Tabelle Dashboard'!J397</f>
        <v>Scenario 13</v>
      </c>
      <c r="D839" s="397">
        <f>'Tabelle Dashboard'!K397</f>
        <v>5.8999999999999997E-2</v>
      </c>
      <c r="E839" s="398">
        <f>'Tabelle Dashboard'!L397</f>
        <v>8.3000000000000004E-2</v>
      </c>
      <c r="F839" s="397">
        <f>'Tabelle Dashboard'!M397</f>
        <v>5.8999999999999997E-2</v>
      </c>
      <c r="G839" s="398">
        <f>'Tabelle Dashboard'!N397</f>
        <v>8.8999999999999999E-3</v>
      </c>
      <c r="H839" s="397">
        <f>'Tabelle Dashboard'!O397</f>
        <v>8.9999999999999993E-3</v>
      </c>
    </row>
    <row r="840" spans="1:8" x14ac:dyDescent="0.2">
      <c r="A840" s="381" t="str">
        <f t="shared" si="28"/>
        <v>T19</v>
      </c>
      <c r="B840" s="387" t="str">
        <f t="shared" si="29"/>
        <v>T=1s</v>
      </c>
      <c r="C840" s="395" t="str">
        <f>'Tabelle Dashboard'!J398</f>
        <v>Scenario 14</v>
      </c>
      <c r="D840" s="397">
        <f>'Tabelle Dashboard'!K398</f>
        <v>5.0999999999999997E-2</v>
      </c>
      <c r="E840" s="398">
        <f>'Tabelle Dashboard'!L398</f>
        <v>7.1999999999999995E-2</v>
      </c>
      <c r="F840" s="397">
        <f>'Tabelle Dashboard'!M398</f>
        <v>5.1999999999999998E-2</v>
      </c>
      <c r="G840" s="398">
        <f>'Tabelle Dashboard'!N398</f>
        <v>7.7000000000000002E-3</v>
      </c>
      <c r="H840" s="397">
        <f>'Tabelle Dashboard'!O398</f>
        <v>7.7999999999999996E-3</v>
      </c>
    </row>
    <row r="841" spans="1:8" x14ac:dyDescent="0.2">
      <c r="A841" s="381" t="str">
        <f t="shared" si="28"/>
        <v>T19</v>
      </c>
      <c r="B841" s="387" t="str">
        <f t="shared" si="29"/>
        <v>T=1s</v>
      </c>
      <c r="C841" s="395" t="str">
        <f>'Tabelle Dashboard'!J399</f>
        <v>Scenario 15</v>
      </c>
      <c r="D841" s="397">
        <f>'Tabelle Dashboard'!K399</f>
        <v>5.6000000000000001E-2</v>
      </c>
      <c r="E841" s="398">
        <f>'Tabelle Dashboard'!L399</f>
        <v>7.9000000000000001E-2</v>
      </c>
      <c r="F841" s="397">
        <f>'Tabelle Dashboard'!M399</f>
        <v>5.6000000000000001E-2</v>
      </c>
      <c r="G841" s="398">
        <f>'Tabelle Dashboard'!N399</f>
        <v>8.3999999999999995E-3</v>
      </c>
      <c r="H841" s="397">
        <f>'Tabelle Dashboard'!O399</f>
        <v>8.5000000000000006E-3</v>
      </c>
    </row>
    <row r="842" spans="1:8" x14ac:dyDescent="0.2">
      <c r="A842" s="381" t="str">
        <f t="shared" si="28"/>
        <v>T19</v>
      </c>
      <c r="B842" s="387" t="str">
        <f t="shared" si="29"/>
        <v>T=2s</v>
      </c>
      <c r="C842" s="395" t="str">
        <f>'Tabelle Dashboard'!R385</f>
        <v>Scenario 1</v>
      </c>
      <c r="D842" s="397">
        <f>'Tabelle Dashboard'!S385</f>
        <v>5.0999999999999997E-2</v>
      </c>
      <c r="E842" s="398">
        <f>'Tabelle Dashboard'!T385</f>
        <v>7.1999999999999995E-2</v>
      </c>
      <c r="F842" s="397">
        <f>'Tabelle Dashboard'!U385</f>
        <v>5.0999999999999997E-2</v>
      </c>
      <c r="G842" s="398">
        <f>'Tabelle Dashboard'!V385</f>
        <v>7.7000000000000002E-3</v>
      </c>
      <c r="H842" s="397">
        <f>'Tabelle Dashboard'!W385</f>
        <v>7.7000000000000002E-3</v>
      </c>
    </row>
    <row r="843" spans="1:8" x14ac:dyDescent="0.2">
      <c r="A843" s="381" t="str">
        <f t="shared" si="28"/>
        <v>T19</v>
      </c>
      <c r="B843" s="387" t="str">
        <f t="shared" si="29"/>
        <v>T=2s</v>
      </c>
      <c r="C843" s="395" t="str">
        <f>'Tabelle Dashboard'!R386</f>
        <v>Scenario 2</v>
      </c>
      <c r="D843" s="397">
        <f>'Tabelle Dashboard'!S386</f>
        <v>5.2999999999999999E-2</v>
      </c>
      <c r="E843" s="398">
        <f>'Tabelle Dashboard'!T386</f>
        <v>7.4999999999999997E-2</v>
      </c>
      <c r="F843" s="397">
        <f>'Tabelle Dashboard'!U386</f>
        <v>5.2999999999999999E-2</v>
      </c>
      <c r="G843" s="398">
        <f>'Tabelle Dashboard'!V386</f>
        <v>7.9000000000000008E-3</v>
      </c>
      <c r="H843" s="397">
        <f>'Tabelle Dashboard'!W386</f>
        <v>8.0999999999999996E-3</v>
      </c>
    </row>
    <row r="844" spans="1:8" x14ac:dyDescent="0.2">
      <c r="A844" s="381" t="str">
        <f t="shared" si="28"/>
        <v>T19</v>
      </c>
      <c r="B844" s="387" t="str">
        <f t="shared" si="29"/>
        <v>T=2s</v>
      </c>
      <c r="C844" s="395" t="str">
        <f>'Tabelle Dashboard'!R387</f>
        <v>Scenario 3</v>
      </c>
      <c r="D844" s="397">
        <f>'Tabelle Dashboard'!S387</f>
        <v>5.1999999999999998E-2</v>
      </c>
      <c r="E844" s="398">
        <f>'Tabelle Dashboard'!T387</f>
        <v>7.3999999999999996E-2</v>
      </c>
      <c r="F844" s="397">
        <f>'Tabelle Dashboard'!U387</f>
        <v>5.1999999999999998E-2</v>
      </c>
      <c r="G844" s="398">
        <f>'Tabelle Dashboard'!V387</f>
        <v>7.7999999999999996E-3</v>
      </c>
      <c r="H844" s="397">
        <f>'Tabelle Dashboard'!W387</f>
        <v>8.0000000000000002E-3</v>
      </c>
    </row>
    <row r="845" spans="1:8" x14ac:dyDescent="0.2">
      <c r="A845" s="381" t="str">
        <f t="shared" si="28"/>
        <v>T19</v>
      </c>
      <c r="B845" s="387" t="str">
        <f t="shared" si="29"/>
        <v>T=2s</v>
      </c>
      <c r="C845" s="395" t="str">
        <f>'Tabelle Dashboard'!R388</f>
        <v>Scenario 4</v>
      </c>
      <c r="D845" s="397">
        <f>'Tabelle Dashboard'!S388</f>
        <v>5.0999999999999997E-2</v>
      </c>
      <c r="E845" s="398">
        <f>'Tabelle Dashboard'!T388</f>
        <v>7.1999999999999995E-2</v>
      </c>
      <c r="F845" s="397">
        <f>'Tabelle Dashboard'!U388</f>
        <v>5.0999999999999997E-2</v>
      </c>
      <c r="G845" s="398">
        <f>'Tabelle Dashboard'!V388</f>
        <v>7.7000000000000002E-3</v>
      </c>
      <c r="H845" s="397">
        <f>'Tabelle Dashboard'!W388</f>
        <v>7.7000000000000002E-3</v>
      </c>
    </row>
    <row r="846" spans="1:8" x14ac:dyDescent="0.2">
      <c r="A846" s="381" t="str">
        <f t="shared" si="28"/>
        <v>T19</v>
      </c>
      <c r="B846" s="387" t="str">
        <f t="shared" si="29"/>
        <v>T=2s</v>
      </c>
      <c r="C846" s="395" t="str">
        <f>'Tabelle Dashboard'!R389</f>
        <v>Scenario 5</v>
      </c>
      <c r="D846" s="397">
        <f>'Tabelle Dashboard'!S389</f>
        <v>5.0999999999999997E-2</v>
      </c>
      <c r="E846" s="398">
        <f>'Tabelle Dashboard'!T389</f>
        <v>7.2999999999999995E-2</v>
      </c>
      <c r="F846" s="397">
        <f>'Tabelle Dashboard'!U389</f>
        <v>5.1999999999999998E-2</v>
      </c>
      <c r="G846" s="398">
        <f>'Tabelle Dashboard'!V389</f>
        <v>7.9000000000000008E-3</v>
      </c>
      <c r="H846" s="397">
        <f>'Tabelle Dashboard'!W389</f>
        <v>7.7000000000000002E-3</v>
      </c>
    </row>
    <row r="847" spans="1:8" x14ac:dyDescent="0.2">
      <c r="A847" s="381" t="str">
        <f t="shared" si="28"/>
        <v>T19</v>
      </c>
      <c r="B847" s="387" t="str">
        <f t="shared" si="29"/>
        <v>T=2s</v>
      </c>
      <c r="C847" s="395" t="str">
        <f>'Tabelle Dashboard'!R390</f>
        <v>Scenario 6</v>
      </c>
      <c r="D847" s="397">
        <f>'Tabelle Dashboard'!S390</f>
        <v>5.3999999999999999E-2</v>
      </c>
      <c r="E847" s="398">
        <f>'Tabelle Dashboard'!T390</f>
        <v>7.5999999999999998E-2</v>
      </c>
      <c r="F847" s="397">
        <f>'Tabelle Dashboard'!U390</f>
        <v>5.2999999999999999E-2</v>
      </c>
      <c r="G847" s="398">
        <f>'Tabelle Dashboard'!V390</f>
        <v>8.0999999999999996E-3</v>
      </c>
      <c r="H847" s="397">
        <f>'Tabelle Dashboard'!W390</f>
        <v>8.0000000000000002E-3</v>
      </c>
    </row>
    <row r="848" spans="1:8" x14ac:dyDescent="0.2">
      <c r="A848" s="381" t="str">
        <f t="shared" si="28"/>
        <v>T19</v>
      </c>
      <c r="B848" s="387" t="str">
        <f t="shared" si="29"/>
        <v>T=2s</v>
      </c>
      <c r="C848" s="395" t="str">
        <f>'Tabelle Dashboard'!R391</f>
        <v>Scenario 7</v>
      </c>
      <c r="D848" s="397">
        <f>'Tabelle Dashboard'!S391</f>
        <v>4.8000000000000001E-2</v>
      </c>
      <c r="E848" s="398">
        <f>'Tabelle Dashboard'!T391</f>
        <v>6.8000000000000005E-2</v>
      </c>
      <c r="F848" s="397">
        <f>'Tabelle Dashboard'!U391</f>
        <v>4.8000000000000001E-2</v>
      </c>
      <c r="G848" s="398">
        <f>'Tabelle Dashboard'!V391</f>
        <v>7.1999999999999998E-3</v>
      </c>
      <c r="H848" s="397">
        <f>'Tabelle Dashboard'!W391</f>
        <v>7.1999999999999998E-3</v>
      </c>
    </row>
    <row r="849" spans="1:8" x14ac:dyDescent="0.2">
      <c r="A849" s="381" t="str">
        <f t="shared" si="28"/>
        <v>T19</v>
      </c>
      <c r="B849" s="387" t="str">
        <f t="shared" si="29"/>
        <v>T=2s</v>
      </c>
      <c r="C849" s="395" t="str">
        <f>'Tabelle Dashboard'!R392</f>
        <v>Scenario 8</v>
      </c>
      <c r="D849" s="397">
        <f>'Tabelle Dashboard'!S392</f>
        <v>4.5999999999999999E-2</v>
      </c>
      <c r="E849" s="398">
        <f>'Tabelle Dashboard'!T392</f>
        <v>6.5000000000000002E-2</v>
      </c>
      <c r="F849" s="397">
        <f>'Tabelle Dashboard'!U392</f>
        <v>4.7E-2</v>
      </c>
      <c r="G849" s="398">
        <f>'Tabelle Dashboard'!V392</f>
        <v>7.0000000000000001E-3</v>
      </c>
      <c r="H849" s="397">
        <f>'Tabelle Dashboard'!W392</f>
        <v>7.0000000000000001E-3</v>
      </c>
    </row>
    <row r="850" spans="1:8" x14ac:dyDescent="0.2">
      <c r="A850" s="381" t="str">
        <f t="shared" si="28"/>
        <v>T19</v>
      </c>
      <c r="B850" s="387" t="str">
        <f t="shared" si="29"/>
        <v>T=2s</v>
      </c>
      <c r="C850" s="395" t="str">
        <f>'Tabelle Dashboard'!R393</f>
        <v>Scenario 9</v>
      </c>
      <c r="D850" s="397">
        <f>'Tabelle Dashboard'!S393</f>
        <v>4.4999999999999998E-2</v>
      </c>
      <c r="E850" s="398">
        <f>'Tabelle Dashboard'!T393</f>
        <v>6.3E-2</v>
      </c>
      <c r="F850" s="397">
        <f>'Tabelle Dashboard'!U393</f>
        <v>4.4999999999999998E-2</v>
      </c>
      <c r="G850" s="398">
        <f>'Tabelle Dashboard'!V393</f>
        <v>6.7999999999999996E-3</v>
      </c>
      <c r="H850" s="397">
        <f>'Tabelle Dashboard'!W393</f>
        <v>6.7999999999999996E-3</v>
      </c>
    </row>
    <row r="851" spans="1:8" x14ac:dyDescent="0.2">
      <c r="A851" s="381" t="str">
        <f t="shared" ref="A851:A914" si="30">A850</f>
        <v>T19</v>
      </c>
      <c r="B851" s="387" t="str">
        <f t="shared" si="29"/>
        <v>T=2s</v>
      </c>
      <c r="C851" s="395" t="str">
        <f>'Tabelle Dashboard'!R394</f>
        <v>Scenario 10</v>
      </c>
      <c r="D851" s="397">
        <f>'Tabelle Dashboard'!S394</f>
        <v>5.6000000000000001E-2</v>
      </c>
      <c r="E851" s="398">
        <f>'Tabelle Dashboard'!T394</f>
        <v>7.9000000000000001E-2</v>
      </c>
      <c r="F851" s="397">
        <f>'Tabelle Dashboard'!U394</f>
        <v>5.7000000000000002E-2</v>
      </c>
      <c r="G851" s="398">
        <f>'Tabelle Dashboard'!V394</f>
        <v>8.3000000000000001E-3</v>
      </c>
      <c r="H851" s="397">
        <f>'Tabelle Dashboard'!W394</f>
        <v>8.6E-3</v>
      </c>
    </row>
    <row r="852" spans="1:8" x14ac:dyDescent="0.2">
      <c r="A852" s="381" t="str">
        <f t="shared" si="30"/>
        <v>T19</v>
      </c>
      <c r="B852" s="387" t="str">
        <f t="shared" ref="B852:B915" si="31">B807</f>
        <v>T=2s</v>
      </c>
      <c r="C852" s="395" t="str">
        <f>'Tabelle Dashboard'!R395</f>
        <v>Scenario 11</v>
      </c>
      <c r="D852" s="397">
        <f>'Tabelle Dashboard'!S395</f>
        <v>4.9000000000000002E-2</v>
      </c>
      <c r="E852" s="398">
        <f>'Tabelle Dashboard'!T395</f>
        <v>7.0000000000000007E-2</v>
      </c>
      <c r="F852" s="397">
        <f>'Tabelle Dashboard'!U395</f>
        <v>0.05</v>
      </c>
      <c r="G852" s="398">
        <f>'Tabelle Dashboard'!V395</f>
        <v>7.4999999999999997E-3</v>
      </c>
      <c r="H852" s="397">
        <f>'Tabelle Dashboard'!W395</f>
        <v>7.4999999999999997E-3</v>
      </c>
    </row>
    <row r="853" spans="1:8" x14ac:dyDescent="0.2">
      <c r="A853" s="381" t="str">
        <f t="shared" si="30"/>
        <v>T19</v>
      </c>
      <c r="B853" s="387" t="str">
        <f t="shared" si="31"/>
        <v>T=2s</v>
      </c>
      <c r="C853" s="395" t="str">
        <f>'Tabelle Dashboard'!R396</f>
        <v>Scenario 12</v>
      </c>
      <c r="D853" s="397">
        <f>'Tabelle Dashboard'!S396</f>
        <v>4.4999999999999998E-2</v>
      </c>
      <c r="E853" s="398">
        <f>'Tabelle Dashboard'!T396</f>
        <v>6.3E-2</v>
      </c>
      <c r="F853" s="397">
        <f>'Tabelle Dashboard'!U396</f>
        <v>4.4999999999999998E-2</v>
      </c>
      <c r="G853" s="398">
        <f>'Tabelle Dashboard'!V396</f>
        <v>6.7999999999999996E-3</v>
      </c>
      <c r="H853" s="397">
        <f>'Tabelle Dashboard'!W396</f>
        <v>6.7999999999999996E-3</v>
      </c>
    </row>
    <row r="854" spans="1:8" x14ac:dyDescent="0.2">
      <c r="A854" s="381" t="str">
        <f t="shared" si="30"/>
        <v>T19</v>
      </c>
      <c r="B854" s="387" t="str">
        <f t="shared" si="31"/>
        <v>T=2s</v>
      </c>
      <c r="C854" s="395" t="str">
        <f>'Tabelle Dashboard'!R397</f>
        <v>Scenario 13</v>
      </c>
      <c r="D854" s="397">
        <f>'Tabelle Dashboard'!S397</f>
        <v>5.6000000000000001E-2</v>
      </c>
      <c r="E854" s="398">
        <f>'Tabelle Dashboard'!T397</f>
        <v>7.9000000000000001E-2</v>
      </c>
      <c r="F854" s="397">
        <f>'Tabelle Dashboard'!U397</f>
        <v>5.7000000000000002E-2</v>
      </c>
      <c r="G854" s="398">
        <f>'Tabelle Dashboard'!V397</f>
        <v>8.3000000000000001E-3</v>
      </c>
      <c r="H854" s="397">
        <f>'Tabelle Dashboard'!W397</f>
        <v>8.6E-3</v>
      </c>
    </row>
    <row r="855" spans="1:8" x14ac:dyDescent="0.2">
      <c r="A855" s="381" t="str">
        <f t="shared" si="30"/>
        <v>T19</v>
      </c>
      <c r="B855" s="387" t="str">
        <f t="shared" si="31"/>
        <v>T=2s</v>
      </c>
      <c r="C855" s="395" t="str">
        <f>'Tabelle Dashboard'!R398</f>
        <v>Scenario 14</v>
      </c>
      <c r="D855" s="397">
        <f>'Tabelle Dashboard'!S398</f>
        <v>0.05</v>
      </c>
      <c r="E855" s="398">
        <f>'Tabelle Dashboard'!T398</f>
        <v>7.0000000000000007E-2</v>
      </c>
      <c r="F855" s="397">
        <f>'Tabelle Dashboard'!U398</f>
        <v>0.05</v>
      </c>
      <c r="G855" s="398">
        <f>'Tabelle Dashboard'!V398</f>
        <v>7.4999999999999997E-3</v>
      </c>
      <c r="H855" s="397">
        <f>'Tabelle Dashboard'!W398</f>
        <v>7.6E-3</v>
      </c>
    </row>
    <row r="856" spans="1:8" x14ac:dyDescent="0.2">
      <c r="A856" s="381" t="str">
        <f t="shared" si="30"/>
        <v>T19</v>
      </c>
      <c r="B856" s="387" t="str">
        <f t="shared" si="31"/>
        <v>T=2s</v>
      </c>
      <c r="C856" s="395" t="str">
        <f>'Tabelle Dashboard'!R399</f>
        <v>Scenario 15</v>
      </c>
      <c r="D856" s="397">
        <f>'Tabelle Dashboard'!S399</f>
        <v>4.9000000000000002E-2</v>
      </c>
      <c r="E856" s="398">
        <f>'Tabelle Dashboard'!T399</f>
        <v>7.0999999999999994E-2</v>
      </c>
      <c r="F856" s="397">
        <f>'Tabelle Dashboard'!U399</f>
        <v>0.05</v>
      </c>
      <c r="G856" s="398">
        <f>'Tabelle Dashboard'!V399</f>
        <v>7.4999999999999997E-3</v>
      </c>
      <c r="H856" s="397">
        <f>'Tabelle Dashboard'!W399</f>
        <v>7.6E-3</v>
      </c>
    </row>
    <row r="857" spans="1:8" x14ac:dyDescent="0.2">
      <c r="A857" s="381" t="s">
        <v>1189</v>
      </c>
      <c r="B857" s="387" t="str">
        <f t="shared" si="31"/>
        <v>T=0s</v>
      </c>
      <c r="C857" s="395" t="str">
        <f>'Tabelle Dashboard'!B406</f>
        <v>Scenario 1</v>
      </c>
      <c r="D857" s="397">
        <f>'Tabelle Dashboard'!C406</f>
        <v>5.0999999999999997E-2</v>
      </c>
      <c r="E857" s="398">
        <f>'Tabelle Dashboard'!D406</f>
        <v>7.0999999999999994E-2</v>
      </c>
      <c r="F857" s="397">
        <f>'Tabelle Dashboard'!E406</f>
        <v>0.05</v>
      </c>
      <c r="G857" s="398">
        <f>'Tabelle Dashboard'!F406</f>
        <v>7.7000000000000002E-3</v>
      </c>
      <c r="H857" s="397">
        <f>'Tabelle Dashboard'!G406</f>
        <v>7.4999999999999997E-3</v>
      </c>
    </row>
    <row r="858" spans="1:8" x14ac:dyDescent="0.2">
      <c r="A858" s="381" t="str">
        <f t="shared" si="30"/>
        <v>T20</v>
      </c>
      <c r="B858" s="387" t="str">
        <f t="shared" si="31"/>
        <v>T=0s</v>
      </c>
      <c r="C858" s="395" t="str">
        <f>'Tabelle Dashboard'!B407</f>
        <v>Scenario 2</v>
      </c>
      <c r="D858" s="397">
        <f>'Tabelle Dashboard'!C407</f>
        <v>5.6000000000000001E-2</v>
      </c>
      <c r="E858" s="398">
        <f>'Tabelle Dashboard'!D407</f>
        <v>7.8E-2</v>
      </c>
      <c r="F858" s="397">
        <f>'Tabelle Dashboard'!E407</f>
        <v>5.5E-2</v>
      </c>
      <c r="G858" s="398">
        <f>'Tabelle Dashboard'!F407</f>
        <v>8.3999999999999995E-3</v>
      </c>
      <c r="H858" s="397">
        <f>'Tabelle Dashboard'!G407</f>
        <v>8.0000000000000002E-3</v>
      </c>
    </row>
    <row r="859" spans="1:8" x14ac:dyDescent="0.2">
      <c r="A859" s="381" t="str">
        <f t="shared" si="30"/>
        <v>T20</v>
      </c>
      <c r="B859" s="387" t="str">
        <f t="shared" si="31"/>
        <v>T=0s</v>
      </c>
      <c r="C859" s="395" t="str">
        <f>'Tabelle Dashboard'!B408</f>
        <v>Scenario 3</v>
      </c>
      <c r="D859" s="397">
        <f>'Tabelle Dashboard'!C408</f>
        <v>4.4999999999999998E-2</v>
      </c>
      <c r="E859" s="398">
        <f>'Tabelle Dashboard'!D408</f>
        <v>6.3E-2</v>
      </c>
      <c r="F859" s="397">
        <f>'Tabelle Dashboard'!E408</f>
        <v>4.4999999999999998E-2</v>
      </c>
      <c r="G859" s="398">
        <f>'Tabelle Dashboard'!F408</f>
        <v>6.7000000000000002E-3</v>
      </c>
      <c r="H859" s="397">
        <f>'Tabelle Dashboard'!G408</f>
        <v>6.7999999999999996E-3</v>
      </c>
    </row>
    <row r="860" spans="1:8" x14ac:dyDescent="0.2">
      <c r="A860" s="381" t="str">
        <f t="shared" si="30"/>
        <v>T20</v>
      </c>
      <c r="B860" s="387" t="str">
        <f t="shared" si="31"/>
        <v>T=0s</v>
      </c>
      <c r="C860" s="395" t="str">
        <f>'Tabelle Dashboard'!B409</f>
        <v>Scenario 4</v>
      </c>
      <c r="D860" s="397">
        <f>'Tabelle Dashboard'!C409</f>
        <v>4.9000000000000002E-2</v>
      </c>
      <c r="E860" s="398">
        <f>'Tabelle Dashboard'!D409</f>
        <v>6.8000000000000005E-2</v>
      </c>
      <c r="F860" s="397">
        <f>'Tabelle Dashboard'!E409</f>
        <v>4.8000000000000001E-2</v>
      </c>
      <c r="G860" s="398">
        <f>'Tabelle Dashboard'!F409</f>
        <v>7.4000000000000003E-3</v>
      </c>
      <c r="H860" s="397">
        <f>'Tabelle Dashboard'!G409</f>
        <v>7.1999999999999998E-3</v>
      </c>
    </row>
    <row r="861" spans="1:8" x14ac:dyDescent="0.2">
      <c r="A861" s="381" t="str">
        <f t="shared" si="30"/>
        <v>T20</v>
      </c>
      <c r="B861" s="387" t="str">
        <f t="shared" si="31"/>
        <v>T=0s</v>
      </c>
      <c r="C861" s="395" t="str">
        <f>'Tabelle Dashboard'!B410</f>
        <v>Scenario 5</v>
      </c>
      <c r="D861" s="397">
        <f>'Tabelle Dashboard'!C410</f>
        <v>0.05</v>
      </c>
      <c r="E861" s="398">
        <f>'Tabelle Dashboard'!D410</f>
        <v>7.0000000000000007E-2</v>
      </c>
      <c r="F861" s="397">
        <f>'Tabelle Dashboard'!E410</f>
        <v>4.9000000000000002E-2</v>
      </c>
      <c r="G861" s="398">
        <f>'Tabelle Dashboard'!F410</f>
        <v>7.4999999999999997E-3</v>
      </c>
      <c r="H861" s="397">
        <f>'Tabelle Dashboard'!G410</f>
        <v>7.3000000000000001E-3</v>
      </c>
    </row>
    <row r="862" spans="1:8" x14ac:dyDescent="0.2">
      <c r="A862" s="381" t="str">
        <f t="shared" si="30"/>
        <v>T20</v>
      </c>
      <c r="B862" s="387" t="str">
        <f t="shared" si="31"/>
        <v>T=0s</v>
      </c>
      <c r="C862" s="395" t="str">
        <f>'Tabelle Dashboard'!B411</f>
        <v>Scenario 6</v>
      </c>
      <c r="D862" s="397">
        <f>'Tabelle Dashboard'!C411</f>
        <v>5.0999999999999997E-2</v>
      </c>
      <c r="E862" s="398">
        <f>'Tabelle Dashboard'!D411</f>
        <v>7.0000000000000007E-2</v>
      </c>
      <c r="F862" s="397">
        <f>'Tabelle Dashboard'!E411</f>
        <v>4.9000000000000002E-2</v>
      </c>
      <c r="G862" s="398">
        <f>'Tabelle Dashboard'!F411</f>
        <v>7.7000000000000002E-3</v>
      </c>
      <c r="H862" s="397">
        <f>'Tabelle Dashboard'!G411</f>
        <v>7.4000000000000003E-3</v>
      </c>
    </row>
    <row r="863" spans="1:8" x14ac:dyDescent="0.2">
      <c r="A863" s="381" t="str">
        <f t="shared" si="30"/>
        <v>T20</v>
      </c>
      <c r="B863" s="387" t="str">
        <f t="shared" si="31"/>
        <v>T=0s</v>
      </c>
      <c r="C863" s="395" t="str">
        <f>'Tabelle Dashboard'!B412</f>
        <v>Scenario 7</v>
      </c>
      <c r="D863" s="397">
        <f>'Tabelle Dashboard'!C412</f>
        <v>4.7E-2</v>
      </c>
      <c r="E863" s="398">
        <f>'Tabelle Dashboard'!D412</f>
        <v>6.5000000000000002E-2</v>
      </c>
      <c r="F863" s="397">
        <f>'Tabelle Dashboard'!E412</f>
        <v>4.5999999999999999E-2</v>
      </c>
      <c r="G863" s="398">
        <f>'Tabelle Dashboard'!F412</f>
        <v>7.1000000000000004E-3</v>
      </c>
      <c r="H863" s="397">
        <f>'Tabelle Dashboard'!G412</f>
        <v>7.0000000000000001E-3</v>
      </c>
    </row>
    <row r="864" spans="1:8" x14ac:dyDescent="0.2">
      <c r="A864" s="381" t="str">
        <f t="shared" si="30"/>
        <v>T20</v>
      </c>
      <c r="B864" s="387" t="str">
        <f t="shared" si="31"/>
        <v>T=0s</v>
      </c>
      <c r="C864" s="395" t="str">
        <f>'Tabelle Dashboard'!B413</f>
        <v>Scenario 8</v>
      </c>
      <c r="D864" s="397">
        <f>'Tabelle Dashboard'!C413</f>
        <v>5.0999999999999997E-2</v>
      </c>
      <c r="E864" s="398">
        <f>'Tabelle Dashboard'!D413</f>
        <v>7.0000000000000007E-2</v>
      </c>
      <c r="F864" s="397">
        <f>'Tabelle Dashboard'!E413</f>
        <v>0.05</v>
      </c>
      <c r="G864" s="398">
        <f>'Tabelle Dashboard'!F413</f>
        <v>7.6E-3</v>
      </c>
      <c r="H864" s="397">
        <f>'Tabelle Dashboard'!G413</f>
        <v>7.4999999999999997E-3</v>
      </c>
    </row>
    <row r="865" spans="1:8" x14ac:dyDescent="0.2">
      <c r="A865" s="381" t="str">
        <f t="shared" si="30"/>
        <v>T20</v>
      </c>
      <c r="B865" s="387" t="str">
        <f t="shared" si="31"/>
        <v>T=0s</v>
      </c>
      <c r="C865" s="395" t="str">
        <f>'Tabelle Dashboard'!B414</f>
        <v>Scenario 9</v>
      </c>
      <c r="D865" s="397">
        <f>'Tabelle Dashboard'!C414</f>
        <v>5.8000000000000003E-2</v>
      </c>
      <c r="E865" s="398">
        <f>'Tabelle Dashboard'!D414</f>
        <v>8.1000000000000003E-2</v>
      </c>
      <c r="F865" s="397">
        <f>'Tabelle Dashboard'!E414</f>
        <v>5.7000000000000002E-2</v>
      </c>
      <c r="G865" s="398">
        <f>'Tabelle Dashboard'!F414</f>
        <v>9.1000000000000004E-3</v>
      </c>
      <c r="H865" s="397">
        <f>'Tabelle Dashboard'!G414</f>
        <v>8.8999999999999999E-3</v>
      </c>
    </row>
    <row r="866" spans="1:8" x14ac:dyDescent="0.2">
      <c r="A866" s="381" t="str">
        <f t="shared" si="30"/>
        <v>T20</v>
      </c>
      <c r="B866" s="387" t="str">
        <f t="shared" si="31"/>
        <v>T=0s</v>
      </c>
      <c r="C866" s="395" t="str">
        <f>'Tabelle Dashboard'!B415</f>
        <v>Scenario 10</v>
      </c>
      <c r="D866" s="397">
        <f>'Tabelle Dashboard'!C415</f>
        <v>0.06</v>
      </c>
      <c r="E866" s="398">
        <f>'Tabelle Dashboard'!D415</f>
        <v>8.5000000000000006E-2</v>
      </c>
      <c r="F866" s="397">
        <f>'Tabelle Dashboard'!E415</f>
        <v>0.06</v>
      </c>
      <c r="G866" s="398">
        <f>'Tabelle Dashboard'!F415</f>
        <v>9.1000000000000004E-3</v>
      </c>
      <c r="H866" s="397">
        <f>'Tabelle Dashboard'!G415</f>
        <v>8.9999999999999993E-3</v>
      </c>
    </row>
    <row r="867" spans="1:8" x14ac:dyDescent="0.2">
      <c r="A867" s="381" t="str">
        <f t="shared" si="30"/>
        <v>T20</v>
      </c>
      <c r="B867" s="387" t="str">
        <f t="shared" si="31"/>
        <v>T=0s</v>
      </c>
      <c r="C867" s="395" t="str">
        <f>'Tabelle Dashboard'!B416</f>
        <v>Scenario 11</v>
      </c>
      <c r="D867" s="397">
        <f>'Tabelle Dashboard'!C416</f>
        <v>5.0999999999999997E-2</v>
      </c>
      <c r="E867" s="398">
        <f>'Tabelle Dashboard'!D416</f>
        <v>7.0999999999999994E-2</v>
      </c>
      <c r="F867" s="397">
        <f>'Tabelle Dashboard'!E416</f>
        <v>0.05</v>
      </c>
      <c r="G867" s="398">
        <f>'Tabelle Dashboard'!F416</f>
        <v>7.6E-3</v>
      </c>
      <c r="H867" s="397">
        <f>'Tabelle Dashboard'!G416</f>
        <v>7.4999999999999997E-3</v>
      </c>
    </row>
    <row r="868" spans="1:8" x14ac:dyDescent="0.2">
      <c r="A868" s="381" t="str">
        <f t="shared" si="30"/>
        <v>T20</v>
      </c>
      <c r="B868" s="387" t="str">
        <f t="shared" si="31"/>
        <v>T=0s</v>
      </c>
      <c r="C868" s="395" t="str">
        <f>'Tabelle Dashboard'!B417</f>
        <v>Scenario 12</v>
      </c>
      <c r="D868" s="397">
        <f>'Tabelle Dashboard'!C417</f>
        <v>4.5999999999999999E-2</v>
      </c>
      <c r="E868" s="398">
        <f>'Tabelle Dashboard'!D417</f>
        <v>6.5000000000000002E-2</v>
      </c>
      <c r="F868" s="397">
        <f>'Tabelle Dashboard'!E417</f>
        <v>4.5999999999999999E-2</v>
      </c>
      <c r="G868" s="398">
        <f>'Tabelle Dashboard'!F417</f>
        <v>6.8999999999999999E-3</v>
      </c>
      <c r="H868" s="397">
        <f>'Tabelle Dashboard'!G417</f>
        <v>6.8999999999999999E-3</v>
      </c>
    </row>
    <row r="869" spans="1:8" x14ac:dyDescent="0.2">
      <c r="A869" s="381" t="str">
        <f t="shared" si="30"/>
        <v>T20</v>
      </c>
      <c r="B869" s="387" t="str">
        <f t="shared" si="31"/>
        <v>T=0s</v>
      </c>
      <c r="C869" s="395" t="str">
        <f>'Tabelle Dashboard'!B418</f>
        <v>Scenario 13</v>
      </c>
      <c r="D869" s="397">
        <f>'Tabelle Dashboard'!C418</f>
        <v>6.0999999999999999E-2</v>
      </c>
      <c r="E869" s="398">
        <f>'Tabelle Dashboard'!D418</f>
        <v>8.5000000000000006E-2</v>
      </c>
      <c r="F869" s="397">
        <f>'Tabelle Dashboard'!E418</f>
        <v>0.06</v>
      </c>
      <c r="G869" s="398">
        <f>'Tabelle Dashboard'!F418</f>
        <v>9.1999999999999998E-3</v>
      </c>
      <c r="H869" s="397">
        <f>'Tabelle Dashboard'!G418</f>
        <v>8.8999999999999999E-3</v>
      </c>
    </row>
    <row r="870" spans="1:8" x14ac:dyDescent="0.2">
      <c r="A870" s="381" t="str">
        <f t="shared" si="30"/>
        <v>T20</v>
      </c>
      <c r="B870" s="387" t="str">
        <f t="shared" si="31"/>
        <v>T=0s</v>
      </c>
      <c r="C870" s="395" t="str">
        <f>'Tabelle Dashboard'!B419</f>
        <v>Scenario 14</v>
      </c>
      <c r="D870" s="397">
        <f>'Tabelle Dashboard'!C419</f>
        <v>5.2999999999999999E-2</v>
      </c>
      <c r="E870" s="398">
        <f>'Tabelle Dashboard'!D419</f>
        <v>7.3999999999999996E-2</v>
      </c>
      <c r="F870" s="397">
        <f>'Tabelle Dashboard'!E419</f>
        <v>5.2999999999999999E-2</v>
      </c>
      <c r="G870" s="398">
        <f>'Tabelle Dashboard'!F419</f>
        <v>7.9000000000000008E-3</v>
      </c>
      <c r="H870" s="397">
        <f>'Tabelle Dashboard'!G419</f>
        <v>7.9000000000000008E-3</v>
      </c>
    </row>
    <row r="871" spans="1:8" x14ac:dyDescent="0.2">
      <c r="A871" s="381" t="str">
        <f t="shared" si="30"/>
        <v>T20</v>
      </c>
      <c r="B871" s="387" t="str">
        <f t="shared" si="31"/>
        <v>T=0s</v>
      </c>
      <c r="C871" s="395" t="str">
        <f>'Tabelle Dashboard'!B420</f>
        <v>Scenario 15</v>
      </c>
      <c r="D871" s="397">
        <f>'Tabelle Dashboard'!C420</f>
        <v>5.5E-2</v>
      </c>
      <c r="E871" s="398">
        <f>'Tabelle Dashboard'!D420</f>
        <v>7.6999999999999999E-2</v>
      </c>
      <c r="F871" s="397">
        <f>'Tabelle Dashboard'!E420</f>
        <v>5.5E-2</v>
      </c>
      <c r="G871" s="398">
        <f>'Tabelle Dashboard'!F420</f>
        <v>8.3999999999999995E-3</v>
      </c>
      <c r="H871" s="397">
        <f>'Tabelle Dashboard'!G420</f>
        <v>8.2000000000000007E-3</v>
      </c>
    </row>
    <row r="872" spans="1:8" x14ac:dyDescent="0.2">
      <c r="A872" s="381" t="str">
        <f t="shared" si="30"/>
        <v>T20</v>
      </c>
      <c r="B872" s="387" t="str">
        <f t="shared" si="31"/>
        <v>T=1s</v>
      </c>
      <c r="C872" s="395" t="str">
        <f>'Tabelle Dashboard'!J406</f>
        <v>Scenario 1</v>
      </c>
      <c r="D872" s="397">
        <f>'Tabelle Dashboard'!K406</f>
        <v>5.3999999999999999E-2</v>
      </c>
      <c r="E872" s="398">
        <f>'Tabelle Dashboard'!L406</f>
        <v>7.4999999999999997E-2</v>
      </c>
      <c r="F872" s="397">
        <f>'Tabelle Dashboard'!M406</f>
        <v>5.2999999999999999E-2</v>
      </c>
      <c r="G872" s="398">
        <f>'Tabelle Dashboard'!N406</f>
        <v>8.0999999999999996E-3</v>
      </c>
      <c r="H872" s="397">
        <f>'Tabelle Dashboard'!O406</f>
        <v>8.0000000000000002E-3</v>
      </c>
    </row>
    <row r="873" spans="1:8" x14ac:dyDescent="0.2">
      <c r="A873" s="381" t="str">
        <f t="shared" si="30"/>
        <v>T20</v>
      </c>
      <c r="B873" s="387" t="str">
        <f t="shared" si="31"/>
        <v>T=1s</v>
      </c>
      <c r="C873" s="395" t="str">
        <f>'Tabelle Dashboard'!J407</f>
        <v>Scenario 2</v>
      </c>
      <c r="D873" s="397">
        <f>'Tabelle Dashboard'!K407</f>
        <v>4.5999999999999999E-2</v>
      </c>
      <c r="E873" s="398">
        <f>'Tabelle Dashboard'!L407</f>
        <v>6.3E-2</v>
      </c>
      <c r="F873" s="397">
        <f>'Tabelle Dashboard'!M407</f>
        <v>4.5999999999999999E-2</v>
      </c>
      <c r="G873" s="398">
        <f>'Tabelle Dashboard'!N407</f>
        <v>6.8999999999999999E-3</v>
      </c>
      <c r="H873" s="397">
        <f>'Tabelle Dashboard'!O407</f>
        <v>6.8999999999999999E-3</v>
      </c>
    </row>
    <row r="874" spans="1:8" x14ac:dyDescent="0.2">
      <c r="A874" s="381" t="str">
        <f t="shared" si="30"/>
        <v>T20</v>
      </c>
      <c r="B874" s="387" t="str">
        <f t="shared" si="31"/>
        <v>T=1s</v>
      </c>
      <c r="C874" s="395" t="str">
        <f>'Tabelle Dashboard'!J408</f>
        <v>Scenario 3</v>
      </c>
      <c r="D874" s="397">
        <f>'Tabelle Dashboard'!K408</f>
        <v>5.5E-2</v>
      </c>
      <c r="E874" s="398">
        <f>'Tabelle Dashboard'!L408</f>
        <v>7.5999999999999998E-2</v>
      </c>
      <c r="F874" s="397">
        <f>'Tabelle Dashboard'!M408</f>
        <v>5.5E-2</v>
      </c>
      <c r="G874" s="398">
        <f>'Tabelle Dashboard'!N408</f>
        <v>8.2000000000000007E-3</v>
      </c>
      <c r="H874" s="397">
        <f>'Tabelle Dashboard'!O408</f>
        <v>8.0999999999999996E-3</v>
      </c>
    </row>
    <row r="875" spans="1:8" x14ac:dyDescent="0.2">
      <c r="A875" s="381" t="str">
        <f t="shared" si="30"/>
        <v>T20</v>
      </c>
      <c r="B875" s="387" t="str">
        <f t="shared" si="31"/>
        <v>T=1s</v>
      </c>
      <c r="C875" s="395" t="str">
        <f>'Tabelle Dashboard'!J409</f>
        <v>Scenario 4</v>
      </c>
      <c r="D875" s="397">
        <f>'Tabelle Dashboard'!K409</f>
        <v>5.1999999999999998E-2</v>
      </c>
      <c r="E875" s="398">
        <f>'Tabelle Dashboard'!L409</f>
        <v>7.2999999999999995E-2</v>
      </c>
      <c r="F875" s="397">
        <f>'Tabelle Dashboard'!M409</f>
        <v>5.0999999999999997E-2</v>
      </c>
      <c r="G875" s="398">
        <f>'Tabelle Dashboard'!N409</f>
        <v>7.7999999999999996E-3</v>
      </c>
      <c r="H875" s="397">
        <f>'Tabelle Dashboard'!O409</f>
        <v>7.6E-3</v>
      </c>
    </row>
    <row r="876" spans="1:8" x14ac:dyDescent="0.2">
      <c r="A876" s="381" t="str">
        <f t="shared" si="30"/>
        <v>T20</v>
      </c>
      <c r="B876" s="387" t="str">
        <f t="shared" si="31"/>
        <v>T=1s</v>
      </c>
      <c r="C876" s="395" t="str">
        <f>'Tabelle Dashboard'!J410</f>
        <v>Scenario 5</v>
      </c>
      <c r="D876" s="397">
        <f>'Tabelle Dashboard'!K410</f>
        <v>5.2999999999999999E-2</v>
      </c>
      <c r="E876" s="398">
        <f>'Tabelle Dashboard'!L410</f>
        <v>7.3999999999999996E-2</v>
      </c>
      <c r="F876" s="397">
        <f>'Tabelle Dashboard'!M410</f>
        <v>5.1999999999999998E-2</v>
      </c>
      <c r="G876" s="398">
        <f>'Tabelle Dashboard'!N410</f>
        <v>7.7999999999999996E-3</v>
      </c>
      <c r="H876" s="397">
        <f>'Tabelle Dashboard'!O410</f>
        <v>7.9000000000000008E-3</v>
      </c>
    </row>
    <row r="877" spans="1:8" x14ac:dyDescent="0.2">
      <c r="A877" s="381" t="str">
        <f t="shared" si="30"/>
        <v>T20</v>
      </c>
      <c r="B877" s="387" t="str">
        <f t="shared" si="31"/>
        <v>T=1s</v>
      </c>
      <c r="C877" s="395" t="str">
        <f>'Tabelle Dashboard'!J411</f>
        <v>Scenario 6</v>
      </c>
      <c r="D877" s="397">
        <f>'Tabelle Dashboard'!K411</f>
        <v>5.5E-2</v>
      </c>
      <c r="E877" s="398">
        <f>'Tabelle Dashboard'!L411</f>
        <v>7.5999999999999998E-2</v>
      </c>
      <c r="F877" s="397">
        <f>'Tabelle Dashboard'!M411</f>
        <v>5.2999999999999999E-2</v>
      </c>
      <c r="G877" s="398">
        <f>'Tabelle Dashboard'!N411</f>
        <v>8.3000000000000001E-3</v>
      </c>
      <c r="H877" s="397">
        <f>'Tabelle Dashboard'!O411</f>
        <v>8.0000000000000002E-3</v>
      </c>
    </row>
    <row r="878" spans="1:8" x14ac:dyDescent="0.2">
      <c r="A878" s="381" t="str">
        <f t="shared" si="30"/>
        <v>T20</v>
      </c>
      <c r="B878" s="387" t="str">
        <f t="shared" si="31"/>
        <v>T=1s</v>
      </c>
      <c r="C878" s="395" t="str">
        <f>'Tabelle Dashboard'!J412</f>
        <v>Scenario 7</v>
      </c>
      <c r="D878" s="397">
        <f>'Tabelle Dashboard'!K412</f>
        <v>4.9000000000000002E-2</v>
      </c>
      <c r="E878" s="398">
        <f>'Tabelle Dashboard'!L412</f>
        <v>6.8000000000000005E-2</v>
      </c>
      <c r="F878" s="397">
        <f>'Tabelle Dashboard'!M412</f>
        <v>4.8000000000000001E-2</v>
      </c>
      <c r="G878" s="398">
        <f>'Tabelle Dashboard'!N412</f>
        <v>7.3000000000000001E-3</v>
      </c>
      <c r="H878" s="397">
        <f>'Tabelle Dashboard'!O412</f>
        <v>7.1999999999999998E-3</v>
      </c>
    </row>
    <row r="879" spans="1:8" x14ac:dyDescent="0.2">
      <c r="A879" s="381" t="str">
        <f t="shared" si="30"/>
        <v>T20</v>
      </c>
      <c r="B879" s="387" t="str">
        <f t="shared" si="31"/>
        <v>T=1s</v>
      </c>
      <c r="C879" s="395" t="str">
        <f>'Tabelle Dashboard'!J413</f>
        <v>Scenario 8</v>
      </c>
      <c r="D879" s="397">
        <f>'Tabelle Dashboard'!K413</f>
        <v>5.1999999999999998E-2</v>
      </c>
      <c r="E879" s="398">
        <f>'Tabelle Dashboard'!L413</f>
        <v>7.2999999999999995E-2</v>
      </c>
      <c r="F879" s="397">
        <f>'Tabelle Dashboard'!M413</f>
        <v>5.1999999999999998E-2</v>
      </c>
      <c r="G879" s="398">
        <f>'Tabelle Dashboard'!N413</f>
        <v>7.7999999999999996E-3</v>
      </c>
      <c r="H879" s="397">
        <f>'Tabelle Dashboard'!O413</f>
        <v>7.7999999999999996E-3</v>
      </c>
    </row>
    <row r="880" spans="1:8" x14ac:dyDescent="0.2">
      <c r="A880" s="381" t="str">
        <f t="shared" si="30"/>
        <v>T20</v>
      </c>
      <c r="B880" s="387" t="str">
        <f t="shared" si="31"/>
        <v>T=1s</v>
      </c>
      <c r="C880" s="395" t="str">
        <f>'Tabelle Dashboard'!J414</f>
        <v>Scenario 9</v>
      </c>
      <c r="D880" s="397">
        <f>'Tabelle Dashboard'!K414</f>
        <v>5.5E-2</v>
      </c>
      <c r="E880" s="398">
        <f>'Tabelle Dashboard'!L414</f>
        <v>7.5999999999999998E-2</v>
      </c>
      <c r="F880" s="397">
        <f>'Tabelle Dashboard'!M414</f>
        <v>5.2999999999999999E-2</v>
      </c>
      <c r="G880" s="398">
        <f>'Tabelle Dashboard'!N414</f>
        <v>8.3000000000000001E-3</v>
      </c>
      <c r="H880" s="397">
        <f>'Tabelle Dashboard'!O414</f>
        <v>8.0000000000000002E-3</v>
      </c>
    </row>
    <row r="881" spans="1:8" x14ac:dyDescent="0.2">
      <c r="A881" s="381" t="str">
        <f t="shared" si="30"/>
        <v>T20</v>
      </c>
      <c r="B881" s="387" t="str">
        <f t="shared" si="31"/>
        <v>T=1s</v>
      </c>
      <c r="C881" s="395" t="str">
        <f>'Tabelle Dashboard'!J415</f>
        <v>Scenario 10</v>
      </c>
      <c r="D881" s="397">
        <f>'Tabelle Dashboard'!K415</f>
        <v>6.2E-2</v>
      </c>
      <c r="E881" s="398">
        <f>'Tabelle Dashboard'!L415</f>
        <v>8.6999999999999994E-2</v>
      </c>
      <c r="F881" s="397">
        <f>'Tabelle Dashboard'!M415</f>
        <v>6.2E-2</v>
      </c>
      <c r="G881" s="398">
        <f>'Tabelle Dashboard'!N415</f>
        <v>9.2999999999999992E-3</v>
      </c>
      <c r="H881" s="397">
        <f>'Tabelle Dashboard'!O415</f>
        <v>9.4000000000000004E-3</v>
      </c>
    </row>
    <row r="882" spans="1:8" x14ac:dyDescent="0.2">
      <c r="A882" s="381" t="str">
        <f t="shared" si="30"/>
        <v>T20</v>
      </c>
      <c r="B882" s="387" t="str">
        <f t="shared" si="31"/>
        <v>T=1s</v>
      </c>
      <c r="C882" s="395" t="str">
        <f>'Tabelle Dashboard'!J416</f>
        <v>Scenario 11</v>
      </c>
      <c r="D882" s="397">
        <f>'Tabelle Dashboard'!K416</f>
        <v>5.1999999999999998E-2</v>
      </c>
      <c r="E882" s="398">
        <f>'Tabelle Dashboard'!L416</f>
        <v>7.2999999999999995E-2</v>
      </c>
      <c r="F882" s="397">
        <f>'Tabelle Dashboard'!M416</f>
        <v>5.1999999999999998E-2</v>
      </c>
      <c r="G882" s="398">
        <f>'Tabelle Dashboard'!N416</f>
        <v>7.7999999999999996E-3</v>
      </c>
      <c r="H882" s="397">
        <f>'Tabelle Dashboard'!O416</f>
        <v>7.7999999999999996E-3</v>
      </c>
    </row>
    <row r="883" spans="1:8" x14ac:dyDescent="0.2">
      <c r="A883" s="381" t="str">
        <f t="shared" si="30"/>
        <v>T20</v>
      </c>
      <c r="B883" s="387" t="str">
        <f t="shared" si="31"/>
        <v>T=1s</v>
      </c>
      <c r="C883" s="395" t="str">
        <f>'Tabelle Dashboard'!J417</f>
        <v>Scenario 12</v>
      </c>
      <c r="D883" s="397">
        <f>'Tabelle Dashboard'!K417</f>
        <v>4.5999999999999999E-2</v>
      </c>
      <c r="E883" s="398">
        <f>'Tabelle Dashboard'!L417</f>
        <v>6.5000000000000002E-2</v>
      </c>
      <c r="F883" s="397">
        <f>'Tabelle Dashboard'!M417</f>
        <v>4.5999999999999999E-2</v>
      </c>
      <c r="G883" s="398">
        <f>'Tabelle Dashboard'!N417</f>
        <v>6.8999999999999999E-3</v>
      </c>
      <c r="H883" s="397">
        <f>'Tabelle Dashboard'!O417</f>
        <v>6.8999999999999999E-3</v>
      </c>
    </row>
    <row r="884" spans="1:8" x14ac:dyDescent="0.2">
      <c r="A884" s="381" t="str">
        <f t="shared" si="30"/>
        <v>T20</v>
      </c>
      <c r="B884" s="387" t="str">
        <f t="shared" si="31"/>
        <v>T=1s</v>
      </c>
      <c r="C884" s="395" t="str">
        <f>'Tabelle Dashboard'!J418</f>
        <v>Scenario 13</v>
      </c>
      <c r="D884" s="397">
        <f>'Tabelle Dashboard'!K418</f>
        <v>6.2E-2</v>
      </c>
      <c r="E884" s="398">
        <f>'Tabelle Dashboard'!L418</f>
        <v>8.6999999999999994E-2</v>
      </c>
      <c r="F884" s="397">
        <f>'Tabelle Dashboard'!M418</f>
        <v>6.2E-2</v>
      </c>
      <c r="G884" s="398">
        <f>'Tabelle Dashboard'!N418</f>
        <v>9.4000000000000004E-3</v>
      </c>
      <c r="H884" s="397">
        <f>'Tabelle Dashboard'!O418</f>
        <v>9.4000000000000004E-3</v>
      </c>
    </row>
    <row r="885" spans="1:8" x14ac:dyDescent="0.2">
      <c r="A885" s="381" t="str">
        <f t="shared" si="30"/>
        <v>T20</v>
      </c>
      <c r="B885" s="387" t="str">
        <f t="shared" si="31"/>
        <v>T=1s</v>
      </c>
      <c r="C885" s="395" t="str">
        <f>'Tabelle Dashboard'!J419</f>
        <v>Scenario 14</v>
      </c>
      <c r="D885" s="397">
        <f>'Tabelle Dashboard'!K419</f>
        <v>5.1999999999999998E-2</v>
      </c>
      <c r="E885" s="398">
        <f>'Tabelle Dashboard'!L419</f>
        <v>7.3999999999999996E-2</v>
      </c>
      <c r="F885" s="397">
        <f>'Tabelle Dashboard'!M419</f>
        <v>5.2999999999999999E-2</v>
      </c>
      <c r="G885" s="398">
        <f>'Tabelle Dashboard'!N419</f>
        <v>7.9000000000000008E-3</v>
      </c>
      <c r="H885" s="397">
        <f>'Tabelle Dashboard'!O419</f>
        <v>8.0000000000000002E-3</v>
      </c>
    </row>
    <row r="886" spans="1:8" x14ac:dyDescent="0.2">
      <c r="A886" s="381" t="str">
        <f t="shared" si="30"/>
        <v>T20</v>
      </c>
      <c r="B886" s="387" t="str">
        <f t="shared" si="31"/>
        <v>T=1s</v>
      </c>
      <c r="C886" s="395" t="str">
        <f>'Tabelle Dashboard'!J420</f>
        <v>Scenario 15</v>
      </c>
      <c r="D886" s="397">
        <f>'Tabelle Dashboard'!K420</f>
        <v>5.8000000000000003E-2</v>
      </c>
      <c r="E886" s="398">
        <f>'Tabelle Dashboard'!L420</f>
        <v>8.1000000000000003E-2</v>
      </c>
      <c r="F886" s="397">
        <f>'Tabelle Dashboard'!M420</f>
        <v>5.7000000000000002E-2</v>
      </c>
      <c r="G886" s="398">
        <f>'Tabelle Dashboard'!N420</f>
        <v>8.8000000000000005E-3</v>
      </c>
      <c r="H886" s="397">
        <f>'Tabelle Dashboard'!O420</f>
        <v>8.6999999999999994E-3</v>
      </c>
    </row>
    <row r="887" spans="1:8" x14ac:dyDescent="0.2">
      <c r="A887" s="381" t="str">
        <f t="shared" si="30"/>
        <v>T20</v>
      </c>
      <c r="B887" s="387" t="str">
        <f t="shared" si="31"/>
        <v>T=2s</v>
      </c>
      <c r="C887" s="395" t="str">
        <f>'Tabelle Dashboard'!R406</f>
        <v>Scenario 1</v>
      </c>
      <c r="D887" s="397">
        <f>'Tabelle Dashboard'!S406</f>
        <v>5.2999999999999999E-2</v>
      </c>
      <c r="E887" s="398">
        <f>'Tabelle Dashboard'!T406</f>
        <v>7.4999999999999997E-2</v>
      </c>
      <c r="F887" s="397">
        <f>'Tabelle Dashboard'!U406</f>
        <v>5.2999999999999999E-2</v>
      </c>
      <c r="G887" s="398">
        <f>'Tabelle Dashboard'!V406</f>
        <v>7.9000000000000008E-3</v>
      </c>
      <c r="H887" s="397">
        <f>'Tabelle Dashboard'!W406</f>
        <v>8.0000000000000002E-3</v>
      </c>
    </row>
    <row r="888" spans="1:8" x14ac:dyDescent="0.2">
      <c r="A888" s="381" t="str">
        <f t="shared" si="30"/>
        <v>T20</v>
      </c>
      <c r="B888" s="387" t="str">
        <f t="shared" si="31"/>
        <v>T=2s</v>
      </c>
      <c r="C888" s="395" t="str">
        <f>'Tabelle Dashboard'!R407</f>
        <v>Scenario 2</v>
      </c>
      <c r="D888" s="397">
        <f>'Tabelle Dashboard'!S407</f>
        <v>5.5E-2</v>
      </c>
      <c r="E888" s="398">
        <f>'Tabelle Dashboard'!T407</f>
        <v>7.8E-2</v>
      </c>
      <c r="F888" s="397">
        <f>'Tabelle Dashboard'!U407</f>
        <v>5.5E-2</v>
      </c>
      <c r="G888" s="398">
        <f>'Tabelle Dashboard'!V407</f>
        <v>8.2000000000000007E-3</v>
      </c>
      <c r="H888" s="397">
        <f>'Tabelle Dashboard'!W407</f>
        <v>8.3999999999999995E-3</v>
      </c>
    </row>
    <row r="889" spans="1:8" x14ac:dyDescent="0.2">
      <c r="A889" s="381" t="str">
        <f t="shared" si="30"/>
        <v>T20</v>
      </c>
      <c r="B889" s="387" t="str">
        <f t="shared" si="31"/>
        <v>T=2s</v>
      </c>
      <c r="C889" s="395" t="str">
        <f>'Tabelle Dashboard'!R408</f>
        <v>Scenario 3</v>
      </c>
      <c r="D889" s="397">
        <f>'Tabelle Dashboard'!S408</f>
        <v>5.2999999999999999E-2</v>
      </c>
      <c r="E889" s="398">
        <f>'Tabelle Dashboard'!T408</f>
        <v>7.4999999999999997E-2</v>
      </c>
      <c r="F889" s="397">
        <f>'Tabelle Dashboard'!U408</f>
        <v>5.2999999999999999E-2</v>
      </c>
      <c r="G889" s="398">
        <f>'Tabelle Dashboard'!V408</f>
        <v>7.9000000000000008E-3</v>
      </c>
      <c r="H889" s="397">
        <f>'Tabelle Dashboard'!W408</f>
        <v>8.0999999999999996E-3</v>
      </c>
    </row>
    <row r="890" spans="1:8" x14ac:dyDescent="0.2">
      <c r="A890" s="381" t="str">
        <f t="shared" si="30"/>
        <v>T20</v>
      </c>
      <c r="B890" s="387" t="str">
        <f t="shared" si="31"/>
        <v>T=2s</v>
      </c>
      <c r="C890" s="395" t="str">
        <f>'Tabelle Dashboard'!R409</f>
        <v>Scenario 4</v>
      </c>
      <c r="D890" s="397">
        <f>'Tabelle Dashboard'!S409</f>
        <v>5.1999999999999998E-2</v>
      </c>
      <c r="E890" s="398">
        <f>'Tabelle Dashboard'!T409</f>
        <v>7.2999999999999995E-2</v>
      </c>
      <c r="F890" s="397">
        <f>'Tabelle Dashboard'!U409</f>
        <v>5.1999999999999998E-2</v>
      </c>
      <c r="G890" s="398">
        <f>'Tabelle Dashboard'!V409</f>
        <v>7.7000000000000002E-3</v>
      </c>
      <c r="H890" s="397">
        <f>'Tabelle Dashboard'!W409</f>
        <v>7.7999999999999996E-3</v>
      </c>
    </row>
    <row r="891" spans="1:8" x14ac:dyDescent="0.2">
      <c r="A891" s="381" t="str">
        <f t="shared" si="30"/>
        <v>T20</v>
      </c>
      <c r="B891" s="387" t="str">
        <f t="shared" si="31"/>
        <v>T=2s</v>
      </c>
      <c r="C891" s="395" t="str">
        <f>'Tabelle Dashboard'!R410</f>
        <v>Scenario 5</v>
      </c>
      <c r="D891" s="397">
        <f>'Tabelle Dashboard'!S410</f>
        <v>5.2999999999999999E-2</v>
      </c>
      <c r="E891" s="398">
        <f>'Tabelle Dashboard'!T410</f>
        <v>7.3999999999999996E-2</v>
      </c>
      <c r="F891" s="397">
        <f>'Tabelle Dashboard'!U410</f>
        <v>5.2999999999999999E-2</v>
      </c>
      <c r="G891" s="398">
        <f>'Tabelle Dashboard'!V410</f>
        <v>8.0000000000000002E-3</v>
      </c>
      <c r="H891" s="397">
        <f>'Tabelle Dashboard'!W410</f>
        <v>8.0000000000000002E-3</v>
      </c>
    </row>
    <row r="892" spans="1:8" x14ac:dyDescent="0.2">
      <c r="A892" s="381" t="str">
        <f t="shared" si="30"/>
        <v>T20</v>
      </c>
      <c r="B892" s="387" t="str">
        <f t="shared" si="31"/>
        <v>T=2s</v>
      </c>
      <c r="C892" s="395" t="str">
        <f>'Tabelle Dashboard'!R411</f>
        <v>Scenario 6</v>
      </c>
      <c r="D892" s="397">
        <f>'Tabelle Dashboard'!S411</f>
        <v>5.5E-2</v>
      </c>
      <c r="E892" s="398">
        <f>'Tabelle Dashboard'!T411</f>
        <v>7.8E-2</v>
      </c>
      <c r="F892" s="397">
        <f>'Tabelle Dashboard'!U411</f>
        <v>5.5E-2</v>
      </c>
      <c r="G892" s="398">
        <f>'Tabelle Dashboard'!V411</f>
        <v>8.3000000000000001E-3</v>
      </c>
      <c r="H892" s="397">
        <f>'Tabelle Dashboard'!W411</f>
        <v>8.3000000000000001E-3</v>
      </c>
    </row>
    <row r="893" spans="1:8" x14ac:dyDescent="0.2">
      <c r="A893" s="381" t="str">
        <f t="shared" si="30"/>
        <v>T20</v>
      </c>
      <c r="B893" s="387" t="str">
        <f t="shared" si="31"/>
        <v>T=2s</v>
      </c>
      <c r="C893" s="395" t="str">
        <f>'Tabelle Dashboard'!R412</f>
        <v>Scenario 7</v>
      </c>
      <c r="D893" s="397">
        <f>'Tabelle Dashboard'!S412</f>
        <v>4.9000000000000002E-2</v>
      </c>
      <c r="E893" s="398">
        <f>'Tabelle Dashboard'!T412</f>
        <v>6.8000000000000005E-2</v>
      </c>
      <c r="F893" s="397">
        <f>'Tabelle Dashboard'!U412</f>
        <v>4.9000000000000002E-2</v>
      </c>
      <c r="G893" s="398">
        <f>'Tabelle Dashboard'!V412</f>
        <v>7.3000000000000001E-3</v>
      </c>
      <c r="H893" s="397">
        <f>'Tabelle Dashboard'!W412</f>
        <v>7.3000000000000001E-3</v>
      </c>
    </row>
    <row r="894" spans="1:8" x14ac:dyDescent="0.2">
      <c r="A894" s="381" t="str">
        <f t="shared" si="30"/>
        <v>T20</v>
      </c>
      <c r="B894" s="387" t="str">
        <f t="shared" si="31"/>
        <v>T=2s</v>
      </c>
      <c r="C894" s="395" t="str">
        <f>'Tabelle Dashboard'!R413</f>
        <v>Scenario 8</v>
      </c>
      <c r="D894" s="397">
        <f>'Tabelle Dashboard'!S413</f>
        <v>5.0999999999999997E-2</v>
      </c>
      <c r="E894" s="398">
        <f>'Tabelle Dashboard'!T413</f>
        <v>7.0999999999999994E-2</v>
      </c>
      <c r="F894" s="397">
        <f>'Tabelle Dashboard'!U413</f>
        <v>0.05</v>
      </c>
      <c r="G894" s="398">
        <f>'Tabelle Dashboard'!V413</f>
        <v>7.7000000000000002E-3</v>
      </c>
      <c r="H894" s="397">
        <f>'Tabelle Dashboard'!W413</f>
        <v>7.7000000000000002E-3</v>
      </c>
    </row>
    <row r="895" spans="1:8" x14ac:dyDescent="0.2">
      <c r="A895" s="381" t="str">
        <f t="shared" si="30"/>
        <v>T20</v>
      </c>
      <c r="B895" s="387" t="str">
        <f t="shared" si="31"/>
        <v>T=2s</v>
      </c>
      <c r="C895" s="395" t="str">
        <f>'Tabelle Dashboard'!R414</f>
        <v>Scenario 9</v>
      </c>
      <c r="D895" s="397">
        <f>'Tabelle Dashboard'!S414</f>
        <v>4.4999999999999998E-2</v>
      </c>
      <c r="E895" s="398">
        <f>'Tabelle Dashboard'!T414</f>
        <v>6.3E-2</v>
      </c>
      <c r="F895" s="397">
        <f>'Tabelle Dashboard'!U414</f>
        <v>4.4999999999999998E-2</v>
      </c>
      <c r="G895" s="398">
        <f>'Tabelle Dashboard'!V414</f>
        <v>6.7000000000000002E-3</v>
      </c>
      <c r="H895" s="397">
        <f>'Tabelle Dashboard'!W414</f>
        <v>6.7000000000000002E-3</v>
      </c>
    </row>
    <row r="896" spans="1:8" x14ac:dyDescent="0.2">
      <c r="A896" s="381" t="str">
        <f t="shared" si="30"/>
        <v>T20</v>
      </c>
      <c r="B896" s="387" t="str">
        <f t="shared" si="31"/>
        <v>T=2s</v>
      </c>
      <c r="C896" s="395" t="str">
        <f>'Tabelle Dashboard'!R415</f>
        <v>Scenario 10</v>
      </c>
      <c r="D896" s="397">
        <f>'Tabelle Dashboard'!S415</f>
        <v>5.8000000000000003E-2</v>
      </c>
      <c r="E896" s="398">
        <f>'Tabelle Dashboard'!T415</f>
        <v>8.2000000000000003E-2</v>
      </c>
      <c r="F896" s="397">
        <f>'Tabelle Dashboard'!U415</f>
        <v>5.8999999999999997E-2</v>
      </c>
      <c r="G896" s="398">
        <f>'Tabelle Dashboard'!V415</f>
        <v>8.6E-3</v>
      </c>
      <c r="H896" s="397">
        <f>'Tabelle Dashboard'!W415</f>
        <v>8.8999999999999999E-3</v>
      </c>
    </row>
    <row r="897" spans="1:8" x14ac:dyDescent="0.2">
      <c r="A897" s="381" t="str">
        <f t="shared" si="30"/>
        <v>T20</v>
      </c>
      <c r="B897" s="387" t="str">
        <f t="shared" si="31"/>
        <v>T=2s</v>
      </c>
      <c r="C897" s="395" t="str">
        <f>'Tabelle Dashboard'!R416</f>
        <v>Scenario 11</v>
      </c>
      <c r="D897" s="397">
        <f>'Tabelle Dashboard'!S416</f>
        <v>0.05</v>
      </c>
      <c r="E897" s="398">
        <f>'Tabelle Dashboard'!T416</f>
        <v>7.0999999999999994E-2</v>
      </c>
      <c r="F897" s="397">
        <f>'Tabelle Dashboard'!U416</f>
        <v>5.0999999999999997E-2</v>
      </c>
      <c r="G897" s="398">
        <f>'Tabelle Dashboard'!V416</f>
        <v>7.6E-3</v>
      </c>
      <c r="H897" s="397">
        <f>'Tabelle Dashboard'!W416</f>
        <v>7.7000000000000002E-3</v>
      </c>
    </row>
    <row r="898" spans="1:8" x14ac:dyDescent="0.2">
      <c r="A898" s="381" t="str">
        <f t="shared" si="30"/>
        <v>T20</v>
      </c>
      <c r="B898" s="387" t="str">
        <f t="shared" si="31"/>
        <v>T=2s</v>
      </c>
      <c r="C898" s="395" t="str">
        <f>'Tabelle Dashboard'!R417</f>
        <v>Scenario 12</v>
      </c>
      <c r="D898" s="397">
        <f>'Tabelle Dashboard'!S417</f>
        <v>4.4999999999999998E-2</v>
      </c>
      <c r="E898" s="398">
        <f>'Tabelle Dashboard'!T417</f>
        <v>6.3E-2</v>
      </c>
      <c r="F898" s="397">
        <f>'Tabelle Dashboard'!U417</f>
        <v>4.4999999999999998E-2</v>
      </c>
      <c r="G898" s="398">
        <f>'Tabelle Dashboard'!V417</f>
        <v>6.7999999999999996E-3</v>
      </c>
      <c r="H898" s="397">
        <f>'Tabelle Dashboard'!W417</f>
        <v>6.7999999999999996E-3</v>
      </c>
    </row>
    <row r="899" spans="1:8" x14ac:dyDescent="0.2">
      <c r="A899" s="381" t="str">
        <f t="shared" si="30"/>
        <v>T20</v>
      </c>
      <c r="B899" s="387" t="str">
        <f t="shared" si="31"/>
        <v>T=2s</v>
      </c>
      <c r="C899" s="395" t="str">
        <f>'Tabelle Dashboard'!R418</f>
        <v>Scenario 13</v>
      </c>
      <c r="D899" s="397">
        <f>'Tabelle Dashboard'!S418</f>
        <v>5.8000000000000003E-2</v>
      </c>
      <c r="E899" s="398">
        <f>'Tabelle Dashboard'!T418</f>
        <v>8.2000000000000003E-2</v>
      </c>
      <c r="F899" s="397">
        <f>'Tabelle Dashboard'!U418</f>
        <v>5.8999999999999997E-2</v>
      </c>
      <c r="G899" s="398">
        <f>'Tabelle Dashboard'!V418</f>
        <v>8.6E-3</v>
      </c>
      <c r="H899" s="397">
        <f>'Tabelle Dashboard'!W418</f>
        <v>8.8999999999999999E-3</v>
      </c>
    </row>
    <row r="900" spans="1:8" x14ac:dyDescent="0.2">
      <c r="A900" s="381" t="str">
        <f t="shared" si="30"/>
        <v>T20</v>
      </c>
      <c r="B900" s="387" t="str">
        <f t="shared" si="31"/>
        <v>T=2s</v>
      </c>
      <c r="C900" s="395" t="str">
        <f>'Tabelle Dashboard'!R419</f>
        <v>Scenario 14</v>
      </c>
      <c r="D900" s="397">
        <f>'Tabelle Dashboard'!S419</f>
        <v>0.05</v>
      </c>
      <c r="E900" s="398">
        <f>'Tabelle Dashboard'!T419</f>
        <v>7.0999999999999994E-2</v>
      </c>
      <c r="F900" s="397">
        <f>'Tabelle Dashboard'!U419</f>
        <v>5.0999999999999997E-2</v>
      </c>
      <c r="G900" s="398">
        <f>'Tabelle Dashboard'!V419</f>
        <v>7.6E-3</v>
      </c>
      <c r="H900" s="397">
        <f>'Tabelle Dashboard'!W419</f>
        <v>7.7000000000000002E-3</v>
      </c>
    </row>
    <row r="901" spans="1:8" x14ac:dyDescent="0.2">
      <c r="A901" s="381" t="str">
        <f t="shared" si="30"/>
        <v>T20</v>
      </c>
      <c r="B901" s="387" t="str">
        <f t="shared" si="31"/>
        <v>T=2s</v>
      </c>
      <c r="C901" s="395" t="str">
        <f>'Tabelle Dashboard'!R420</f>
        <v>Scenario 15</v>
      </c>
      <c r="D901" s="397">
        <f>'Tabelle Dashboard'!S420</f>
        <v>0.05</v>
      </c>
      <c r="E901" s="398">
        <f>'Tabelle Dashboard'!T420</f>
        <v>7.0999999999999994E-2</v>
      </c>
      <c r="F901" s="397">
        <f>'Tabelle Dashboard'!U420</f>
        <v>5.0999999999999997E-2</v>
      </c>
      <c r="G901" s="398">
        <f>'Tabelle Dashboard'!V420</f>
        <v>7.6E-3</v>
      </c>
      <c r="H901" s="397">
        <f>'Tabelle Dashboard'!W420</f>
        <v>7.7000000000000002E-3</v>
      </c>
    </row>
    <row r="902" spans="1:8" x14ac:dyDescent="0.2">
      <c r="A902" s="381" t="s">
        <v>1190</v>
      </c>
      <c r="B902" s="387" t="str">
        <f t="shared" si="31"/>
        <v>T=0s</v>
      </c>
      <c r="C902" s="395" t="str">
        <f>'Tabelle Dashboard'!B427</f>
        <v>Scenario 1</v>
      </c>
      <c r="D902" s="397">
        <f>'Tabelle Dashboard'!C427</f>
        <v>5.1999999999999998E-2</v>
      </c>
      <c r="E902" s="398">
        <f>'Tabelle Dashboard'!D427</f>
        <v>7.2999999999999995E-2</v>
      </c>
      <c r="F902" s="397">
        <f>'Tabelle Dashboard'!E427</f>
        <v>5.0999999999999997E-2</v>
      </c>
      <c r="G902" s="398">
        <f>'Tabelle Dashboard'!F427</f>
        <v>7.9000000000000008E-3</v>
      </c>
      <c r="H902" s="397">
        <f>'Tabelle Dashboard'!G427</f>
        <v>7.6E-3</v>
      </c>
    </row>
    <row r="903" spans="1:8" x14ac:dyDescent="0.2">
      <c r="A903" s="381" t="str">
        <f t="shared" si="30"/>
        <v>T21</v>
      </c>
      <c r="B903" s="387" t="str">
        <f t="shared" si="31"/>
        <v>T=0s</v>
      </c>
      <c r="C903" s="395" t="str">
        <f>'Tabelle Dashboard'!B428</f>
        <v>Scenario 2</v>
      </c>
      <c r="D903" s="397">
        <f>'Tabelle Dashboard'!C428</f>
        <v>5.8000000000000003E-2</v>
      </c>
      <c r="E903" s="398">
        <f>'Tabelle Dashboard'!D428</f>
        <v>8.1000000000000003E-2</v>
      </c>
      <c r="F903" s="397">
        <f>'Tabelle Dashboard'!E428</f>
        <v>5.7000000000000002E-2</v>
      </c>
      <c r="G903" s="398">
        <f>'Tabelle Dashboard'!F428</f>
        <v>8.8000000000000005E-3</v>
      </c>
      <c r="H903" s="397">
        <f>'Tabelle Dashboard'!G428</f>
        <v>8.3000000000000001E-3</v>
      </c>
    </row>
    <row r="904" spans="1:8" x14ac:dyDescent="0.2">
      <c r="A904" s="381" t="str">
        <f t="shared" si="30"/>
        <v>T21</v>
      </c>
      <c r="B904" s="387" t="str">
        <f t="shared" si="31"/>
        <v>T=0s</v>
      </c>
      <c r="C904" s="395" t="str">
        <f>'Tabelle Dashboard'!B429</f>
        <v>Scenario 3</v>
      </c>
      <c r="D904" s="397">
        <f>'Tabelle Dashboard'!C429</f>
        <v>4.4999999999999998E-2</v>
      </c>
      <c r="E904" s="398">
        <f>'Tabelle Dashboard'!D429</f>
        <v>6.3E-2</v>
      </c>
      <c r="F904" s="397">
        <f>'Tabelle Dashboard'!E429</f>
        <v>4.4999999999999998E-2</v>
      </c>
      <c r="G904" s="398">
        <f>'Tabelle Dashboard'!F429</f>
        <v>6.7999999999999996E-3</v>
      </c>
      <c r="H904" s="397">
        <f>'Tabelle Dashboard'!G429</f>
        <v>6.7000000000000002E-3</v>
      </c>
    </row>
    <row r="905" spans="1:8" x14ac:dyDescent="0.2">
      <c r="A905" s="381" t="str">
        <f t="shared" si="30"/>
        <v>T21</v>
      </c>
      <c r="B905" s="387" t="str">
        <f t="shared" si="31"/>
        <v>T=0s</v>
      </c>
      <c r="C905" s="395" t="str">
        <f>'Tabelle Dashboard'!B430</f>
        <v>Scenario 4</v>
      </c>
      <c r="D905" s="397">
        <f>'Tabelle Dashboard'!C430</f>
        <v>4.9000000000000002E-2</v>
      </c>
      <c r="E905" s="398">
        <f>'Tabelle Dashboard'!D430</f>
        <v>6.8000000000000005E-2</v>
      </c>
      <c r="F905" s="397">
        <f>'Tabelle Dashboard'!E430</f>
        <v>4.8000000000000001E-2</v>
      </c>
      <c r="G905" s="398">
        <f>'Tabelle Dashboard'!F430</f>
        <v>7.4000000000000003E-3</v>
      </c>
      <c r="H905" s="397">
        <f>'Tabelle Dashboard'!G430</f>
        <v>7.1999999999999998E-3</v>
      </c>
    </row>
    <row r="906" spans="1:8" x14ac:dyDescent="0.2">
      <c r="A906" s="381" t="str">
        <f t="shared" si="30"/>
        <v>T21</v>
      </c>
      <c r="B906" s="387" t="str">
        <f t="shared" si="31"/>
        <v>T=0s</v>
      </c>
      <c r="C906" s="395" t="str">
        <f>'Tabelle Dashboard'!B431</f>
        <v>Scenario 5</v>
      </c>
      <c r="D906" s="397">
        <f>'Tabelle Dashboard'!C431</f>
        <v>5.0999999999999997E-2</v>
      </c>
      <c r="E906" s="398">
        <f>'Tabelle Dashboard'!D431</f>
        <v>7.0999999999999994E-2</v>
      </c>
      <c r="F906" s="397">
        <f>'Tabelle Dashboard'!E431</f>
        <v>0.05</v>
      </c>
      <c r="G906" s="398">
        <f>'Tabelle Dashboard'!F431</f>
        <v>7.7000000000000002E-3</v>
      </c>
      <c r="H906" s="397">
        <f>'Tabelle Dashboard'!G431</f>
        <v>7.4000000000000003E-3</v>
      </c>
    </row>
    <row r="907" spans="1:8" x14ac:dyDescent="0.2">
      <c r="A907" s="381" t="str">
        <f t="shared" si="30"/>
        <v>T21</v>
      </c>
      <c r="B907" s="387" t="str">
        <f t="shared" si="31"/>
        <v>T=0s</v>
      </c>
      <c r="C907" s="395" t="str">
        <f>'Tabelle Dashboard'!B432</f>
        <v>Scenario 6</v>
      </c>
      <c r="D907" s="397">
        <f>'Tabelle Dashboard'!C432</f>
        <v>5.0999999999999997E-2</v>
      </c>
      <c r="E907" s="398">
        <f>'Tabelle Dashboard'!D432</f>
        <v>7.0999999999999994E-2</v>
      </c>
      <c r="F907" s="397">
        <f>'Tabelle Dashboard'!E432</f>
        <v>0.05</v>
      </c>
      <c r="G907" s="398">
        <f>'Tabelle Dashboard'!F432</f>
        <v>7.7999999999999996E-3</v>
      </c>
      <c r="H907" s="397">
        <f>'Tabelle Dashboard'!G432</f>
        <v>7.4000000000000003E-3</v>
      </c>
    </row>
    <row r="908" spans="1:8" x14ac:dyDescent="0.2">
      <c r="A908" s="381" t="str">
        <f t="shared" si="30"/>
        <v>T21</v>
      </c>
      <c r="B908" s="387" t="str">
        <f t="shared" si="31"/>
        <v>T=0s</v>
      </c>
      <c r="C908" s="395" t="str">
        <f>'Tabelle Dashboard'!B433</f>
        <v>Scenario 7</v>
      </c>
      <c r="D908" s="397">
        <f>'Tabelle Dashboard'!C433</f>
        <v>4.7E-2</v>
      </c>
      <c r="E908" s="398">
        <f>'Tabelle Dashboard'!D433</f>
        <v>6.6000000000000003E-2</v>
      </c>
      <c r="F908" s="397">
        <f>'Tabelle Dashboard'!E433</f>
        <v>4.5999999999999999E-2</v>
      </c>
      <c r="G908" s="398">
        <f>'Tabelle Dashboard'!F433</f>
        <v>7.1000000000000004E-3</v>
      </c>
      <c r="H908" s="397">
        <f>'Tabelle Dashboard'!G433</f>
        <v>7.0000000000000001E-3</v>
      </c>
    </row>
    <row r="909" spans="1:8" x14ac:dyDescent="0.2">
      <c r="A909" s="381" t="str">
        <f t="shared" si="30"/>
        <v>T21</v>
      </c>
      <c r="B909" s="387" t="str">
        <f t="shared" si="31"/>
        <v>T=0s</v>
      </c>
      <c r="C909" s="395" t="str">
        <f>'Tabelle Dashboard'!B434</f>
        <v>Scenario 8</v>
      </c>
      <c r="D909" s="397">
        <f>'Tabelle Dashboard'!C434</f>
        <v>5.1999999999999998E-2</v>
      </c>
      <c r="E909" s="398">
        <f>'Tabelle Dashboard'!D434</f>
        <v>7.0999999999999994E-2</v>
      </c>
      <c r="F909" s="397">
        <f>'Tabelle Dashboard'!E434</f>
        <v>5.0999999999999997E-2</v>
      </c>
      <c r="G909" s="398">
        <f>'Tabelle Dashboard'!F434</f>
        <v>7.7000000000000002E-3</v>
      </c>
      <c r="H909" s="397">
        <f>'Tabelle Dashboard'!G434</f>
        <v>7.4999999999999997E-3</v>
      </c>
    </row>
    <row r="910" spans="1:8" x14ac:dyDescent="0.2">
      <c r="A910" s="381" t="str">
        <f t="shared" si="30"/>
        <v>T21</v>
      </c>
      <c r="B910" s="387" t="str">
        <f t="shared" si="31"/>
        <v>T=0s</v>
      </c>
      <c r="C910" s="395" t="str">
        <f>'Tabelle Dashboard'!B435</f>
        <v>Scenario 9</v>
      </c>
      <c r="D910" s="397">
        <f>'Tabelle Dashboard'!C435</f>
        <v>0.06</v>
      </c>
      <c r="E910" s="398">
        <f>'Tabelle Dashboard'!D435</f>
        <v>8.4000000000000005E-2</v>
      </c>
      <c r="F910" s="397">
        <f>'Tabelle Dashboard'!E435</f>
        <v>5.8999999999999997E-2</v>
      </c>
      <c r="G910" s="398">
        <f>'Tabelle Dashboard'!F435</f>
        <v>9.4000000000000004E-3</v>
      </c>
      <c r="H910" s="397">
        <f>'Tabelle Dashboard'!G435</f>
        <v>9.1999999999999998E-3</v>
      </c>
    </row>
    <row r="911" spans="1:8" x14ac:dyDescent="0.2">
      <c r="A911" s="381" t="str">
        <f t="shared" si="30"/>
        <v>T21</v>
      </c>
      <c r="B911" s="387" t="str">
        <f t="shared" si="31"/>
        <v>T=0s</v>
      </c>
      <c r="C911" s="395" t="str">
        <f>'Tabelle Dashboard'!B436</f>
        <v>Scenario 10</v>
      </c>
      <c r="D911" s="397">
        <f>'Tabelle Dashboard'!C436</f>
        <v>6.3E-2</v>
      </c>
      <c r="E911" s="398">
        <f>'Tabelle Dashboard'!D436</f>
        <v>8.7999999999999995E-2</v>
      </c>
      <c r="F911" s="397">
        <f>'Tabelle Dashboard'!E436</f>
        <v>6.2E-2</v>
      </c>
      <c r="G911" s="398">
        <f>'Tabelle Dashboard'!F436</f>
        <v>9.4000000000000004E-3</v>
      </c>
      <c r="H911" s="397">
        <f>'Tabelle Dashboard'!G436</f>
        <v>9.1999999999999998E-3</v>
      </c>
    </row>
    <row r="912" spans="1:8" x14ac:dyDescent="0.2">
      <c r="A912" s="381" t="str">
        <f t="shared" si="30"/>
        <v>T21</v>
      </c>
      <c r="B912" s="387" t="str">
        <f t="shared" si="31"/>
        <v>T=0s</v>
      </c>
      <c r="C912" s="395" t="str">
        <f>'Tabelle Dashboard'!B437</f>
        <v>Scenario 11</v>
      </c>
      <c r="D912" s="397">
        <f>'Tabelle Dashboard'!C437</f>
        <v>5.0999999999999997E-2</v>
      </c>
      <c r="E912" s="398">
        <f>'Tabelle Dashboard'!D437</f>
        <v>7.1999999999999995E-2</v>
      </c>
      <c r="F912" s="397">
        <f>'Tabelle Dashboard'!E437</f>
        <v>0.05</v>
      </c>
      <c r="G912" s="398">
        <f>'Tabelle Dashboard'!F437</f>
        <v>7.7000000000000002E-3</v>
      </c>
      <c r="H912" s="397">
        <f>'Tabelle Dashboard'!G437</f>
        <v>7.6E-3</v>
      </c>
    </row>
    <row r="913" spans="1:8" x14ac:dyDescent="0.2">
      <c r="A913" s="381" t="str">
        <f t="shared" si="30"/>
        <v>T21</v>
      </c>
      <c r="B913" s="387" t="str">
        <f t="shared" si="31"/>
        <v>T=0s</v>
      </c>
      <c r="C913" s="395" t="str">
        <f>'Tabelle Dashboard'!B438</f>
        <v>Scenario 12</v>
      </c>
      <c r="D913" s="397">
        <f>'Tabelle Dashboard'!C438</f>
        <v>4.5999999999999999E-2</v>
      </c>
      <c r="E913" s="398">
        <f>'Tabelle Dashboard'!D438</f>
        <v>6.5000000000000002E-2</v>
      </c>
      <c r="F913" s="397">
        <f>'Tabelle Dashboard'!E438</f>
        <v>4.5999999999999999E-2</v>
      </c>
      <c r="G913" s="398">
        <f>'Tabelle Dashboard'!F438</f>
        <v>6.8999999999999999E-3</v>
      </c>
      <c r="H913" s="397">
        <f>'Tabelle Dashboard'!G438</f>
        <v>6.8999999999999999E-3</v>
      </c>
    </row>
    <row r="914" spans="1:8" x14ac:dyDescent="0.2">
      <c r="A914" s="381" t="str">
        <f t="shared" si="30"/>
        <v>T21</v>
      </c>
      <c r="B914" s="387" t="str">
        <f t="shared" si="31"/>
        <v>T=0s</v>
      </c>
      <c r="C914" s="395" t="str">
        <f>'Tabelle Dashboard'!B439</f>
        <v>Scenario 13</v>
      </c>
      <c r="D914" s="397">
        <f>'Tabelle Dashboard'!C439</f>
        <v>6.3E-2</v>
      </c>
      <c r="E914" s="398">
        <f>'Tabelle Dashboard'!D439</f>
        <v>8.7999999999999995E-2</v>
      </c>
      <c r="F914" s="397">
        <f>'Tabelle Dashboard'!E439</f>
        <v>6.2E-2</v>
      </c>
      <c r="G914" s="398">
        <f>'Tabelle Dashboard'!F439</f>
        <v>9.4999999999999998E-3</v>
      </c>
      <c r="H914" s="397">
        <f>'Tabelle Dashboard'!G439</f>
        <v>9.2999999999999992E-3</v>
      </c>
    </row>
    <row r="915" spans="1:8" x14ac:dyDescent="0.2">
      <c r="A915" s="381" t="str">
        <f t="shared" ref="A915:A978" si="32">A914</f>
        <v>T21</v>
      </c>
      <c r="B915" s="387" t="str">
        <f t="shared" si="31"/>
        <v>T=0s</v>
      </c>
      <c r="C915" s="395" t="str">
        <f>'Tabelle Dashboard'!B440</f>
        <v>Scenario 14</v>
      </c>
      <c r="D915" s="397">
        <f>'Tabelle Dashboard'!C440</f>
        <v>5.2999999999999999E-2</v>
      </c>
      <c r="E915" s="398">
        <f>'Tabelle Dashboard'!D440</f>
        <v>7.4999999999999997E-2</v>
      </c>
      <c r="F915" s="397">
        <f>'Tabelle Dashboard'!E440</f>
        <v>5.2999999999999999E-2</v>
      </c>
      <c r="G915" s="398">
        <f>'Tabelle Dashboard'!F440</f>
        <v>8.0999999999999996E-3</v>
      </c>
      <c r="H915" s="397">
        <f>'Tabelle Dashboard'!G440</f>
        <v>8.0999999999999996E-3</v>
      </c>
    </row>
    <row r="916" spans="1:8" x14ac:dyDescent="0.2">
      <c r="A916" s="381" t="str">
        <f t="shared" si="32"/>
        <v>T21</v>
      </c>
      <c r="B916" s="387" t="str">
        <f t="shared" ref="B916:B979" si="33">B871</f>
        <v>T=0s</v>
      </c>
      <c r="C916" s="395" t="str">
        <f>'Tabelle Dashboard'!B441</f>
        <v>Scenario 15</v>
      </c>
      <c r="D916" s="397">
        <f>'Tabelle Dashboard'!C441</f>
        <v>5.7000000000000002E-2</v>
      </c>
      <c r="E916" s="398">
        <f>'Tabelle Dashboard'!D441</f>
        <v>7.9000000000000001E-2</v>
      </c>
      <c r="F916" s="397">
        <f>'Tabelle Dashboard'!E441</f>
        <v>5.6000000000000001E-2</v>
      </c>
      <c r="G916" s="398">
        <f>'Tabelle Dashboard'!F441</f>
        <v>8.6999999999999994E-3</v>
      </c>
      <c r="H916" s="397">
        <f>'Tabelle Dashboard'!G441</f>
        <v>8.3999999999999995E-3</v>
      </c>
    </row>
    <row r="917" spans="1:8" x14ac:dyDescent="0.2">
      <c r="A917" s="381" t="str">
        <f t="shared" si="32"/>
        <v>T21</v>
      </c>
      <c r="B917" s="387" t="str">
        <f t="shared" si="33"/>
        <v>T=1s</v>
      </c>
      <c r="C917" s="395" t="str">
        <f>'Tabelle Dashboard'!J427</f>
        <v>Scenario 1</v>
      </c>
      <c r="D917" s="397">
        <f>'Tabelle Dashboard'!K427</f>
        <v>5.5E-2</v>
      </c>
      <c r="E917" s="398">
        <f>'Tabelle Dashboard'!L427</f>
        <v>7.6999999999999999E-2</v>
      </c>
      <c r="F917" s="397">
        <f>'Tabelle Dashboard'!M427</f>
        <v>5.3999999999999999E-2</v>
      </c>
      <c r="G917" s="398">
        <f>'Tabelle Dashboard'!N427</f>
        <v>8.3000000000000001E-3</v>
      </c>
      <c r="H917" s="397">
        <f>'Tabelle Dashboard'!O427</f>
        <v>8.2000000000000007E-3</v>
      </c>
    </row>
    <row r="918" spans="1:8" x14ac:dyDescent="0.2">
      <c r="A918" s="381" t="str">
        <f t="shared" si="32"/>
        <v>T21</v>
      </c>
      <c r="B918" s="387" t="str">
        <f t="shared" si="33"/>
        <v>T=1s</v>
      </c>
      <c r="C918" s="395" t="str">
        <f>'Tabelle Dashboard'!J428</f>
        <v>Scenario 2</v>
      </c>
      <c r="D918" s="397">
        <f>'Tabelle Dashboard'!K428</f>
        <v>4.5999999999999999E-2</v>
      </c>
      <c r="E918" s="398">
        <f>'Tabelle Dashboard'!L428</f>
        <v>6.3E-2</v>
      </c>
      <c r="F918" s="397">
        <f>'Tabelle Dashboard'!M428</f>
        <v>4.5999999999999999E-2</v>
      </c>
      <c r="G918" s="398">
        <f>'Tabelle Dashboard'!N428</f>
        <v>6.8999999999999999E-3</v>
      </c>
      <c r="H918" s="397">
        <f>'Tabelle Dashboard'!O428</f>
        <v>6.8999999999999999E-3</v>
      </c>
    </row>
    <row r="919" spans="1:8" x14ac:dyDescent="0.2">
      <c r="A919" s="381" t="str">
        <f t="shared" si="32"/>
        <v>T21</v>
      </c>
      <c r="B919" s="387" t="str">
        <f t="shared" si="33"/>
        <v>T=1s</v>
      </c>
      <c r="C919" s="395" t="str">
        <f>'Tabelle Dashboard'!J429</f>
        <v>Scenario 3</v>
      </c>
      <c r="D919" s="397">
        <f>'Tabelle Dashboard'!K429</f>
        <v>5.6000000000000001E-2</v>
      </c>
      <c r="E919" s="398">
        <f>'Tabelle Dashboard'!L429</f>
        <v>7.8E-2</v>
      </c>
      <c r="F919" s="397">
        <f>'Tabelle Dashboard'!M429</f>
        <v>5.6000000000000001E-2</v>
      </c>
      <c r="G919" s="398">
        <f>'Tabelle Dashboard'!N429</f>
        <v>8.3000000000000001E-3</v>
      </c>
      <c r="H919" s="397">
        <f>'Tabelle Dashboard'!O429</f>
        <v>8.2000000000000007E-3</v>
      </c>
    </row>
    <row r="920" spans="1:8" x14ac:dyDescent="0.2">
      <c r="A920" s="381" t="str">
        <f t="shared" si="32"/>
        <v>T21</v>
      </c>
      <c r="B920" s="387" t="str">
        <f t="shared" si="33"/>
        <v>T=1s</v>
      </c>
      <c r="C920" s="395" t="str">
        <f>'Tabelle Dashboard'!J430</f>
        <v>Scenario 4</v>
      </c>
      <c r="D920" s="397">
        <f>'Tabelle Dashboard'!K430</f>
        <v>5.1999999999999998E-2</v>
      </c>
      <c r="E920" s="398">
        <f>'Tabelle Dashboard'!L430</f>
        <v>7.2999999999999995E-2</v>
      </c>
      <c r="F920" s="397">
        <f>'Tabelle Dashboard'!M430</f>
        <v>0.05</v>
      </c>
      <c r="G920" s="398">
        <f>'Tabelle Dashboard'!N430</f>
        <v>7.7999999999999996E-3</v>
      </c>
      <c r="H920" s="397">
        <f>'Tabelle Dashboard'!O430</f>
        <v>7.6E-3</v>
      </c>
    </row>
    <row r="921" spans="1:8" x14ac:dyDescent="0.2">
      <c r="A921" s="381" t="str">
        <f t="shared" si="32"/>
        <v>T21</v>
      </c>
      <c r="B921" s="387" t="str">
        <f t="shared" si="33"/>
        <v>T=1s</v>
      </c>
      <c r="C921" s="395" t="str">
        <f>'Tabelle Dashboard'!J431</f>
        <v>Scenario 5</v>
      </c>
      <c r="D921" s="397">
        <f>'Tabelle Dashboard'!K431</f>
        <v>5.3999999999999999E-2</v>
      </c>
      <c r="E921" s="398">
        <f>'Tabelle Dashboard'!L431</f>
        <v>7.4999999999999997E-2</v>
      </c>
      <c r="F921" s="397">
        <f>'Tabelle Dashboard'!M431</f>
        <v>5.2999999999999999E-2</v>
      </c>
      <c r="G921" s="398">
        <f>'Tabelle Dashboard'!N431</f>
        <v>8.0000000000000002E-3</v>
      </c>
      <c r="H921" s="397">
        <f>'Tabelle Dashboard'!O431</f>
        <v>8.0000000000000002E-3</v>
      </c>
    </row>
    <row r="922" spans="1:8" x14ac:dyDescent="0.2">
      <c r="A922" s="381" t="str">
        <f t="shared" si="32"/>
        <v>T21</v>
      </c>
      <c r="B922" s="387" t="str">
        <f t="shared" si="33"/>
        <v>T=1s</v>
      </c>
      <c r="C922" s="395" t="str">
        <f>'Tabelle Dashboard'!J432</f>
        <v>Scenario 6</v>
      </c>
      <c r="D922" s="397">
        <f>'Tabelle Dashboard'!K432</f>
        <v>5.6000000000000001E-2</v>
      </c>
      <c r="E922" s="398">
        <f>'Tabelle Dashboard'!L432</f>
        <v>7.8E-2</v>
      </c>
      <c r="F922" s="397">
        <f>'Tabelle Dashboard'!M432</f>
        <v>5.3999999999999999E-2</v>
      </c>
      <c r="G922" s="398">
        <f>'Tabelle Dashboard'!N432</f>
        <v>8.3999999999999995E-3</v>
      </c>
      <c r="H922" s="397">
        <f>'Tabelle Dashboard'!O432</f>
        <v>8.0999999999999996E-3</v>
      </c>
    </row>
    <row r="923" spans="1:8" x14ac:dyDescent="0.2">
      <c r="A923" s="381" t="str">
        <f t="shared" si="32"/>
        <v>T21</v>
      </c>
      <c r="B923" s="387" t="str">
        <f t="shared" si="33"/>
        <v>T=1s</v>
      </c>
      <c r="C923" s="395" t="str">
        <f>'Tabelle Dashboard'!J433</f>
        <v>Scenario 7</v>
      </c>
      <c r="D923" s="397">
        <f>'Tabelle Dashboard'!K433</f>
        <v>4.9000000000000002E-2</v>
      </c>
      <c r="E923" s="398">
        <f>'Tabelle Dashboard'!L433</f>
        <v>6.8000000000000005E-2</v>
      </c>
      <c r="F923" s="397">
        <f>'Tabelle Dashboard'!M433</f>
        <v>4.8000000000000001E-2</v>
      </c>
      <c r="G923" s="398">
        <f>'Tabelle Dashboard'!N433</f>
        <v>7.4000000000000003E-3</v>
      </c>
      <c r="H923" s="397">
        <f>'Tabelle Dashboard'!O433</f>
        <v>7.3000000000000001E-3</v>
      </c>
    </row>
    <row r="924" spans="1:8" x14ac:dyDescent="0.2">
      <c r="A924" s="381" t="str">
        <f t="shared" si="32"/>
        <v>T21</v>
      </c>
      <c r="B924" s="387" t="str">
        <f t="shared" si="33"/>
        <v>T=1s</v>
      </c>
      <c r="C924" s="395" t="str">
        <f>'Tabelle Dashboard'!J434</f>
        <v>Scenario 8</v>
      </c>
      <c r="D924" s="397">
        <f>'Tabelle Dashboard'!K434</f>
        <v>5.2999999999999999E-2</v>
      </c>
      <c r="E924" s="398">
        <f>'Tabelle Dashboard'!L434</f>
        <v>7.3999999999999996E-2</v>
      </c>
      <c r="F924" s="397">
        <f>'Tabelle Dashboard'!M434</f>
        <v>5.2999999999999999E-2</v>
      </c>
      <c r="G924" s="398">
        <f>'Tabelle Dashboard'!N434</f>
        <v>7.9000000000000008E-3</v>
      </c>
      <c r="H924" s="397">
        <f>'Tabelle Dashboard'!O434</f>
        <v>8.0000000000000002E-3</v>
      </c>
    </row>
    <row r="925" spans="1:8" x14ac:dyDescent="0.2">
      <c r="A925" s="381" t="str">
        <f t="shared" si="32"/>
        <v>T21</v>
      </c>
      <c r="B925" s="387" t="str">
        <f t="shared" si="33"/>
        <v>T=1s</v>
      </c>
      <c r="C925" s="395" t="str">
        <f>'Tabelle Dashboard'!J435</f>
        <v>Scenario 9</v>
      </c>
      <c r="D925" s="397">
        <f>'Tabelle Dashboard'!K435</f>
        <v>5.6000000000000001E-2</v>
      </c>
      <c r="E925" s="398">
        <f>'Tabelle Dashboard'!L435</f>
        <v>7.8E-2</v>
      </c>
      <c r="F925" s="397">
        <f>'Tabelle Dashboard'!M435</f>
        <v>5.5E-2</v>
      </c>
      <c r="G925" s="398">
        <f>'Tabelle Dashboard'!N435</f>
        <v>8.5000000000000006E-3</v>
      </c>
      <c r="H925" s="397">
        <f>'Tabelle Dashboard'!O435</f>
        <v>8.0999999999999996E-3</v>
      </c>
    </row>
    <row r="926" spans="1:8" x14ac:dyDescent="0.2">
      <c r="A926" s="381" t="str">
        <f t="shared" si="32"/>
        <v>T21</v>
      </c>
      <c r="B926" s="387" t="str">
        <f t="shared" si="33"/>
        <v>T=1s</v>
      </c>
      <c r="C926" s="395" t="str">
        <f>'Tabelle Dashboard'!J436</f>
        <v>Scenario 10</v>
      </c>
      <c r="D926" s="397">
        <f>'Tabelle Dashboard'!K436</f>
        <v>6.4000000000000001E-2</v>
      </c>
      <c r="E926" s="398">
        <f>'Tabelle Dashboard'!L436</f>
        <v>9.0999999999999998E-2</v>
      </c>
      <c r="F926" s="397">
        <f>'Tabelle Dashboard'!M436</f>
        <v>6.5000000000000002E-2</v>
      </c>
      <c r="G926" s="398">
        <f>'Tabelle Dashboard'!N436</f>
        <v>9.7000000000000003E-3</v>
      </c>
      <c r="H926" s="397">
        <f>'Tabelle Dashboard'!O436</f>
        <v>9.7000000000000003E-3</v>
      </c>
    </row>
    <row r="927" spans="1:8" x14ac:dyDescent="0.2">
      <c r="A927" s="381" t="str">
        <f t="shared" si="32"/>
        <v>T21</v>
      </c>
      <c r="B927" s="387" t="str">
        <f t="shared" si="33"/>
        <v>T=1s</v>
      </c>
      <c r="C927" s="395" t="str">
        <f>'Tabelle Dashboard'!J437</f>
        <v>Scenario 11</v>
      </c>
      <c r="D927" s="397">
        <f>'Tabelle Dashboard'!K437</f>
        <v>5.2999999999999999E-2</v>
      </c>
      <c r="E927" s="398">
        <f>'Tabelle Dashboard'!L437</f>
        <v>7.3999999999999996E-2</v>
      </c>
      <c r="F927" s="397">
        <f>'Tabelle Dashboard'!M437</f>
        <v>5.1999999999999998E-2</v>
      </c>
      <c r="G927" s="398">
        <f>'Tabelle Dashboard'!N437</f>
        <v>7.9000000000000008E-3</v>
      </c>
      <c r="H927" s="397">
        <f>'Tabelle Dashboard'!O437</f>
        <v>7.9000000000000008E-3</v>
      </c>
    </row>
    <row r="928" spans="1:8" x14ac:dyDescent="0.2">
      <c r="A928" s="381" t="str">
        <f t="shared" si="32"/>
        <v>T21</v>
      </c>
      <c r="B928" s="387" t="str">
        <f t="shared" si="33"/>
        <v>T=1s</v>
      </c>
      <c r="C928" s="395" t="str">
        <f>'Tabelle Dashboard'!J438</f>
        <v>Scenario 12</v>
      </c>
      <c r="D928" s="397">
        <f>'Tabelle Dashboard'!K438</f>
        <v>4.5999999999999999E-2</v>
      </c>
      <c r="E928" s="398">
        <f>'Tabelle Dashboard'!L438</f>
        <v>6.5000000000000002E-2</v>
      </c>
      <c r="F928" s="397">
        <f>'Tabelle Dashboard'!M438</f>
        <v>4.5999999999999999E-2</v>
      </c>
      <c r="G928" s="398">
        <f>'Tabelle Dashboard'!N438</f>
        <v>7.0000000000000001E-3</v>
      </c>
      <c r="H928" s="397">
        <f>'Tabelle Dashboard'!O438</f>
        <v>6.8999999999999999E-3</v>
      </c>
    </row>
    <row r="929" spans="1:8" x14ac:dyDescent="0.2">
      <c r="A929" s="381" t="str">
        <f t="shared" si="32"/>
        <v>T21</v>
      </c>
      <c r="B929" s="387" t="str">
        <f t="shared" si="33"/>
        <v>T=1s</v>
      </c>
      <c r="C929" s="395" t="str">
        <f>'Tabelle Dashboard'!J439</f>
        <v>Scenario 13</v>
      </c>
      <c r="D929" s="397">
        <f>'Tabelle Dashboard'!K439</f>
        <v>6.4000000000000001E-2</v>
      </c>
      <c r="E929" s="398">
        <f>'Tabelle Dashboard'!L439</f>
        <v>9.0999999999999998E-2</v>
      </c>
      <c r="F929" s="397">
        <f>'Tabelle Dashboard'!M439</f>
        <v>6.5000000000000002E-2</v>
      </c>
      <c r="G929" s="398">
        <f>'Tabelle Dashboard'!N439</f>
        <v>9.7000000000000003E-3</v>
      </c>
      <c r="H929" s="397">
        <f>'Tabelle Dashboard'!O439</f>
        <v>9.7000000000000003E-3</v>
      </c>
    </row>
    <row r="930" spans="1:8" x14ac:dyDescent="0.2">
      <c r="A930" s="381" t="str">
        <f t="shared" si="32"/>
        <v>T21</v>
      </c>
      <c r="B930" s="387" t="str">
        <f t="shared" si="33"/>
        <v>T=1s</v>
      </c>
      <c r="C930" s="395" t="str">
        <f>'Tabelle Dashboard'!J440</f>
        <v>Scenario 14</v>
      </c>
      <c r="D930" s="397">
        <f>'Tabelle Dashboard'!K440</f>
        <v>5.2999999999999999E-2</v>
      </c>
      <c r="E930" s="398">
        <f>'Tabelle Dashboard'!L440</f>
        <v>7.4999999999999997E-2</v>
      </c>
      <c r="F930" s="397">
        <f>'Tabelle Dashboard'!M440</f>
        <v>5.3999999999999999E-2</v>
      </c>
      <c r="G930" s="398">
        <f>'Tabelle Dashboard'!N440</f>
        <v>8.0999999999999996E-3</v>
      </c>
      <c r="H930" s="397">
        <f>'Tabelle Dashboard'!O440</f>
        <v>8.0999999999999996E-3</v>
      </c>
    </row>
    <row r="931" spans="1:8" x14ac:dyDescent="0.2">
      <c r="A931" s="381" t="str">
        <f t="shared" si="32"/>
        <v>T21</v>
      </c>
      <c r="B931" s="387" t="str">
        <f t="shared" si="33"/>
        <v>T=1s</v>
      </c>
      <c r="C931" s="395" t="str">
        <f>'Tabelle Dashboard'!J441</f>
        <v>Scenario 15</v>
      </c>
      <c r="D931" s="397">
        <f>'Tabelle Dashboard'!K441</f>
        <v>0.06</v>
      </c>
      <c r="E931" s="398">
        <f>'Tabelle Dashboard'!L441</f>
        <v>8.4000000000000005E-2</v>
      </c>
      <c r="F931" s="397">
        <f>'Tabelle Dashboard'!M441</f>
        <v>5.8999999999999997E-2</v>
      </c>
      <c r="G931" s="398">
        <f>'Tabelle Dashboard'!N441</f>
        <v>9.1000000000000004E-3</v>
      </c>
      <c r="H931" s="397">
        <f>'Tabelle Dashboard'!O441</f>
        <v>8.9999999999999993E-3</v>
      </c>
    </row>
    <row r="932" spans="1:8" x14ac:dyDescent="0.2">
      <c r="A932" s="381" t="str">
        <f t="shared" si="32"/>
        <v>T21</v>
      </c>
      <c r="B932" s="387" t="str">
        <f t="shared" si="33"/>
        <v>T=2s</v>
      </c>
      <c r="C932" s="395" t="str">
        <f>'Tabelle Dashboard'!R427</f>
        <v>Scenario 1</v>
      </c>
      <c r="D932" s="397">
        <f>'Tabelle Dashboard'!S427</f>
        <v>5.3999999999999999E-2</v>
      </c>
      <c r="E932" s="398">
        <f>'Tabelle Dashboard'!T427</f>
        <v>7.6999999999999999E-2</v>
      </c>
      <c r="F932" s="397">
        <f>'Tabelle Dashboard'!U427</f>
        <v>5.5E-2</v>
      </c>
      <c r="G932" s="398">
        <f>'Tabelle Dashboard'!V427</f>
        <v>8.0999999999999996E-3</v>
      </c>
      <c r="H932" s="397">
        <f>'Tabelle Dashboard'!W427</f>
        <v>8.2000000000000007E-3</v>
      </c>
    </row>
    <row r="933" spans="1:8" x14ac:dyDescent="0.2">
      <c r="A933" s="381" t="str">
        <f t="shared" si="32"/>
        <v>T21</v>
      </c>
      <c r="B933" s="387" t="str">
        <f t="shared" si="33"/>
        <v>T=2s</v>
      </c>
      <c r="C933" s="395" t="str">
        <f>'Tabelle Dashboard'!R428</f>
        <v>Scenario 2</v>
      </c>
      <c r="D933" s="397">
        <f>'Tabelle Dashboard'!S428</f>
        <v>5.6000000000000001E-2</v>
      </c>
      <c r="E933" s="398">
        <f>'Tabelle Dashboard'!T428</f>
        <v>8.1000000000000003E-2</v>
      </c>
      <c r="F933" s="397">
        <f>'Tabelle Dashboard'!U428</f>
        <v>5.7000000000000002E-2</v>
      </c>
      <c r="G933" s="398">
        <f>'Tabelle Dashboard'!V428</f>
        <v>8.3999999999999995E-3</v>
      </c>
      <c r="H933" s="397">
        <f>'Tabelle Dashboard'!W428</f>
        <v>8.6999999999999994E-3</v>
      </c>
    </row>
    <row r="934" spans="1:8" x14ac:dyDescent="0.2">
      <c r="A934" s="381" t="str">
        <f t="shared" si="32"/>
        <v>T21</v>
      </c>
      <c r="B934" s="387" t="str">
        <f t="shared" si="33"/>
        <v>T=2s</v>
      </c>
      <c r="C934" s="395" t="str">
        <f>'Tabelle Dashboard'!R429</f>
        <v>Scenario 3</v>
      </c>
      <c r="D934" s="397">
        <f>'Tabelle Dashboard'!S429</f>
        <v>5.3999999999999999E-2</v>
      </c>
      <c r="E934" s="398">
        <f>'Tabelle Dashboard'!T429</f>
        <v>7.6999999999999999E-2</v>
      </c>
      <c r="F934" s="397">
        <f>'Tabelle Dashboard'!U429</f>
        <v>5.3999999999999999E-2</v>
      </c>
      <c r="G934" s="398">
        <f>'Tabelle Dashboard'!V429</f>
        <v>8.0999999999999996E-3</v>
      </c>
      <c r="H934" s="397">
        <f>'Tabelle Dashboard'!W429</f>
        <v>8.2000000000000007E-3</v>
      </c>
    </row>
    <row r="935" spans="1:8" x14ac:dyDescent="0.2">
      <c r="A935" s="381" t="str">
        <f t="shared" si="32"/>
        <v>T21</v>
      </c>
      <c r="B935" s="387" t="str">
        <f t="shared" si="33"/>
        <v>T=2s</v>
      </c>
      <c r="C935" s="395" t="str">
        <f>'Tabelle Dashboard'!R430</f>
        <v>Scenario 4</v>
      </c>
      <c r="D935" s="397">
        <f>'Tabelle Dashboard'!S430</f>
        <v>5.1999999999999998E-2</v>
      </c>
      <c r="E935" s="398">
        <f>'Tabelle Dashboard'!T430</f>
        <v>7.3999999999999996E-2</v>
      </c>
      <c r="F935" s="397">
        <f>'Tabelle Dashboard'!U430</f>
        <v>5.1999999999999998E-2</v>
      </c>
      <c r="G935" s="398">
        <f>'Tabelle Dashboard'!V430</f>
        <v>7.7999999999999996E-3</v>
      </c>
      <c r="H935" s="397">
        <f>'Tabelle Dashboard'!W430</f>
        <v>7.7999999999999996E-3</v>
      </c>
    </row>
    <row r="936" spans="1:8" x14ac:dyDescent="0.2">
      <c r="A936" s="381" t="str">
        <f t="shared" si="32"/>
        <v>T21</v>
      </c>
      <c r="B936" s="387" t="str">
        <f t="shared" si="33"/>
        <v>T=2s</v>
      </c>
      <c r="C936" s="395" t="str">
        <f>'Tabelle Dashboard'!R431</f>
        <v>Scenario 5</v>
      </c>
      <c r="D936" s="397">
        <f>'Tabelle Dashboard'!S431</f>
        <v>5.3999999999999999E-2</v>
      </c>
      <c r="E936" s="398">
        <f>'Tabelle Dashboard'!T431</f>
        <v>7.4999999999999997E-2</v>
      </c>
      <c r="F936" s="397">
        <f>'Tabelle Dashboard'!U431</f>
        <v>5.3999999999999999E-2</v>
      </c>
      <c r="G936" s="398">
        <f>'Tabelle Dashboard'!V431</f>
        <v>8.0999999999999996E-3</v>
      </c>
      <c r="H936" s="397">
        <f>'Tabelle Dashboard'!W431</f>
        <v>8.0999999999999996E-3</v>
      </c>
    </row>
    <row r="937" spans="1:8" x14ac:dyDescent="0.2">
      <c r="A937" s="381" t="str">
        <f t="shared" si="32"/>
        <v>T21</v>
      </c>
      <c r="B937" s="387" t="str">
        <f t="shared" si="33"/>
        <v>T=2s</v>
      </c>
      <c r="C937" s="395" t="str">
        <f>'Tabelle Dashboard'!R432</f>
        <v>Scenario 6</v>
      </c>
      <c r="D937" s="397">
        <f>'Tabelle Dashboard'!S432</f>
        <v>5.7000000000000002E-2</v>
      </c>
      <c r="E937" s="398">
        <f>'Tabelle Dashboard'!T432</f>
        <v>0.08</v>
      </c>
      <c r="F937" s="397">
        <f>'Tabelle Dashboard'!U432</f>
        <v>5.7000000000000002E-2</v>
      </c>
      <c r="G937" s="398">
        <f>'Tabelle Dashboard'!V432</f>
        <v>8.5000000000000006E-3</v>
      </c>
      <c r="H937" s="397">
        <f>'Tabelle Dashboard'!W432</f>
        <v>8.5000000000000006E-3</v>
      </c>
    </row>
    <row r="938" spans="1:8" x14ac:dyDescent="0.2">
      <c r="A938" s="381" t="str">
        <f t="shared" si="32"/>
        <v>T21</v>
      </c>
      <c r="B938" s="387" t="str">
        <f t="shared" si="33"/>
        <v>T=2s</v>
      </c>
      <c r="C938" s="395" t="str">
        <f>'Tabelle Dashboard'!R433</f>
        <v>Scenario 7</v>
      </c>
      <c r="D938" s="397">
        <f>'Tabelle Dashboard'!S433</f>
        <v>4.9000000000000002E-2</v>
      </c>
      <c r="E938" s="398">
        <f>'Tabelle Dashboard'!T433</f>
        <v>6.9000000000000006E-2</v>
      </c>
      <c r="F938" s="397">
        <f>'Tabelle Dashboard'!U433</f>
        <v>4.9000000000000002E-2</v>
      </c>
      <c r="G938" s="398">
        <f>'Tabelle Dashboard'!V433</f>
        <v>7.4000000000000003E-3</v>
      </c>
      <c r="H938" s="397">
        <f>'Tabelle Dashboard'!W433</f>
        <v>7.4000000000000003E-3</v>
      </c>
    </row>
    <row r="939" spans="1:8" x14ac:dyDescent="0.2">
      <c r="A939" s="381" t="str">
        <f t="shared" si="32"/>
        <v>T21</v>
      </c>
      <c r="B939" s="387" t="str">
        <f t="shared" si="33"/>
        <v>T=2s</v>
      </c>
      <c r="C939" s="395" t="str">
        <f>'Tabelle Dashboard'!R434</f>
        <v>Scenario 8</v>
      </c>
      <c r="D939" s="397">
        <f>'Tabelle Dashboard'!S434</f>
        <v>5.0999999999999997E-2</v>
      </c>
      <c r="E939" s="398">
        <f>'Tabelle Dashboard'!T434</f>
        <v>7.1999999999999995E-2</v>
      </c>
      <c r="F939" s="397">
        <f>'Tabelle Dashboard'!U434</f>
        <v>5.1999999999999998E-2</v>
      </c>
      <c r="G939" s="398">
        <f>'Tabelle Dashboard'!V434</f>
        <v>7.7000000000000002E-3</v>
      </c>
      <c r="H939" s="397">
        <f>'Tabelle Dashboard'!W434</f>
        <v>7.7999999999999996E-3</v>
      </c>
    </row>
    <row r="940" spans="1:8" x14ac:dyDescent="0.2">
      <c r="A940" s="381" t="str">
        <f t="shared" si="32"/>
        <v>T21</v>
      </c>
      <c r="B940" s="387" t="str">
        <f t="shared" si="33"/>
        <v>T=2s</v>
      </c>
      <c r="C940" s="395" t="str">
        <f>'Tabelle Dashboard'!R435</f>
        <v>Scenario 9</v>
      </c>
      <c r="D940" s="397">
        <f>'Tabelle Dashboard'!S435</f>
        <v>4.3999999999999997E-2</v>
      </c>
      <c r="E940" s="398">
        <f>'Tabelle Dashboard'!T435</f>
        <v>6.2E-2</v>
      </c>
      <c r="F940" s="397">
        <f>'Tabelle Dashboard'!U435</f>
        <v>4.3999999999999997E-2</v>
      </c>
      <c r="G940" s="398">
        <f>'Tabelle Dashboard'!V435</f>
        <v>6.7000000000000002E-3</v>
      </c>
      <c r="H940" s="397">
        <f>'Tabelle Dashboard'!W435</f>
        <v>6.7000000000000002E-3</v>
      </c>
    </row>
    <row r="941" spans="1:8" x14ac:dyDescent="0.2">
      <c r="A941" s="381" t="str">
        <f t="shared" si="32"/>
        <v>T21</v>
      </c>
      <c r="B941" s="387" t="str">
        <f t="shared" si="33"/>
        <v>T=2s</v>
      </c>
      <c r="C941" s="395" t="str">
        <f>'Tabelle Dashboard'!R436</f>
        <v>Scenario 10</v>
      </c>
      <c r="D941" s="397">
        <f>'Tabelle Dashboard'!S436</f>
        <v>0.06</v>
      </c>
      <c r="E941" s="398">
        <f>'Tabelle Dashboard'!T436</f>
        <v>8.5000000000000006E-2</v>
      </c>
      <c r="F941" s="397">
        <f>'Tabelle Dashboard'!U436</f>
        <v>6.0999999999999999E-2</v>
      </c>
      <c r="G941" s="398">
        <f>'Tabelle Dashboard'!V436</f>
        <v>8.8999999999999999E-3</v>
      </c>
      <c r="H941" s="397">
        <f>'Tabelle Dashboard'!W436</f>
        <v>9.1999999999999998E-3</v>
      </c>
    </row>
    <row r="942" spans="1:8" x14ac:dyDescent="0.2">
      <c r="A942" s="381" t="str">
        <f t="shared" si="32"/>
        <v>T21</v>
      </c>
      <c r="B942" s="387" t="str">
        <f t="shared" si="33"/>
        <v>T=2s</v>
      </c>
      <c r="C942" s="395" t="str">
        <f>'Tabelle Dashboard'!R437</f>
        <v>Scenario 11</v>
      </c>
      <c r="D942" s="397">
        <f>'Tabelle Dashboard'!S437</f>
        <v>5.0999999999999997E-2</v>
      </c>
      <c r="E942" s="398">
        <f>'Tabelle Dashboard'!T437</f>
        <v>7.1999999999999995E-2</v>
      </c>
      <c r="F942" s="397">
        <f>'Tabelle Dashboard'!U437</f>
        <v>5.1999999999999998E-2</v>
      </c>
      <c r="G942" s="398">
        <f>'Tabelle Dashboard'!V437</f>
        <v>7.7000000000000002E-3</v>
      </c>
      <c r="H942" s="397">
        <f>'Tabelle Dashboard'!W437</f>
        <v>7.7999999999999996E-3</v>
      </c>
    </row>
    <row r="943" spans="1:8" x14ac:dyDescent="0.2">
      <c r="A943" s="381" t="str">
        <f t="shared" si="32"/>
        <v>T21</v>
      </c>
      <c r="B943" s="387" t="str">
        <f t="shared" si="33"/>
        <v>T=2s</v>
      </c>
      <c r="C943" s="395" t="str">
        <f>'Tabelle Dashboard'!R438</f>
        <v>Scenario 12</v>
      </c>
      <c r="D943" s="397">
        <f>'Tabelle Dashboard'!S438</f>
        <v>4.4999999999999998E-2</v>
      </c>
      <c r="E943" s="398">
        <f>'Tabelle Dashboard'!T438</f>
        <v>6.3E-2</v>
      </c>
      <c r="F943" s="397">
        <f>'Tabelle Dashboard'!U438</f>
        <v>4.4999999999999998E-2</v>
      </c>
      <c r="G943" s="398">
        <f>'Tabelle Dashboard'!V438</f>
        <v>6.7000000000000002E-3</v>
      </c>
      <c r="H943" s="397">
        <f>'Tabelle Dashboard'!W438</f>
        <v>6.7000000000000002E-3</v>
      </c>
    </row>
    <row r="944" spans="1:8" x14ac:dyDescent="0.2">
      <c r="A944" s="381" t="str">
        <f t="shared" si="32"/>
        <v>T21</v>
      </c>
      <c r="B944" s="387" t="str">
        <f t="shared" si="33"/>
        <v>T=2s</v>
      </c>
      <c r="C944" s="395" t="str">
        <f>'Tabelle Dashboard'!R439</f>
        <v>Scenario 13</v>
      </c>
      <c r="D944" s="397">
        <f>'Tabelle Dashboard'!S439</f>
        <v>0.06</v>
      </c>
      <c r="E944" s="398">
        <f>'Tabelle Dashboard'!T439</f>
        <v>8.5000000000000006E-2</v>
      </c>
      <c r="F944" s="397">
        <f>'Tabelle Dashboard'!U439</f>
        <v>6.0999999999999999E-2</v>
      </c>
      <c r="G944" s="398">
        <f>'Tabelle Dashboard'!V439</f>
        <v>8.8999999999999999E-3</v>
      </c>
      <c r="H944" s="397">
        <f>'Tabelle Dashboard'!W439</f>
        <v>9.2999999999999992E-3</v>
      </c>
    </row>
    <row r="945" spans="1:8" x14ac:dyDescent="0.2">
      <c r="A945" s="381" t="str">
        <f t="shared" si="32"/>
        <v>T21</v>
      </c>
      <c r="B945" s="387" t="str">
        <f t="shared" si="33"/>
        <v>T=2s</v>
      </c>
      <c r="C945" s="395" t="str">
        <f>'Tabelle Dashboard'!R440</f>
        <v>Scenario 14</v>
      </c>
      <c r="D945" s="397">
        <f>'Tabelle Dashboard'!S440</f>
        <v>5.0999999999999997E-2</v>
      </c>
      <c r="E945" s="398">
        <f>'Tabelle Dashboard'!T440</f>
        <v>7.1999999999999995E-2</v>
      </c>
      <c r="F945" s="397">
        <f>'Tabelle Dashboard'!U440</f>
        <v>5.1999999999999998E-2</v>
      </c>
      <c r="G945" s="398">
        <f>'Tabelle Dashboard'!V440</f>
        <v>7.7000000000000002E-3</v>
      </c>
      <c r="H945" s="397">
        <f>'Tabelle Dashboard'!W440</f>
        <v>7.7999999999999996E-3</v>
      </c>
    </row>
    <row r="946" spans="1:8" x14ac:dyDescent="0.2">
      <c r="A946" s="381" t="str">
        <f t="shared" si="32"/>
        <v>T21</v>
      </c>
      <c r="B946" s="387" t="str">
        <f t="shared" si="33"/>
        <v>T=2s</v>
      </c>
      <c r="C946" s="395" t="str">
        <f>'Tabelle Dashboard'!R441</f>
        <v>Scenario 15</v>
      </c>
      <c r="D946" s="397">
        <f>'Tabelle Dashboard'!S441</f>
        <v>5.0999999999999997E-2</v>
      </c>
      <c r="E946" s="398">
        <f>'Tabelle Dashboard'!T441</f>
        <v>7.1999999999999995E-2</v>
      </c>
      <c r="F946" s="397">
        <f>'Tabelle Dashboard'!U441</f>
        <v>5.1999999999999998E-2</v>
      </c>
      <c r="G946" s="398">
        <f>'Tabelle Dashboard'!V441</f>
        <v>7.7000000000000002E-3</v>
      </c>
      <c r="H946" s="397">
        <f>'Tabelle Dashboard'!W441</f>
        <v>7.7999999999999996E-3</v>
      </c>
    </row>
    <row r="947" spans="1:8" x14ac:dyDescent="0.2">
      <c r="A947" s="381" t="s">
        <v>1191</v>
      </c>
      <c r="B947" s="387" t="str">
        <f t="shared" si="33"/>
        <v>T=0s</v>
      </c>
      <c r="C947" s="395" t="str">
        <f>'Tabelle Dashboard'!B448</f>
        <v>Scenario 1</v>
      </c>
      <c r="D947" s="397">
        <f>'Tabelle Dashboard'!C448</f>
        <v>5.3999999999999999E-2</v>
      </c>
      <c r="E947" s="398">
        <f>'Tabelle Dashboard'!D448</f>
        <v>7.3999999999999996E-2</v>
      </c>
      <c r="F947" s="397">
        <f>'Tabelle Dashboard'!E448</f>
        <v>5.1999999999999998E-2</v>
      </c>
      <c r="G947" s="398">
        <f>'Tabelle Dashboard'!F448</f>
        <v>8.0000000000000002E-3</v>
      </c>
      <c r="H947" s="397">
        <f>'Tabelle Dashboard'!G448</f>
        <v>7.7000000000000002E-3</v>
      </c>
    </row>
    <row r="948" spans="1:8" x14ac:dyDescent="0.2">
      <c r="A948" s="381" t="str">
        <f t="shared" si="32"/>
        <v>T22</v>
      </c>
      <c r="B948" s="387" t="str">
        <f t="shared" si="33"/>
        <v>T=0s</v>
      </c>
      <c r="C948" s="395" t="str">
        <f>'Tabelle Dashboard'!B449</f>
        <v>Scenario 2</v>
      </c>
      <c r="D948" s="397">
        <f>'Tabelle Dashboard'!C449</f>
        <v>0.06</v>
      </c>
      <c r="E948" s="398">
        <f>'Tabelle Dashboard'!D449</f>
        <v>8.4000000000000005E-2</v>
      </c>
      <c r="F948" s="397">
        <f>'Tabelle Dashboard'!E449</f>
        <v>5.8999999999999997E-2</v>
      </c>
      <c r="G948" s="398">
        <f>'Tabelle Dashboard'!F449</f>
        <v>8.9999999999999993E-3</v>
      </c>
      <c r="H948" s="397">
        <f>'Tabelle Dashboard'!G449</f>
        <v>8.6E-3</v>
      </c>
    </row>
    <row r="949" spans="1:8" x14ac:dyDescent="0.2">
      <c r="A949" s="381" t="str">
        <f t="shared" si="32"/>
        <v>T22</v>
      </c>
      <c r="B949" s="387" t="str">
        <f t="shared" si="33"/>
        <v>T=0s</v>
      </c>
      <c r="C949" s="395" t="str">
        <f>'Tabelle Dashboard'!B450</f>
        <v>Scenario 3</v>
      </c>
      <c r="D949" s="397">
        <f>'Tabelle Dashboard'!C450</f>
        <v>4.4999999999999998E-2</v>
      </c>
      <c r="E949" s="398">
        <f>'Tabelle Dashboard'!D450</f>
        <v>6.4000000000000001E-2</v>
      </c>
      <c r="F949" s="397">
        <f>'Tabelle Dashboard'!E450</f>
        <v>4.4999999999999998E-2</v>
      </c>
      <c r="G949" s="398">
        <f>'Tabelle Dashboard'!F450</f>
        <v>6.7000000000000002E-3</v>
      </c>
      <c r="H949" s="397">
        <f>'Tabelle Dashboard'!G450</f>
        <v>6.7000000000000002E-3</v>
      </c>
    </row>
    <row r="950" spans="1:8" x14ac:dyDescent="0.2">
      <c r="A950" s="381" t="str">
        <f t="shared" si="32"/>
        <v>T22</v>
      </c>
      <c r="B950" s="387" t="str">
        <f t="shared" si="33"/>
        <v>T=0s</v>
      </c>
      <c r="C950" s="395" t="str">
        <f>'Tabelle Dashboard'!B451</f>
        <v>Scenario 4</v>
      </c>
      <c r="D950" s="397">
        <f>'Tabelle Dashboard'!C451</f>
        <v>0.05</v>
      </c>
      <c r="E950" s="398">
        <f>'Tabelle Dashboard'!D451</f>
        <v>6.9000000000000006E-2</v>
      </c>
      <c r="F950" s="397">
        <f>'Tabelle Dashboard'!E451</f>
        <v>4.8000000000000001E-2</v>
      </c>
      <c r="G950" s="398">
        <f>'Tabelle Dashboard'!F451</f>
        <v>7.4000000000000003E-3</v>
      </c>
      <c r="H950" s="397">
        <f>'Tabelle Dashboard'!G451</f>
        <v>7.1999999999999998E-3</v>
      </c>
    </row>
    <row r="951" spans="1:8" x14ac:dyDescent="0.2">
      <c r="A951" s="381" t="str">
        <f t="shared" si="32"/>
        <v>T22</v>
      </c>
      <c r="B951" s="387" t="str">
        <f t="shared" si="33"/>
        <v>T=0s</v>
      </c>
      <c r="C951" s="395" t="str">
        <f>'Tabelle Dashboard'!B452</f>
        <v>Scenario 5</v>
      </c>
      <c r="D951" s="397">
        <f>'Tabelle Dashboard'!C452</f>
        <v>5.0999999999999997E-2</v>
      </c>
      <c r="E951" s="398">
        <f>'Tabelle Dashboard'!D452</f>
        <v>7.1999999999999995E-2</v>
      </c>
      <c r="F951" s="397">
        <f>'Tabelle Dashboard'!E452</f>
        <v>0.05</v>
      </c>
      <c r="G951" s="398">
        <f>'Tabelle Dashboard'!F452</f>
        <v>7.7000000000000002E-3</v>
      </c>
      <c r="H951" s="397">
        <f>'Tabelle Dashboard'!G452</f>
        <v>7.6E-3</v>
      </c>
    </row>
    <row r="952" spans="1:8" x14ac:dyDescent="0.2">
      <c r="A952" s="381" t="str">
        <f t="shared" si="32"/>
        <v>T22</v>
      </c>
      <c r="B952" s="387" t="str">
        <f t="shared" si="33"/>
        <v>T=0s</v>
      </c>
      <c r="C952" s="395" t="str">
        <f>'Tabelle Dashboard'!B453</f>
        <v>Scenario 6</v>
      </c>
      <c r="D952" s="397">
        <f>'Tabelle Dashboard'!C453</f>
        <v>5.1999999999999998E-2</v>
      </c>
      <c r="E952" s="398">
        <f>'Tabelle Dashboard'!D453</f>
        <v>7.0999999999999994E-2</v>
      </c>
      <c r="F952" s="397">
        <f>'Tabelle Dashboard'!E453</f>
        <v>0.05</v>
      </c>
      <c r="G952" s="398">
        <f>'Tabelle Dashboard'!F453</f>
        <v>7.9000000000000008E-3</v>
      </c>
      <c r="H952" s="397">
        <f>'Tabelle Dashboard'!G453</f>
        <v>7.4999999999999997E-3</v>
      </c>
    </row>
    <row r="953" spans="1:8" x14ac:dyDescent="0.2">
      <c r="A953" s="381" t="str">
        <f t="shared" si="32"/>
        <v>T22</v>
      </c>
      <c r="B953" s="387" t="str">
        <f t="shared" si="33"/>
        <v>T=0s</v>
      </c>
      <c r="C953" s="395" t="str">
        <f>'Tabelle Dashboard'!B454</f>
        <v>Scenario 7</v>
      </c>
      <c r="D953" s="397">
        <f>'Tabelle Dashboard'!C454</f>
        <v>4.5999999999999999E-2</v>
      </c>
      <c r="E953" s="398">
        <f>'Tabelle Dashboard'!D454</f>
        <v>6.6000000000000003E-2</v>
      </c>
      <c r="F953" s="397">
        <f>'Tabelle Dashboard'!E454</f>
        <v>4.5999999999999999E-2</v>
      </c>
      <c r="G953" s="398">
        <f>'Tabelle Dashboard'!F454</f>
        <v>7.1000000000000004E-3</v>
      </c>
      <c r="H953" s="397">
        <f>'Tabelle Dashboard'!G454</f>
        <v>7.0000000000000001E-3</v>
      </c>
    </row>
    <row r="954" spans="1:8" x14ac:dyDescent="0.2">
      <c r="A954" s="381" t="str">
        <f t="shared" si="32"/>
        <v>T22</v>
      </c>
      <c r="B954" s="387" t="str">
        <f t="shared" si="33"/>
        <v>T=0s</v>
      </c>
      <c r="C954" s="395" t="str">
        <f>'Tabelle Dashboard'!B455</f>
        <v>Scenario 8</v>
      </c>
      <c r="D954" s="397">
        <f>'Tabelle Dashboard'!C455</f>
        <v>5.1999999999999998E-2</v>
      </c>
      <c r="E954" s="398">
        <f>'Tabelle Dashboard'!D455</f>
        <v>7.1999999999999995E-2</v>
      </c>
      <c r="F954" s="397">
        <f>'Tabelle Dashboard'!E455</f>
        <v>5.1999999999999998E-2</v>
      </c>
      <c r="G954" s="398">
        <f>'Tabelle Dashboard'!F455</f>
        <v>7.7999999999999996E-3</v>
      </c>
      <c r="H954" s="397">
        <f>'Tabelle Dashboard'!G455</f>
        <v>7.6E-3</v>
      </c>
    </row>
    <row r="955" spans="1:8" x14ac:dyDescent="0.2">
      <c r="A955" s="381" t="str">
        <f t="shared" si="32"/>
        <v>T22</v>
      </c>
      <c r="B955" s="387" t="str">
        <f t="shared" si="33"/>
        <v>T=0s</v>
      </c>
      <c r="C955" s="395" t="str">
        <f>'Tabelle Dashboard'!B456</f>
        <v>Scenario 9</v>
      </c>
      <c r="D955" s="397">
        <f>'Tabelle Dashboard'!C456</f>
        <v>6.5000000000000002E-2</v>
      </c>
      <c r="E955" s="398">
        <f>'Tabelle Dashboard'!D456</f>
        <v>0.09</v>
      </c>
      <c r="F955" s="397">
        <f>'Tabelle Dashboard'!E456</f>
        <v>6.4000000000000001E-2</v>
      </c>
      <c r="G955" s="398">
        <f>'Tabelle Dashboard'!F456</f>
        <v>9.7000000000000003E-3</v>
      </c>
      <c r="H955" s="397">
        <f>'Tabelle Dashboard'!G456</f>
        <v>9.4999999999999998E-3</v>
      </c>
    </row>
    <row r="956" spans="1:8" x14ac:dyDescent="0.2">
      <c r="A956" s="381" t="str">
        <f t="shared" si="32"/>
        <v>T22</v>
      </c>
      <c r="B956" s="387" t="str">
        <f t="shared" si="33"/>
        <v>T=0s</v>
      </c>
      <c r="C956" s="395" t="str">
        <f>'Tabelle Dashboard'!B457</f>
        <v>Scenario 10</v>
      </c>
      <c r="D956" s="397">
        <f>'Tabelle Dashboard'!C457</f>
        <v>6.5000000000000002E-2</v>
      </c>
      <c r="E956" s="398">
        <f>'Tabelle Dashboard'!D457</f>
        <v>9.0999999999999998E-2</v>
      </c>
      <c r="F956" s="397">
        <f>'Tabelle Dashboard'!E457</f>
        <v>6.4000000000000001E-2</v>
      </c>
      <c r="G956" s="398">
        <f>'Tabelle Dashboard'!F457</f>
        <v>9.7999999999999997E-3</v>
      </c>
      <c r="H956" s="397">
        <f>'Tabelle Dashboard'!G457</f>
        <v>9.4999999999999998E-3</v>
      </c>
    </row>
    <row r="957" spans="1:8" x14ac:dyDescent="0.2">
      <c r="A957" s="381" t="str">
        <f t="shared" si="32"/>
        <v>T22</v>
      </c>
      <c r="B957" s="387" t="str">
        <f t="shared" si="33"/>
        <v>T=0s</v>
      </c>
      <c r="C957" s="395" t="str">
        <f>'Tabelle Dashboard'!B458</f>
        <v>Scenario 11</v>
      </c>
      <c r="D957" s="397">
        <f>'Tabelle Dashboard'!C458</f>
        <v>5.1999999999999998E-2</v>
      </c>
      <c r="E957" s="398">
        <f>'Tabelle Dashboard'!D458</f>
        <v>7.2999999999999995E-2</v>
      </c>
      <c r="F957" s="397">
        <f>'Tabelle Dashboard'!E458</f>
        <v>5.1999999999999998E-2</v>
      </c>
      <c r="G957" s="398">
        <f>'Tabelle Dashboard'!F458</f>
        <v>7.7999999999999996E-3</v>
      </c>
      <c r="H957" s="397">
        <f>'Tabelle Dashboard'!G458</f>
        <v>7.6E-3</v>
      </c>
    </row>
    <row r="958" spans="1:8" x14ac:dyDescent="0.2">
      <c r="A958" s="381" t="str">
        <f t="shared" si="32"/>
        <v>T22</v>
      </c>
      <c r="B958" s="387" t="str">
        <f t="shared" si="33"/>
        <v>T=0s</v>
      </c>
      <c r="C958" s="395" t="str">
        <f>'Tabelle Dashboard'!B459</f>
        <v>Scenario 12</v>
      </c>
      <c r="D958" s="397">
        <f>'Tabelle Dashboard'!C459</f>
        <v>4.5999999999999999E-2</v>
      </c>
      <c r="E958" s="398">
        <f>'Tabelle Dashboard'!D459</f>
        <v>6.5000000000000002E-2</v>
      </c>
      <c r="F958" s="397">
        <f>'Tabelle Dashboard'!E459</f>
        <v>4.5999999999999999E-2</v>
      </c>
      <c r="G958" s="398">
        <f>'Tabelle Dashboard'!F459</f>
        <v>7.0000000000000001E-3</v>
      </c>
      <c r="H958" s="397">
        <f>'Tabelle Dashboard'!G459</f>
        <v>6.7999999999999996E-3</v>
      </c>
    </row>
    <row r="959" spans="1:8" x14ac:dyDescent="0.2">
      <c r="A959" s="381" t="str">
        <f t="shared" si="32"/>
        <v>T22</v>
      </c>
      <c r="B959" s="387" t="str">
        <f t="shared" si="33"/>
        <v>T=0s</v>
      </c>
      <c r="C959" s="395" t="str">
        <f>'Tabelle Dashboard'!B460</f>
        <v>Scenario 13</v>
      </c>
      <c r="D959" s="397">
        <f>'Tabelle Dashboard'!C460</f>
        <v>6.5000000000000002E-2</v>
      </c>
      <c r="E959" s="398">
        <f>'Tabelle Dashboard'!D460</f>
        <v>9.0999999999999998E-2</v>
      </c>
      <c r="F959" s="397">
        <f>'Tabelle Dashboard'!E460</f>
        <v>6.4000000000000001E-2</v>
      </c>
      <c r="G959" s="398">
        <f>'Tabelle Dashboard'!F460</f>
        <v>9.9000000000000008E-3</v>
      </c>
      <c r="H959" s="397">
        <f>'Tabelle Dashboard'!G460</f>
        <v>9.5999999999999992E-3</v>
      </c>
    </row>
    <row r="960" spans="1:8" x14ac:dyDescent="0.2">
      <c r="A960" s="381" t="str">
        <f t="shared" si="32"/>
        <v>T22</v>
      </c>
      <c r="B960" s="387" t="str">
        <f t="shared" si="33"/>
        <v>T=0s</v>
      </c>
      <c r="C960" s="395" t="str">
        <f>'Tabelle Dashboard'!B461</f>
        <v>Scenario 14</v>
      </c>
      <c r="D960" s="397">
        <f>'Tabelle Dashboard'!C461</f>
        <v>5.5E-2</v>
      </c>
      <c r="E960" s="398">
        <f>'Tabelle Dashboard'!D461</f>
        <v>7.6999999999999999E-2</v>
      </c>
      <c r="F960" s="397">
        <f>'Tabelle Dashboard'!E461</f>
        <v>5.5E-2</v>
      </c>
      <c r="G960" s="398">
        <f>'Tabelle Dashboard'!F461</f>
        <v>8.2000000000000007E-3</v>
      </c>
      <c r="H960" s="397">
        <f>'Tabelle Dashboard'!G461</f>
        <v>8.3000000000000001E-3</v>
      </c>
    </row>
    <row r="961" spans="1:8" x14ac:dyDescent="0.2">
      <c r="A961" s="381" t="str">
        <f t="shared" si="32"/>
        <v>T22</v>
      </c>
      <c r="B961" s="387" t="str">
        <f t="shared" si="33"/>
        <v>T=0s</v>
      </c>
      <c r="C961" s="395" t="str">
        <f>'Tabelle Dashboard'!B462</f>
        <v>Scenario 15</v>
      </c>
      <c r="D961" s="397">
        <f>'Tabelle Dashboard'!C462</f>
        <v>5.8000000000000003E-2</v>
      </c>
      <c r="E961" s="398">
        <f>'Tabelle Dashboard'!D462</f>
        <v>8.1000000000000003E-2</v>
      </c>
      <c r="F961" s="397">
        <f>'Tabelle Dashboard'!E462</f>
        <v>5.7000000000000002E-2</v>
      </c>
      <c r="G961" s="398">
        <f>'Tabelle Dashboard'!F462</f>
        <v>8.8000000000000005E-3</v>
      </c>
      <c r="H961" s="397">
        <f>'Tabelle Dashboard'!G462</f>
        <v>8.6E-3</v>
      </c>
    </row>
    <row r="962" spans="1:8" x14ac:dyDescent="0.2">
      <c r="A962" s="381" t="str">
        <f t="shared" si="32"/>
        <v>T22</v>
      </c>
      <c r="B962" s="387" t="str">
        <f t="shared" si="33"/>
        <v>T=1s</v>
      </c>
      <c r="C962" s="395" t="str">
        <f>'Tabelle Dashboard'!J448</f>
        <v>Scenario 1</v>
      </c>
      <c r="D962" s="397">
        <f>'Tabelle Dashboard'!K448</f>
        <v>5.7000000000000002E-2</v>
      </c>
      <c r="E962" s="398">
        <f>'Tabelle Dashboard'!L448</f>
        <v>7.9000000000000001E-2</v>
      </c>
      <c r="F962" s="397">
        <f>'Tabelle Dashboard'!M448</f>
        <v>5.6000000000000001E-2</v>
      </c>
      <c r="G962" s="398">
        <f>'Tabelle Dashboard'!N448</f>
        <v>8.6E-3</v>
      </c>
      <c r="H962" s="397">
        <f>'Tabelle Dashboard'!O448</f>
        <v>8.3999999999999995E-3</v>
      </c>
    </row>
    <row r="963" spans="1:8" x14ac:dyDescent="0.2">
      <c r="A963" s="381" t="str">
        <f t="shared" si="32"/>
        <v>T22</v>
      </c>
      <c r="B963" s="387" t="str">
        <f t="shared" si="33"/>
        <v>T=1s</v>
      </c>
      <c r="C963" s="395" t="str">
        <f>'Tabelle Dashboard'!J449</f>
        <v>Scenario 2</v>
      </c>
      <c r="D963" s="397">
        <f>'Tabelle Dashboard'!K449</f>
        <v>4.5999999999999999E-2</v>
      </c>
      <c r="E963" s="398">
        <f>'Tabelle Dashboard'!L449</f>
        <v>6.4000000000000001E-2</v>
      </c>
      <c r="F963" s="397">
        <f>'Tabelle Dashboard'!M449</f>
        <v>4.5999999999999999E-2</v>
      </c>
      <c r="G963" s="398">
        <f>'Tabelle Dashboard'!N449</f>
        <v>6.8999999999999999E-3</v>
      </c>
      <c r="H963" s="397">
        <f>'Tabelle Dashboard'!O449</f>
        <v>6.8999999999999999E-3</v>
      </c>
    </row>
    <row r="964" spans="1:8" x14ac:dyDescent="0.2">
      <c r="A964" s="381" t="str">
        <f t="shared" si="32"/>
        <v>T22</v>
      </c>
      <c r="B964" s="387" t="str">
        <f t="shared" si="33"/>
        <v>T=1s</v>
      </c>
      <c r="C964" s="395" t="str">
        <f>'Tabelle Dashboard'!J450</f>
        <v>Scenario 3</v>
      </c>
      <c r="D964" s="397">
        <f>'Tabelle Dashboard'!K450</f>
        <v>5.6000000000000001E-2</v>
      </c>
      <c r="E964" s="398">
        <f>'Tabelle Dashboard'!L450</f>
        <v>7.9000000000000001E-2</v>
      </c>
      <c r="F964" s="397">
        <f>'Tabelle Dashboard'!M450</f>
        <v>5.6000000000000001E-2</v>
      </c>
      <c r="G964" s="398">
        <f>'Tabelle Dashboard'!N450</f>
        <v>8.5000000000000006E-3</v>
      </c>
      <c r="H964" s="397">
        <f>'Tabelle Dashboard'!O450</f>
        <v>8.3999999999999995E-3</v>
      </c>
    </row>
    <row r="965" spans="1:8" x14ac:dyDescent="0.2">
      <c r="A965" s="381" t="str">
        <f t="shared" si="32"/>
        <v>T22</v>
      </c>
      <c r="B965" s="387" t="str">
        <f t="shared" si="33"/>
        <v>T=1s</v>
      </c>
      <c r="C965" s="395" t="str">
        <f>'Tabelle Dashboard'!J451</f>
        <v>Scenario 4</v>
      </c>
      <c r="D965" s="397">
        <f>'Tabelle Dashboard'!K451</f>
        <v>5.2999999999999999E-2</v>
      </c>
      <c r="E965" s="398">
        <f>'Tabelle Dashboard'!L451</f>
        <v>7.3999999999999996E-2</v>
      </c>
      <c r="F965" s="397">
        <f>'Tabelle Dashboard'!M451</f>
        <v>5.0999999999999997E-2</v>
      </c>
      <c r="G965" s="398">
        <f>'Tabelle Dashboard'!N451</f>
        <v>7.9000000000000008E-3</v>
      </c>
      <c r="H965" s="397">
        <f>'Tabelle Dashboard'!O451</f>
        <v>7.7000000000000002E-3</v>
      </c>
    </row>
    <row r="966" spans="1:8" x14ac:dyDescent="0.2">
      <c r="A966" s="381" t="str">
        <f t="shared" si="32"/>
        <v>T22</v>
      </c>
      <c r="B966" s="387" t="str">
        <f t="shared" si="33"/>
        <v>T=1s</v>
      </c>
      <c r="C966" s="395" t="str">
        <f>'Tabelle Dashboard'!J452</f>
        <v>Scenario 5</v>
      </c>
      <c r="D966" s="397">
        <f>'Tabelle Dashboard'!K452</f>
        <v>5.5E-2</v>
      </c>
      <c r="E966" s="398">
        <f>'Tabelle Dashboard'!L452</f>
        <v>7.6999999999999999E-2</v>
      </c>
      <c r="F966" s="397">
        <f>'Tabelle Dashboard'!M452</f>
        <v>5.3999999999999999E-2</v>
      </c>
      <c r="G966" s="398">
        <f>'Tabelle Dashboard'!N452</f>
        <v>8.2000000000000007E-3</v>
      </c>
      <c r="H966" s="397">
        <f>'Tabelle Dashboard'!O452</f>
        <v>8.0999999999999996E-3</v>
      </c>
    </row>
    <row r="967" spans="1:8" x14ac:dyDescent="0.2">
      <c r="A967" s="381" t="str">
        <f t="shared" si="32"/>
        <v>T22</v>
      </c>
      <c r="B967" s="387" t="str">
        <f t="shared" si="33"/>
        <v>T=1s</v>
      </c>
      <c r="C967" s="395" t="str">
        <f>'Tabelle Dashboard'!J453</f>
        <v>Scenario 6</v>
      </c>
      <c r="D967" s="397">
        <f>'Tabelle Dashboard'!K453</f>
        <v>5.7000000000000002E-2</v>
      </c>
      <c r="E967" s="398">
        <f>'Tabelle Dashboard'!L453</f>
        <v>0.08</v>
      </c>
      <c r="F967" s="397">
        <f>'Tabelle Dashboard'!M453</f>
        <v>5.5E-2</v>
      </c>
      <c r="G967" s="398">
        <f>'Tabelle Dashboard'!N453</f>
        <v>8.6999999999999994E-3</v>
      </c>
      <c r="H967" s="397">
        <f>'Tabelle Dashboard'!O453</f>
        <v>8.3000000000000001E-3</v>
      </c>
    </row>
    <row r="968" spans="1:8" x14ac:dyDescent="0.2">
      <c r="A968" s="381" t="str">
        <f t="shared" si="32"/>
        <v>T22</v>
      </c>
      <c r="B968" s="387" t="str">
        <f t="shared" si="33"/>
        <v>T=1s</v>
      </c>
      <c r="C968" s="395" t="str">
        <f>'Tabelle Dashboard'!J454</f>
        <v>Scenario 7</v>
      </c>
      <c r="D968" s="397">
        <f>'Tabelle Dashboard'!K454</f>
        <v>4.9000000000000002E-2</v>
      </c>
      <c r="E968" s="398">
        <f>'Tabelle Dashboard'!L454</f>
        <v>6.9000000000000006E-2</v>
      </c>
      <c r="F968" s="397">
        <f>'Tabelle Dashboard'!M454</f>
        <v>4.8000000000000001E-2</v>
      </c>
      <c r="G968" s="398">
        <f>'Tabelle Dashboard'!N454</f>
        <v>7.4000000000000003E-3</v>
      </c>
      <c r="H968" s="397">
        <f>'Tabelle Dashboard'!O454</f>
        <v>7.3000000000000001E-3</v>
      </c>
    </row>
    <row r="969" spans="1:8" x14ac:dyDescent="0.2">
      <c r="A969" s="381" t="str">
        <f t="shared" si="32"/>
        <v>T22</v>
      </c>
      <c r="B969" s="387" t="str">
        <f t="shared" si="33"/>
        <v>T=1s</v>
      </c>
      <c r="C969" s="395" t="str">
        <f>'Tabelle Dashboard'!J455</f>
        <v>Scenario 8</v>
      </c>
      <c r="D969" s="397">
        <f>'Tabelle Dashboard'!K455</f>
        <v>5.2999999999999999E-2</v>
      </c>
      <c r="E969" s="398">
        <f>'Tabelle Dashboard'!L455</f>
        <v>7.4999999999999997E-2</v>
      </c>
      <c r="F969" s="397">
        <f>'Tabelle Dashboard'!M455</f>
        <v>5.2999999999999999E-2</v>
      </c>
      <c r="G969" s="398">
        <f>'Tabelle Dashboard'!N455</f>
        <v>8.0999999999999996E-3</v>
      </c>
      <c r="H969" s="397">
        <f>'Tabelle Dashboard'!O455</f>
        <v>8.0999999999999996E-3</v>
      </c>
    </row>
    <row r="970" spans="1:8" x14ac:dyDescent="0.2">
      <c r="A970" s="381" t="str">
        <f t="shared" si="32"/>
        <v>T22</v>
      </c>
      <c r="B970" s="387" t="str">
        <f t="shared" si="33"/>
        <v>T=1s</v>
      </c>
      <c r="C970" s="395" t="str">
        <f>'Tabelle Dashboard'!J456</f>
        <v>Scenario 9</v>
      </c>
      <c r="D970" s="397">
        <f>'Tabelle Dashboard'!K456</f>
        <v>5.8000000000000003E-2</v>
      </c>
      <c r="E970" s="398">
        <f>'Tabelle Dashboard'!L456</f>
        <v>0.08</v>
      </c>
      <c r="F970" s="397">
        <f>'Tabelle Dashboard'!M456</f>
        <v>5.6000000000000001E-2</v>
      </c>
      <c r="G970" s="398">
        <f>'Tabelle Dashboard'!N456</f>
        <v>8.6999999999999994E-3</v>
      </c>
      <c r="H970" s="397">
        <f>'Tabelle Dashboard'!O456</f>
        <v>8.3000000000000001E-3</v>
      </c>
    </row>
    <row r="971" spans="1:8" x14ac:dyDescent="0.2">
      <c r="A971" s="381" t="str">
        <f t="shared" si="32"/>
        <v>T22</v>
      </c>
      <c r="B971" s="387" t="str">
        <f t="shared" si="33"/>
        <v>T=1s</v>
      </c>
      <c r="C971" s="395" t="str">
        <f>'Tabelle Dashboard'!J457</f>
        <v>Scenario 10</v>
      </c>
      <c r="D971" s="397">
        <f>'Tabelle Dashboard'!K457</f>
        <v>6.7000000000000004E-2</v>
      </c>
      <c r="E971" s="398">
        <f>'Tabelle Dashboard'!L457</f>
        <v>9.5000000000000001E-2</v>
      </c>
      <c r="F971" s="397">
        <f>'Tabelle Dashboard'!M457</f>
        <v>6.7000000000000004E-2</v>
      </c>
      <c r="G971" s="398">
        <f>'Tabelle Dashboard'!N457</f>
        <v>0.01</v>
      </c>
      <c r="H971" s="397">
        <f>'Tabelle Dashboard'!O457</f>
        <v>0.01</v>
      </c>
    </row>
    <row r="972" spans="1:8" x14ac:dyDescent="0.2">
      <c r="A972" s="381" t="str">
        <f t="shared" si="32"/>
        <v>T22</v>
      </c>
      <c r="B972" s="387" t="str">
        <f t="shared" si="33"/>
        <v>T=1s</v>
      </c>
      <c r="C972" s="395" t="str">
        <f>'Tabelle Dashboard'!J458</f>
        <v>Scenario 11</v>
      </c>
      <c r="D972" s="397">
        <f>'Tabelle Dashboard'!K458</f>
        <v>5.2999999999999999E-2</v>
      </c>
      <c r="E972" s="398">
        <f>'Tabelle Dashboard'!L458</f>
        <v>7.4999999999999997E-2</v>
      </c>
      <c r="F972" s="397">
        <f>'Tabelle Dashboard'!M458</f>
        <v>5.2999999999999999E-2</v>
      </c>
      <c r="G972" s="398">
        <f>'Tabelle Dashboard'!N458</f>
        <v>8.0000000000000002E-3</v>
      </c>
      <c r="H972" s="397">
        <f>'Tabelle Dashboard'!O458</f>
        <v>8.0000000000000002E-3</v>
      </c>
    </row>
    <row r="973" spans="1:8" x14ac:dyDescent="0.2">
      <c r="A973" s="381" t="str">
        <f t="shared" si="32"/>
        <v>T22</v>
      </c>
      <c r="B973" s="387" t="str">
        <f t="shared" si="33"/>
        <v>T=1s</v>
      </c>
      <c r="C973" s="395" t="str">
        <f>'Tabelle Dashboard'!J459</f>
        <v>Scenario 12</v>
      </c>
      <c r="D973" s="397">
        <f>'Tabelle Dashboard'!K459</f>
        <v>4.5999999999999999E-2</v>
      </c>
      <c r="E973" s="398">
        <f>'Tabelle Dashboard'!L459</f>
        <v>6.5000000000000002E-2</v>
      </c>
      <c r="F973" s="397">
        <f>'Tabelle Dashboard'!M459</f>
        <v>4.5999999999999999E-2</v>
      </c>
      <c r="G973" s="398">
        <f>'Tabelle Dashboard'!N459</f>
        <v>8.0000000000000002E-3</v>
      </c>
      <c r="H973" s="397">
        <f>'Tabelle Dashboard'!O459</f>
        <v>6.7999999999999996E-3</v>
      </c>
    </row>
    <row r="974" spans="1:8" x14ac:dyDescent="0.2">
      <c r="A974" s="381" t="str">
        <f t="shared" si="32"/>
        <v>T22</v>
      </c>
      <c r="B974" s="387" t="str">
        <f t="shared" si="33"/>
        <v>T=1s</v>
      </c>
      <c r="C974" s="395" t="str">
        <f>'Tabelle Dashboard'!J460</f>
        <v>Scenario 13</v>
      </c>
      <c r="D974" s="397">
        <f>'Tabelle Dashboard'!K460</f>
        <v>6.7000000000000004E-2</v>
      </c>
      <c r="E974" s="398">
        <f>'Tabelle Dashboard'!L460</f>
        <v>9.5000000000000001E-2</v>
      </c>
      <c r="F974" s="397">
        <f>'Tabelle Dashboard'!M460</f>
        <v>6.7000000000000004E-2</v>
      </c>
      <c r="G974" s="398">
        <f>'Tabelle Dashboard'!N460</f>
        <v>0.01</v>
      </c>
      <c r="H974" s="397">
        <f>'Tabelle Dashboard'!O460</f>
        <v>0.01</v>
      </c>
    </row>
    <row r="975" spans="1:8" x14ac:dyDescent="0.2">
      <c r="A975" s="381" t="str">
        <f t="shared" si="32"/>
        <v>T22</v>
      </c>
      <c r="B975" s="387" t="str">
        <f t="shared" si="33"/>
        <v>T=1s</v>
      </c>
      <c r="C975" s="395" t="str">
        <f>'Tabelle Dashboard'!J461</f>
        <v>Scenario 14</v>
      </c>
      <c r="D975" s="397">
        <f>'Tabelle Dashboard'!K461</f>
        <v>5.3999999999999999E-2</v>
      </c>
      <c r="E975" s="398">
        <f>'Tabelle Dashboard'!L461</f>
        <v>7.6999999999999999E-2</v>
      </c>
      <c r="F975" s="397">
        <f>'Tabelle Dashboard'!M461</f>
        <v>5.5E-2</v>
      </c>
      <c r="G975" s="398">
        <f>'Tabelle Dashboard'!N461</f>
        <v>8.0999999999999996E-3</v>
      </c>
      <c r="H975" s="397">
        <f>'Tabelle Dashboard'!O461</f>
        <v>8.3000000000000001E-3</v>
      </c>
    </row>
    <row r="976" spans="1:8" x14ac:dyDescent="0.2">
      <c r="A976" s="381" t="str">
        <f t="shared" si="32"/>
        <v>T22</v>
      </c>
      <c r="B976" s="387" t="str">
        <f t="shared" si="33"/>
        <v>T=1s</v>
      </c>
      <c r="C976" s="395" t="str">
        <f>'Tabelle Dashboard'!J462</f>
        <v>Scenario 15</v>
      </c>
      <c r="D976" s="397">
        <f>'Tabelle Dashboard'!K462</f>
        <v>6.2E-2</v>
      </c>
      <c r="E976" s="398">
        <f>'Tabelle Dashboard'!L462</f>
        <v>8.6999999999999994E-2</v>
      </c>
      <c r="F976" s="397">
        <f>'Tabelle Dashboard'!M462</f>
        <v>6.0999999999999999E-2</v>
      </c>
      <c r="G976" s="398">
        <f>'Tabelle Dashboard'!N462</f>
        <v>9.4000000000000004E-3</v>
      </c>
      <c r="H976" s="397">
        <f>'Tabelle Dashboard'!O462</f>
        <v>9.1999999999999998E-3</v>
      </c>
    </row>
    <row r="977" spans="1:8" x14ac:dyDescent="0.2">
      <c r="A977" s="381" t="str">
        <f t="shared" si="32"/>
        <v>T22</v>
      </c>
      <c r="B977" s="387" t="str">
        <f t="shared" si="33"/>
        <v>T=2s</v>
      </c>
      <c r="C977" s="395" t="str">
        <f>'Tabelle Dashboard'!R448</f>
        <v>Scenario 1</v>
      </c>
      <c r="D977" s="397">
        <f>'Tabelle Dashboard'!S448</f>
        <v>5.6000000000000001E-2</v>
      </c>
      <c r="E977" s="398">
        <f>'Tabelle Dashboard'!T448</f>
        <v>7.9000000000000001E-2</v>
      </c>
      <c r="F977" s="397">
        <f>'Tabelle Dashboard'!U448</f>
        <v>5.6000000000000001E-2</v>
      </c>
      <c r="G977" s="398">
        <f>'Tabelle Dashboard'!V448</f>
        <v>8.3000000000000001E-3</v>
      </c>
      <c r="H977" s="397">
        <f>'Tabelle Dashboard'!W448</f>
        <v>8.5000000000000006E-3</v>
      </c>
    </row>
    <row r="978" spans="1:8" x14ac:dyDescent="0.2">
      <c r="A978" s="381" t="str">
        <f t="shared" si="32"/>
        <v>T22</v>
      </c>
      <c r="B978" s="387" t="str">
        <f t="shared" si="33"/>
        <v>T=2s</v>
      </c>
      <c r="C978" s="395" t="str">
        <f>'Tabelle Dashboard'!R449</f>
        <v>Scenario 2</v>
      </c>
      <c r="D978" s="397">
        <f>'Tabelle Dashboard'!S449</f>
        <v>5.8999999999999997E-2</v>
      </c>
      <c r="E978" s="398">
        <f>'Tabelle Dashboard'!T449</f>
        <v>8.4000000000000005E-2</v>
      </c>
      <c r="F978" s="397">
        <f>'Tabelle Dashboard'!U449</f>
        <v>5.8999999999999997E-2</v>
      </c>
      <c r="G978" s="398">
        <f>'Tabelle Dashboard'!V449</f>
        <v>8.6E-3</v>
      </c>
      <c r="H978" s="397">
        <f>'Tabelle Dashboard'!W449</f>
        <v>8.9999999999999993E-3</v>
      </c>
    </row>
    <row r="979" spans="1:8" x14ac:dyDescent="0.2">
      <c r="A979" s="381" t="str">
        <f t="shared" ref="A979:A991" si="34">A978</f>
        <v>T22</v>
      </c>
      <c r="B979" s="387" t="str">
        <f t="shared" si="33"/>
        <v>T=2s</v>
      </c>
      <c r="C979" s="395" t="str">
        <f>'Tabelle Dashboard'!R450</f>
        <v>Scenario 3</v>
      </c>
      <c r="D979" s="397">
        <f>'Tabelle Dashboard'!S450</f>
        <v>5.5E-2</v>
      </c>
      <c r="E979" s="398">
        <f>'Tabelle Dashboard'!T450</f>
        <v>7.8E-2</v>
      </c>
      <c r="F979" s="397">
        <f>'Tabelle Dashboard'!U450</f>
        <v>5.5E-2</v>
      </c>
      <c r="G979" s="398">
        <f>'Tabelle Dashboard'!V450</f>
        <v>8.2000000000000007E-3</v>
      </c>
      <c r="H979" s="397">
        <f>'Tabelle Dashboard'!W450</f>
        <v>8.3000000000000001E-3</v>
      </c>
    </row>
    <row r="980" spans="1:8" x14ac:dyDescent="0.2">
      <c r="A980" s="381" t="str">
        <f t="shared" si="34"/>
        <v>T22</v>
      </c>
      <c r="B980" s="387" t="str">
        <f t="shared" ref="B980:B991" si="35">B935</f>
        <v>T=2s</v>
      </c>
      <c r="C980" s="395" t="str">
        <f>'Tabelle Dashboard'!R451</f>
        <v>Scenario 4</v>
      </c>
      <c r="D980" s="397">
        <f>'Tabelle Dashboard'!S451</f>
        <v>5.2999999999999999E-2</v>
      </c>
      <c r="E980" s="398">
        <f>'Tabelle Dashboard'!T451</f>
        <v>7.4999999999999997E-2</v>
      </c>
      <c r="F980" s="397">
        <f>'Tabelle Dashboard'!U451</f>
        <v>5.2999999999999999E-2</v>
      </c>
      <c r="G980" s="398">
        <f>'Tabelle Dashboard'!V451</f>
        <v>8.0000000000000002E-3</v>
      </c>
      <c r="H980" s="397">
        <f>'Tabelle Dashboard'!W451</f>
        <v>8.0000000000000002E-3</v>
      </c>
    </row>
    <row r="981" spans="1:8" x14ac:dyDescent="0.2">
      <c r="A981" s="381" t="str">
        <f t="shared" si="34"/>
        <v>T22</v>
      </c>
      <c r="B981" s="387" t="str">
        <f t="shared" si="35"/>
        <v>T=2s</v>
      </c>
      <c r="C981" s="395" t="str">
        <f>'Tabelle Dashboard'!R452</f>
        <v>Scenario 5</v>
      </c>
      <c r="D981" s="397">
        <f>'Tabelle Dashboard'!S452</f>
        <v>5.3999999999999999E-2</v>
      </c>
      <c r="E981" s="398">
        <f>'Tabelle Dashboard'!T452</f>
        <v>7.5999999999999998E-2</v>
      </c>
      <c r="F981" s="397">
        <f>'Tabelle Dashboard'!U452</f>
        <v>5.3999999999999999E-2</v>
      </c>
      <c r="G981" s="398">
        <f>'Tabelle Dashboard'!V452</f>
        <v>8.0999999999999996E-3</v>
      </c>
      <c r="H981" s="397">
        <f>'Tabelle Dashboard'!W452</f>
        <v>8.2000000000000007E-3</v>
      </c>
    </row>
    <row r="982" spans="1:8" x14ac:dyDescent="0.2">
      <c r="A982" s="381" t="str">
        <f t="shared" si="34"/>
        <v>T22</v>
      </c>
      <c r="B982" s="387" t="str">
        <f t="shared" si="35"/>
        <v>T=2s</v>
      </c>
      <c r="C982" s="395" t="str">
        <f>'Tabelle Dashboard'!R453</f>
        <v>Scenario 6</v>
      </c>
      <c r="D982" s="397">
        <f>'Tabelle Dashboard'!S453</f>
        <v>5.8000000000000003E-2</v>
      </c>
      <c r="E982" s="398">
        <f>'Tabelle Dashboard'!T453</f>
        <v>8.2000000000000003E-2</v>
      </c>
      <c r="F982" s="397">
        <f>'Tabelle Dashboard'!U453</f>
        <v>5.8000000000000003E-2</v>
      </c>
      <c r="G982" s="398">
        <f>'Tabelle Dashboard'!V453</f>
        <v>8.6999999999999994E-3</v>
      </c>
      <c r="H982" s="397">
        <f>'Tabelle Dashboard'!W453</f>
        <v>8.6999999999999994E-3</v>
      </c>
    </row>
    <row r="983" spans="1:8" x14ac:dyDescent="0.2">
      <c r="A983" s="381" t="str">
        <f t="shared" si="34"/>
        <v>T22</v>
      </c>
      <c r="B983" s="387" t="str">
        <f t="shared" si="35"/>
        <v>T=2s</v>
      </c>
      <c r="C983" s="395" t="str">
        <f>'Tabelle Dashboard'!R454</f>
        <v>Scenario 7</v>
      </c>
      <c r="D983" s="397">
        <f>'Tabelle Dashboard'!S454</f>
        <v>4.9000000000000002E-2</v>
      </c>
      <c r="E983" s="398">
        <f>'Tabelle Dashboard'!T454</f>
        <v>7.0000000000000007E-2</v>
      </c>
      <c r="F983" s="397">
        <f>'Tabelle Dashboard'!U454</f>
        <v>4.9000000000000002E-2</v>
      </c>
      <c r="G983" s="398">
        <f>'Tabelle Dashboard'!V454</f>
        <v>7.4000000000000003E-3</v>
      </c>
      <c r="H983" s="397">
        <f>'Tabelle Dashboard'!W454</f>
        <v>7.4000000000000003E-3</v>
      </c>
    </row>
    <row r="984" spans="1:8" x14ac:dyDescent="0.2">
      <c r="A984" s="381" t="str">
        <f t="shared" si="34"/>
        <v>T22</v>
      </c>
      <c r="B984" s="387" t="str">
        <f t="shared" si="35"/>
        <v>T=2s</v>
      </c>
      <c r="C984" s="395" t="str">
        <f>'Tabelle Dashboard'!R455</f>
        <v>Scenario 8</v>
      </c>
      <c r="D984" s="397">
        <f>'Tabelle Dashboard'!S455</f>
        <v>5.1999999999999998E-2</v>
      </c>
      <c r="E984" s="398">
        <f>'Tabelle Dashboard'!T455</f>
        <v>7.2999999999999995E-2</v>
      </c>
      <c r="F984" s="397">
        <f>'Tabelle Dashboard'!U455</f>
        <v>5.1999999999999998E-2</v>
      </c>
      <c r="G984" s="398">
        <f>'Tabelle Dashboard'!V455</f>
        <v>7.7999999999999996E-3</v>
      </c>
      <c r="H984" s="397">
        <f>'Tabelle Dashboard'!W455</f>
        <v>8.0000000000000002E-3</v>
      </c>
    </row>
    <row r="985" spans="1:8" x14ac:dyDescent="0.2">
      <c r="A985" s="381" t="str">
        <f t="shared" si="34"/>
        <v>T22</v>
      </c>
      <c r="B985" s="387" t="str">
        <f t="shared" si="35"/>
        <v>T=2s</v>
      </c>
      <c r="C985" s="395" t="str">
        <f>'Tabelle Dashboard'!R456</f>
        <v>Scenario 9</v>
      </c>
      <c r="D985" s="397">
        <f>'Tabelle Dashboard'!S456</f>
        <v>4.3999999999999997E-2</v>
      </c>
      <c r="E985" s="398">
        <f>'Tabelle Dashboard'!T456</f>
        <v>6.2E-2</v>
      </c>
      <c r="F985" s="397">
        <f>'Tabelle Dashboard'!U456</f>
        <v>4.3999999999999997E-2</v>
      </c>
      <c r="G985" s="398">
        <f>'Tabelle Dashboard'!V456</f>
        <v>6.7000000000000002E-3</v>
      </c>
      <c r="H985" s="397">
        <f>'Tabelle Dashboard'!W456</f>
        <v>6.6E-3</v>
      </c>
    </row>
    <row r="986" spans="1:8" x14ac:dyDescent="0.2">
      <c r="A986" s="381" t="str">
        <f t="shared" si="34"/>
        <v>T22</v>
      </c>
      <c r="B986" s="387" t="str">
        <f t="shared" si="35"/>
        <v>T=2s</v>
      </c>
      <c r="C986" s="395" t="str">
        <f>'Tabelle Dashboard'!R457</f>
        <v>Scenario 10</v>
      </c>
      <c r="D986" s="397">
        <f>'Tabelle Dashboard'!S457</f>
        <v>6.0999999999999999E-2</v>
      </c>
      <c r="E986" s="398">
        <f>'Tabelle Dashboard'!T457</f>
        <v>8.7999999999999995E-2</v>
      </c>
      <c r="F986" s="397">
        <f>'Tabelle Dashboard'!U457</f>
        <v>6.3E-2</v>
      </c>
      <c r="G986" s="398">
        <f>'Tabelle Dashboard'!V457</f>
        <v>9.1000000000000004E-3</v>
      </c>
      <c r="H986" s="397">
        <f>'Tabelle Dashboard'!W457</f>
        <v>9.4999999999999998E-3</v>
      </c>
    </row>
    <row r="987" spans="1:8" x14ac:dyDescent="0.2">
      <c r="A987" s="381" t="str">
        <f t="shared" si="34"/>
        <v>T22</v>
      </c>
      <c r="B987" s="387" t="str">
        <f t="shared" si="35"/>
        <v>T=2s</v>
      </c>
      <c r="C987" s="395" t="str">
        <f>'Tabelle Dashboard'!R458</f>
        <v>Scenario 11</v>
      </c>
      <c r="D987" s="397">
        <f>'Tabelle Dashboard'!S458</f>
        <v>5.1999999999999998E-2</v>
      </c>
      <c r="E987" s="398">
        <f>'Tabelle Dashboard'!T458</f>
        <v>7.2999999999999995E-2</v>
      </c>
      <c r="F987" s="397">
        <f>'Tabelle Dashboard'!U458</f>
        <v>5.1999999999999998E-2</v>
      </c>
      <c r="G987" s="398">
        <f>'Tabelle Dashboard'!V458</f>
        <v>7.7999999999999996E-3</v>
      </c>
      <c r="H987" s="397">
        <f>'Tabelle Dashboard'!W458</f>
        <v>7.9000000000000008E-3</v>
      </c>
    </row>
    <row r="988" spans="1:8" x14ac:dyDescent="0.2">
      <c r="A988" s="381" t="str">
        <f t="shared" si="34"/>
        <v>T22</v>
      </c>
      <c r="B988" s="387" t="str">
        <f t="shared" si="35"/>
        <v>T=2s</v>
      </c>
      <c r="C988" s="395" t="str">
        <f>'Tabelle Dashboard'!R459</f>
        <v>Scenario 12</v>
      </c>
      <c r="D988" s="397">
        <f>'Tabelle Dashboard'!S459</f>
        <v>4.4999999999999998E-2</v>
      </c>
      <c r="E988" s="398">
        <f>'Tabelle Dashboard'!T459</f>
        <v>6.2E-2</v>
      </c>
      <c r="F988" s="397">
        <f>'Tabelle Dashboard'!U459</f>
        <v>4.4999999999999998E-2</v>
      </c>
      <c r="G988" s="398">
        <f>'Tabelle Dashboard'!V459</f>
        <v>6.7000000000000002E-3</v>
      </c>
      <c r="H988" s="397">
        <f>'Tabelle Dashboard'!W459</f>
        <v>6.7000000000000002E-3</v>
      </c>
    </row>
    <row r="989" spans="1:8" x14ac:dyDescent="0.2">
      <c r="A989" s="381" t="str">
        <f t="shared" si="34"/>
        <v>T22</v>
      </c>
      <c r="B989" s="387" t="str">
        <f t="shared" si="35"/>
        <v>T=2s</v>
      </c>
      <c r="C989" s="395" t="str">
        <f>'Tabelle Dashboard'!R460</f>
        <v>Scenario 13</v>
      </c>
      <c r="D989" s="397">
        <f>'Tabelle Dashboard'!S460</f>
        <v>6.2E-2</v>
      </c>
      <c r="E989" s="398">
        <f>'Tabelle Dashboard'!T460</f>
        <v>8.7999999999999995E-2</v>
      </c>
      <c r="F989" s="397">
        <f>'Tabelle Dashboard'!U460</f>
        <v>6.3E-2</v>
      </c>
      <c r="G989" s="398">
        <f>'Tabelle Dashboard'!V460</f>
        <v>9.1999999999999998E-3</v>
      </c>
      <c r="H989" s="397">
        <f>'Tabelle Dashboard'!W460</f>
        <v>9.5999999999999992E-3</v>
      </c>
    </row>
    <row r="990" spans="1:8" x14ac:dyDescent="0.2">
      <c r="A990" s="381" t="str">
        <f t="shared" si="34"/>
        <v>T22</v>
      </c>
      <c r="B990" s="387" t="str">
        <f t="shared" si="35"/>
        <v>T=2s</v>
      </c>
      <c r="C990" s="395" t="str">
        <f>'Tabelle Dashboard'!R461</f>
        <v>Scenario 14</v>
      </c>
      <c r="D990" s="397">
        <f>'Tabelle Dashboard'!S461</f>
        <v>5.1999999999999998E-2</v>
      </c>
      <c r="E990" s="398">
        <f>'Tabelle Dashboard'!T461</f>
        <v>7.2999999999999995E-2</v>
      </c>
      <c r="F990" s="397">
        <f>'Tabelle Dashboard'!U461</f>
        <v>5.1999999999999998E-2</v>
      </c>
      <c r="G990" s="398">
        <f>'Tabelle Dashboard'!V461</f>
        <v>7.7999999999999996E-3</v>
      </c>
      <c r="H990" s="397">
        <f>'Tabelle Dashboard'!W461</f>
        <v>7.9000000000000008E-3</v>
      </c>
    </row>
    <row r="991" spans="1:8" ht="16" thickBot="1" x14ac:dyDescent="0.25">
      <c r="A991" s="382" t="str">
        <f t="shared" si="34"/>
        <v>T22</v>
      </c>
      <c r="B991" s="388" t="str">
        <f t="shared" si="35"/>
        <v>T=2s</v>
      </c>
      <c r="C991" s="396" t="str">
        <f>'Tabelle Dashboard'!R462</f>
        <v>Scenario 15</v>
      </c>
      <c r="D991" s="388">
        <f>'Tabelle Dashboard'!S462</f>
        <v>5.1999999999999998E-2</v>
      </c>
      <c r="E991" s="396">
        <f>'Tabelle Dashboard'!T462</f>
        <v>7.2999999999999995E-2</v>
      </c>
      <c r="F991" s="388">
        <f>'Tabelle Dashboard'!U462</f>
        <v>5.1999999999999998E-2</v>
      </c>
      <c r="G991" s="396">
        <f>'Tabelle Dashboard'!V462</f>
        <v>7.9000000000000008E-3</v>
      </c>
      <c r="H991" s="388">
        <f>'Tabelle Dashboard'!W462</f>
        <v>8.0000000000000002E-3</v>
      </c>
    </row>
    <row r="992" spans="1:8" x14ac:dyDescent="0.2">
      <c r="B992" s="379"/>
    </row>
    <row r="993" spans="2:2" x14ac:dyDescent="0.2">
      <c r="B993" s="379"/>
    </row>
    <row r="994" spans="2:2" x14ac:dyDescent="0.2">
      <c r="B994" s="379"/>
    </row>
  </sheetData>
  <phoneticPr fontId="1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2" zoomScale="72" zoomScaleNormal="72" workbookViewId="0">
      <selection activeCell="U19" sqref="U19"/>
    </sheetView>
  </sheetViews>
  <sheetFormatPr baseColWidth="10" defaultColWidth="8.83203125" defaultRowHeight="15" x14ac:dyDescent="0.2"/>
  <sheetData>
    <row r="1" spans="2:18" x14ac:dyDescent="0.2">
      <c r="B1" s="567" t="s">
        <v>1097</v>
      </c>
      <c r="C1" s="567"/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</row>
    <row r="37" spans="2:18" x14ac:dyDescent="0.2">
      <c r="B37" s="567" t="s">
        <v>1098</v>
      </c>
      <c r="C37" s="567"/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</row>
    <row r="73" spans="2:18" x14ac:dyDescent="0.2">
      <c r="B73" s="567" t="s">
        <v>1099</v>
      </c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</row>
    <row r="109" spans="2:18" x14ac:dyDescent="0.2">
      <c r="B109" s="567" t="s">
        <v>1100</v>
      </c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</row>
    <row r="145" spans="2:18" x14ac:dyDescent="0.2">
      <c r="B145" s="567" t="s">
        <v>1101</v>
      </c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</row>
    <row r="181" spans="2:18" x14ac:dyDescent="0.2">
      <c r="B181" s="567" t="s">
        <v>1102</v>
      </c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</row>
    <row r="217" spans="2:18" x14ac:dyDescent="0.2">
      <c r="B217" s="567" t="s">
        <v>1103</v>
      </c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7"/>
      <c r="O217" s="567"/>
      <c r="P217" s="567"/>
      <c r="Q217" s="567"/>
      <c r="R217" s="567"/>
    </row>
    <row r="253" spans="2:18" x14ac:dyDescent="0.2">
      <c r="B253" s="567" t="s">
        <v>1104</v>
      </c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7"/>
      <c r="O253" s="567"/>
      <c r="P253" s="567"/>
      <c r="Q253" s="567"/>
      <c r="R253" s="567"/>
    </row>
    <row r="289" spans="2:18" x14ac:dyDescent="0.2">
      <c r="B289" s="567" t="s">
        <v>1105</v>
      </c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7"/>
      <c r="O289" s="567"/>
      <c r="P289" s="567"/>
      <c r="Q289" s="567"/>
      <c r="R289" s="567"/>
    </row>
    <row r="325" spans="2:18" x14ac:dyDescent="0.2">
      <c r="B325" s="567" t="s">
        <v>1106</v>
      </c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7"/>
      <c r="O325" s="567"/>
      <c r="P325" s="567"/>
      <c r="Q325" s="567"/>
      <c r="R325" s="567"/>
    </row>
    <row r="361" spans="2:18" x14ac:dyDescent="0.2">
      <c r="B361" s="567" t="s">
        <v>1107</v>
      </c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7"/>
      <c r="O361" s="567"/>
      <c r="P361" s="567"/>
      <c r="Q361" s="567"/>
      <c r="R361" s="567"/>
    </row>
    <row r="397" spans="2:18" x14ac:dyDescent="0.2">
      <c r="B397" s="567" t="s">
        <v>1108</v>
      </c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7"/>
      <c r="O397" s="567"/>
      <c r="P397" s="567"/>
      <c r="Q397" s="567"/>
      <c r="R397" s="567"/>
    </row>
    <row r="413" spans="1:13" x14ac:dyDescent="0.2">
      <c r="A413" s="250"/>
      <c r="G413" s="250"/>
      <c r="M413" s="250"/>
    </row>
    <row r="433" spans="2:18" x14ac:dyDescent="0.2">
      <c r="B433" s="567" t="s">
        <v>1109</v>
      </c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7"/>
      <c r="O433" s="567"/>
      <c r="P433" s="567"/>
      <c r="Q433" s="567"/>
      <c r="R433" s="567"/>
    </row>
    <row r="469" spans="2:18" x14ac:dyDescent="0.2">
      <c r="B469" s="567" t="s">
        <v>1110</v>
      </c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7"/>
      <c r="O469" s="567"/>
      <c r="P469" s="567"/>
      <c r="Q469" s="567"/>
      <c r="R469" s="567"/>
    </row>
    <row r="505" spans="2:18" x14ac:dyDescent="0.2">
      <c r="B505" s="567" t="s">
        <v>1111</v>
      </c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7"/>
      <c r="O505" s="567"/>
      <c r="P505" s="567"/>
      <c r="Q505" s="567"/>
      <c r="R505" s="567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baseColWidth="10" defaultColWidth="8.83203125" defaultRowHeight="15" x14ac:dyDescent="0.2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 x14ac:dyDescent="0.2">
      <c r="A1" s="569" t="s">
        <v>1084</v>
      </c>
      <c r="B1" s="569"/>
      <c r="C1" s="569"/>
      <c r="D1" s="569"/>
      <c r="E1" s="569"/>
      <c r="F1" s="569"/>
      <c r="G1" s="569"/>
      <c r="K1" s="569" t="s">
        <v>1085</v>
      </c>
      <c r="L1" s="569"/>
      <c r="M1" s="569"/>
      <c r="N1" s="569"/>
      <c r="O1" s="569"/>
      <c r="P1" s="569"/>
      <c r="Q1" s="569"/>
    </row>
    <row r="2" spans="1:29" x14ac:dyDescent="0.2">
      <c r="A2" s="568" t="s">
        <v>1001</v>
      </c>
      <c r="B2" s="568"/>
      <c r="C2" s="568"/>
      <c r="D2" s="568"/>
      <c r="E2" s="568"/>
      <c r="F2" s="568"/>
      <c r="G2" s="568"/>
      <c r="K2" s="568" t="s">
        <v>1001</v>
      </c>
      <c r="L2" s="568"/>
      <c r="M2" s="568"/>
      <c r="N2" s="568"/>
      <c r="O2" s="568"/>
      <c r="P2" s="568"/>
      <c r="Q2" s="568"/>
      <c r="S2" s="568" t="s">
        <v>1001</v>
      </c>
      <c r="T2" s="568"/>
      <c r="U2" s="568"/>
      <c r="V2" s="568"/>
      <c r="W2" s="568"/>
      <c r="X2" s="568"/>
      <c r="Y2" s="568"/>
      <c r="Z2" s="568"/>
      <c r="AA2" s="568"/>
      <c r="AB2" s="568"/>
      <c r="AC2" s="568"/>
    </row>
    <row r="3" spans="1:29" x14ac:dyDescent="0.2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 x14ac:dyDescent="0.2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 x14ac:dyDescent="0.2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 x14ac:dyDescent="0.2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 x14ac:dyDescent="0.2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 x14ac:dyDescent="0.2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 x14ac:dyDescent="0.2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 x14ac:dyDescent="0.2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 x14ac:dyDescent="0.2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 x14ac:dyDescent="0.2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 x14ac:dyDescent="0.2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 x14ac:dyDescent="0.2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 x14ac:dyDescent="0.2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 x14ac:dyDescent="0.2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 x14ac:dyDescent="0.2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 x14ac:dyDescent="0.2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 x14ac:dyDescent="0.2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 x14ac:dyDescent="0.2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 x14ac:dyDescent="0.2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 x14ac:dyDescent="0.2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 x14ac:dyDescent="0.2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 x14ac:dyDescent="0.2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 x14ac:dyDescent="0.2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 x14ac:dyDescent="0.2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 x14ac:dyDescent="0.2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 x14ac:dyDescent="0.2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 x14ac:dyDescent="0.2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 x14ac:dyDescent="0.2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 x14ac:dyDescent="0.2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 x14ac:dyDescent="0.2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 x14ac:dyDescent="0.2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 x14ac:dyDescent="0.2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 x14ac:dyDescent="0.2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 x14ac:dyDescent="0.2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 x14ac:dyDescent="0.2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 x14ac:dyDescent="0.2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 x14ac:dyDescent="0.2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 x14ac:dyDescent="0.2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 x14ac:dyDescent="0.2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 x14ac:dyDescent="0.2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 x14ac:dyDescent="0.2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 x14ac:dyDescent="0.2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 x14ac:dyDescent="0.2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 x14ac:dyDescent="0.2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 x14ac:dyDescent="0.2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 x14ac:dyDescent="0.2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 x14ac:dyDescent="0.2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 x14ac:dyDescent="0.2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 x14ac:dyDescent="0.2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 x14ac:dyDescent="0.2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 x14ac:dyDescent="0.2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 x14ac:dyDescent="0.2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 x14ac:dyDescent="0.2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 x14ac:dyDescent="0.2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 x14ac:dyDescent="0.2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 x14ac:dyDescent="0.2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 x14ac:dyDescent="0.2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 x14ac:dyDescent="0.2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 x14ac:dyDescent="0.2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 x14ac:dyDescent="0.2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 x14ac:dyDescent="0.2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 x14ac:dyDescent="0.2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 x14ac:dyDescent="0.2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 x14ac:dyDescent="0.2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 x14ac:dyDescent="0.2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 x14ac:dyDescent="0.2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 x14ac:dyDescent="0.2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 x14ac:dyDescent="0.2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 x14ac:dyDescent="0.2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 x14ac:dyDescent="0.2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 x14ac:dyDescent="0.2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 x14ac:dyDescent="0.2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 x14ac:dyDescent="0.2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 x14ac:dyDescent="0.2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 x14ac:dyDescent="0.2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 x14ac:dyDescent="0.2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 x14ac:dyDescent="0.2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 x14ac:dyDescent="0.2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 x14ac:dyDescent="0.2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 x14ac:dyDescent="0.2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 x14ac:dyDescent="0.2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 x14ac:dyDescent="0.2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 x14ac:dyDescent="0.2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 x14ac:dyDescent="0.2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 x14ac:dyDescent="0.2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 x14ac:dyDescent="0.2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 x14ac:dyDescent="0.2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 x14ac:dyDescent="0.2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 x14ac:dyDescent="0.2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 x14ac:dyDescent="0.2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 x14ac:dyDescent="0.2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 x14ac:dyDescent="0.2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 x14ac:dyDescent="0.2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 x14ac:dyDescent="0.2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 x14ac:dyDescent="0.2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 x14ac:dyDescent="0.2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 x14ac:dyDescent="0.2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 x14ac:dyDescent="0.2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 x14ac:dyDescent="0.2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 x14ac:dyDescent="0.2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 x14ac:dyDescent="0.2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 x14ac:dyDescent="0.2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 x14ac:dyDescent="0.2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 x14ac:dyDescent="0.2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 x14ac:dyDescent="0.2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 x14ac:dyDescent="0.2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 x14ac:dyDescent="0.2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 x14ac:dyDescent="0.2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 x14ac:dyDescent="0.2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 x14ac:dyDescent="0.2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 x14ac:dyDescent="0.2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 x14ac:dyDescent="0.2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 x14ac:dyDescent="0.2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 x14ac:dyDescent="0.2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 x14ac:dyDescent="0.2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 x14ac:dyDescent="0.2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 x14ac:dyDescent="0.2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 x14ac:dyDescent="0.2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 x14ac:dyDescent="0.2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 x14ac:dyDescent="0.2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 x14ac:dyDescent="0.2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 x14ac:dyDescent="0.2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 x14ac:dyDescent="0.2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2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 x14ac:dyDescent="0.2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 x14ac:dyDescent="0.2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 x14ac:dyDescent="0.2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 x14ac:dyDescent="0.2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 x14ac:dyDescent="0.2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 x14ac:dyDescent="0.2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 x14ac:dyDescent="0.2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 x14ac:dyDescent="0.2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 x14ac:dyDescent="0.2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 x14ac:dyDescent="0.2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 x14ac:dyDescent="0.2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 x14ac:dyDescent="0.2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 x14ac:dyDescent="0.2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 x14ac:dyDescent="0.2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 x14ac:dyDescent="0.2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 x14ac:dyDescent="0.2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 x14ac:dyDescent="0.2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 x14ac:dyDescent="0.2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 x14ac:dyDescent="0.2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 x14ac:dyDescent="0.2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 x14ac:dyDescent="0.2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 x14ac:dyDescent="0.2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 x14ac:dyDescent="0.2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 x14ac:dyDescent="0.2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 x14ac:dyDescent="0.2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 x14ac:dyDescent="0.2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 x14ac:dyDescent="0.2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 x14ac:dyDescent="0.2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 x14ac:dyDescent="0.2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 x14ac:dyDescent="0.2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 x14ac:dyDescent="0.2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 x14ac:dyDescent="0.2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 x14ac:dyDescent="0.2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 x14ac:dyDescent="0.2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 x14ac:dyDescent="0.2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 x14ac:dyDescent="0.2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 x14ac:dyDescent="0.2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 x14ac:dyDescent="0.2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 x14ac:dyDescent="0.2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 x14ac:dyDescent="0.2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 x14ac:dyDescent="0.2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 x14ac:dyDescent="0.2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 x14ac:dyDescent="0.2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 x14ac:dyDescent="0.2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 x14ac:dyDescent="0.2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 x14ac:dyDescent="0.2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 x14ac:dyDescent="0.2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 x14ac:dyDescent="0.2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 x14ac:dyDescent="0.2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 x14ac:dyDescent="0.2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 x14ac:dyDescent="0.2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 x14ac:dyDescent="0.2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 x14ac:dyDescent="0.2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 x14ac:dyDescent="0.2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 x14ac:dyDescent="0.2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 x14ac:dyDescent="0.2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 x14ac:dyDescent="0.2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 x14ac:dyDescent="0.2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 x14ac:dyDescent="0.2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 x14ac:dyDescent="0.2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 x14ac:dyDescent="0.2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 x14ac:dyDescent="0.2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 x14ac:dyDescent="0.2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 x14ac:dyDescent="0.2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 x14ac:dyDescent="0.2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 x14ac:dyDescent="0.2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 x14ac:dyDescent="0.2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 x14ac:dyDescent="0.2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 x14ac:dyDescent="0.2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 x14ac:dyDescent="0.2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 x14ac:dyDescent="0.2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 x14ac:dyDescent="0.2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 x14ac:dyDescent="0.2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 x14ac:dyDescent="0.2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 x14ac:dyDescent="0.2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 x14ac:dyDescent="0.2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 x14ac:dyDescent="0.2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 x14ac:dyDescent="0.2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 x14ac:dyDescent="0.2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 x14ac:dyDescent="0.2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 x14ac:dyDescent="0.2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 x14ac:dyDescent="0.2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 x14ac:dyDescent="0.2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 x14ac:dyDescent="0.2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 x14ac:dyDescent="0.2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 x14ac:dyDescent="0.2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 x14ac:dyDescent="0.2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 x14ac:dyDescent="0.2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 x14ac:dyDescent="0.2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 x14ac:dyDescent="0.2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 x14ac:dyDescent="0.2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 x14ac:dyDescent="0.2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 x14ac:dyDescent="0.2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 x14ac:dyDescent="0.2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 x14ac:dyDescent="0.2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 x14ac:dyDescent="0.2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 x14ac:dyDescent="0.2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 x14ac:dyDescent="0.2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 x14ac:dyDescent="0.2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 x14ac:dyDescent="0.2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 x14ac:dyDescent="0.2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 x14ac:dyDescent="0.2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 x14ac:dyDescent="0.2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 x14ac:dyDescent="0.2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 x14ac:dyDescent="0.2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 x14ac:dyDescent="0.2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 x14ac:dyDescent="0.2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 x14ac:dyDescent="0.2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 x14ac:dyDescent="0.2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 x14ac:dyDescent="0.2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 x14ac:dyDescent="0.2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 x14ac:dyDescent="0.2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 x14ac:dyDescent="0.2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 x14ac:dyDescent="0.2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 x14ac:dyDescent="0.2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 x14ac:dyDescent="0.2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 x14ac:dyDescent="0.2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 x14ac:dyDescent="0.2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 x14ac:dyDescent="0.2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 x14ac:dyDescent="0.2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 x14ac:dyDescent="0.2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 x14ac:dyDescent="0.2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 x14ac:dyDescent="0.2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 x14ac:dyDescent="0.2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 x14ac:dyDescent="0.2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 x14ac:dyDescent="0.2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 x14ac:dyDescent="0.2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 x14ac:dyDescent="0.2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 x14ac:dyDescent="0.2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 x14ac:dyDescent="0.2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 x14ac:dyDescent="0.2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 x14ac:dyDescent="0.2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 x14ac:dyDescent="0.2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 x14ac:dyDescent="0.2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 x14ac:dyDescent="0.2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 x14ac:dyDescent="0.2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 x14ac:dyDescent="0.2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 x14ac:dyDescent="0.2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 x14ac:dyDescent="0.2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 x14ac:dyDescent="0.2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 x14ac:dyDescent="0.2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 x14ac:dyDescent="0.2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 x14ac:dyDescent="0.2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 x14ac:dyDescent="0.2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 x14ac:dyDescent="0.2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 x14ac:dyDescent="0.2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 x14ac:dyDescent="0.2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 x14ac:dyDescent="0.2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 x14ac:dyDescent="0.2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 x14ac:dyDescent="0.2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 x14ac:dyDescent="0.2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 x14ac:dyDescent="0.2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 x14ac:dyDescent="0.2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 x14ac:dyDescent="0.2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 x14ac:dyDescent="0.2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 x14ac:dyDescent="0.2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 x14ac:dyDescent="0.2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 x14ac:dyDescent="0.2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 x14ac:dyDescent="0.2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 x14ac:dyDescent="0.2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 x14ac:dyDescent="0.2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 x14ac:dyDescent="0.2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 x14ac:dyDescent="0.2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 x14ac:dyDescent="0.2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 x14ac:dyDescent="0.2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 x14ac:dyDescent="0.2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 x14ac:dyDescent="0.2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 x14ac:dyDescent="0.2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 x14ac:dyDescent="0.2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 x14ac:dyDescent="0.2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 x14ac:dyDescent="0.2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 x14ac:dyDescent="0.2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 x14ac:dyDescent="0.2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 x14ac:dyDescent="0.2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 x14ac:dyDescent="0.2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 x14ac:dyDescent="0.2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 x14ac:dyDescent="0.2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 x14ac:dyDescent="0.2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 x14ac:dyDescent="0.2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 x14ac:dyDescent="0.2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 x14ac:dyDescent="0.2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 x14ac:dyDescent="0.2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 x14ac:dyDescent="0.2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 x14ac:dyDescent="0.2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 x14ac:dyDescent="0.2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 x14ac:dyDescent="0.2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 x14ac:dyDescent="0.2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 x14ac:dyDescent="0.2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 x14ac:dyDescent="0.2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 x14ac:dyDescent="0.2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 x14ac:dyDescent="0.2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 x14ac:dyDescent="0.2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 x14ac:dyDescent="0.2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 x14ac:dyDescent="0.2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 x14ac:dyDescent="0.2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 x14ac:dyDescent="0.2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 x14ac:dyDescent="0.2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 x14ac:dyDescent="0.2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 x14ac:dyDescent="0.2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 x14ac:dyDescent="0.2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 x14ac:dyDescent="0.2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 x14ac:dyDescent="0.2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 x14ac:dyDescent="0.2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 x14ac:dyDescent="0.2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 x14ac:dyDescent="0.2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 x14ac:dyDescent="0.2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 x14ac:dyDescent="0.2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 x14ac:dyDescent="0.2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 x14ac:dyDescent="0.2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 x14ac:dyDescent="0.2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 x14ac:dyDescent="0.2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 x14ac:dyDescent="0.2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 x14ac:dyDescent="0.2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 x14ac:dyDescent="0.2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 x14ac:dyDescent="0.2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 x14ac:dyDescent="0.2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 x14ac:dyDescent="0.2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 x14ac:dyDescent="0.2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 x14ac:dyDescent="0.2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 x14ac:dyDescent="0.2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 x14ac:dyDescent="0.2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 x14ac:dyDescent="0.2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 x14ac:dyDescent="0.2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 x14ac:dyDescent="0.2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 x14ac:dyDescent="0.2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 x14ac:dyDescent="0.2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 x14ac:dyDescent="0.2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 x14ac:dyDescent="0.2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 x14ac:dyDescent="0.2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 x14ac:dyDescent="0.2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 x14ac:dyDescent="0.2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 x14ac:dyDescent="0.2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 x14ac:dyDescent="0.2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 x14ac:dyDescent="0.2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 x14ac:dyDescent="0.2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 x14ac:dyDescent="0.2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 x14ac:dyDescent="0.2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 x14ac:dyDescent="0.2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 x14ac:dyDescent="0.2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 x14ac:dyDescent="0.2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 x14ac:dyDescent="0.2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 x14ac:dyDescent="0.2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 x14ac:dyDescent="0.2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 x14ac:dyDescent="0.2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 x14ac:dyDescent="0.2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 x14ac:dyDescent="0.2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 x14ac:dyDescent="0.2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 x14ac:dyDescent="0.2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 x14ac:dyDescent="0.2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 x14ac:dyDescent="0.2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 x14ac:dyDescent="0.2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 x14ac:dyDescent="0.2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 x14ac:dyDescent="0.2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 x14ac:dyDescent="0.2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 x14ac:dyDescent="0.2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 x14ac:dyDescent="0.2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 x14ac:dyDescent="0.2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 x14ac:dyDescent="0.2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 x14ac:dyDescent="0.2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 x14ac:dyDescent="0.2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 x14ac:dyDescent="0.2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 x14ac:dyDescent="0.2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 x14ac:dyDescent="0.2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 x14ac:dyDescent="0.2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 x14ac:dyDescent="0.2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 x14ac:dyDescent="0.2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 x14ac:dyDescent="0.2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 x14ac:dyDescent="0.2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 x14ac:dyDescent="0.2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 x14ac:dyDescent="0.2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 x14ac:dyDescent="0.2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 x14ac:dyDescent="0.2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 x14ac:dyDescent="0.2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 x14ac:dyDescent="0.2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 x14ac:dyDescent="0.2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 x14ac:dyDescent="0.2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 x14ac:dyDescent="0.2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 x14ac:dyDescent="0.2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 x14ac:dyDescent="0.2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 x14ac:dyDescent="0.2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 x14ac:dyDescent="0.2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 x14ac:dyDescent="0.2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 x14ac:dyDescent="0.2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 x14ac:dyDescent="0.2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 x14ac:dyDescent="0.2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 x14ac:dyDescent="0.2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 x14ac:dyDescent="0.2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 x14ac:dyDescent="0.2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 x14ac:dyDescent="0.2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 x14ac:dyDescent="0.2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 x14ac:dyDescent="0.2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 x14ac:dyDescent="0.2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 x14ac:dyDescent="0.2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 x14ac:dyDescent="0.2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 x14ac:dyDescent="0.2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 x14ac:dyDescent="0.2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 x14ac:dyDescent="0.2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 x14ac:dyDescent="0.2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 x14ac:dyDescent="0.2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 x14ac:dyDescent="0.2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 x14ac:dyDescent="0.2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 x14ac:dyDescent="0.2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 x14ac:dyDescent="0.2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 x14ac:dyDescent="0.2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 x14ac:dyDescent="0.2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 x14ac:dyDescent="0.2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 x14ac:dyDescent="0.2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 x14ac:dyDescent="0.2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 x14ac:dyDescent="0.2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 x14ac:dyDescent="0.2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 x14ac:dyDescent="0.2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 x14ac:dyDescent="0.2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 x14ac:dyDescent="0.2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 x14ac:dyDescent="0.2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 x14ac:dyDescent="0.2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 x14ac:dyDescent="0.2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 x14ac:dyDescent="0.2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 x14ac:dyDescent="0.2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 x14ac:dyDescent="0.2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 x14ac:dyDescent="0.2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 x14ac:dyDescent="0.2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 x14ac:dyDescent="0.2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 x14ac:dyDescent="0.2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 x14ac:dyDescent="0.2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 x14ac:dyDescent="0.2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 x14ac:dyDescent="0.2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 x14ac:dyDescent="0.2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 x14ac:dyDescent="0.2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 x14ac:dyDescent="0.2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 x14ac:dyDescent="0.2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 x14ac:dyDescent="0.2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 x14ac:dyDescent="0.2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 x14ac:dyDescent="0.2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 x14ac:dyDescent="0.2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 x14ac:dyDescent="0.2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 x14ac:dyDescent="0.2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 x14ac:dyDescent="0.2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 x14ac:dyDescent="0.2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 x14ac:dyDescent="0.2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 x14ac:dyDescent="0.2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 x14ac:dyDescent="0.2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 x14ac:dyDescent="0.2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 x14ac:dyDescent="0.2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 x14ac:dyDescent="0.2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 x14ac:dyDescent="0.2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 x14ac:dyDescent="0.2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 x14ac:dyDescent="0.2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 x14ac:dyDescent="0.2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 x14ac:dyDescent="0.2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 x14ac:dyDescent="0.2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 x14ac:dyDescent="0.2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 x14ac:dyDescent="0.2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 x14ac:dyDescent="0.2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 x14ac:dyDescent="0.2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 x14ac:dyDescent="0.2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 x14ac:dyDescent="0.2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 x14ac:dyDescent="0.2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 x14ac:dyDescent="0.2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 x14ac:dyDescent="0.2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 x14ac:dyDescent="0.2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 x14ac:dyDescent="0.2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 x14ac:dyDescent="0.2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 x14ac:dyDescent="0.2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 x14ac:dyDescent="0.2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 x14ac:dyDescent="0.2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 x14ac:dyDescent="0.2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 x14ac:dyDescent="0.2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 x14ac:dyDescent="0.2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 x14ac:dyDescent="0.2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 x14ac:dyDescent="0.2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 x14ac:dyDescent="0.2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 x14ac:dyDescent="0.2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 x14ac:dyDescent="0.2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 x14ac:dyDescent="0.2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 x14ac:dyDescent="0.2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 x14ac:dyDescent="0.2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 x14ac:dyDescent="0.2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 x14ac:dyDescent="0.2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 x14ac:dyDescent="0.2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 x14ac:dyDescent="0.2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 x14ac:dyDescent="0.2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 x14ac:dyDescent="0.2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 x14ac:dyDescent="0.2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 x14ac:dyDescent="0.2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 x14ac:dyDescent="0.2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 x14ac:dyDescent="0.2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 x14ac:dyDescent="0.2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 x14ac:dyDescent="0.2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 x14ac:dyDescent="0.2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 x14ac:dyDescent="0.2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 x14ac:dyDescent="0.2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 x14ac:dyDescent="0.2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 x14ac:dyDescent="0.2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 x14ac:dyDescent="0.2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 x14ac:dyDescent="0.2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 x14ac:dyDescent="0.2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 x14ac:dyDescent="0.2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 x14ac:dyDescent="0.2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 x14ac:dyDescent="0.2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 x14ac:dyDescent="0.2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 x14ac:dyDescent="0.2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 x14ac:dyDescent="0.2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 x14ac:dyDescent="0.2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 x14ac:dyDescent="0.2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 x14ac:dyDescent="0.2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 x14ac:dyDescent="0.2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 x14ac:dyDescent="0.2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 x14ac:dyDescent="0.2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 x14ac:dyDescent="0.2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 x14ac:dyDescent="0.2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 x14ac:dyDescent="0.2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 x14ac:dyDescent="0.2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 x14ac:dyDescent="0.2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 x14ac:dyDescent="0.2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 x14ac:dyDescent="0.2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 x14ac:dyDescent="0.2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 x14ac:dyDescent="0.2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 x14ac:dyDescent="0.2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 x14ac:dyDescent="0.2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 x14ac:dyDescent="0.2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 x14ac:dyDescent="0.2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 x14ac:dyDescent="0.2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 x14ac:dyDescent="0.2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 x14ac:dyDescent="0.2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 x14ac:dyDescent="0.2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 x14ac:dyDescent="0.2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 x14ac:dyDescent="0.2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 x14ac:dyDescent="0.2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 x14ac:dyDescent="0.2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 x14ac:dyDescent="0.2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 x14ac:dyDescent="0.2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 x14ac:dyDescent="0.2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 x14ac:dyDescent="0.2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 x14ac:dyDescent="0.2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 x14ac:dyDescent="0.2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 x14ac:dyDescent="0.2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 x14ac:dyDescent="0.2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 x14ac:dyDescent="0.2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 x14ac:dyDescent="0.2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 x14ac:dyDescent="0.2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 x14ac:dyDescent="0.2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 x14ac:dyDescent="0.2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 x14ac:dyDescent="0.2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 x14ac:dyDescent="0.2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 x14ac:dyDescent="0.2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 x14ac:dyDescent="0.2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 x14ac:dyDescent="0.2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 x14ac:dyDescent="0.2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 x14ac:dyDescent="0.2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 x14ac:dyDescent="0.2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 x14ac:dyDescent="0.2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 x14ac:dyDescent="0.2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 x14ac:dyDescent="0.2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 x14ac:dyDescent="0.2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 x14ac:dyDescent="0.2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 x14ac:dyDescent="0.2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 x14ac:dyDescent="0.2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 x14ac:dyDescent="0.2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 x14ac:dyDescent="0.2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 x14ac:dyDescent="0.2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 x14ac:dyDescent="0.2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 x14ac:dyDescent="0.2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 x14ac:dyDescent="0.2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 x14ac:dyDescent="0.2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 x14ac:dyDescent="0.2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 x14ac:dyDescent="0.2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 x14ac:dyDescent="0.2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 x14ac:dyDescent="0.2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 x14ac:dyDescent="0.2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 x14ac:dyDescent="0.2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 x14ac:dyDescent="0.2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 x14ac:dyDescent="0.2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 x14ac:dyDescent="0.2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 x14ac:dyDescent="0.2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 x14ac:dyDescent="0.2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 x14ac:dyDescent="0.2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 x14ac:dyDescent="0.2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 x14ac:dyDescent="0.2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 x14ac:dyDescent="0.2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 x14ac:dyDescent="0.2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 x14ac:dyDescent="0.2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 x14ac:dyDescent="0.2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 x14ac:dyDescent="0.2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 x14ac:dyDescent="0.2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 x14ac:dyDescent="0.2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 x14ac:dyDescent="0.2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 x14ac:dyDescent="0.2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 x14ac:dyDescent="0.2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 x14ac:dyDescent="0.2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 x14ac:dyDescent="0.2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 x14ac:dyDescent="0.2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 x14ac:dyDescent="0.2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 x14ac:dyDescent="0.2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 x14ac:dyDescent="0.2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 x14ac:dyDescent="0.2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 x14ac:dyDescent="0.2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 x14ac:dyDescent="0.2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 x14ac:dyDescent="0.2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 x14ac:dyDescent="0.2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 x14ac:dyDescent="0.2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 x14ac:dyDescent="0.2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 x14ac:dyDescent="0.2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 x14ac:dyDescent="0.2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 x14ac:dyDescent="0.2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 x14ac:dyDescent="0.2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 x14ac:dyDescent="0.2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 x14ac:dyDescent="0.2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 x14ac:dyDescent="0.2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 x14ac:dyDescent="0.2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 x14ac:dyDescent="0.2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 x14ac:dyDescent="0.2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 x14ac:dyDescent="0.2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 x14ac:dyDescent="0.2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 x14ac:dyDescent="0.2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 x14ac:dyDescent="0.2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 x14ac:dyDescent="0.2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 x14ac:dyDescent="0.2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 x14ac:dyDescent="0.2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 x14ac:dyDescent="0.2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 x14ac:dyDescent="0.2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 x14ac:dyDescent="0.2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 x14ac:dyDescent="0.2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 x14ac:dyDescent="0.2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 x14ac:dyDescent="0.2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 x14ac:dyDescent="0.2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 x14ac:dyDescent="0.2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 x14ac:dyDescent="0.2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 x14ac:dyDescent="0.2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 x14ac:dyDescent="0.2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 x14ac:dyDescent="0.2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 x14ac:dyDescent="0.2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 x14ac:dyDescent="0.2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 x14ac:dyDescent="0.2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 x14ac:dyDescent="0.2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 x14ac:dyDescent="0.2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 x14ac:dyDescent="0.2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 x14ac:dyDescent="0.2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 x14ac:dyDescent="0.2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 x14ac:dyDescent="0.2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 x14ac:dyDescent="0.2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 x14ac:dyDescent="0.2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 x14ac:dyDescent="0.2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 x14ac:dyDescent="0.2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 x14ac:dyDescent="0.2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 x14ac:dyDescent="0.2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 x14ac:dyDescent="0.2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 x14ac:dyDescent="0.2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 x14ac:dyDescent="0.2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 x14ac:dyDescent="0.2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 x14ac:dyDescent="0.2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 x14ac:dyDescent="0.2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 x14ac:dyDescent="0.2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 x14ac:dyDescent="0.2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 x14ac:dyDescent="0.2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 x14ac:dyDescent="0.2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 x14ac:dyDescent="0.2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 x14ac:dyDescent="0.2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 x14ac:dyDescent="0.2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 x14ac:dyDescent="0.2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 x14ac:dyDescent="0.2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 x14ac:dyDescent="0.2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 x14ac:dyDescent="0.2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 x14ac:dyDescent="0.2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 x14ac:dyDescent="0.2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 x14ac:dyDescent="0.2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 x14ac:dyDescent="0.2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 x14ac:dyDescent="0.2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 x14ac:dyDescent="0.2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 x14ac:dyDescent="0.2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 x14ac:dyDescent="0.2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 x14ac:dyDescent="0.2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 x14ac:dyDescent="0.2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 x14ac:dyDescent="0.2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 x14ac:dyDescent="0.2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 x14ac:dyDescent="0.2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 x14ac:dyDescent="0.2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 x14ac:dyDescent="0.2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 x14ac:dyDescent="0.2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 x14ac:dyDescent="0.2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 x14ac:dyDescent="0.2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 x14ac:dyDescent="0.2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 x14ac:dyDescent="0.2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 x14ac:dyDescent="0.2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 x14ac:dyDescent="0.2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 x14ac:dyDescent="0.2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 x14ac:dyDescent="0.2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 x14ac:dyDescent="0.2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 x14ac:dyDescent="0.2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 x14ac:dyDescent="0.2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 x14ac:dyDescent="0.2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 x14ac:dyDescent="0.2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 x14ac:dyDescent="0.2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I1" zoomScale="90" zoomScaleNormal="90" workbookViewId="0">
      <selection activeCell="Y20" sqref="Y20"/>
    </sheetView>
  </sheetViews>
  <sheetFormatPr baseColWidth="10" defaultColWidth="8.83203125" defaultRowHeight="15" x14ac:dyDescent="0.2"/>
  <cols>
    <col min="6" max="6" width="15.1640625" bestFit="1" customWidth="1"/>
    <col min="12" max="12" width="14.6640625" bestFit="1" customWidth="1"/>
    <col min="13" max="13" width="15.1640625" bestFit="1" customWidth="1"/>
    <col min="23" max="23" width="12.1640625" customWidth="1"/>
    <col min="24" max="24" width="12.33203125" customWidth="1"/>
    <col min="25" max="25" width="14" customWidth="1"/>
  </cols>
  <sheetData>
    <row r="1" spans="1:25" ht="17" thickBot="1" x14ac:dyDescent="0.25">
      <c r="A1" s="570" t="s">
        <v>1087</v>
      </c>
      <c r="B1" s="571"/>
      <c r="C1" s="572"/>
      <c r="L1" s="570" t="s">
        <v>1088</v>
      </c>
      <c r="M1" s="571"/>
      <c r="N1" s="572"/>
      <c r="W1" s="570" t="s">
        <v>1128</v>
      </c>
      <c r="X1" s="571"/>
      <c r="Y1" s="572"/>
    </row>
    <row r="2" spans="1:25" ht="17" thickBot="1" x14ac:dyDescent="0.25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 x14ac:dyDescent="0.2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 x14ac:dyDescent="0.2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6" thickBot="1" x14ac:dyDescent="0.25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 ht="16" thickBot="1" x14ac:dyDescent="0.25">
      <c r="A6" s="171">
        <v>3</v>
      </c>
      <c r="B6" s="159">
        <v>9.8000000000000004E-2</v>
      </c>
      <c r="C6" s="172">
        <f t="shared" ref="C6:C13" si="3">B6/9.8</f>
        <v>0.01</v>
      </c>
      <c r="L6" s="215">
        <f t="shared" ref="L6:L13" si="4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5">W5+1</f>
        <v>3</v>
      </c>
      <c r="X6" s="214">
        <v>0.04</v>
      </c>
      <c r="Y6" s="217">
        <f t="shared" si="2"/>
        <v>4.081632653061224E-3</v>
      </c>
    </row>
    <row r="7" spans="1:25" ht="16" thickBot="1" x14ac:dyDescent="0.25">
      <c r="A7" s="171">
        <f>A6+1</f>
        <v>4</v>
      </c>
      <c r="B7" s="159">
        <v>9.8000000000000004E-2</v>
      </c>
      <c r="C7" s="172">
        <f t="shared" si="3"/>
        <v>0.01</v>
      </c>
      <c r="L7" s="215">
        <f t="shared" si="4"/>
        <v>4</v>
      </c>
      <c r="M7" s="214">
        <v>8.5000000000000006E-2</v>
      </c>
      <c r="N7" s="217">
        <f t="shared" si="1"/>
        <v>8.673469387755102E-3</v>
      </c>
      <c r="W7" s="215">
        <f t="shared" si="5"/>
        <v>4</v>
      </c>
      <c r="X7" s="214">
        <v>0.04</v>
      </c>
      <c r="Y7" s="217">
        <f t="shared" si="2"/>
        <v>4.081632653061224E-3</v>
      </c>
    </row>
    <row r="8" spans="1:25" ht="16" thickBot="1" x14ac:dyDescent="0.25">
      <c r="A8" s="171">
        <f t="shared" ref="A8:A13" si="6">A7+1</f>
        <v>5</v>
      </c>
      <c r="B8" s="159">
        <v>9.8000000000000004E-2</v>
      </c>
      <c r="C8" s="172">
        <f t="shared" si="3"/>
        <v>0.01</v>
      </c>
      <c r="L8" s="215">
        <f t="shared" si="4"/>
        <v>5</v>
      </c>
      <c r="M8" s="214">
        <v>9.8000000000000004E-2</v>
      </c>
      <c r="N8" s="217">
        <f t="shared" si="1"/>
        <v>0.01</v>
      </c>
      <c r="W8" s="215">
        <f t="shared" si="5"/>
        <v>5</v>
      </c>
      <c r="X8" s="214">
        <v>0.06</v>
      </c>
      <c r="Y8" s="217">
        <f t="shared" si="2"/>
        <v>6.1224489795918364E-3</v>
      </c>
    </row>
    <row r="9" spans="1:25" ht="16" thickBot="1" x14ac:dyDescent="0.25">
      <c r="A9" s="171">
        <f t="shared" si="6"/>
        <v>6</v>
      </c>
      <c r="B9" s="159">
        <v>9.8000000000000004E-2</v>
      </c>
      <c r="C9" s="172">
        <f t="shared" si="3"/>
        <v>0.01</v>
      </c>
      <c r="L9" s="215">
        <f t="shared" si="4"/>
        <v>6</v>
      </c>
      <c r="M9" s="214">
        <v>0.09</v>
      </c>
      <c r="N9" s="217">
        <f t="shared" si="1"/>
        <v>9.1836734693877542E-3</v>
      </c>
      <c r="W9" s="215">
        <f t="shared" si="5"/>
        <v>6</v>
      </c>
      <c r="X9" s="214">
        <v>0.06</v>
      </c>
      <c r="Y9" s="217">
        <f t="shared" si="2"/>
        <v>6.1224489795918364E-3</v>
      </c>
    </row>
    <row r="10" spans="1:25" ht="16" thickBot="1" x14ac:dyDescent="0.25">
      <c r="A10" s="171">
        <f t="shared" si="6"/>
        <v>7</v>
      </c>
      <c r="B10" s="159">
        <v>9.8000000000000004E-2</v>
      </c>
      <c r="C10" s="172">
        <f t="shared" si="3"/>
        <v>0.01</v>
      </c>
      <c r="L10" s="215">
        <f t="shared" si="4"/>
        <v>7</v>
      </c>
      <c r="M10" s="214">
        <v>7.0000000000000007E-2</v>
      </c>
      <c r="N10" s="217">
        <f t="shared" si="1"/>
        <v>7.1428571428571426E-3</v>
      </c>
      <c r="W10" s="215">
        <f t="shared" si="5"/>
        <v>7</v>
      </c>
      <c r="X10" s="214">
        <v>0.08</v>
      </c>
      <c r="Y10" s="217">
        <f t="shared" si="2"/>
        <v>8.163265306122448E-3</v>
      </c>
    </row>
    <row r="11" spans="1:25" ht="16" thickBot="1" x14ac:dyDescent="0.25">
      <c r="A11" s="171">
        <f t="shared" si="6"/>
        <v>8</v>
      </c>
      <c r="B11" s="159">
        <v>9.8000000000000004E-2</v>
      </c>
      <c r="C11" s="172">
        <f t="shared" si="3"/>
        <v>0.01</v>
      </c>
      <c r="L11" s="215">
        <f t="shared" si="4"/>
        <v>8</v>
      </c>
      <c r="M11" s="214">
        <v>0.05</v>
      </c>
      <c r="N11" s="217">
        <f t="shared" si="1"/>
        <v>5.1020408163265302E-3</v>
      </c>
      <c r="W11" s="215">
        <f t="shared" si="5"/>
        <v>8</v>
      </c>
      <c r="X11" s="214">
        <v>0.08</v>
      </c>
      <c r="Y11" s="217">
        <f t="shared" si="2"/>
        <v>8.163265306122448E-3</v>
      </c>
    </row>
    <row r="12" spans="1:25" ht="16" thickBot="1" x14ac:dyDescent="0.25">
      <c r="A12" s="171">
        <f t="shared" si="6"/>
        <v>9</v>
      </c>
      <c r="B12" s="159">
        <v>9.8000000000000004E-2</v>
      </c>
      <c r="C12" s="172">
        <f t="shared" si="3"/>
        <v>0.01</v>
      </c>
      <c r="L12" s="215">
        <f t="shared" si="4"/>
        <v>9</v>
      </c>
      <c r="M12" s="214">
        <v>0.03</v>
      </c>
      <c r="N12" s="217">
        <f t="shared" si="1"/>
        <v>3.0612244897959182E-3</v>
      </c>
      <c r="W12" s="215">
        <f t="shared" si="5"/>
        <v>9</v>
      </c>
      <c r="X12" s="214">
        <v>9.8000000000000004E-2</v>
      </c>
      <c r="Y12" s="217">
        <f t="shared" si="2"/>
        <v>0.01</v>
      </c>
    </row>
    <row r="13" spans="1:25" ht="16" thickBot="1" x14ac:dyDescent="0.25">
      <c r="A13" s="171">
        <f t="shared" si="6"/>
        <v>10</v>
      </c>
      <c r="B13" s="159">
        <v>9.8000000000000004E-2</v>
      </c>
      <c r="C13" s="172">
        <f t="shared" si="3"/>
        <v>0.01</v>
      </c>
      <c r="L13" s="215">
        <f t="shared" si="4"/>
        <v>10</v>
      </c>
      <c r="M13" s="159">
        <v>0</v>
      </c>
      <c r="N13" s="218">
        <f t="shared" si="1"/>
        <v>0</v>
      </c>
      <c r="W13" s="215">
        <f t="shared" si="5"/>
        <v>10</v>
      </c>
      <c r="X13" s="159">
        <v>9.8000000000000004E-2</v>
      </c>
      <c r="Y13" s="218">
        <f t="shared" si="2"/>
        <v>0.01</v>
      </c>
    </row>
    <row r="16" spans="1:25" ht="16" thickBot="1" x14ac:dyDescent="0.25">
      <c r="L16" t="s">
        <v>1075</v>
      </c>
    </row>
    <row r="17" spans="1:13" ht="16" thickBot="1" x14ac:dyDescent="0.25">
      <c r="D17" s="524" t="s">
        <v>1078</v>
      </c>
      <c r="E17" s="527"/>
      <c r="F17" s="573"/>
      <c r="G17" s="574"/>
    </row>
    <row r="18" spans="1:13" ht="18" thickBot="1" x14ac:dyDescent="0.25">
      <c r="A18" s="471" t="s">
        <v>1081</v>
      </c>
      <c r="B18" s="470"/>
      <c r="C18" s="470"/>
      <c r="F18" s="581" t="s">
        <v>1086</v>
      </c>
      <c r="G18" s="582"/>
      <c r="H18" s="583"/>
    </row>
    <row r="19" spans="1:13" ht="18" thickBot="1" x14ac:dyDescent="0.25">
      <c r="A19" s="201" t="s">
        <v>790</v>
      </c>
      <c r="B19" s="186" t="s">
        <v>950</v>
      </c>
      <c r="C19" s="180" t="s">
        <v>951</v>
      </c>
      <c r="D19" s="470"/>
      <c r="E19" s="470"/>
      <c r="F19" s="472"/>
      <c r="H19" s="575" t="s">
        <v>1082</v>
      </c>
      <c r="I19" s="576"/>
      <c r="J19" s="576"/>
      <c r="K19" s="576"/>
      <c r="L19" s="576"/>
      <c r="M19" s="577"/>
    </row>
    <row r="20" spans="1:13" ht="16" thickBot="1" x14ac:dyDescent="0.25">
      <c r="A20" s="202" t="s">
        <v>928</v>
      </c>
      <c r="B20" s="199">
        <f>'Valori Accelerazioni SAP'!G6</f>
        <v>1.001E-2</v>
      </c>
      <c r="C20" s="156">
        <f>'Valori Accelerazioni SAP'!G8</f>
        <v>-2.6429999999999999E-2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6" x14ac:dyDescent="0.2">
      <c r="A21" s="203" t="s">
        <v>929</v>
      </c>
      <c r="B21" s="184">
        <f>'Valori Accelerazioni SAP'!G12</f>
        <v>1.0120000000000001E-2</v>
      </c>
      <c r="C21" s="185">
        <f>'Valori Accelerazioni SAP'!G14</f>
        <v>-2.63E-2</v>
      </c>
      <c r="D21" s="183">
        <f>'Valori Accelerazioni SAP'!G10</f>
        <v>1.001E-2</v>
      </c>
      <c r="E21" s="198" cm="1">
        <f t="array" ref="E21">MAX(ABS(B21:D21))</f>
        <v>2.63E-2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6" x14ac:dyDescent="0.2">
      <c r="A22" s="203" t="s">
        <v>930</v>
      </c>
      <c r="B22" s="184">
        <f>'Valori Accelerazioni SAP'!G18</f>
        <v>1.0200000000000001E-2</v>
      </c>
      <c r="C22" s="185">
        <f>'Valori Accelerazioni SAP'!G20</f>
        <v>-2.6190000000000001E-2</v>
      </c>
      <c r="D22" s="179">
        <f>'Valori Accelerazioni SAP'!G16</f>
        <v>1.01E-2</v>
      </c>
      <c r="E22" s="194" cm="1">
        <f t="array" ref="E22">MAX(ABS(B22:D22))</f>
        <v>2.6190000000000001E-2</v>
      </c>
      <c r="F22" s="206" t="str">
        <f t="shared" ref="F22:F42" si="7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8">IF(L22&lt;0.5, "MASSIMO")</f>
        <v>MASSIMO</v>
      </c>
    </row>
    <row r="23" spans="1:13" ht="16" x14ac:dyDescent="0.2">
      <c r="A23" s="203" t="s">
        <v>931</v>
      </c>
      <c r="B23" s="184">
        <f>'Valori Accelerazioni SAP'!G24</f>
        <v>1.027E-2</v>
      </c>
      <c r="C23" s="185">
        <f>'Valori Accelerazioni SAP'!G26</f>
        <v>-2.6100000000000002E-2</v>
      </c>
      <c r="D23" s="179">
        <f>'Valori Accelerazioni SAP'!G22</f>
        <v>1.017E-2</v>
      </c>
      <c r="E23" s="194" cm="1">
        <f t="array" ref="E23">MAX(ABS(B23:D23))</f>
        <v>2.6100000000000002E-2</v>
      </c>
      <c r="F23" s="206" t="str">
        <f t="shared" si="7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8"/>
        <v>MASSIMO</v>
      </c>
    </row>
    <row r="24" spans="1:13" ht="16" x14ac:dyDescent="0.2">
      <c r="A24" s="203" t="s">
        <v>932</v>
      </c>
      <c r="B24" s="184">
        <f>'Valori Accelerazioni SAP'!G30</f>
        <v>1.0279999999999999E-2</v>
      </c>
      <c r="C24" s="185">
        <f>'Valori Accelerazioni SAP'!G32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7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8"/>
        <v>MASSIMO</v>
      </c>
    </row>
    <row r="25" spans="1:13" ht="16" x14ac:dyDescent="0.2">
      <c r="A25" s="203" t="s">
        <v>933</v>
      </c>
      <c r="B25" s="184">
        <f>'Valori Accelerazioni SAP'!G36</f>
        <v>1.022E-2</v>
      </c>
      <c r="C25" s="185">
        <f>'Valori Accelerazioni SAP'!G38</f>
        <v>-2.6190000000000001E-2</v>
      </c>
      <c r="D25" s="179">
        <f>'Valori Accelerazioni SAP'!G34</f>
        <v>1.022E-2</v>
      </c>
      <c r="E25" s="194" cm="1">
        <f t="array" ref="E25">MAX(ABS(B25:D25))</f>
        <v>2.6190000000000001E-2</v>
      </c>
      <c r="F25" s="206" t="str">
        <f t="shared" si="7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8"/>
        <v>MASSIMO</v>
      </c>
    </row>
    <row r="26" spans="1:13" ht="16" x14ac:dyDescent="0.2">
      <c r="A26" s="203" t="s">
        <v>934</v>
      </c>
      <c r="B26" s="184">
        <f>'Valori Accelerazioni SAP'!G42</f>
        <v>1.0120000000000001E-2</v>
      </c>
      <c r="C26" s="185">
        <f>'Valori Accelerazioni SAP'!G44</f>
        <v>-2.632E-2</v>
      </c>
      <c r="D26" s="179">
        <f>'Valori Accelerazioni SAP'!G40</f>
        <v>1.0160000000000001E-2</v>
      </c>
      <c r="E26" s="194" cm="1">
        <f t="array" ref="E26">MAX(ABS(B26:D26))</f>
        <v>2.632E-2</v>
      </c>
      <c r="F26" s="206" t="str">
        <f t="shared" si="7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8"/>
        <v>MASSIMO</v>
      </c>
    </row>
    <row r="27" spans="1:13" ht="16" x14ac:dyDescent="0.2">
      <c r="A27" s="203" t="s">
        <v>935</v>
      </c>
      <c r="B27" s="184">
        <f>'Valori Accelerazioni SAP'!G48</f>
        <v>1.0059999999999999E-2</v>
      </c>
      <c r="C27" s="185">
        <f>'Valori Accelerazioni SAP'!G50</f>
        <v>-2.639E-2</v>
      </c>
      <c r="D27" s="179">
        <f>'Valori Accelerazioni SAP'!G46</f>
        <v>1.0070000000000001E-2</v>
      </c>
      <c r="E27" s="194" cm="1">
        <f t="array" ref="E27">MAX(ABS(B27:D27))</f>
        <v>2.639E-2</v>
      </c>
      <c r="F27" s="206" t="str">
        <f t="shared" si="7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8"/>
        <v>MASSIMO</v>
      </c>
    </row>
    <row r="28" spans="1:13" ht="16" x14ac:dyDescent="0.2">
      <c r="A28" s="203" t="s">
        <v>936</v>
      </c>
      <c r="B28" s="184">
        <f>'Valori Accelerazioni SAP'!G54</f>
        <v>1.008E-2</v>
      </c>
      <c r="C28" s="185">
        <f>'Valori Accelerazioni SAP'!G56</f>
        <v>-2.632E-2</v>
      </c>
      <c r="D28" s="179">
        <f>'Valori Accelerazioni SAP'!G52</f>
        <v>1.0030000000000001E-2</v>
      </c>
      <c r="E28" s="194" cm="1">
        <f t="array" ref="E28">MAX(ABS(B28:D28))</f>
        <v>2.632E-2</v>
      </c>
      <c r="F28" s="206" t="str">
        <f t="shared" si="7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8"/>
        <v>MASSIMO</v>
      </c>
    </row>
    <row r="29" spans="1:13" ht="16" x14ac:dyDescent="0.2">
      <c r="A29" s="203" t="s">
        <v>937</v>
      </c>
      <c r="B29" s="184">
        <f>'Valori Accelerazioni SAP'!G60</f>
        <v>1.0149999999999999E-2</v>
      </c>
      <c r="C29" s="185">
        <f>'Valori Accelerazioni SAP'!G62</f>
        <v>-2.622E-2</v>
      </c>
      <c r="D29" s="179">
        <f>'Valori Accelerazioni SAP'!G58</f>
        <v>1.009E-2</v>
      </c>
      <c r="E29" s="194" cm="1">
        <f t="array" ref="E29">MAX(ABS(B29:D29))</f>
        <v>2.622E-2</v>
      </c>
      <c r="F29" s="206" t="str">
        <f t="shared" si="7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8"/>
        <v>MASSIMO</v>
      </c>
    </row>
    <row r="30" spans="1:13" ht="16" x14ac:dyDescent="0.2">
      <c r="A30" s="203" t="s">
        <v>938</v>
      </c>
      <c r="B30" s="184">
        <f>'Valori Accelerazioni SAP'!G66</f>
        <v>1.017E-2</v>
      </c>
      <c r="C30" s="185">
        <f>'Valori Accelerazioni SAP'!G68</f>
        <v>-2.6179999999999998E-2</v>
      </c>
      <c r="D30" s="179">
        <f>'Valori Accelerazioni SAP'!G64</f>
        <v>1.017E-2</v>
      </c>
      <c r="E30" s="194" cm="1">
        <f t="array" ref="E30">MAX(ABS(B30:D30))</f>
        <v>2.6179999999999998E-2</v>
      </c>
      <c r="F30" s="206" t="str">
        <f t="shared" si="7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8"/>
        <v>MASSIMO</v>
      </c>
    </row>
    <row r="31" spans="1:13" ht="16" x14ac:dyDescent="0.2">
      <c r="A31" s="203" t="s">
        <v>939</v>
      </c>
      <c r="B31" s="184">
        <f>'Valori Accelerazioni SAP'!G72</f>
        <v>1.017E-2</v>
      </c>
      <c r="C31" s="185">
        <f>'Valori Accelerazioni SAP'!G74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7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8"/>
        <v>MASSIMO</v>
      </c>
    </row>
    <row r="32" spans="1:13" ht="16" x14ac:dyDescent="0.2">
      <c r="A32" s="203" t="s">
        <v>940</v>
      </c>
      <c r="B32" s="184">
        <f>'Valori Accelerazioni SAP'!G78</f>
        <v>1.0149999999999999E-2</v>
      </c>
      <c r="C32" s="185">
        <f>'Valori Accelerazioni SAP'!G80</f>
        <v>-2.622E-2</v>
      </c>
      <c r="D32" s="179">
        <f>'Valori Accelerazioni SAP'!G76</f>
        <v>1.0200000000000001E-2</v>
      </c>
      <c r="E32" s="194" cm="1">
        <f t="array" ref="E32">MAX(ABS(B32:D32))</f>
        <v>2.622E-2</v>
      </c>
      <c r="F32" s="206" t="str">
        <f t="shared" si="7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8"/>
        <v>MASSIMO</v>
      </c>
    </row>
    <row r="33" spans="1:13" ht="16" x14ac:dyDescent="0.2">
      <c r="A33" s="203" t="s">
        <v>941</v>
      </c>
      <c r="B33" s="184">
        <f>'Valori Accelerazioni SAP'!G84</f>
        <v>1.008E-2</v>
      </c>
      <c r="C33" s="185">
        <f>'Valori Accelerazioni SAP'!G86</f>
        <v>-2.632E-2</v>
      </c>
      <c r="D33" s="179">
        <f>'Valori Accelerazioni SAP'!G82</f>
        <v>1.017E-2</v>
      </c>
      <c r="E33" s="194" cm="1">
        <f t="array" ref="E33">MAX(ABS(B33:D33))</f>
        <v>2.632E-2</v>
      </c>
      <c r="F33" s="206" t="str">
        <f t="shared" si="7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8"/>
        <v>MASSIMO</v>
      </c>
    </row>
    <row r="34" spans="1:13" ht="16" x14ac:dyDescent="0.2">
      <c r="A34" s="203" t="s">
        <v>942</v>
      </c>
      <c r="B34" s="184">
        <f>'Valori Accelerazioni SAP'!G90</f>
        <v>1.0059999999999999E-2</v>
      </c>
      <c r="C34" s="185">
        <f>'Valori Accelerazioni SAP'!G92</f>
        <v>-2.639E-2</v>
      </c>
      <c r="D34" s="179">
        <f>'Valori Accelerazioni SAP'!G88</f>
        <v>1.009E-2</v>
      </c>
      <c r="E34" s="194" cm="1">
        <f t="array" ref="E34">MAX(ABS(B34:D34))</f>
        <v>2.639E-2</v>
      </c>
      <c r="F34" s="206" t="str">
        <f t="shared" si="7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8"/>
        <v>MASSIMO</v>
      </c>
    </row>
    <row r="35" spans="1:13" ht="16" x14ac:dyDescent="0.2">
      <c r="A35" s="203" t="s">
        <v>943</v>
      </c>
      <c r="B35" s="184">
        <f>'Valori Accelerazioni SAP'!G96</f>
        <v>1.0120000000000001E-2</v>
      </c>
      <c r="C35" s="185">
        <f>'Valori Accelerazioni SAP'!G98</f>
        <v>-2.632E-2</v>
      </c>
      <c r="D35" s="179">
        <f>'Valori Accelerazioni SAP'!G94</f>
        <v>1.0030000000000001E-2</v>
      </c>
      <c r="E35" s="194" cm="1">
        <f t="array" ref="E35">MAX(ABS(B35:D35))</f>
        <v>2.632E-2</v>
      </c>
      <c r="F35" s="206" t="str">
        <f t="shared" si="7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8"/>
        <v>MASSIMO</v>
      </c>
    </row>
    <row r="36" spans="1:13" ht="16" x14ac:dyDescent="0.2">
      <c r="A36" s="203" t="s">
        <v>944</v>
      </c>
      <c r="B36" s="184">
        <f>'Valori Accelerazioni SAP'!G102</f>
        <v>1.022E-2</v>
      </c>
      <c r="C36" s="185">
        <f>'Valori Accelerazioni SAP'!G104</f>
        <v>-2.6190000000000001E-2</v>
      </c>
      <c r="D36" s="179">
        <f>'Valori Accelerazioni SAP'!G100</f>
        <v>1.0070000000000001E-2</v>
      </c>
      <c r="E36" s="194" cm="1">
        <f t="array" ref="E36">MAX(ABS(B36:D36))</f>
        <v>2.6190000000000001E-2</v>
      </c>
      <c r="F36" s="206" t="str">
        <f t="shared" si="7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8"/>
        <v>MASSIMO</v>
      </c>
    </row>
    <row r="37" spans="1:13" ht="16" x14ac:dyDescent="0.2">
      <c r="A37" s="203" t="s">
        <v>945</v>
      </c>
      <c r="B37" s="184">
        <f>'Valori Accelerazioni SAP'!G108</f>
        <v>1.0279999999999999E-2</v>
      </c>
      <c r="C37" s="185">
        <f>'Valori Accelerazioni SAP'!G110</f>
        <v>-2.6100000000000002E-2</v>
      </c>
      <c r="D37" s="179">
        <f>'Valori Accelerazioni SAP'!G106</f>
        <v>1.0160000000000001E-2</v>
      </c>
      <c r="E37" s="194" cm="1">
        <f t="array" ref="E37">MAX(ABS(B37:D37))</f>
        <v>2.6100000000000002E-2</v>
      </c>
      <c r="F37" s="206" t="str">
        <f t="shared" si="7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8"/>
        <v>MASSIMO</v>
      </c>
    </row>
    <row r="38" spans="1:13" ht="16" x14ac:dyDescent="0.2">
      <c r="A38" s="203" t="s">
        <v>946</v>
      </c>
      <c r="B38" s="184">
        <f>'Valori Accelerazioni SAP'!G114</f>
        <v>1.027E-2</v>
      </c>
      <c r="C38" s="185">
        <f>'Valori Accelerazioni SAP'!G116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7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8"/>
        <v>MASSIMO</v>
      </c>
    </row>
    <row r="39" spans="1:13" ht="16" x14ac:dyDescent="0.2">
      <c r="A39" s="203" t="s">
        <v>947</v>
      </c>
      <c r="B39" s="184">
        <f>'Valori Accelerazioni SAP'!G120</f>
        <v>1.0200000000000001E-2</v>
      </c>
      <c r="C39" s="185">
        <f>'Valori Accelerazioni SAP'!G122</f>
        <v>-2.6190000000000001E-2</v>
      </c>
      <c r="D39" s="179">
        <f>'Valori Accelerazioni SAP'!G118</f>
        <v>1.022E-2</v>
      </c>
      <c r="E39" s="194" cm="1">
        <f t="array" ref="E39">MAX(ABS(B39:D39))</f>
        <v>2.6190000000000001E-2</v>
      </c>
      <c r="F39" s="206" t="str">
        <f t="shared" si="7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8"/>
        <v>MASSIMO</v>
      </c>
    </row>
    <row r="40" spans="1:13" ht="16" x14ac:dyDescent="0.2">
      <c r="A40" s="203" t="s">
        <v>948</v>
      </c>
      <c r="B40" s="184">
        <f>'Valori Accelerazioni SAP'!G126</f>
        <v>1.0120000000000001E-2</v>
      </c>
      <c r="C40" s="185">
        <f>'Valori Accelerazioni SAP'!G128</f>
        <v>-2.63E-2</v>
      </c>
      <c r="D40" s="179">
        <f>'Valori Accelerazioni SAP'!G124</f>
        <v>1.017E-2</v>
      </c>
      <c r="E40" s="194" cm="1">
        <f t="array" ref="E40">MAX(ABS(B40:D40))</f>
        <v>2.63E-2</v>
      </c>
      <c r="F40" s="206" t="str">
        <f t="shared" si="7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8"/>
        <v>MASSIMO</v>
      </c>
    </row>
    <row r="41" spans="1:13" ht="17" thickBot="1" x14ac:dyDescent="0.25">
      <c r="A41" s="147" t="s">
        <v>949</v>
      </c>
      <c r="B41" s="171">
        <f>'Valori Accelerazioni SAP'!G132</f>
        <v>1.001E-2</v>
      </c>
      <c r="C41" s="159">
        <f>'Valori Accelerazioni SAP'!G134</f>
        <v>-2.6429999999999999E-2</v>
      </c>
      <c r="D41" s="179">
        <f>'Valori Accelerazioni SAP'!G130</f>
        <v>1.01E-2</v>
      </c>
      <c r="E41" s="194" cm="1">
        <f t="array" ref="E41">MAX(ABS(B41:D41))</f>
        <v>2.6429999999999999E-2</v>
      </c>
      <c r="F41" s="206" t="str">
        <f t="shared" si="7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8"/>
        <v>MASSIMO</v>
      </c>
    </row>
    <row r="42" spans="1:13" ht="17" thickBot="1" x14ac:dyDescent="0.25">
      <c r="D42" s="165">
        <f>'Valori Accelerazioni SAP'!G136</f>
        <v>1.001E-2</v>
      </c>
      <c r="E42" s="195" cm="1">
        <f t="array" ref="E42">MAX(ABS(B42:D42))</f>
        <v>1.001E-2</v>
      </c>
      <c r="F42" s="207" t="str">
        <f t="shared" si="7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8"/>
        <v>MASSIMO</v>
      </c>
    </row>
    <row r="43" spans="1:13" ht="16" thickBot="1" x14ac:dyDescent="0.25"/>
    <row r="44" spans="1:13" ht="18" thickBot="1" x14ac:dyDescent="0.25">
      <c r="A44" s="471" t="s">
        <v>1081</v>
      </c>
      <c r="B44" s="473"/>
      <c r="C44" s="473"/>
      <c r="F44" s="581" t="s">
        <v>1085</v>
      </c>
      <c r="G44" s="582"/>
      <c r="H44" s="582"/>
      <c r="I44" s="583"/>
    </row>
    <row r="45" spans="1:13" ht="18" thickBot="1" x14ac:dyDescent="0.25">
      <c r="A45" s="201" t="s">
        <v>790</v>
      </c>
      <c r="B45" s="186" t="s">
        <v>950</v>
      </c>
      <c r="C45" s="180" t="s">
        <v>951</v>
      </c>
      <c r="D45" s="473"/>
      <c r="E45" s="473"/>
      <c r="F45" s="474"/>
      <c r="H45" s="575" t="s">
        <v>1082</v>
      </c>
      <c r="I45" s="578"/>
      <c r="J45" s="579"/>
      <c r="K45" s="579"/>
      <c r="L45" s="579"/>
      <c r="M45" s="580"/>
    </row>
    <row r="46" spans="1:13" ht="16" thickBot="1" x14ac:dyDescent="0.25">
      <c r="A46" s="202" t="s">
        <v>928</v>
      </c>
      <c r="B46" s="151">
        <f>'Valori Accelerazioni SAP'!Q6</f>
        <v>-5.6599999999999998E-2</v>
      </c>
      <c r="C46" s="47">
        <f>'Valori Accelerazioni SAP'!Q8</f>
        <v>-8.0049999999999996E-2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6" x14ac:dyDescent="0.2">
      <c r="A47" s="203" t="s">
        <v>929</v>
      </c>
      <c r="B47" s="215">
        <f>'Valori Accelerazioni SAP'!Q12</f>
        <v>-5.7529999999999998E-2</v>
      </c>
      <c r="C47" s="214">
        <f>'Valori Accelerazioni SAP'!Q14</f>
        <v>-8.1369999999999998E-2</v>
      </c>
      <c r="D47" s="229">
        <f>'Valori Accelerazioni SAP'!Q10</f>
        <v>-5.6610000000000001E-2</v>
      </c>
      <c r="E47" s="230" cm="1">
        <f t="array" ref="E47">MAX(ABS(B47:D47))</f>
        <v>8.1369999999999998E-2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6" x14ac:dyDescent="0.2">
      <c r="A48" s="203" t="s">
        <v>930</v>
      </c>
      <c r="B48" s="215">
        <f>'Valori Accelerazioni SAP'!Q18</f>
        <v>-5.8349999999999999E-2</v>
      </c>
      <c r="C48" s="214">
        <f>'Valori Accelerazioni SAP'!Q20</f>
        <v>-8.2540000000000002E-2</v>
      </c>
      <c r="D48" s="179">
        <f>'Valori Accelerazioni SAP'!Q16</f>
        <v>-5.7549999999999997E-2</v>
      </c>
      <c r="E48" s="231" cm="1">
        <f t="array" ref="E48">MAX(ABS(B48:D48))</f>
        <v>8.2540000000000002E-2</v>
      </c>
      <c r="F48" s="235" t="str">
        <f t="shared" ref="F48:F68" si="9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10">IF(L48&lt;0.5, "MASSIMO")</f>
        <v>MASSIMO</v>
      </c>
    </row>
    <row r="49" spans="1:13" ht="16" x14ac:dyDescent="0.2">
      <c r="A49" s="203" t="s">
        <v>931</v>
      </c>
      <c r="B49" s="215">
        <f>'Valori Accelerazioni SAP'!Q24</f>
        <v>-5.883E-2</v>
      </c>
      <c r="C49" s="214">
        <f>'Valori Accelerazioni SAP'!Q26</f>
        <v>-8.3229999999999998E-2</v>
      </c>
      <c r="D49" s="179">
        <f>'Valori Accelerazioni SAP'!Q22</f>
        <v>-5.8369999999999998E-2</v>
      </c>
      <c r="E49" s="231" cm="1">
        <f t="array" ref="E49">MAX(ABS(B49:D49))</f>
        <v>8.3229999999999998E-2</v>
      </c>
      <c r="F49" s="235" t="str">
        <f t="shared" si="9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10"/>
        <v>MASSIMO</v>
      </c>
    </row>
    <row r="50" spans="1:13" ht="16" x14ac:dyDescent="0.2">
      <c r="A50" s="203" t="s">
        <v>932</v>
      </c>
      <c r="B50" s="215">
        <f>'Valori Accelerazioni SAP'!Q30</f>
        <v>-5.883E-2</v>
      </c>
      <c r="C50" s="214">
        <f>'Valori Accelerazioni SAP'!Q32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9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10"/>
        <v>MASSIMO</v>
      </c>
    </row>
    <row r="51" spans="1:13" ht="16" x14ac:dyDescent="0.2">
      <c r="A51" s="203" t="s">
        <v>933</v>
      </c>
      <c r="B51" s="215">
        <f>'Valori Accelerazioni SAP'!Q36</f>
        <v>-5.8290000000000002E-2</v>
      </c>
      <c r="C51" s="214">
        <f>'Valori Accelerazioni SAP'!Q38</f>
        <v>-8.2460000000000006E-2</v>
      </c>
      <c r="D51" s="179">
        <f>'Valori Accelerazioni SAP'!Q34</f>
        <v>-5.8860000000000003E-2</v>
      </c>
      <c r="E51" s="231" cm="1">
        <f t="array" ref="E51">MAX(ABS(B51:D51))</f>
        <v>8.2460000000000006E-2</v>
      </c>
      <c r="F51" s="235" t="str">
        <f t="shared" si="9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10"/>
        <v>MASSIMO</v>
      </c>
    </row>
    <row r="52" spans="1:13" ht="16" x14ac:dyDescent="0.2">
      <c r="A52" s="203" t="s">
        <v>934</v>
      </c>
      <c r="B52" s="215">
        <f>'Valori Accelerazioni SAP'!Q42</f>
        <v>-5.7299999999999997E-2</v>
      </c>
      <c r="C52" s="214">
        <f>'Valori Accelerazioni SAP'!Q44</f>
        <v>-8.1040000000000001E-2</v>
      </c>
      <c r="D52" s="179">
        <f>'Valori Accelerazioni SAP'!Q40</f>
        <v>-5.8310000000000001E-2</v>
      </c>
      <c r="E52" s="231" cm="1">
        <f t="array" ref="E52">MAX(ABS(B52:D52))</f>
        <v>8.1040000000000001E-2</v>
      </c>
      <c r="F52" s="235" t="str">
        <f t="shared" si="9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10"/>
        <v>MASSIMO</v>
      </c>
    </row>
    <row r="53" spans="1:13" ht="16" x14ac:dyDescent="0.2">
      <c r="A53" s="203" t="s">
        <v>935</v>
      </c>
      <c r="B53" s="215">
        <f>'Valori Accelerazioni SAP'!Q48</f>
        <v>-5.6070000000000002E-2</v>
      </c>
      <c r="C53" s="214">
        <f>'Valori Accelerazioni SAP'!Q50</f>
        <v>-7.9280000000000003E-2</v>
      </c>
      <c r="D53" s="179">
        <f>'Valori Accelerazioni SAP'!Q46</f>
        <v>-5.731E-2</v>
      </c>
      <c r="E53" s="231" cm="1">
        <f t="array" ref="E53">MAX(ABS(B53:D53))</f>
        <v>7.9280000000000003E-2</v>
      </c>
      <c r="F53" s="235" t="str">
        <f t="shared" si="9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10"/>
        <v>MASSIMO</v>
      </c>
    </row>
    <row r="54" spans="1:13" ht="16" x14ac:dyDescent="0.2">
      <c r="A54" s="203" t="s">
        <v>936</v>
      </c>
      <c r="B54" s="215">
        <f>'Valori Accelerazioni SAP'!Q54</f>
        <v>-5.4899999999999997E-2</v>
      </c>
      <c r="C54" s="214">
        <f>'Valori Accelerazioni SAP'!Q56</f>
        <v>-7.7619999999999995E-2</v>
      </c>
      <c r="D54" s="179">
        <f>'Valori Accelerazioni SAP'!Q52</f>
        <v>-5.6059999999999999E-2</v>
      </c>
      <c r="E54" s="231" cm="1">
        <f t="array" ref="E54">MAX(ABS(B54:D54))</f>
        <v>7.7619999999999995E-2</v>
      </c>
      <c r="F54" s="235" t="str">
        <f t="shared" si="9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10"/>
        <v>MASSIMO</v>
      </c>
    </row>
    <row r="55" spans="1:13" ht="16" x14ac:dyDescent="0.2">
      <c r="A55" s="203" t="s">
        <v>937</v>
      </c>
      <c r="B55" s="215">
        <f>'Valori Accelerazioni SAP'!Q60</f>
        <v>-5.4280000000000002E-2</v>
      </c>
      <c r="C55" s="214">
        <f>'Valori Accelerazioni SAP'!Q62</f>
        <v>-7.6730000000000007E-2</v>
      </c>
      <c r="D55" s="179">
        <f>'Valori Accelerazioni SAP'!Q58</f>
        <v>-5.4870000000000002E-2</v>
      </c>
      <c r="E55" s="231" cm="1">
        <f t="array" ref="E55">MAX(ABS(B55:D55))</f>
        <v>7.6730000000000007E-2</v>
      </c>
      <c r="F55" s="235" t="str">
        <f t="shared" si="9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10"/>
        <v>MASSIMO</v>
      </c>
    </row>
    <row r="56" spans="1:13" ht="16" x14ac:dyDescent="0.2">
      <c r="A56" s="203" t="s">
        <v>938</v>
      </c>
      <c r="B56" s="215">
        <f>'Valori Accelerazioni SAP'!Q66</f>
        <v>-5.4080000000000003E-2</v>
      </c>
      <c r="C56" s="214">
        <f>'Valori Accelerazioni SAP'!Q68</f>
        <v>-7.6450000000000004E-2</v>
      </c>
      <c r="D56" s="179">
        <f>'Valori Accelerazioni SAP'!Q64</f>
        <v>-5.4239999999999997E-2</v>
      </c>
      <c r="E56" s="231" cm="1">
        <f t="array" ref="E56">MAX(ABS(B56:D56))</f>
        <v>7.6450000000000004E-2</v>
      </c>
      <c r="F56" s="235" t="str">
        <f t="shared" si="9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10"/>
        <v>MASSIMO</v>
      </c>
    </row>
    <row r="57" spans="1:13" ht="16" x14ac:dyDescent="0.2">
      <c r="A57" s="203" t="s">
        <v>939</v>
      </c>
      <c r="B57" s="215">
        <f>'Valori Accelerazioni SAP'!Q72</f>
        <v>-5.4080000000000003E-2</v>
      </c>
      <c r="C57" s="214">
        <f>'Valori Accelerazioni SAP'!Q74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9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10"/>
        <v>MASSIMO</v>
      </c>
    </row>
    <row r="58" spans="1:13" ht="16" x14ac:dyDescent="0.2">
      <c r="A58" s="203" t="s">
        <v>940</v>
      </c>
      <c r="B58" s="215">
        <f>'Valori Accelerazioni SAP'!Q78</f>
        <v>-5.4280000000000002E-2</v>
      </c>
      <c r="C58" s="214">
        <f>'Valori Accelerazioni SAP'!Q80</f>
        <v>-7.6730000000000007E-2</v>
      </c>
      <c r="D58" s="179">
        <f>'Valori Accelerazioni SAP'!Q76</f>
        <v>-5.4039999999999998E-2</v>
      </c>
      <c r="E58" s="231" cm="1">
        <f t="array" ref="E58">MAX(ABS(B58:D58))</f>
        <v>7.6730000000000007E-2</v>
      </c>
      <c r="F58" s="235" t="str">
        <f t="shared" si="9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10"/>
        <v>MASSIMO</v>
      </c>
    </row>
    <row r="59" spans="1:13" ht="16" x14ac:dyDescent="0.2">
      <c r="A59" s="203" t="s">
        <v>941</v>
      </c>
      <c r="B59" s="215">
        <f>'Valori Accelerazioni SAP'!Q84</f>
        <v>-5.4899999999999997E-2</v>
      </c>
      <c r="C59" s="214">
        <f>'Valori Accelerazioni SAP'!Q86</f>
        <v>-7.7619999999999995E-2</v>
      </c>
      <c r="D59" s="179">
        <f>'Valori Accelerazioni SAP'!Q82</f>
        <v>-5.4239999999999997E-2</v>
      </c>
      <c r="E59" s="231" cm="1">
        <f t="array" ref="E59">MAX(ABS(B59:D59))</f>
        <v>7.7619999999999995E-2</v>
      </c>
      <c r="F59" s="235" t="str">
        <f t="shared" si="9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10"/>
        <v>MASSIMO</v>
      </c>
    </row>
    <row r="60" spans="1:13" ht="16" x14ac:dyDescent="0.2">
      <c r="A60" s="203" t="s">
        <v>942</v>
      </c>
      <c r="B60" s="215">
        <f>'Valori Accelerazioni SAP'!Q90</f>
        <v>-5.6070000000000002E-2</v>
      </c>
      <c r="C60" s="214">
        <f>'Valori Accelerazioni SAP'!Q92</f>
        <v>-7.9280000000000003E-2</v>
      </c>
      <c r="D60" s="179">
        <f>'Valori Accelerazioni SAP'!Q88</f>
        <v>-5.4870000000000002E-2</v>
      </c>
      <c r="E60" s="231" cm="1">
        <f t="array" ref="E60">MAX(ABS(B60:D60))</f>
        <v>7.9280000000000003E-2</v>
      </c>
      <c r="F60" s="235" t="str">
        <f t="shared" si="9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10"/>
        <v>MASSIMO</v>
      </c>
    </row>
    <row r="61" spans="1:13" ht="16" x14ac:dyDescent="0.2">
      <c r="A61" s="203" t="s">
        <v>943</v>
      </c>
      <c r="B61" s="215">
        <f>'Valori Accelerazioni SAP'!Q96</f>
        <v>-5.7299999999999997E-2</v>
      </c>
      <c r="C61" s="214">
        <f>'Valori Accelerazioni SAP'!Q98</f>
        <v>-8.1040000000000001E-2</v>
      </c>
      <c r="D61" s="179">
        <f>'Valori Accelerazioni SAP'!Q94</f>
        <v>-5.6059999999999999E-2</v>
      </c>
      <c r="E61" s="231" cm="1">
        <f t="array" ref="E61">MAX(ABS(B61:D61))</f>
        <v>8.1040000000000001E-2</v>
      </c>
      <c r="F61" s="235" t="str">
        <f t="shared" si="9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10"/>
        <v>MASSIMO</v>
      </c>
    </row>
    <row r="62" spans="1:13" ht="16" x14ac:dyDescent="0.2">
      <c r="A62" s="203" t="s">
        <v>944</v>
      </c>
      <c r="B62" s="215">
        <f>'Valori Accelerazioni SAP'!Q102</f>
        <v>-5.8290000000000002E-2</v>
      </c>
      <c r="C62" s="214">
        <f>'Valori Accelerazioni SAP'!Q104</f>
        <v>-8.2460000000000006E-2</v>
      </c>
      <c r="D62" s="179">
        <f>'Valori Accelerazioni SAP'!Q100</f>
        <v>-5.731E-2</v>
      </c>
      <c r="E62" s="231" cm="1">
        <f t="array" ref="E62">MAX(ABS(B62:D62))</f>
        <v>8.2460000000000006E-2</v>
      </c>
      <c r="F62" s="235" t="str">
        <f t="shared" si="9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10"/>
        <v>MASSIMO</v>
      </c>
    </row>
    <row r="63" spans="1:13" ht="16" x14ac:dyDescent="0.2">
      <c r="A63" s="203" t="s">
        <v>945</v>
      </c>
      <c r="B63" s="215">
        <f>'Valori Accelerazioni SAP'!Q108</f>
        <v>-5.883E-2</v>
      </c>
      <c r="C63" s="214">
        <f>'Valori Accelerazioni SAP'!Q110</f>
        <v>-8.3229999999999998E-2</v>
      </c>
      <c r="D63" s="179">
        <f>'Valori Accelerazioni SAP'!Q106</f>
        <v>-5.8310000000000001E-2</v>
      </c>
      <c r="E63" s="231" cm="1">
        <f t="array" ref="E63">MAX(ABS(B63:D63))</f>
        <v>8.3229999999999998E-2</v>
      </c>
      <c r="F63" s="235" t="str">
        <f t="shared" si="9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10"/>
        <v>MASSIMO</v>
      </c>
    </row>
    <row r="64" spans="1:13" ht="16" x14ac:dyDescent="0.2">
      <c r="A64" s="203" t="s">
        <v>946</v>
      </c>
      <c r="B64" s="215">
        <f>'Valori Accelerazioni SAP'!Q114</f>
        <v>-5.883E-2</v>
      </c>
      <c r="C64" s="214">
        <f>'Valori Accelerazioni SAP'!Q116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9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10"/>
        <v>MASSIMO</v>
      </c>
    </row>
    <row r="65" spans="1:13" ht="16" x14ac:dyDescent="0.2">
      <c r="A65" s="203" t="s">
        <v>947</v>
      </c>
      <c r="B65" s="215">
        <f>'Valori Accelerazioni SAP'!Q120</f>
        <v>-5.8349999999999999E-2</v>
      </c>
      <c r="C65" s="214">
        <f>'Valori Accelerazioni SAP'!Q122</f>
        <v>-8.2540000000000002E-2</v>
      </c>
      <c r="D65" s="179">
        <f>'Valori Accelerazioni SAP'!Q118</f>
        <v>-5.8860000000000003E-2</v>
      </c>
      <c r="E65" s="231" cm="1">
        <f t="array" ref="E65">MAX(ABS(B65:D65))</f>
        <v>8.2540000000000002E-2</v>
      </c>
      <c r="F65" s="235" t="str">
        <f t="shared" si="9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10"/>
        <v>MASSIMO</v>
      </c>
    </row>
    <row r="66" spans="1:13" ht="16" x14ac:dyDescent="0.2">
      <c r="A66" s="203" t="s">
        <v>948</v>
      </c>
      <c r="B66" s="215">
        <f>'Valori Accelerazioni SAP'!Q126</f>
        <v>-5.7529999999999998E-2</v>
      </c>
      <c r="C66" s="214">
        <f>'Valori Accelerazioni SAP'!Q128</f>
        <v>-8.1369999999999998E-2</v>
      </c>
      <c r="D66" s="179">
        <f>'Valori Accelerazioni SAP'!Q124</f>
        <v>-5.8369999999999998E-2</v>
      </c>
      <c r="E66" s="231" cm="1">
        <f t="array" ref="E66">MAX(ABS(B66:D66))</f>
        <v>8.1369999999999998E-2</v>
      </c>
      <c r="F66" s="235" t="str">
        <f t="shared" si="9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10"/>
        <v>MASSIMO</v>
      </c>
    </row>
    <row r="67" spans="1:13" ht="17" thickBot="1" x14ac:dyDescent="0.25">
      <c r="A67" s="147" t="s">
        <v>949</v>
      </c>
      <c r="B67" s="220">
        <f>'Valori Accelerazioni SAP'!Q132</f>
        <v>-5.6599999999999998E-2</v>
      </c>
      <c r="C67" s="222">
        <f>'Valori Accelerazioni SAP'!Q134</f>
        <v>-8.0049999999999996E-2</v>
      </c>
      <c r="D67" s="179">
        <f>'Valori Accelerazioni SAP'!Q130</f>
        <v>-5.7549999999999997E-2</v>
      </c>
      <c r="E67" s="231" cm="1">
        <f t="array" ref="E67">MAX(ABS(B67:D67))</f>
        <v>8.0049999999999996E-2</v>
      </c>
      <c r="F67" s="235" t="str">
        <f t="shared" si="9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10"/>
        <v>MASSIMO</v>
      </c>
    </row>
    <row r="68" spans="1:13" ht="17" thickBot="1" x14ac:dyDescent="0.25">
      <c r="D68" s="232">
        <f>'Valori Accelerazioni SAP'!Q136</f>
        <v>-5.6610000000000001E-2</v>
      </c>
      <c r="E68" s="233" cm="1">
        <f t="array" ref="E68">MAX(ABS(B68:D68))</f>
        <v>5.6610000000000001E-2</v>
      </c>
      <c r="F68" s="236" t="str">
        <f t="shared" si="9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10"/>
        <v>MASSIMO</v>
      </c>
    </row>
    <row r="70" spans="1:13" x14ac:dyDescent="0.2">
      <c r="B70" s="1"/>
      <c r="C70" s="1"/>
    </row>
    <row r="71" spans="1:13" x14ac:dyDescent="0.2">
      <c r="D71" s="1"/>
    </row>
  </sheetData>
  <mergeCells count="8">
    <mergeCell ref="W1:Y1"/>
    <mergeCell ref="D17:G17"/>
    <mergeCell ref="A1:C1"/>
    <mergeCell ref="H19:M19"/>
    <mergeCell ref="H45:M45"/>
    <mergeCell ref="F18:H18"/>
    <mergeCell ref="F44:I44"/>
    <mergeCell ref="L1:N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baseColWidth="10" defaultColWidth="8.83203125" defaultRowHeight="15" x14ac:dyDescent="0.2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83203125" bestFit="1" customWidth="1"/>
  </cols>
  <sheetData>
    <row r="1" spans="1:17" x14ac:dyDescent="0.2">
      <c r="A1" s="568" t="s">
        <v>1089</v>
      </c>
      <c r="B1" s="568"/>
      <c r="C1" s="568"/>
      <c r="D1" s="568"/>
      <c r="E1" s="568"/>
      <c r="F1" s="568"/>
      <c r="G1" s="568"/>
      <c r="H1" s="568"/>
      <c r="I1" s="568"/>
      <c r="L1" s="568" t="s">
        <v>1089</v>
      </c>
      <c r="M1" s="568"/>
      <c r="N1" s="568"/>
      <c r="O1" s="568"/>
      <c r="P1" s="568"/>
      <c r="Q1" s="568"/>
    </row>
    <row r="2" spans="1:17" x14ac:dyDescent="0.2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 x14ac:dyDescent="0.2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 x14ac:dyDescent="0.2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 x14ac:dyDescent="0.2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 x14ac:dyDescent="0.2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 x14ac:dyDescent="0.2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 x14ac:dyDescent="0.2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 x14ac:dyDescent="0.2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 x14ac:dyDescent="0.2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 x14ac:dyDescent="0.2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 x14ac:dyDescent="0.2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 x14ac:dyDescent="0.2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 x14ac:dyDescent="0.2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 x14ac:dyDescent="0.2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 x14ac:dyDescent="0.2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 x14ac:dyDescent="0.2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 x14ac:dyDescent="0.2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 x14ac:dyDescent="0.2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 x14ac:dyDescent="0.2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 x14ac:dyDescent="0.2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 x14ac:dyDescent="0.2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 x14ac:dyDescent="0.2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 x14ac:dyDescent="0.2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 x14ac:dyDescent="0.2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 x14ac:dyDescent="0.2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 x14ac:dyDescent="0.2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 x14ac:dyDescent="0.2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 x14ac:dyDescent="0.2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 x14ac:dyDescent="0.2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 x14ac:dyDescent="0.2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 x14ac:dyDescent="0.2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 x14ac:dyDescent="0.2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 x14ac:dyDescent="0.2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 x14ac:dyDescent="0.2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 x14ac:dyDescent="0.2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 x14ac:dyDescent="0.2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 x14ac:dyDescent="0.2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 x14ac:dyDescent="0.2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 x14ac:dyDescent="0.2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 x14ac:dyDescent="0.2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 x14ac:dyDescent="0.2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 x14ac:dyDescent="0.2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 x14ac:dyDescent="0.2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 x14ac:dyDescent="0.2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 x14ac:dyDescent="0.2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 x14ac:dyDescent="0.2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 x14ac:dyDescent="0.2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 x14ac:dyDescent="0.2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 x14ac:dyDescent="0.2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 x14ac:dyDescent="0.2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 x14ac:dyDescent="0.2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 x14ac:dyDescent="0.2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 x14ac:dyDescent="0.2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 x14ac:dyDescent="0.2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 x14ac:dyDescent="0.2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 x14ac:dyDescent="0.2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 x14ac:dyDescent="0.2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 x14ac:dyDescent="0.2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 x14ac:dyDescent="0.2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 x14ac:dyDescent="0.2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 x14ac:dyDescent="0.2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 x14ac:dyDescent="0.2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 x14ac:dyDescent="0.2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 x14ac:dyDescent="0.2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 x14ac:dyDescent="0.2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 x14ac:dyDescent="0.2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 x14ac:dyDescent="0.2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 x14ac:dyDescent="0.2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 x14ac:dyDescent="0.2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 x14ac:dyDescent="0.2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 x14ac:dyDescent="0.2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 x14ac:dyDescent="0.2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 x14ac:dyDescent="0.2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 x14ac:dyDescent="0.2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 x14ac:dyDescent="0.2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 x14ac:dyDescent="0.2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 x14ac:dyDescent="0.2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 x14ac:dyDescent="0.2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 x14ac:dyDescent="0.2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 x14ac:dyDescent="0.2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 x14ac:dyDescent="0.2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 x14ac:dyDescent="0.2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 x14ac:dyDescent="0.2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 x14ac:dyDescent="0.2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 x14ac:dyDescent="0.2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 x14ac:dyDescent="0.2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 x14ac:dyDescent="0.2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 x14ac:dyDescent="0.2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 x14ac:dyDescent="0.2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 x14ac:dyDescent="0.2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 x14ac:dyDescent="0.2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 x14ac:dyDescent="0.2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 x14ac:dyDescent="0.2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 x14ac:dyDescent="0.2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 x14ac:dyDescent="0.2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 x14ac:dyDescent="0.2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 x14ac:dyDescent="0.2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 x14ac:dyDescent="0.2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 x14ac:dyDescent="0.2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 x14ac:dyDescent="0.2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 x14ac:dyDescent="0.2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 x14ac:dyDescent="0.2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 x14ac:dyDescent="0.2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 x14ac:dyDescent="0.2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 x14ac:dyDescent="0.2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 x14ac:dyDescent="0.2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 x14ac:dyDescent="0.2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 x14ac:dyDescent="0.2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 x14ac:dyDescent="0.2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 x14ac:dyDescent="0.2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 x14ac:dyDescent="0.2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zoomScale="60" zoomScaleNormal="60" workbookViewId="0">
      <selection activeCell="C33" sqref="C33"/>
    </sheetView>
  </sheetViews>
  <sheetFormatPr baseColWidth="10" defaultColWidth="10.6640625" defaultRowHeight="15" x14ac:dyDescent="0.2"/>
  <cols>
    <col min="1" max="1" width="16.83203125" bestFit="1" customWidth="1"/>
    <col min="4" max="4" width="12.5" customWidth="1"/>
    <col min="5" max="5" width="12.6640625" customWidth="1"/>
    <col min="7" max="7" width="15.33203125" bestFit="1" customWidth="1"/>
    <col min="8" max="8" width="16.83203125" bestFit="1" customWidth="1"/>
    <col min="9" max="9" width="21.6640625" bestFit="1" customWidth="1"/>
    <col min="10" max="11" width="31.1640625" bestFit="1" customWidth="1"/>
    <col min="18" max="18" width="15.5" bestFit="1" customWidth="1"/>
    <col min="19" max="19" width="15.33203125" bestFit="1" customWidth="1"/>
    <col min="20" max="20" width="19.33203125" bestFit="1" customWidth="1"/>
    <col min="21" max="22" width="30.5" bestFit="1" customWidth="1"/>
    <col min="23" max="23" width="31.1640625" bestFit="1" customWidth="1"/>
    <col min="29" max="29" width="15.5" bestFit="1" customWidth="1"/>
    <col min="30" max="30" width="16" bestFit="1" customWidth="1"/>
    <col min="31" max="31" width="19.33203125" bestFit="1" customWidth="1"/>
    <col min="32" max="33" width="30.5" bestFit="1" customWidth="1"/>
    <col min="34" max="35" width="31.1640625" bestFit="1" customWidth="1"/>
    <col min="45" max="45" width="15.33203125" bestFit="1" customWidth="1"/>
    <col min="46" max="46" width="16.83203125" bestFit="1" customWidth="1"/>
    <col min="47" max="47" width="18.83203125" bestFit="1" customWidth="1"/>
    <col min="48" max="49" width="31.1640625" bestFit="1" customWidth="1"/>
    <col min="57" max="57" width="15.33203125" bestFit="1" customWidth="1"/>
    <col min="58" max="58" width="16.83203125" bestFit="1" customWidth="1"/>
    <col min="59" max="59" width="18.83203125" bestFit="1" customWidth="1"/>
    <col min="60" max="61" width="31.1640625" bestFit="1" customWidth="1"/>
    <col min="69" max="69" width="15.33203125" bestFit="1" customWidth="1"/>
    <col min="70" max="70" width="16.83203125" bestFit="1" customWidth="1"/>
    <col min="71" max="71" width="18.83203125" bestFit="1" customWidth="1"/>
    <col min="72" max="73" width="31.1640625" bestFit="1" customWidth="1"/>
  </cols>
  <sheetData>
    <row r="1" spans="1:82" ht="16" thickBot="1" x14ac:dyDescent="0.25"/>
    <row r="2" spans="1:82" ht="17" thickBot="1" x14ac:dyDescent="0.25">
      <c r="F2" s="605" t="s">
        <v>1117</v>
      </c>
      <c r="G2" s="606"/>
      <c r="H2" s="606"/>
      <c r="I2" s="606"/>
      <c r="J2" s="606"/>
      <c r="K2" s="606"/>
      <c r="L2" s="606"/>
      <c r="M2" s="606"/>
      <c r="N2" s="606"/>
      <c r="O2" s="606"/>
      <c r="P2" s="606"/>
      <c r="Q2" s="606"/>
      <c r="R2" s="606"/>
      <c r="S2" s="606"/>
      <c r="T2" s="606"/>
      <c r="U2" s="606"/>
      <c r="V2" s="606"/>
      <c r="W2" s="606"/>
      <c r="X2" s="606"/>
      <c r="Y2" s="606"/>
      <c r="Z2" s="606"/>
      <c r="AA2" s="606"/>
      <c r="AB2" s="607"/>
      <c r="AJ2">
        <v>0</v>
      </c>
      <c r="BX2" s="569" t="s">
        <v>1129</v>
      </c>
      <c r="BY2" s="569"/>
      <c r="BZ2" s="569"/>
      <c r="CA2" s="569"/>
      <c r="CB2" s="569"/>
      <c r="CC2" s="569"/>
      <c r="CD2" s="569"/>
    </row>
    <row r="3" spans="1:82" ht="16" thickBot="1" x14ac:dyDescent="0.25">
      <c r="AJ3">
        <v>1</v>
      </c>
      <c r="AM3" s="598" t="s">
        <v>1119</v>
      </c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8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</row>
    <row r="4" spans="1:82" ht="16" thickBot="1" x14ac:dyDescent="0.25">
      <c r="A4" s="608" t="s">
        <v>1118</v>
      </c>
      <c r="B4" s="609"/>
      <c r="C4" s="609"/>
      <c r="D4" s="609"/>
      <c r="E4" s="609"/>
      <c r="F4" s="609"/>
      <c r="G4" s="609"/>
      <c r="H4" s="609"/>
      <c r="I4" s="609"/>
      <c r="J4" s="609"/>
      <c r="K4" s="609"/>
      <c r="L4" s="609"/>
      <c r="M4" s="609"/>
      <c r="N4" s="609"/>
      <c r="O4" s="609"/>
      <c r="P4" s="609"/>
      <c r="Q4" s="609"/>
      <c r="R4" s="609"/>
      <c r="S4" s="609"/>
      <c r="T4" s="609"/>
      <c r="U4" s="609"/>
      <c r="V4" s="609"/>
      <c r="W4" s="609"/>
      <c r="X4" s="609"/>
      <c r="Y4" s="609"/>
      <c r="Z4" s="609"/>
      <c r="AA4" s="609"/>
      <c r="AB4" s="609"/>
      <c r="AC4" s="609"/>
      <c r="AD4" s="610"/>
      <c r="AJ4">
        <v>2</v>
      </c>
    </row>
    <row r="5" spans="1:82" ht="16" thickBot="1" x14ac:dyDescent="0.25"/>
    <row r="6" spans="1:82" ht="16" customHeight="1" thickBot="1" x14ac:dyDescent="0.25">
      <c r="A6" s="589" t="s">
        <v>1193</v>
      </c>
      <c r="B6" s="590"/>
      <c r="C6" s="590"/>
      <c r="D6" s="590"/>
      <c r="E6" s="590"/>
      <c r="F6" s="590"/>
      <c r="G6" s="590"/>
      <c r="H6" s="590"/>
      <c r="I6" s="590"/>
      <c r="J6" s="590"/>
      <c r="K6" s="591"/>
      <c r="L6" s="589" t="s">
        <v>1194</v>
      </c>
      <c r="M6" s="590"/>
      <c r="N6" s="590"/>
      <c r="O6" s="590"/>
      <c r="P6" s="590"/>
      <c r="Q6" s="590"/>
      <c r="R6" s="590"/>
      <c r="S6" s="590"/>
      <c r="T6" s="590"/>
      <c r="U6" s="590"/>
      <c r="V6" s="591"/>
      <c r="W6" s="589" t="s">
        <v>1138</v>
      </c>
      <c r="X6" s="590"/>
      <c r="Y6" s="590"/>
      <c r="Z6" s="590"/>
      <c r="AA6" s="590"/>
      <c r="AB6" s="590"/>
      <c r="AC6" s="590"/>
      <c r="AD6" s="590"/>
      <c r="AE6" s="590"/>
      <c r="AF6" s="590"/>
      <c r="AG6" s="591"/>
      <c r="AM6" s="589" t="s">
        <v>1120</v>
      </c>
      <c r="AN6" s="590"/>
      <c r="AO6" s="590"/>
      <c r="AP6" s="590"/>
      <c r="AQ6" s="590"/>
      <c r="AR6" s="590"/>
      <c r="AS6" s="590"/>
      <c r="AT6" s="591"/>
      <c r="AU6" s="517" t="s">
        <v>1130</v>
      </c>
      <c r="AV6" s="514" t="s">
        <v>1131</v>
      </c>
      <c r="AW6" s="514" t="s">
        <v>1132</v>
      </c>
      <c r="AY6" s="589" t="s">
        <v>1136</v>
      </c>
      <c r="AZ6" s="590"/>
      <c r="BA6" s="590"/>
      <c r="BB6" s="590"/>
      <c r="BC6" s="590"/>
      <c r="BD6" s="590"/>
      <c r="BE6" s="590"/>
      <c r="BF6" s="591"/>
      <c r="BG6" s="517" t="s">
        <v>1130</v>
      </c>
      <c r="BH6" s="514" t="s">
        <v>1131</v>
      </c>
      <c r="BI6" s="514" t="s">
        <v>1132</v>
      </c>
      <c r="BK6" s="589" t="s">
        <v>1138</v>
      </c>
      <c r="BL6" s="590"/>
      <c r="BM6" s="590"/>
      <c r="BN6" s="590"/>
      <c r="BO6" s="590"/>
      <c r="BP6" s="590"/>
      <c r="BQ6" s="590"/>
      <c r="BR6" s="591"/>
      <c r="BS6" s="517" t="s">
        <v>1130</v>
      </c>
      <c r="BT6" s="514" t="s">
        <v>1131</v>
      </c>
      <c r="BU6" s="584" t="s">
        <v>1132</v>
      </c>
    </row>
    <row r="7" spans="1:82" ht="16" thickBot="1" x14ac:dyDescent="0.25">
      <c r="A7" s="151"/>
      <c r="B7" s="592" t="s">
        <v>1092</v>
      </c>
      <c r="C7" s="593"/>
      <c r="D7" s="594"/>
      <c r="E7" s="597" t="s">
        <v>958</v>
      </c>
      <c r="F7" s="594"/>
      <c r="G7" s="517" t="s">
        <v>1126</v>
      </c>
      <c r="H7" s="514" t="s">
        <v>1127</v>
      </c>
      <c r="I7" s="517" t="s">
        <v>1130</v>
      </c>
      <c r="J7" s="514" t="s">
        <v>1131</v>
      </c>
      <c r="K7" s="514" t="s">
        <v>1132</v>
      </c>
      <c r="L7" s="226"/>
      <c r="M7" s="613" t="s">
        <v>1092</v>
      </c>
      <c r="N7" s="614"/>
      <c r="O7" s="612"/>
      <c r="P7" s="611" t="s">
        <v>958</v>
      </c>
      <c r="Q7" s="612"/>
      <c r="R7" s="518" t="s">
        <v>1126</v>
      </c>
      <c r="S7" s="515" t="s">
        <v>1127</v>
      </c>
      <c r="T7" s="518" t="s">
        <v>1130</v>
      </c>
      <c r="U7" s="515" t="s">
        <v>1131</v>
      </c>
      <c r="V7" s="515" t="s">
        <v>1132</v>
      </c>
      <c r="W7" s="151"/>
      <c r="X7" s="592" t="s">
        <v>1092</v>
      </c>
      <c r="Y7" s="593"/>
      <c r="Z7" s="594"/>
      <c r="AA7" s="597" t="s">
        <v>958</v>
      </c>
      <c r="AB7" s="594"/>
      <c r="AC7" s="517" t="s">
        <v>1126</v>
      </c>
      <c r="AD7" s="514" t="s">
        <v>1127</v>
      </c>
      <c r="AE7" s="517" t="s">
        <v>1130</v>
      </c>
      <c r="AF7" s="514" t="s">
        <v>1131</v>
      </c>
      <c r="AG7" s="514" t="s">
        <v>1132</v>
      </c>
      <c r="AM7" s="151"/>
      <c r="AN7" s="595" t="s">
        <v>1092</v>
      </c>
      <c r="AO7" s="595"/>
      <c r="AP7" s="596"/>
      <c r="AQ7" s="597" t="s">
        <v>958</v>
      </c>
      <c r="AR7" s="593"/>
      <c r="AS7" s="599" t="s">
        <v>1126</v>
      </c>
      <c r="AT7" s="514" t="s">
        <v>1127</v>
      </c>
      <c r="AU7" s="518"/>
      <c r="AV7" s="515"/>
      <c r="AW7" s="515"/>
      <c r="AY7" s="151"/>
      <c r="AZ7" s="595" t="s">
        <v>1092</v>
      </c>
      <c r="BA7" s="595"/>
      <c r="BB7" s="596"/>
      <c r="BC7" s="597" t="s">
        <v>958</v>
      </c>
      <c r="BD7" s="593"/>
      <c r="BE7" s="599" t="s">
        <v>1126</v>
      </c>
      <c r="BF7" s="514" t="s">
        <v>1127</v>
      </c>
      <c r="BG7" s="518"/>
      <c r="BH7" s="515"/>
      <c r="BI7" s="515"/>
      <c r="BK7" s="151"/>
      <c r="BL7" s="595" t="s">
        <v>1092</v>
      </c>
      <c r="BM7" s="595"/>
      <c r="BN7" s="596"/>
      <c r="BO7" s="597" t="s">
        <v>958</v>
      </c>
      <c r="BP7" s="593"/>
      <c r="BQ7" s="599" t="s">
        <v>1126</v>
      </c>
      <c r="BR7" s="514" t="s">
        <v>1127</v>
      </c>
      <c r="BS7" s="518"/>
      <c r="BT7" s="515"/>
      <c r="BU7" s="585"/>
    </row>
    <row r="8" spans="1:82" ht="16.25" customHeight="1" thickBot="1" x14ac:dyDescent="0.25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521"/>
      <c r="H8" s="520"/>
      <c r="I8" s="521"/>
      <c r="J8" s="520"/>
      <c r="K8" s="520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521"/>
      <c r="S8" s="520"/>
      <c r="T8" s="521"/>
      <c r="U8" s="520"/>
      <c r="V8" s="520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521"/>
      <c r="AD8" s="520"/>
      <c r="AE8" s="521"/>
      <c r="AF8" s="520"/>
      <c r="AG8" s="520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600"/>
      <c r="AT8" s="520"/>
      <c r="AU8" s="521"/>
      <c r="AV8" s="520"/>
      <c r="AW8" s="520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600"/>
      <c r="BF8" s="520"/>
      <c r="BG8" s="521"/>
      <c r="BH8" s="520"/>
      <c r="BI8" s="520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600"/>
      <c r="BR8" s="520"/>
      <c r="BS8" s="521"/>
      <c r="BT8" s="515"/>
      <c r="BU8" s="585"/>
    </row>
    <row r="9" spans="1:82" ht="16" x14ac:dyDescent="0.2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 t="shared" ref="H9:H30" si="0">IF(C9&lt;G9,TRUE,FALSE)</f>
        <v>1</v>
      </c>
      <c r="I9" s="320">
        <f t="shared" ref="I9:I30" si="1">ATAN(G9/(35/2))</f>
        <v>6.6665679038682294E-3</v>
      </c>
      <c r="J9" s="316" t="b">
        <f t="shared" ref="J9:J30" si="2">IF(F9&lt;I9,TRUE,FALSE)</f>
        <v>0</v>
      </c>
      <c r="K9" s="316" t="b">
        <f t="shared" ref="K9:K30" si="3">IF(E9&lt;I9,TRUE,FALSE)</f>
        <v>0</v>
      </c>
      <c r="L9" s="256" t="s">
        <v>928</v>
      </c>
      <c r="M9" s="151">
        <f t="shared" ref="M9:M30" si="4">B9-0.001</f>
        <v>6.9239999999999996E-2</v>
      </c>
      <c r="N9" s="47">
        <f t="shared" ref="N9:N30" si="5">C9-0.001</f>
        <v>9.8879999999999996E-2</v>
      </c>
      <c r="O9" s="168">
        <f t="shared" ref="O9:O30" si="6">D9-0.001</f>
        <v>6.9289000000000003E-2</v>
      </c>
      <c r="P9" s="266">
        <f t="shared" ref="P9:P30" si="7">E9-0.001</f>
        <v>9.4540000000000006E-3</v>
      </c>
      <c r="Q9" s="270">
        <f t="shared" ref="Q9:Q30" si="8">F9-0.001</f>
        <v>9.4689999999999983E-3</v>
      </c>
      <c r="R9" s="301">
        <f>35/300</f>
        <v>0.11666666666666667</v>
      </c>
      <c r="S9" s="276" t="b">
        <f>IF(N9&lt;R9,TRUE,FALSE)</f>
        <v>1</v>
      </c>
      <c r="T9" s="320">
        <f t="shared" ref="T9:T30" si="9">ATAN(R9/(35/2))</f>
        <v>6.6665679038682294E-3</v>
      </c>
      <c r="U9" s="316" t="b">
        <f>IF(Q9&lt;T9,TRUE,FALSE)</f>
        <v>0</v>
      </c>
      <c r="V9" s="316" t="b">
        <f>IF(P9&lt;T9,TRUE,FALSE)</f>
        <v>0</v>
      </c>
      <c r="W9" s="256" t="s">
        <v>928</v>
      </c>
      <c r="X9" s="151">
        <f t="shared" ref="X9:X30" si="10">B9-0.001</f>
        <v>6.9239999999999996E-2</v>
      </c>
      <c r="Y9" s="47">
        <f t="shared" ref="Y9:Y30" si="11">C9-0.001</f>
        <v>9.8879999999999996E-2</v>
      </c>
      <c r="Z9" s="229">
        <f t="shared" ref="Z9:Z30" si="12">D9-0.001</f>
        <v>6.9289000000000003E-2</v>
      </c>
      <c r="AA9" s="151">
        <f t="shared" ref="AA9:AA30" si="13">E9-0.001</f>
        <v>9.4540000000000006E-3</v>
      </c>
      <c r="AB9" s="229">
        <f t="shared" ref="AB9:AB30" si="14">F9-0.001</f>
        <v>9.4689999999999983E-3</v>
      </c>
      <c r="AC9" s="273">
        <f t="shared" ref="AC9:AC30" si="15">R9</f>
        <v>0.11666666666666667</v>
      </c>
      <c r="AD9" s="234" t="b">
        <f>IF(Y9&lt;AC9,TRUE,FALSE)</f>
        <v>1</v>
      </c>
      <c r="AE9" s="320">
        <f t="shared" ref="AE9:AE30" si="16">ATAN(AC9/(35/2))</f>
        <v>6.6665679038682294E-3</v>
      </c>
      <c r="AF9" s="316" t="b">
        <f>IF(AB9&lt;AE9,TRUE,FALSE)</f>
        <v>0</v>
      </c>
      <c r="AG9" s="316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 t="shared" ref="AS9:AS30" si="17">AC9</f>
        <v>0.11666666666666667</v>
      </c>
      <c r="AT9" s="234" t="b">
        <f>IF(AO9&lt;AS9,TRUE,FALSE)</f>
        <v>1</v>
      </c>
      <c r="AU9" s="322">
        <f t="shared" ref="AU9:AU30" si="18">ATAN(AS9/(35/2))</f>
        <v>6.6665679038682294E-3</v>
      </c>
      <c r="AV9" s="316" t="b">
        <f>IF(AR9&lt;AU9,TRUE,FALSE)</f>
        <v>0</v>
      </c>
      <c r="AW9" s="316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2">
        <f t="shared" ref="BG9:BG30" si="19">ATAN(BE9/(35/2))</f>
        <v>6.6665679038682294E-3</v>
      </c>
      <c r="BH9" s="319" t="b">
        <f>IF(BD9&lt;BG9,TRUE,FALSE)</f>
        <v>0</v>
      </c>
      <c r="BI9" s="319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2">
        <f t="shared" ref="BS9:BS30" si="20">ATAN(BQ9/(35/2))</f>
        <v>6.6665679038682294E-3</v>
      </c>
      <c r="BT9" s="316" t="b">
        <f>IF(BP9&lt;BS9,TRUE,FALSE)</f>
        <v>0</v>
      </c>
      <c r="BU9" s="313" t="b">
        <f>IF(BO9&lt;BS9,TRUE,FALSE)</f>
        <v>0</v>
      </c>
    </row>
    <row r="10" spans="1:82" ht="16" x14ac:dyDescent="0.2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21">35/300</f>
        <v>0.11666666666666667</v>
      </c>
      <c r="H10" s="299" t="b">
        <f t="shared" si="0"/>
        <v>1</v>
      </c>
      <c r="I10" s="304">
        <f t="shared" si="1"/>
        <v>6.6665679038682294E-3</v>
      </c>
      <c r="J10" s="317" t="b">
        <f t="shared" si="2"/>
        <v>0</v>
      </c>
      <c r="K10" s="317" t="b">
        <f t="shared" si="3"/>
        <v>0</v>
      </c>
      <c r="L10" s="190" t="s">
        <v>929</v>
      </c>
      <c r="M10" s="215">
        <f t="shared" si="4"/>
        <v>6.8028000000000005E-2</v>
      </c>
      <c r="N10" s="214">
        <f t="shared" si="5"/>
        <v>9.6995999999999999E-2</v>
      </c>
      <c r="O10" s="262">
        <f t="shared" si="6"/>
        <v>6.8067000000000003E-2</v>
      </c>
      <c r="P10" s="267">
        <f t="shared" si="7"/>
        <v>9.2940000000000002E-3</v>
      </c>
      <c r="Q10" s="271">
        <f t="shared" si="8"/>
        <v>9.3059999999999983E-3</v>
      </c>
      <c r="R10" s="302">
        <f t="shared" ref="R10:R30" si="22">35/300</f>
        <v>0.11666666666666667</v>
      </c>
      <c r="S10" s="277" t="b">
        <f t="shared" ref="S10:S30" si="23">IF(N10&lt;R10,TRUE,FALSE)</f>
        <v>1</v>
      </c>
      <c r="T10" s="304">
        <f t="shared" si="9"/>
        <v>6.6665679038682294E-3</v>
      </c>
      <c r="U10" s="317" t="b">
        <f t="shared" ref="U10:U30" si="24">IF(Q10&lt;T10,TRUE,FALSE)</f>
        <v>0</v>
      </c>
      <c r="V10" s="317" t="b">
        <f t="shared" ref="V10:V30" si="25">IF(P10&lt;T10,TRUE,FALSE)</f>
        <v>0</v>
      </c>
      <c r="W10" s="190" t="s">
        <v>929</v>
      </c>
      <c r="X10" s="215">
        <f t="shared" si="10"/>
        <v>6.8028000000000005E-2</v>
      </c>
      <c r="Y10" s="214">
        <f t="shared" si="11"/>
        <v>9.6995999999999999E-2</v>
      </c>
      <c r="Z10" s="179">
        <f t="shared" si="12"/>
        <v>6.8067000000000003E-2</v>
      </c>
      <c r="AA10" s="215">
        <f t="shared" si="13"/>
        <v>9.2940000000000002E-3</v>
      </c>
      <c r="AB10" s="179">
        <f t="shared" si="14"/>
        <v>9.3059999999999983E-3</v>
      </c>
      <c r="AC10" s="274">
        <f t="shared" si="15"/>
        <v>0.11666666666666667</v>
      </c>
      <c r="AD10" s="268" t="b">
        <f t="shared" ref="AD10:AD30" si="26">IF(Y10&lt;AC10,TRUE,FALSE)</f>
        <v>1</v>
      </c>
      <c r="AE10" s="304">
        <f t="shared" si="16"/>
        <v>6.6665679038682294E-3</v>
      </c>
      <c r="AF10" s="317" t="b">
        <f t="shared" ref="AF10:AF30" si="27">IF(AB10&lt;AE10,TRUE,FALSE)</f>
        <v>0</v>
      </c>
      <c r="AG10" s="317" t="b">
        <f t="shared" ref="AG10:AG30" si="28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si="17"/>
        <v>0.11666666666666667</v>
      </c>
      <c r="AT10" s="324" t="b">
        <f t="shared" ref="AT10:AT30" si="29">IF(AO10&lt;AS10,TRUE,FALSE)</f>
        <v>1</v>
      </c>
      <c r="AU10" s="321">
        <f t="shared" si="18"/>
        <v>6.6665679038682294E-3</v>
      </c>
      <c r="AV10" s="317" t="b">
        <f t="shared" ref="AV10:AV30" si="30">IF(AR10&lt;AU10,TRUE,FALSE)</f>
        <v>0</v>
      </c>
      <c r="AW10" s="317" t="b">
        <f t="shared" ref="AW10:AW30" si="31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32">AS10</f>
        <v>0.11666666666666667</v>
      </c>
      <c r="BF10" s="283" t="b">
        <f t="shared" ref="BF10:BF30" si="33">IF(BA10&lt;BE10,TRUE,FALSE)</f>
        <v>1</v>
      </c>
      <c r="BG10" s="304">
        <f t="shared" si="19"/>
        <v>6.6665679038682294E-3</v>
      </c>
      <c r="BH10" s="317" t="b">
        <f t="shared" ref="BH10:BH30" si="34">IF(BD10&lt;BG10,TRUE,FALSE)</f>
        <v>0</v>
      </c>
      <c r="BI10" s="317" t="b">
        <f t="shared" ref="BI10:BI30" si="35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36">BE10</f>
        <v>0.11666666666666667</v>
      </c>
      <c r="BR10" s="288" t="b">
        <f t="shared" ref="BR10:BR30" si="37">IF(BM10&lt;BQ10,TRUE,FALSE)</f>
        <v>1</v>
      </c>
      <c r="BS10" s="304">
        <f t="shared" si="20"/>
        <v>6.6665679038682294E-3</v>
      </c>
      <c r="BT10" s="317" t="b">
        <f t="shared" ref="BT10:BT30" si="38">IF(BP10&lt;BS10,TRUE,FALSE)</f>
        <v>0</v>
      </c>
      <c r="BU10" s="314" t="b">
        <f t="shared" ref="BU10:BU30" si="39">IF(BO10&lt;BS10,TRUE,FALSE)</f>
        <v>0</v>
      </c>
    </row>
    <row r="11" spans="1:82" ht="16" x14ac:dyDescent="0.2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21"/>
        <v>0.11666666666666667</v>
      </c>
      <c r="H11" s="299" t="b">
        <f t="shared" si="0"/>
        <v>1</v>
      </c>
      <c r="I11" s="304">
        <f t="shared" si="1"/>
        <v>6.6665679038682294E-3</v>
      </c>
      <c r="J11" s="317" t="b">
        <f t="shared" si="2"/>
        <v>0</v>
      </c>
      <c r="K11" s="317" t="b">
        <f t="shared" si="3"/>
        <v>0</v>
      </c>
      <c r="L11" s="190" t="s">
        <v>930</v>
      </c>
      <c r="M11" s="215">
        <f t="shared" si="4"/>
        <v>6.6806000000000004E-2</v>
      </c>
      <c r="N11" s="214">
        <f t="shared" si="5"/>
        <v>9.5179E-2</v>
      </c>
      <c r="O11" s="262">
        <f t="shared" si="6"/>
        <v>6.6835999999999993E-2</v>
      </c>
      <c r="P11" s="267">
        <f t="shared" si="7"/>
        <v>9.1180000000000011E-3</v>
      </c>
      <c r="Q11" s="271">
        <f t="shared" si="8"/>
        <v>9.1299999999999992E-3</v>
      </c>
      <c r="R11" s="302">
        <f t="shared" si="22"/>
        <v>0.11666666666666667</v>
      </c>
      <c r="S11" s="277" t="b">
        <f t="shared" si="23"/>
        <v>1</v>
      </c>
      <c r="T11" s="304">
        <f t="shared" si="9"/>
        <v>6.6665679038682294E-3</v>
      </c>
      <c r="U11" s="317" t="b">
        <f t="shared" si="24"/>
        <v>0</v>
      </c>
      <c r="V11" s="317" t="b">
        <f t="shared" si="25"/>
        <v>0</v>
      </c>
      <c r="W11" s="190" t="s">
        <v>930</v>
      </c>
      <c r="X11" s="215">
        <f t="shared" si="10"/>
        <v>6.6806000000000004E-2</v>
      </c>
      <c r="Y11" s="214">
        <f t="shared" si="11"/>
        <v>9.5179E-2</v>
      </c>
      <c r="Z11" s="179">
        <f t="shared" si="12"/>
        <v>6.6835999999999993E-2</v>
      </c>
      <c r="AA11" s="215">
        <f t="shared" si="13"/>
        <v>9.1180000000000011E-3</v>
      </c>
      <c r="AB11" s="179">
        <f t="shared" si="14"/>
        <v>9.1299999999999992E-3</v>
      </c>
      <c r="AC11" s="274">
        <f t="shared" si="15"/>
        <v>0.11666666666666667</v>
      </c>
      <c r="AD11" s="268" t="b">
        <f t="shared" si="26"/>
        <v>1</v>
      </c>
      <c r="AE11" s="304">
        <f t="shared" si="16"/>
        <v>6.6665679038682294E-3</v>
      </c>
      <c r="AF11" s="317" t="b">
        <f t="shared" si="27"/>
        <v>0</v>
      </c>
      <c r="AG11" s="317" t="b">
        <f t="shared" si="28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17"/>
        <v>0.11666666666666667</v>
      </c>
      <c r="AT11" s="324" t="b">
        <f t="shared" si="29"/>
        <v>1</v>
      </c>
      <c r="AU11" s="321">
        <f t="shared" si="18"/>
        <v>6.6665679038682294E-3</v>
      </c>
      <c r="AV11" s="317" t="b">
        <f t="shared" si="30"/>
        <v>0</v>
      </c>
      <c r="AW11" s="317" t="b">
        <f t="shared" si="31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32"/>
        <v>0.11666666666666667</v>
      </c>
      <c r="BF11" s="283" t="b">
        <f t="shared" si="33"/>
        <v>1</v>
      </c>
      <c r="BG11" s="304">
        <f t="shared" si="19"/>
        <v>6.6665679038682294E-3</v>
      </c>
      <c r="BH11" s="317" t="b">
        <f t="shared" si="34"/>
        <v>0</v>
      </c>
      <c r="BI11" s="317" t="b">
        <f t="shared" si="35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36"/>
        <v>0.11666666666666667</v>
      </c>
      <c r="BR11" s="288" t="b">
        <f t="shared" si="37"/>
        <v>1</v>
      </c>
      <c r="BS11" s="304">
        <f t="shared" si="20"/>
        <v>6.6665679038682294E-3</v>
      </c>
      <c r="BT11" s="317" t="b">
        <f t="shared" si="38"/>
        <v>0</v>
      </c>
      <c r="BU11" s="314" t="b">
        <f t="shared" si="39"/>
        <v>0</v>
      </c>
    </row>
    <row r="12" spans="1:82" ht="16" x14ac:dyDescent="0.2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21"/>
        <v>0.11666666666666667</v>
      </c>
      <c r="H12" s="299" t="b">
        <f t="shared" si="0"/>
        <v>1</v>
      </c>
      <c r="I12" s="304">
        <f t="shared" si="1"/>
        <v>6.6665679038682294E-3</v>
      </c>
      <c r="J12" s="317" t="b">
        <f t="shared" si="2"/>
        <v>0</v>
      </c>
      <c r="K12" s="317" t="b">
        <f t="shared" si="3"/>
        <v>0</v>
      </c>
      <c r="L12" s="190" t="s">
        <v>931</v>
      </c>
      <c r="M12" s="215">
        <f t="shared" si="4"/>
        <v>6.5539E-2</v>
      </c>
      <c r="N12" s="214">
        <f t="shared" si="5"/>
        <v>9.3355999999999995E-2</v>
      </c>
      <c r="O12" s="262">
        <f t="shared" si="6"/>
        <v>6.5560999999999994E-2</v>
      </c>
      <c r="P12" s="267">
        <f t="shared" si="7"/>
        <v>8.931999999999999E-3</v>
      </c>
      <c r="Q12" s="271">
        <f t="shared" si="8"/>
        <v>8.94E-3</v>
      </c>
      <c r="R12" s="302">
        <f t="shared" si="22"/>
        <v>0.11666666666666667</v>
      </c>
      <c r="S12" s="277" t="b">
        <f t="shared" si="23"/>
        <v>1</v>
      </c>
      <c r="T12" s="304">
        <f t="shared" si="9"/>
        <v>6.6665679038682294E-3</v>
      </c>
      <c r="U12" s="317" t="b">
        <f t="shared" si="24"/>
        <v>0</v>
      </c>
      <c r="V12" s="317" t="b">
        <f t="shared" si="25"/>
        <v>0</v>
      </c>
      <c r="W12" s="190" t="s">
        <v>931</v>
      </c>
      <c r="X12" s="215">
        <f t="shared" si="10"/>
        <v>6.5539E-2</v>
      </c>
      <c r="Y12" s="214">
        <f t="shared" si="11"/>
        <v>9.3355999999999995E-2</v>
      </c>
      <c r="Z12" s="179">
        <f t="shared" si="12"/>
        <v>6.5560999999999994E-2</v>
      </c>
      <c r="AA12" s="215">
        <f t="shared" si="13"/>
        <v>8.931999999999999E-3</v>
      </c>
      <c r="AB12" s="179">
        <f t="shared" si="14"/>
        <v>8.94E-3</v>
      </c>
      <c r="AC12" s="274">
        <f t="shared" si="15"/>
        <v>0.11666666666666667</v>
      </c>
      <c r="AD12" s="268" t="b">
        <f t="shared" si="26"/>
        <v>1</v>
      </c>
      <c r="AE12" s="304">
        <f t="shared" si="16"/>
        <v>6.6665679038682294E-3</v>
      </c>
      <c r="AF12" s="317" t="b">
        <f t="shared" si="27"/>
        <v>0</v>
      </c>
      <c r="AG12" s="317" t="b">
        <f t="shared" si="28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17"/>
        <v>0.11666666666666667</v>
      </c>
      <c r="AT12" s="324" t="b">
        <f t="shared" si="29"/>
        <v>1</v>
      </c>
      <c r="AU12" s="321">
        <f t="shared" si="18"/>
        <v>6.6665679038682294E-3</v>
      </c>
      <c r="AV12" s="317" t="b">
        <f t="shared" si="30"/>
        <v>0</v>
      </c>
      <c r="AW12" s="317" t="b">
        <f t="shared" si="31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32"/>
        <v>0.11666666666666667</v>
      </c>
      <c r="BF12" s="283" t="b">
        <f t="shared" si="33"/>
        <v>1</v>
      </c>
      <c r="BG12" s="304">
        <f t="shared" si="19"/>
        <v>6.6665679038682294E-3</v>
      </c>
      <c r="BH12" s="317" t="b">
        <f t="shared" si="34"/>
        <v>0</v>
      </c>
      <c r="BI12" s="317" t="b">
        <f t="shared" si="35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36"/>
        <v>0.11666666666666667</v>
      </c>
      <c r="BR12" s="288" t="b">
        <f t="shared" si="37"/>
        <v>1</v>
      </c>
      <c r="BS12" s="304">
        <f t="shared" si="20"/>
        <v>6.6665679038682294E-3</v>
      </c>
      <c r="BT12" s="317" t="b">
        <f t="shared" si="38"/>
        <v>0</v>
      </c>
      <c r="BU12" s="314" t="b">
        <f t="shared" si="39"/>
        <v>0</v>
      </c>
    </row>
    <row r="13" spans="1:82" ht="16" x14ac:dyDescent="0.2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21"/>
        <v>0.11666666666666667</v>
      </c>
      <c r="H13" s="299" t="b">
        <f t="shared" si="0"/>
        <v>1</v>
      </c>
      <c r="I13" s="304">
        <f t="shared" si="1"/>
        <v>6.6665679038682294E-3</v>
      </c>
      <c r="J13" s="317" t="b">
        <f t="shared" si="2"/>
        <v>0</v>
      </c>
      <c r="K13" s="317" t="b">
        <f t="shared" si="3"/>
        <v>0</v>
      </c>
      <c r="L13" s="190" t="s">
        <v>932</v>
      </c>
      <c r="M13" s="215">
        <f t="shared" si="4"/>
        <v>6.4197000000000004E-2</v>
      </c>
      <c r="N13" s="214">
        <f t="shared" si="5"/>
        <v>9.1453999999999994E-2</v>
      </c>
      <c r="O13" s="262">
        <f t="shared" si="6"/>
        <v>6.4212000000000005E-2</v>
      </c>
      <c r="P13" s="267">
        <f t="shared" si="7"/>
        <v>8.7330000000000012E-3</v>
      </c>
      <c r="Q13" s="271">
        <f t="shared" si="8"/>
        <v>8.7390000000000002E-3</v>
      </c>
      <c r="R13" s="302">
        <f t="shared" si="22"/>
        <v>0.11666666666666667</v>
      </c>
      <c r="S13" s="277" t="b">
        <f t="shared" si="23"/>
        <v>1</v>
      </c>
      <c r="T13" s="304">
        <f t="shared" si="9"/>
        <v>6.6665679038682294E-3</v>
      </c>
      <c r="U13" s="317" t="b">
        <f t="shared" si="24"/>
        <v>0</v>
      </c>
      <c r="V13" s="317" t="b">
        <f t="shared" si="25"/>
        <v>0</v>
      </c>
      <c r="W13" s="190" t="s">
        <v>932</v>
      </c>
      <c r="X13" s="215">
        <f t="shared" si="10"/>
        <v>6.4197000000000004E-2</v>
      </c>
      <c r="Y13" s="214">
        <f t="shared" si="11"/>
        <v>9.1453999999999994E-2</v>
      </c>
      <c r="Z13" s="179">
        <f t="shared" si="12"/>
        <v>6.4212000000000005E-2</v>
      </c>
      <c r="AA13" s="215">
        <f t="shared" si="13"/>
        <v>8.7330000000000012E-3</v>
      </c>
      <c r="AB13" s="179">
        <f t="shared" si="14"/>
        <v>8.7390000000000002E-3</v>
      </c>
      <c r="AC13" s="274">
        <f t="shared" si="15"/>
        <v>0.11666666666666667</v>
      </c>
      <c r="AD13" s="268" t="b">
        <f t="shared" si="26"/>
        <v>1</v>
      </c>
      <c r="AE13" s="304">
        <f t="shared" si="16"/>
        <v>6.6665679038682294E-3</v>
      </c>
      <c r="AF13" s="317" t="b">
        <f t="shared" si="27"/>
        <v>0</v>
      </c>
      <c r="AG13" s="317" t="b">
        <f t="shared" si="28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17"/>
        <v>0.11666666666666667</v>
      </c>
      <c r="AT13" s="324" t="b">
        <f t="shared" si="29"/>
        <v>1</v>
      </c>
      <c r="AU13" s="321">
        <f t="shared" si="18"/>
        <v>6.6665679038682294E-3</v>
      </c>
      <c r="AV13" s="317" t="b">
        <f t="shared" si="30"/>
        <v>0</v>
      </c>
      <c r="AW13" s="317" t="b">
        <f t="shared" si="31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32"/>
        <v>0.11666666666666667</v>
      </c>
      <c r="BF13" s="283" t="b">
        <f t="shared" si="33"/>
        <v>1</v>
      </c>
      <c r="BG13" s="304">
        <f t="shared" si="19"/>
        <v>6.6665679038682294E-3</v>
      </c>
      <c r="BH13" s="317" t="b">
        <f t="shared" si="34"/>
        <v>0</v>
      </c>
      <c r="BI13" s="317" t="b">
        <f t="shared" si="35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36"/>
        <v>0.11666666666666667</v>
      </c>
      <c r="BR13" s="288" t="b">
        <f t="shared" si="37"/>
        <v>1</v>
      </c>
      <c r="BS13" s="304">
        <f t="shared" si="20"/>
        <v>6.6665679038682294E-3</v>
      </c>
      <c r="BT13" s="317" t="b">
        <f t="shared" si="38"/>
        <v>0</v>
      </c>
      <c r="BU13" s="314" t="b">
        <f t="shared" si="39"/>
        <v>0</v>
      </c>
    </row>
    <row r="14" spans="1:82" ht="16" x14ac:dyDescent="0.2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21"/>
        <v>0.11666666666666667</v>
      </c>
      <c r="H14" s="299" t="b">
        <f t="shared" si="0"/>
        <v>1</v>
      </c>
      <c r="I14" s="304">
        <f t="shared" si="1"/>
        <v>6.6665679038682294E-3</v>
      </c>
      <c r="J14" s="317" t="b">
        <f t="shared" si="2"/>
        <v>0</v>
      </c>
      <c r="K14" s="317" t="b">
        <f t="shared" si="3"/>
        <v>0</v>
      </c>
      <c r="L14" s="190" t="s">
        <v>933</v>
      </c>
      <c r="M14" s="215">
        <f t="shared" si="4"/>
        <v>6.2766000000000002E-2</v>
      </c>
      <c r="N14" s="214">
        <f t="shared" si="5"/>
        <v>8.9430999999999997E-2</v>
      </c>
      <c r="O14" s="262">
        <f t="shared" si="6"/>
        <v>6.2773999999999996E-2</v>
      </c>
      <c r="P14" s="267">
        <f t="shared" si="7"/>
        <v>8.5210000000000008E-3</v>
      </c>
      <c r="Q14" s="271">
        <f t="shared" si="8"/>
        <v>8.5250000000000013E-3</v>
      </c>
      <c r="R14" s="302">
        <f t="shared" si="22"/>
        <v>0.11666666666666667</v>
      </c>
      <c r="S14" s="277" t="b">
        <f t="shared" si="23"/>
        <v>1</v>
      </c>
      <c r="T14" s="304">
        <f t="shared" si="9"/>
        <v>6.6665679038682294E-3</v>
      </c>
      <c r="U14" s="317" t="b">
        <f t="shared" si="24"/>
        <v>0</v>
      </c>
      <c r="V14" s="317" t="b">
        <f t="shared" si="25"/>
        <v>0</v>
      </c>
      <c r="W14" s="190" t="s">
        <v>933</v>
      </c>
      <c r="X14" s="215">
        <f t="shared" si="10"/>
        <v>6.2766000000000002E-2</v>
      </c>
      <c r="Y14" s="214">
        <f t="shared" si="11"/>
        <v>8.9430999999999997E-2</v>
      </c>
      <c r="Z14" s="179">
        <f t="shared" si="12"/>
        <v>6.2773999999999996E-2</v>
      </c>
      <c r="AA14" s="215">
        <f t="shared" si="13"/>
        <v>8.5210000000000008E-3</v>
      </c>
      <c r="AB14" s="179">
        <f t="shared" si="14"/>
        <v>8.5250000000000013E-3</v>
      </c>
      <c r="AC14" s="274">
        <f t="shared" si="15"/>
        <v>0.11666666666666667</v>
      </c>
      <c r="AD14" s="268" t="b">
        <f t="shared" si="26"/>
        <v>1</v>
      </c>
      <c r="AE14" s="304">
        <f t="shared" si="16"/>
        <v>6.6665679038682294E-3</v>
      </c>
      <c r="AF14" s="317" t="b">
        <f t="shared" si="27"/>
        <v>0</v>
      </c>
      <c r="AG14" s="317" t="b">
        <f t="shared" si="28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17"/>
        <v>0.11666666666666667</v>
      </c>
      <c r="AT14" s="324" t="b">
        <f t="shared" si="29"/>
        <v>1</v>
      </c>
      <c r="AU14" s="321">
        <f t="shared" si="18"/>
        <v>6.6665679038682294E-3</v>
      </c>
      <c r="AV14" s="317" t="b">
        <f t="shared" si="30"/>
        <v>0</v>
      </c>
      <c r="AW14" s="317" t="b">
        <f t="shared" si="31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32"/>
        <v>0.11666666666666667</v>
      </c>
      <c r="BF14" s="283" t="b">
        <f t="shared" si="33"/>
        <v>1</v>
      </c>
      <c r="BG14" s="304">
        <f t="shared" si="19"/>
        <v>6.6665679038682294E-3</v>
      </c>
      <c r="BH14" s="317" t="b">
        <f t="shared" si="34"/>
        <v>0</v>
      </c>
      <c r="BI14" s="317" t="b">
        <f t="shared" si="35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36"/>
        <v>0.11666666666666667</v>
      </c>
      <c r="BR14" s="288" t="b">
        <f t="shared" si="37"/>
        <v>1</v>
      </c>
      <c r="BS14" s="304">
        <f t="shared" si="20"/>
        <v>6.6665679038682294E-3</v>
      </c>
      <c r="BT14" s="317" t="b">
        <f t="shared" si="38"/>
        <v>0</v>
      </c>
      <c r="BU14" s="314" t="b">
        <f t="shared" si="39"/>
        <v>0</v>
      </c>
    </row>
    <row r="15" spans="1:82" ht="16" x14ac:dyDescent="0.2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21"/>
        <v>0.11666666666666667</v>
      </c>
      <c r="H15" s="299" t="b">
        <f t="shared" si="0"/>
        <v>1</v>
      </c>
      <c r="I15" s="304">
        <f t="shared" si="1"/>
        <v>6.6665679038682294E-3</v>
      </c>
      <c r="J15" s="317" t="b">
        <f t="shared" si="2"/>
        <v>0</v>
      </c>
      <c r="K15" s="317" t="b">
        <f t="shared" si="3"/>
        <v>0</v>
      </c>
      <c r="L15" s="190" t="s">
        <v>934</v>
      </c>
      <c r="M15" s="215">
        <f t="shared" si="4"/>
        <v>6.1263999999999999E-2</v>
      </c>
      <c r="N15" s="214">
        <f t="shared" si="5"/>
        <v>8.7299000000000002E-2</v>
      </c>
      <c r="O15" s="262">
        <f t="shared" si="6"/>
        <v>6.1263999999999999E-2</v>
      </c>
      <c r="P15" s="267">
        <f t="shared" si="7"/>
        <v>8.2999999999999984E-3</v>
      </c>
      <c r="Q15" s="271">
        <f t="shared" si="8"/>
        <v>8.3009999999999994E-3</v>
      </c>
      <c r="R15" s="302">
        <f t="shared" si="22"/>
        <v>0.11666666666666667</v>
      </c>
      <c r="S15" s="277" t="b">
        <f t="shared" si="23"/>
        <v>1</v>
      </c>
      <c r="T15" s="304">
        <f t="shared" si="9"/>
        <v>6.6665679038682294E-3</v>
      </c>
      <c r="U15" s="317" t="b">
        <f t="shared" si="24"/>
        <v>0</v>
      </c>
      <c r="V15" s="317" t="b">
        <f t="shared" si="25"/>
        <v>0</v>
      </c>
      <c r="W15" s="190" t="s">
        <v>934</v>
      </c>
      <c r="X15" s="215">
        <f t="shared" si="10"/>
        <v>6.1263999999999999E-2</v>
      </c>
      <c r="Y15" s="214">
        <f t="shared" si="11"/>
        <v>8.7299000000000002E-2</v>
      </c>
      <c r="Z15" s="179">
        <f t="shared" si="12"/>
        <v>6.1263999999999999E-2</v>
      </c>
      <c r="AA15" s="215">
        <f t="shared" si="13"/>
        <v>8.2999999999999984E-3</v>
      </c>
      <c r="AB15" s="179">
        <f t="shared" si="14"/>
        <v>8.3009999999999994E-3</v>
      </c>
      <c r="AC15" s="274">
        <f t="shared" si="15"/>
        <v>0.11666666666666667</v>
      </c>
      <c r="AD15" s="268" t="b">
        <f t="shared" si="26"/>
        <v>1</v>
      </c>
      <c r="AE15" s="304">
        <f t="shared" si="16"/>
        <v>6.6665679038682294E-3</v>
      </c>
      <c r="AF15" s="317" t="b">
        <f t="shared" si="27"/>
        <v>0</v>
      </c>
      <c r="AG15" s="317" t="b">
        <f t="shared" si="28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17"/>
        <v>0.11666666666666667</v>
      </c>
      <c r="AT15" s="324" t="b">
        <f t="shared" si="29"/>
        <v>1</v>
      </c>
      <c r="AU15" s="321">
        <f t="shared" si="18"/>
        <v>6.6665679038682294E-3</v>
      </c>
      <c r="AV15" s="317" t="b">
        <f t="shared" si="30"/>
        <v>0</v>
      </c>
      <c r="AW15" s="317" t="b">
        <f t="shared" si="31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32"/>
        <v>0.11666666666666667</v>
      </c>
      <c r="BF15" s="283" t="b">
        <f t="shared" si="33"/>
        <v>1</v>
      </c>
      <c r="BG15" s="304">
        <f t="shared" si="19"/>
        <v>6.6665679038682294E-3</v>
      </c>
      <c r="BH15" s="317" t="b">
        <f t="shared" si="34"/>
        <v>0</v>
      </c>
      <c r="BI15" s="317" t="b">
        <f t="shared" si="35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36"/>
        <v>0.11666666666666667</v>
      </c>
      <c r="BR15" s="288" t="b">
        <f t="shared" si="37"/>
        <v>1</v>
      </c>
      <c r="BS15" s="304">
        <f t="shared" si="20"/>
        <v>6.6665679038682294E-3</v>
      </c>
      <c r="BT15" s="317" t="b">
        <f t="shared" si="38"/>
        <v>0</v>
      </c>
      <c r="BU15" s="314" t="b">
        <f t="shared" si="39"/>
        <v>0</v>
      </c>
    </row>
    <row r="16" spans="1:82" ht="16" x14ac:dyDescent="0.2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21"/>
        <v>0.11666666666666667</v>
      </c>
      <c r="H16" s="299" t="b">
        <f t="shared" si="0"/>
        <v>1</v>
      </c>
      <c r="I16" s="304">
        <f t="shared" si="1"/>
        <v>6.6665679038682294E-3</v>
      </c>
      <c r="J16" s="317" t="b">
        <f t="shared" si="2"/>
        <v>0</v>
      </c>
      <c r="K16" s="317" t="b">
        <f t="shared" si="3"/>
        <v>0</v>
      </c>
      <c r="L16" s="190" t="s">
        <v>935</v>
      </c>
      <c r="M16" s="215">
        <f t="shared" si="4"/>
        <v>5.9769999999999997E-2</v>
      </c>
      <c r="N16" s="214">
        <f t="shared" si="5"/>
        <v>8.5145999999999999E-2</v>
      </c>
      <c r="O16" s="262">
        <f t="shared" si="6"/>
        <v>5.9759E-2</v>
      </c>
      <c r="P16" s="267">
        <f t="shared" si="7"/>
        <v>8.0819999999999989E-3</v>
      </c>
      <c r="Q16" s="271">
        <f t="shared" si="8"/>
        <v>8.0789999999999994E-3</v>
      </c>
      <c r="R16" s="302">
        <f t="shared" si="22"/>
        <v>0.11666666666666667</v>
      </c>
      <c r="S16" s="277" t="b">
        <f t="shared" si="23"/>
        <v>1</v>
      </c>
      <c r="T16" s="304">
        <f t="shared" si="9"/>
        <v>6.6665679038682294E-3</v>
      </c>
      <c r="U16" s="317" t="b">
        <f t="shared" si="24"/>
        <v>0</v>
      </c>
      <c r="V16" s="317" t="b">
        <f t="shared" si="25"/>
        <v>0</v>
      </c>
      <c r="W16" s="190" t="s">
        <v>935</v>
      </c>
      <c r="X16" s="215">
        <f t="shared" si="10"/>
        <v>5.9769999999999997E-2</v>
      </c>
      <c r="Y16" s="214">
        <f t="shared" si="11"/>
        <v>8.5145999999999999E-2</v>
      </c>
      <c r="Z16" s="179">
        <f t="shared" si="12"/>
        <v>5.9759E-2</v>
      </c>
      <c r="AA16" s="215">
        <f t="shared" si="13"/>
        <v>8.0819999999999989E-3</v>
      </c>
      <c r="AB16" s="179">
        <f t="shared" si="14"/>
        <v>8.0789999999999994E-3</v>
      </c>
      <c r="AC16" s="274">
        <f t="shared" si="15"/>
        <v>0.11666666666666667</v>
      </c>
      <c r="AD16" s="268" t="b">
        <f t="shared" si="26"/>
        <v>1</v>
      </c>
      <c r="AE16" s="304">
        <f t="shared" si="16"/>
        <v>6.6665679038682294E-3</v>
      </c>
      <c r="AF16" s="317" t="b">
        <f t="shared" si="27"/>
        <v>0</v>
      </c>
      <c r="AG16" s="317" t="b">
        <f t="shared" si="28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17"/>
        <v>0.11666666666666667</v>
      </c>
      <c r="AT16" s="324" t="b">
        <f t="shared" si="29"/>
        <v>1</v>
      </c>
      <c r="AU16" s="321">
        <f t="shared" si="18"/>
        <v>6.6665679038682294E-3</v>
      </c>
      <c r="AV16" s="317" t="b">
        <f t="shared" si="30"/>
        <v>0</v>
      </c>
      <c r="AW16" s="317" t="b">
        <f t="shared" si="31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32"/>
        <v>0.11666666666666667</v>
      </c>
      <c r="BF16" s="283" t="b">
        <f t="shared" si="33"/>
        <v>1</v>
      </c>
      <c r="BG16" s="304">
        <f t="shared" si="19"/>
        <v>6.6665679038682294E-3</v>
      </c>
      <c r="BH16" s="317" t="b">
        <f t="shared" si="34"/>
        <v>0</v>
      </c>
      <c r="BI16" s="317" t="b">
        <f t="shared" si="35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36"/>
        <v>0.11666666666666667</v>
      </c>
      <c r="BR16" s="288" t="b">
        <f t="shared" si="37"/>
        <v>1</v>
      </c>
      <c r="BS16" s="304">
        <f t="shared" si="20"/>
        <v>6.6665679038682294E-3</v>
      </c>
      <c r="BT16" s="317" t="b">
        <f t="shared" si="38"/>
        <v>0</v>
      </c>
      <c r="BU16" s="314" t="b">
        <f t="shared" si="39"/>
        <v>0</v>
      </c>
    </row>
    <row r="17" spans="1:73" ht="16" x14ac:dyDescent="0.2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21"/>
        <v>0.11666666666666667</v>
      </c>
      <c r="H17" s="299" t="b">
        <f t="shared" si="0"/>
        <v>1</v>
      </c>
      <c r="I17" s="304">
        <f t="shared" si="1"/>
        <v>6.6665679038682294E-3</v>
      </c>
      <c r="J17" s="317" t="b">
        <f t="shared" si="2"/>
        <v>0</v>
      </c>
      <c r="K17" s="317" t="b">
        <f t="shared" si="3"/>
        <v>0</v>
      </c>
      <c r="L17" s="190" t="s">
        <v>936</v>
      </c>
      <c r="M17" s="215">
        <f t="shared" si="4"/>
        <v>5.8448E-2</v>
      </c>
      <c r="N17" s="214">
        <f t="shared" si="5"/>
        <v>8.3177000000000001E-2</v>
      </c>
      <c r="O17" s="262">
        <f t="shared" si="6"/>
        <v>5.8425999999999999E-2</v>
      </c>
      <c r="P17" s="267">
        <f t="shared" si="7"/>
        <v>7.8900000000000012E-3</v>
      </c>
      <c r="Q17" s="271">
        <f t="shared" si="8"/>
        <v>7.8830000000000011E-3</v>
      </c>
      <c r="R17" s="302">
        <f t="shared" si="22"/>
        <v>0.11666666666666667</v>
      </c>
      <c r="S17" s="277" t="b">
        <f t="shared" si="23"/>
        <v>1</v>
      </c>
      <c r="T17" s="304">
        <f t="shared" si="9"/>
        <v>6.6665679038682294E-3</v>
      </c>
      <c r="U17" s="317" t="b">
        <f t="shared" si="24"/>
        <v>0</v>
      </c>
      <c r="V17" s="317" t="b">
        <f t="shared" si="25"/>
        <v>0</v>
      </c>
      <c r="W17" s="190" t="s">
        <v>936</v>
      </c>
      <c r="X17" s="215">
        <f t="shared" si="10"/>
        <v>5.8448E-2</v>
      </c>
      <c r="Y17" s="214">
        <f t="shared" si="11"/>
        <v>8.3177000000000001E-2</v>
      </c>
      <c r="Z17" s="179">
        <f t="shared" si="12"/>
        <v>5.8425999999999999E-2</v>
      </c>
      <c r="AA17" s="215">
        <f t="shared" si="13"/>
        <v>7.8900000000000012E-3</v>
      </c>
      <c r="AB17" s="179">
        <f t="shared" si="14"/>
        <v>7.8830000000000011E-3</v>
      </c>
      <c r="AC17" s="274">
        <f t="shared" si="15"/>
        <v>0.11666666666666667</v>
      </c>
      <c r="AD17" s="268" t="b">
        <f t="shared" si="26"/>
        <v>1</v>
      </c>
      <c r="AE17" s="304">
        <f t="shared" si="16"/>
        <v>6.6665679038682294E-3</v>
      </c>
      <c r="AF17" s="317" t="b">
        <f t="shared" si="27"/>
        <v>0</v>
      </c>
      <c r="AG17" s="317" t="b">
        <f t="shared" si="28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17"/>
        <v>0.11666666666666667</v>
      </c>
      <c r="AT17" s="324" t="b">
        <f t="shared" si="29"/>
        <v>1</v>
      </c>
      <c r="AU17" s="321">
        <f t="shared" si="18"/>
        <v>6.6665679038682294E-3</v>
      </c>
      <c r="AV17" s="317" t="b">
        <f t="shared" si="30"/>
        <v>0</v>
      </c>
      <c r="AW17" s="317" t="b">
        <f t="shared" si="31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32"/>
        <v>0.11666666666666667</v>
      </c>
      <c r="BF17" s="283" t="b">
        <f t="shared" si="33"/>
        <v>1</v>
      </c>
      <c r="BG17" s="304">
        <f t="shared" si="19"/>
        <v>6.6665679038682294E-3</v>
      </c>
      <c r="BH17" s="317" t="b">
        <f t="shared" si="34"/>
        <v>0</v>
      </c>
      <c r="BI17" s="317" t="b">
        <f t="shared" si="35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36"/>
        <v>0.11666666666666667</v>
      </c>
      <c r="BR17" s="288" t="b">
        <f t="shared" si="37"/>
        <v>1</v>
      </c>
      <c r="BS17" s="304">
        <f t="shared" si="20"/>
        <v>6.6665679038682294E-3</v>
      </c>
      <c r="BT17" s="317" t="b">
        <f t="shared" si="38"/>
        <v>0</v>
      </c>
      <c r="BU17" s="314" t="b">
        <f t="shared" si="39"/>
        <v>0</v>
      </c>
    </row>
    <row r="18" spans="1:73" ht="16" x14ac:dyDescent="0.2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21"/>
        <v>0.11666666666666667</v>
      </c>
      <c r="H18" s="299" t="b">
        <f t="shared" si="0"/>
        <v>1</v>
      </c>
      <c r="I18" s="304">
        <f t="shared" si="1"/>
        <v>6.6665679038682294E-3</v>
      </c>
      <c r="J18" s="317" t="b">
        <f t="shared" si="2"/>
        <v>0</v>
      </c>
      <c r="K18" s="317" t="b">
        <f t="shared" si="3"/>
        <v>0</v>
      </c>
      <c r="L18" s="190" t="s">
        <v>937</v>
      </c>
      <c r="M18" s="215">
        <f t="shared" si="4"/>
        <v>5.772E-2</v>
      </c>
      <c r="N18" s="214">
        <f t="shared" si="5"/>
        <v>8.2014000000000004E-2</v>
      </c>
      <c r="O18" s="262">
        <f t="shared" si="6"/>
        <v>5.7690999999999999E-2</v>
      </c>
      <c r="P18" s="267">
        <f t="shared" si="7"/>
        <v>7.7819999999999999E-3</v>
      </c>
      <c r="Q18" s="271">
        <f t="shared" si="8"/>
        <v>7.7709999999999993E-3</v>
      </c>
      <c r="R18" s="302">
        <f t="shared" si="22"/>
        <v>0.11666666666666667</v>
      </c>
      <c r="S18" s="277" t="b">
        <f t="shared" si="23"/>
        <v>1</v>
      </c>
      <c r="T18" s="304">
        <f t="shared" si="9"/>
        <v>6.6665679038682294E-3</v>
      </c>
      <c r="U18" s="317" t="b">
        <f t="shared" si="24"/>
        <v>0</v>
      </c>
      <c r="V18" s="317" t="b">
        <f t="shared" si="25"/>
        <v>0</v>
      </c>
      <c r="W18" s="190" t="s">
        <v>937</v>
      </c>
      <c r="X18" s="215">
        <f t="shared" si="10"/>
        <v>5.772E-2</v>
      </c>
      <c r="Y18" s="214">
        <f t="shared" si="11"/>
        <v>8.2014000000000004E-2</v>
      </c>
      <c r="Z18" s="179">
        <f t="shared" si="12"/>
        <v>5.7690999999999999E-2</v>
      </c>
      <c r="AA18" s="215">
        <f t="shared" si="13"/>
        <v>7.7819999999999999E-3</v>
      </c>
      <c r="AB18" s="179">
        <f t="shared" si="14"/>
        <v>7.7709999999999993E-3</v>
      </c>
      <c r="AC18" s="274">
        <f t="shared" si="15"/>
        <v>0.11666666666666667</v>
      </c>
      <c r="AD18" s="268" t="b">
        <f t="shared" si="26"/>
        <v>1</v>
      </c>
      <c r="AE18" s="304">
        <f t="shared" si="16"/>
        <v>6.6665679038682294E-3</v>
      </c>
      <c r="AF18" s="317" t="b">
        <f t="shared" si="27"/>
        <v>0</v>
      </c>
      <c r="AG18" s="317" t="b">
        <f t="shared" si="28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17"/>
        <v>0.11666666666666667</v>
      </c>
      <c r="AT18" s="324" t="b">
        <f t="shared" si="29"/>
        <v>1</v>
      </c>
      <c r="AU18" s="321">
        <f t="shared" si="18"/>
        <v>6.6665679038682294E-3</v>
      </c>
      <c r="AV18" s="317" t="b">
        <f t="shared" si="30"/>
        <v>0</v>
      </c>
      <c r="AW18" s="317" t="b">
        <f t="shared" si="31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32"/>
        <v>0.11666666666666667</v>
      </c>
      <c r="BF18" s="283" t="b">
        <f t="shared" si="33"/>
        <v>1</v>
      </c>
      <c r="BG18" s="304">
        <f t="shared" si="19"/>
        <v>6.6665679038682294E-3</v>
      </c>
      <c r="BH18" s="317" t="b">
        <f t="shared" si="34"/>
        <v>0</v>
      </c>
      <c r="BI18" s="317" t="b">
        <f t="shared" si="35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36"/>
        <v>0.11666666666666667</v>
      </c>
      <c r="BR18" s="288" t="b">
        <f t="shared" si="37"/>
        <v>1</v>
      </c>
      <c r="BS18" s="304">
        <f t="shared" si="20"/>
        <v>6.6665679038682294E-3</v>
      </c>
      <c r="BT18" s="317" t="b">
        <f t="shared" si="38"/>
        <v>0</v>
      </c>
      <c r="BU18" s="314" t="b">
        <f t="shared" si="39"/>
        <v>0</v>
      </c>
    </row>
    <row r="19" spans="1:73" ht="16" x14ac:dyDescent="0.2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21"/>
        <v>0.11666666666666667</v>
      </c>
      <c r="H19" s="299" t="b">
        <f t="shared" si="0"/>
        <v>1</v>
      </c>
      <c r="I19" s="304">
        <f t="shared" si="1"/>
        <v>6.6665679038682294E-3</v>
      </c>
      <c r="J19" s="317" t="b">
        <f t="shared" si="2"/>
        <v>0</v>
      </c>
      <c r="K19" s="317" t="b">
        <f t="shared" si="3"/>
        <v>0</v>
      </c>
      <c r="L19" s="190" t="s">
        <v>938</v>
      </c>
      <c r="M19" s="215">
        <f t="shared" si="4"/>
        <v>5.7458000000000002E-2</v>
      </c>
      <c r="N19" s="214">
        <f t="shared" si="5"/>
        <v>8.1542000000000003E-2</v>
      </c>
      <c r="O19" s="262">
        <f t="shared" si="6"/>
        <v>5.7425999999999998E-2</v>
      </c>
      <c r="P19" s="267">
        <f t="shared" si="7"/>
        <v>7.744E-3</v>
      </c>
      <c r="Q19" s="271">
        <f t="shared" si="8"/>
        <v>7.7320000000000002E-3</v>
      </c>
      <c r="R19" s="302">
        <f t="shared" si="22"/>
        <v>0.11666666666666667</v>
      </c>
      <c r="S19" s="277" t="b">
        <f t="shared" si="23"/>
        <v>1</v>
      </c>
      <c r="T19" s="304">
        <f t="shared" si="9"/>
        <v>6.6665679038682294E-3</v>
      </c>
      <c r="U19" s="317" t="b">
        <f t="shared" si="24"/>
        <v>0</v>
      </c>
      <c r="V19" s="317" t="b">
        <f t="shared" si="25"/>
        <v>0</v>
      </c>
      <c r="W19" s="190" t="s">
        <v>938</v>
      </c>
      <c r="X19" s="215">
        <f t="shared" si="10"/>
        <v>5.7458000000000002E-2</v>
      </c>
      <c r="Y19" s="214">
        <f t="shared" si="11"/>
        <v>8.1542000000000003E-2</v>
      </c>
      <c r="Z19" s="179">
        <f t="shared" si="12"/>
        <v>5.7425999999999998E-2</v>
      </c>
      <c r="AA19" s="215">
        <f t="shared" si="13"/>
        <v>7.744E-3</v>
      </c>
      <c r="AB19" s="179">
        <f t="shared" si="14"/>
        <v>7.7320000000000002E-3</v>
      </c>
      <c r="AC19" s="274">
        <f t="shared" si="15"/>
        <v>0.11666666666666667</v>
      </c>
      <c r="AD19" s="268" t="b">
        <f t="shared" si="26"/>
        <v>1</v>
      </c>
      <c r="AE19" s="304">
        <f t="shared" si="16"/>
        <v>6.6665679038682294E-3</v>
      </c>
      <c r="AF19" s="317" t="b">
        <f t="shared" si="27"/>
        <v>0</v>
      </c>
      <c r="AG19" s="317" t="b">
        <f t="shared" si="28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17"/>
        <v>0.11666666666666667</v>
      </c>
      <c r="AT19" s="324" t="b">
        <f t="shared" si="29"/>
        <v>1</v>
      </c>
      <c r="AU19" s="321">
        <f t="shared" si="18"/>
        <v>6.6665679038682294E-3</v>
      </c>
      <c r="AV19" s="317" t="b">
        <f t="shared" si="30"/>
        <v>0</v>
      </c>
      <c r="AW19" s="317" t="b">
        <f t="shared" si="31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32"/>
        <v>0.11666666666666667</v>
      </c>
      <c r="BF19" s="283" t="b">
        <f t="shared" si="33"/>
        <v>1</v>
      </c>
      <c r="BG19" s="304">
        <f t="shared" si="19"/>
        <v>6.6665679038682294E-3</v>
      </c>
      <c r="BH19" s="317" t="b">
        <f t="shared" si="34"/>
        <v>0</v>
      </c>
      <c r="BI19" s="317" t="b">
        <f t="shared" si="35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36"/>
        <v>0.11666666666666667</v>
      </c>
      <c r="BR19" s="288" t="b">
        <f t="shared" si="37"/>
        <v>1</v>
      </c>
      <c r="BS19" s="304">
        <f t="shared" si="20"/>
        <v>6.6665679038682294E-3</v>
      </c>
      <c r="BT19" s="317" t="b">
        <f t="shared" si="38"/>
        <v>0</v>
      </c>
      <c r="BU19" s="314" t="b">
        <f t="shared" si="39"/>
        <v>0</v>
      </c>
    </row>
    <row r="20" spans="1:73" ht="16" x14ac:dyDescent="0.2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21"/>
        <v>0.11666666666666667</v>
      </c>
      <c r="H20" s="299" t="b">
        <f t="shared" si="0"/>
        <v>1</v>
      </c>
      <c r="I20" s="304">
        <f t="shared" si="1"/>
        <v>6.6665679038682294E-3</v>
      </c>
      <c r="J20" s="317" t="b">
        <f t="shared" si="2"/>
        <v>0</v>
      </c>
      <c r="K20" s="317" t="b">
        <f t="shared" si="3"/>
        <v>0</v>
      </c>
      <c r="L20" s="190" t="s">
        <v>939</v>
      </c>
      <c r="M20" s="215">
        <f t="shared" si="4"/>
        <v>5.7401000000000001E-2</v>
      </c>
      <c r="N20" s="214">
        <f t="shared" si="5"/>
        <v>8.1410999999999997E-2</v>
      </c>
      <c r="O20" s="262">
        <f t="shared" si="6"/>
        <v>5.7368999999999996E-2</v>
      </c>
      <c r="P20" s="267">
        <f t="shared" si="7"/>
        <v>7.737E-3</v>
      </c>
      <c r="Q20" s="271">
        <f t="shared" si="8"/>
        <v>7.7250000000000001E-3</v>
      </c>
      <c r="R20" s="302">
        <f t="shared" si="22"/>
        <v>0.11666666666666667</v>
      </c>
      <c r="S20" s="277" t="b">
        <f t="shared" si="23"/>
        <v>1</v>
      </c>
      <c r="T20" s="304">
        <f t="shared" si="9"/>
        <v>6.6665679038682294E-3</v>
      </c>
      <c r="U20" s="317" t="b">
        <f t="shared" si="24"/>
        <v>0</v>
      </c>
      <c r="V20" s="317" t="b">
        <f t="shared" si="25"/>
        <v>0</v>
      </c>
      <c r="W20" s="190" t="s">
        <v>939</v>
      </c>
      <c r="X20" s="215">
        <f t="shared" si="10"/>
        <v>5.7401000000000001E-2</v>
      </c>
      <c r="Y20" s="214">
        <f t="shared" si="11"/>
        <v>8.1410999999999997E-2</v>
      </c>
      <c r="Z20" s="179">
        <f t="shared" si="12"/>
        <v>5.7368999999999996E-2</v>
      </c>
      <c r="AA20" s="215">
        <f t="shared" si="13"/>
        <v>7.737E-3</v>
      </c>
      <c r="AB20" s="179">
        <f t="shared" si="14"/>
        <v>7.7250000000000001E-3</v>
      </c>
      <c r="AC20" s="274">
        <f t="shared" si="15"/>
        <v>0.11666666666666667</v>
      </c>
      <c r="AD20" s="268" t="b">
        <f t="shared" si="26"/>
        <v>1</v>
      </c>
      <c r="AE20" s="304">
        <f t="shared" si="16"/>
        <v>6.6665679038682294E-3</v>
      </c>
      <c r="AF20" s="317" t="b">
        <f t="shared" si="27"/>
        <v>0</v>
      </c>
      <c r="AG20" s="317" t="b">
        <f t="shared" si="28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17"/>
        <v>0.11666666666666667</v>
      </c>
      <c r="AT20" s="324" t="b">
        <f t="shared" si="29"/>
        <v>1</v>
      </c>
      <c r="AU20" s="321">
        <f t="shared" si="18"/>
        <v>6.6665679038682294E-3</v>
      </c>
      <c r="AV20" s="317" t="b">
        <f t="shared" si="30"/>
        <v>0</v>
      </c>
      <c r="AW20" s="317" t="b">
        <f t="shared" si="31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32"/>
        <v>0.11666666666666667</v>
      </c>
      <c r="BF20" s="283" t="b">
        <f t="shared" si="33"/>
        <v>1</v>
      </c>
      <c r="BG20" s="304">
        <f t="shared" si="19"/>
        <v>6.6665679038682294E-3</v>
      </c>
      <c r="BH20" s="317" t="b">
        <f t="shared" si="34"/>
        <v>0</v>
      </c>
      <c r="BI20" s="317" t="b">
        <f t="shared" si="35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36"/>
        <v>0.11666666666666667</v>
      </c>
      <c r="BR20" s="288" t="b">
        <f t="shared" si="37"/>
        <v>1</v>
      </c>
      <c r="BS20" s="304">
        <f t="shared" si="20"/>
        <v>6.6665679038682294E-3</v>
      </c>
      <c r="BT20" s="317" t="b">
        <f t="shared" si="38"/>
        <v>0</v>
      </c>
      <c r="BU20" s="314" t="b">
        <f t="shared" si="39"/>
        <v>0</v>
      </c>
    </row>
    <row r="21" spans="1:73" ht="16" x14ac:dyDescent="0.2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21"/>
        <v>0.11666666666666667</v>
      </c>
      <c r="H21" s="299" t="b">
        <f t="shared" si="0"/>
        <v>1</v>
      </c>
      <c r="I21" s="304">
        <f t="shared" si="1"/>
        <v>6.6665679038682294E-3</v>
      </c>
      <c r="J21" s="317" t="b">
        <f t="shared" si="2"/>
        <v>0</v>
      </c>
      <c r="K21" s="317" t="b">
        <f t="shared" si="3"/>
        <v>0</v>
      </c>
      <c r="L21" s="190" t="s">
        <v>940</v>
      </c>
      <c r="M21" s="215">
        <f t="shared" si="4"/>
        <v>5.7555000000000002E-2</v>
      </c>
      <c r="N21" s="214">
        <f t="shared" si="5"/>
        <v>8.1647999999999998E-2</v>
      </c>
      <c r="O21" s="262">
        <f t="shared" si="6"/>
        <v>5.7525E-2</v>
      </c>
      <c r="P21" s="267">
        <f t="shared" si="7"/>
        <v>7.7620000000000007E-3</v>
      </c>
      <c r="Q21" s="271">
        <f t="shared" si="8"/>
        <v>7.7510000000000001E-3</v>
      </c>
      <c r="R21" s="302">
        <f t="shared" si="22"/>
        <v>0.11666666666666667</v>
      </c>
      <c r="S21" s="277" t="b">
        <f t="shared" si="23"/>
        <v>1</v>
      </c>
      <c r="T21" s="304">
        <f t="shared" si="9"/>
        <v>6.6665679038682294E-3</v>
      </c>
      <c r="U21" s="317" t="b">
        <f t="shared" si="24"/>
        <v>0</v>
      </c>
      <c r="V21" s="317" t="b">
        <f t="shared" si="25"/>
        <v>0</v>
      </c>
      <c r="W21" s="190" t="s">
        <v>940</v>
      </c>
      <c r="X21" s="215">
        <f t="shared" si="10"/>
        <v>5.7555000000000002E-2</v>
      </c>
      <c r="Y21" s="214">
        <f t="shared" si="11"/>
        <v>8.1647999999999998E-2</v>
      </c>
      <c r="Z21" s="179">
        <f t="shared" si="12"/>
        <v>5.7525E-2</v>
      </c>
      <c r="AA21" s="215">
        <f t="shared" si="13"/>
        <v>7.7620000000000007E-3</v>
      </c>
      <c r="AB21" s="179">
        <f t="shared" si="14"/>
        <v>7.7510000000000001E-3</v>
      </c>
      <c r="AC21" s="274">
        <f t="shared" si="15"/>
        <v>0.11666666666666667</v>
      </c>
      <c r="AD21" s="268" t="b">
        <f t="shared" si="26"/>
        <v>1</v>
      </c>
      <c r="AE21" s="304">
        <f t="shared" si="16"/>
        <v>6.6665679038682294E-3</v>
      </c>
      <c r="AF21" s="317" t="b">
        <f t="shared" si="27"/>
        <v>0</v>
      </c>
      <c r="AG21" s="317" t="b">
        <f t="shared" si="28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17"/>
        <v>0.11666666666666667</v>
      </c>
      <c r="AT21" s="324" t="b">
        <f t="shared" si="29"/>
        <v>1</v>
      </c>
      <c r="AU21" s="321">
        <f t="shared" si="18"/>
        <v>6.6665679038682294E-3</v>
      </c>
      <c r="AV21" s="317" t="b">
        <f t="shared" si="30"/>
        <v>0</v>
      </c>
      <c r="AW21" s="317" t="b">
        <f t="shared" si="31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32"/>
        <v>0.11666666666666667</v>
      </c>
      <c r="BF21" s="283" t="b">
        <f t="shared" si="33"/>
        <v>1</v>
      </c>
      <c r="BG21" s="304">
        <f t="shared" si="19"/>
        <v>6.6665679038682294E-3</v>
      </c>
      <c r="BH21" s="317" t="b">
        <f t="shared" si="34"/>
        <v>0</v>
      </c>
      <c r="BI21" s="317" t="b">
        <f t="shared" si="35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36"/>
        <v>0.11666666666666667</v>
      </c>
      <c r="BR21" s="288" t="b">
        <f t="shared" si="37"/>
        <v>1</v>
      </c>
      <c r="BS21" s="304">
        <f t="shared" si="20"/>
        <v>6.6665679038682294E-3</v>
      </c>
      <c r="BT21" s="317" t="b">
        <f t="shared" si="38"/>
        <v>0</v>
      </c>
      <c r="BU21" s="314" t="b">
        <f t="shared" si="39"/>
        <v>0</v>
      </c>
    </row>
    <row r="22" spans="1:73" ht="16" x14ac:dyDescent="0.2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21"/>
        <v>0.11666666666666667</v>
      </c>
      <c r="H22" s="299" t="b">
        <f t="shared" si="0"/>
        <v>1</v>
      </c>
      <c r="I22" s="304">
        <f t="shared" si="1"/>
        <v>6.6665679038682294E-3</v>
      </c>
      <c r="J22" s="317" t="b">
        <f t="shared" si="2"/>
        <v>0</v>
      </c>
      <c r="K22" s="317" t="b">
        <f t="shared" si="3"/>
        <v>0</v>
      </c>
      <c r="L22" s="190" t="s">
        <v>941</v>
      </c>
      <c r="M22" s="215">
        <f t="shared" si="4"/>
        <v>5.8148999999999999E-2</v>
      </c>
      <c r="N22" s="214">
        <f t="shared" si="5"/>
        <v>8.2618999999999998E-2</v>
      </c>
      <c r="O22" s="262">
        <f t="shared" si="6"/>
        <v>5.8124999999999996E-2</v>
      </c>
      <c r="P22" s="267">
        <f t="shared" si="7"/>
        <v>7.8520000000000013E-3</v>
      </c>
      <c r="Q22" s="271">
        <f t="shared" si="8"/>
        <v>7.8440000000000003E-3</v>
      </c>
      <c r="R22" s="302">
        <f t="shared" si="22"/>
        <v>0.11666666666666667</v>
      </c>
      <c r="S22" s="277" t="b">
        <f t="shared" si="23"/>
        <v>1</v>
      </c>
      <c r="T22" s="304">
        <f t="shared" si="9"/>
        <v>6.6665679038682294E-3</v>
      </c>
      <c r="U22" s="317" t="b">
        <f t="shared" si="24"/>
        <v>0</v>
      </c>
      <c r="V22" s="317" t="b">
        <f t="shared" si="25"/>
        <v>0</v>
      </c>
      <c r="W22" s="190" t="s">
        <v>941</v>
      </c>
      <c r="X22" s="215">
        <f t="shared" si="10"/>
        <v>5.8148999999999999E-2</v>
      </c>
      <c r="Y22" s="214">
        <f t="shared" si="11"/>
        <v>8.2618999999999998E-2</v>
      </c>
      <c r="Z22" s="179">
        <f t="shared" si="12"/>
        <v>5.8124999999999996E-2</v>
      </c>
      <c r="AA22" s="215">
        <f t="shared" si="13"/>
        <v>7.8520000000000013E-3</v>
      </c>
      <c r="AB22" s="179">
        <f t="shared" si="14"/>
        <v>7.8440000000000003E-3</v>
      </c>
      <c r="AC22" s="274">
        <f t="shared" si="15"/>
        <v>0.11666666666666667</v>
      </c>
      <c r="AD22" s="268" t="b">
        <f t="shared" si="26"/>
        <v>1</v>
      </c>
      <c r="AE22" s="304">
        <f t="shared" si="16"/>
        <v>6.6665679038682294E-3</v>
      </c>
      <c r="AF22" s="317" t="b">
        <f t="shared" si="27"/>
        <v>0</v>
      </c>
      <c r="AG22" s="317" t="b">
        <f t="shared" si="28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17"/>
        <v>0.11666666666666667</v>
      </c>
      <c r="AT22" s="324" t="b">
        <f t="shared" si="29"/>
        <v>1</v>
      </c>
      <c r="AU22" s="321">
        <f t="shared" si="18"/>
        <v>6.6665679038682294E-3</v>
      </c>
      <c r="AV22" s="317" t="b">
        <f t="shared" si="30"/>
        <v>0</v>
      </c>
      <c r="AW22" s="317" t="b">
        <f t="shared" si="31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32"/>
        <v>0.11666666666666667</v>
      </c>
      <c r="BF22" s="283" t="b">
        <f t="shared" si="33"/>
        <v>1</v>
      </c>
      <c r="BG22" s="304">
        <f t="shared" si="19"/>
        <v>6.6665679038682294E-3</v>
      </c>
      <c r="BH22" s="317" t="b">
        <f t="shared" si="34"/>
        <v>0</v>
      </c>
      <c r="BI22" s="317" t="b">
        <f t="shared" si="35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36"/>
        <v>0.11666666666666667</v>
      </c>
      <c r="BR22" s="288" t="b">
        <f t="shared" si="37"/>
        <v>1</v>
      </c>
      <c r="BS22" s="304">
        <f t="shared" si="20"/>
        <v>6.6665679038682294E-3</v>
      </c>
      <c r="BT22" s="317" t="b">
        <f t="shared" si="38"/>
        <v>0</v>
      </c>
      <c r="BU22" s="314" t="b">
        <f t="shared" si="39"/>
        <v>0</v>
      </c>
    </row>
    <row r="23" spans="1:73" ht="16" x14ac:dyDescent="0.2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21"/>
        <v>0.11666666666666667</v>
      </c>
      <c r="H23" s="299" t="b">
        <f t="shared" si="0"/>
        <v>1</v>
      </c>
      <c r="I23" s="304">
        <f t="shared" si="1"/>
        <v>6.6665679038682294E-3</v>
      </c>
      <c r="J23" s="317" t="b">
        <f t="shared" si="2"/>
        <v>0</v>
      </c>
      <c r="K23" s="317" t="b">
        <f t="shared" si="3"/>
        <v>0</v>
      </c>
      <c r="L23" s="190" t="s">
        <v>942</v>
      </c>
      <c r="M23" s="215">
        <f t="shared" si="4"/>
        <v>5.9366999999999996E-2</v>
      </c>
      <c r="N23" s="214">
        <f t="shared" si="5"/>
        <v>8.4500000000000006E-2</v>
      </c>
      <c r="O23" s="262">
        <f t="shared" si="6"/>
        <v>5.9353999999999997E-2</v>
      </c>
      <c r="P23" s="267">
        <f t="shared" si="7"/>
        <v>8.0269999999999994E-3</v>
      </c>
      <c r="Q23" s="271">
        <f t="shared" si="8"/>
        <v>8.0239999999999999E-3</v>
      </c>
      <c r="R23" s="302">
        <f t="shared" si="22"/>
        <v>0.11666666666666667</v>
      </c>
      <c r="S23" s="277" t="b">
        <f t="shared" si="23"/>
        <v>1</v>
      </c>
      <c r="T23" s="304">
        <f t="shared" si="9"/>
        <v>6.6665679038682294E-3</v>
      </c>
      <c r="U23" s="317" t="b">
        <f t="shared" si="24"/>
        <v>0</v>
      </c>
      <c r="V23" s="317" t="b">
        <f t="shared" si="25"/>
        <v>0</v>
      </c>
      <c r="W23" s="190" t="s">
        <v>942</v>
      </c>
      <c r="X23" s="215">
        <f t="shared" si="10"/>
        <v>5.9366999999999996E-2</v>
      </c>
      <c r="Y23" s="214">
        <f t="shared" si="11"/>
        <v>8.4500000000000006E-2</v>
      </c>
      <c r="Z23" s="179">
        <f t="shared" si="12"/>
        <v>5.9353999999999997E-2</v>
      </c>
      <c r="AA23" s="215">
        <f t="shared" si="13"/>
        <v>8.0269999999999994E-3</v>
      </c>
      <c r="AB23" s="179">
        <f t="shared" si="14"/>
        <v>8.0239999999999999E-3</v>
      </c>
      <c r="AC23" s="274">
        <f t="shared" si="15"/>
        <v>0.11666666666666667</v>
      </c>
      <c r="AD23" s="268" t="b">
        <f t="shared" si="26"/>
        <v>1</v>
      </c>
      <c r="AE23" s="304">
        <f t="shared" si="16"/>
        <v>6.6665679038682294E-3</v>
      </c>
      <c r="AF23" s="317" t="b">
        <f t="shared" si="27"/>
        <v>0</v>
      </c>
      <c r="AG23" s="317" t="b">
        <f t="shared" si="28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17"/>
        <v>0.11666666666666667</v>
      </c>
      <c r="AT23" s="324" t="b">
        <f t="shared" si="29"/>
        <v>1</v>
      </c>
      <c r="AU23" s="321">
        <f t="shared" si="18"/>
        <v>6.6665679038682294E-3</v>
      </c>
      <c r="AV23" s="317" t="b">
        <f t="shared" si="30"/>
        <v>0</v>
      </c>
      <c r="AW23" s="317" t="b">
        <f t="shared" si="31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32"/>
        <v>0.11666666666666667</v>
      </c>
      <c r="BF23" s="283" t="b">
        <f t="shared" si="33"/>
        <v>1</v>
      </c>
      <c r="BG23" s="304">
        <f t="shared" si="19"/>
        <v>6.6665679038682294E-3</v>
      </c>
      <c r="BH23" s="317" t="b">
        <f t="shared" si="34"/>
        <v>0</v>
      </c>
      <c r="BI23" s="317" t="b">
        <f t="shared" si="35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36"/>
        <v>0.11666666666666667</v>
      </c>
      <c r="BR23" s="288" t="b">
        <f t="shared" si="37"/>
        <v>1</v>
      </c>
      <c r="BS23" s="304">
        <f t="shared" si="20"/>
        <v>6.6665679038682294E-3</v>
      </c>
      <c r="BT23" s="317" t="b">
        <f t="shared" si="38"/>
        <v>0</v>
      </c>
      <c r="BU23" s="314" t="b">
        <f t="shared" si="39"/>
        <v>0</v>
      </c>
    </row>
    <row r="24" spans="1:73" ht="16" x14ac:dyDescent="0.2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21"/>
        <v>0.11666666666666667</v>
      </c>
      <c r="H24" s="299" t="b">
        <f t="shared" si="0"/>
        <v>1</v>
      </c>
      <c r="I24" s="304">
        <f t="shared" si="1"/>
        <v>6.6665679038682294E-3</v>
      </c>
      <c r="J24" s="317" t="b">
        <f t="shared" si="2"/>
        <v>0</v>
      </c>
      <c r="K24" s="317" t="b">
        <f t="shared" si="3"/>
        <v>0</v>
      </c>
      <c r="L24" s="190" t="s">
        <v>943</v>
      </c>
      <c r="M24" s="215">
        <f t="shared" si="4"/>
        <v>6.0833999999999999E-2</v>
      </c>
      <c r="N24" s="214">
        <f t="shared" si="5"/>
        <v>8.6661000000000002E-2</v>
      </c>
      <c r="O24" s="262">
        <f t="shared" si="6"/>
        <v>6.0830999999999996E-2</v>
      </c>
      <c r="P24" s="267">
        <f t="shared" si="7"/>
        <v>8.2379999999999988E-3</v>
      </c>
      <c r="Q24" s="271">
        <f t="shared" si="8"/>
        <v>8.2389999999999998E-3</v>
      </c>
      <c r="R24" s="302">
        <f t="shared" si="22"/>
        <v>0.11666666666666667</v>
      </c>
      <c r="S24" s="277" t="b">
        <f t="shared" si="23"/>
        <v>1</v>
      </c>
      <c r="T24" s="304">
        <f t="shared" si="9"/>
        <v>6.6665679038682294E-3</v>
      </c>
      <c r="U24" s="317" t="b">
        <f t="shared" si="24"/>
        <v>0</v>
      </c>
      <c r="V24" s="317" t="b">
        <f t="shared" si="25"/>
        <v>0</v>
      </c>
      <c r="W24" s="190" t="s">
        <v>943</v>
      </c>
      <c r="X24" s="215">
        <f t="shared" si="10"/>
        <v>6.0833999999999999E-2</v>
      </c>
      <c r="Y24" s="214">
        <f t="shared" si="11"/>
        <v>8.6661000000000002E-2</v>
      </c>
      <c r="Z24" s="179">
        <f t="shared" si="12"/>
        <v>6.0830999999999996E-2</v>
      </c>
      <c r="AA24" s="215">
        <f t="shared" si="13"/>
        <v>8.2379999999999988E-3</v>
      </c>
      <c r="AB24" s="179">
        <f t="shared" si="14"/>
        <v>8.2389999999999998E-3</v>
      </c>
      <c r="AC24" s="274">
        <f t="shared" si="15"/>
        <v>0.11666666666666667</v>
      </c>
      <c r="AD24" s="268" t="b">
        <f t="shared" si="26"/>
        <v>1</v>
      </c>
      <c r="AE24" s="304">
        <f t="shared" si="16"/>
        <v>6.6665679038682294E-3</v>
      </c>
      <c r="AF24" s="317" t="b">
        <f t="shared" si="27"/>
        <v>0</v>
      </c>
      <c r="AG24" s="317" t="b">
        <f t="shared" si="28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17"/>
        <v>0.11666666666666667</v>
      </c>
      <c r="AT24" s="324" t="b">
        <f t="shared" si="29"/>
        <v>1</v>
      </c>
      <c r="AU24" s="321">
        <f t="shared" si="18"/>
        <v>6.6665679038682294E-3</v>
      </c>
      <c r="AV24" s="317" t="b">
        <f t="shared" si="30"/>
        <v>0</v>
      </c>
      <c r="AW24" s="317" t="b">
        <f t="shared" si="31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32"/>
        <v>0.11666666666666667</v>
      </c>
      <c r="BF24" s="283" t="b">
        <f t="shared" si="33"/>
        <v>1</v>
      </c>
      <c r="BG24" s="304">
        <f t="shared" si="19"/>
        <v>6.6665679038682294E-3</v>
      </c>
      <c r="BH24" s="317" t="b">
        <f t="shared" si="34"/>
        <v>0</v>
      </c>
      <c r="BI24" s="317" t="b">
        <f t="shared" si="35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36"/>
        <v>0.11666666666666667</v>
      </c>
      <c r="BR24" s="288" t="b">
        <f t="shared" si="37"/>
        <v>1</v>
      </c>
      <c r="BS24" s="304">
        <f t="shared" si="20"/>
        <v>6.6665679038682294E-3</v>
      </c>
      <c r="BT24" s="317" t="b">
        <f t="shared" si="38"/>
        <v>0</v>
      </c>
      <c r="BU24" s="314" t="b">
        <f t="shared" si="39"/>
        <v>0</v>
      </c>
    </row>
    <row r="25" spans="1:73" ht="16" x14ac:dyDescent="0.2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21"/>
        <v>0.11666666666666667</v>
      </c>
      <c r="H25" s="299" t="b">
        <f t="shared" si="0"/>
        <v>1</v>
      </c>
      <c r="I25" s="304">
        <f t="shared" si="1"/>
        <v>6.6665679038682294E-3</v>
      </c>
      <c r="J25" s="317" t="b">
        <f t="shared" si="2"/>
        <v>0</v>
      </c>
      <c r="K25" s="317" t="b">
        <f t="shared" si="3"/>
        <v>0</v>
      </c>
      <c r="L25" s="190" t="s">
        <v>944</v>
      </c>
      <c r="M25" s="215">
        <f t="shared" si="4"/>
        <v>6.2358999999999998E-2</v>
      </c>
      <c r="N25" s="214">
        <f t="shared" si="5"/>
        <v>8.8848999999999997E-2</v>
      </c>
      <c r="O25" s="262">
        <f t="shared" si="6"/>
        <v>6.2365000000000004E-2</v>
      </c>
      <c r="P25" s="267">
        <f t="shared" si="7"/>
        <v>8.4609999999999998E-3</v>
      </c>
      <c r="Q25" s="271">
        <f t="shared" si="8"/>
        <v>8.4650000000000003E-3</v>
      </c>
      <c r="R25" s="302">
        <f t="shared" si="22"/>
        <v>0.11666666666666667</v>
      </c>
      <c r="S25" s="277" t="b">
        <f t="shared" si="23"/>
        <v>1</v>
      </c>
      <c r="T25" s="304">
        <f t="shared" si="9"/>
        <v>6.6665679038682294E-3</v>
      </c>
      <c r="U25" s="317" t="b">
        <f t="shared" si="24"/>
        <v>0</v>
      </c>
      <c r="V25" s="317" t="b">
        <f t="shared" si="25"/>
        <v>0</v>
      </c>
      <c r="W25" s="190" t="s">
        <v>944</v>
      </c>
      <c r="X25" s="215">
        <f t="shared" si="10"/>
        <v>6.2358999999999998E-2</v>
      </c>
      <c r="Y25" s="214">
        <f t="shared" si="11"/>
        <v>8.8848999999999997E-2</v>
      </c>
      <c r="Z25" s="179">
        <f t="shared" si="12"/>
        <v>6.2365000000000004E-2</v>
      </c>
      <c r="AA25" s="215">
        <f t="shared" si="13"/>
        <v>8.4609999999999998E-3</v>
      </c>
      <c r="AB25" s="179">
        <f t="shared" si="14"/>
        <v>8.4650000000000003E-3</v>
      </c>
      <c r="AC25" s="274">
        <f t="shared" si="15"/>
        <v>0.11666666666666667</v>
      </c>
      <c r="AD25" s="268" t="b">
        <f t="shared" si="26"/>
        <v>1</v>
      </c>
      <c r="AE25" s="304">
        <f t="shared" si="16"/>
        <v>6.6665679038682294E-3</v>
      </c>
      <c r="AF25" s="317" t="b">
        <f t="shared" si="27"/>
        <v>0</v>
      </c>
      <c r="AG25" s="317" t="b">
        <f t="shared" si="28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17"/>
        <v>0.11666666666666667</v>
      </c>
      <c r="AT25" s="324" t="b">
        <f t="shared" si="29"/>
        <v>1</v>
      </c>
      <c r="AU25" s="321">
        <f t="shared" si="18"/>
        <v>6.6665679038682294E-3</v>
      </c>
      <c r="AV25" s="317" t="b">
        <f t="shared" si="30"/>
        <v>0</v>
      </c>
      <c r="AW25" s="317" t="b">
        <f t="shared" si="31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32"/>
        <v>0.11666666666666667</v>
      </c>
      <c r="BF25" s="283" t="b">
        <f t="shared" si="33"/>
        <v>1</v>
      </c>
      <c r="BG25" s="304">
        <f t="shared" si="19"/>
        <v>6.6665679038682294E-3</v>
      </c>
      <c r="BH25" s="317" t="b">
        <f t="shared" si="34"/>
        <v>0</v>
      </c>
      <c r="BI25" s="317" t="b">
        <f t="shared" si="35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36"/>
        <v>0.11666666666666667</v>
      </c>
      <c r="BR25" s="288" t="b">
        <f t="shared" si="37"/>
        <v>1</v>
      </c>
      <c r="BS25" s="304">
        <f t="shared" si="20"/>
        <v>6.6665679038682294E-3</v>
      </c>
      <c r="BT25" s="317" t="b">
        <f t="shared" si="38"/>
        <v>0</v>
      </c>
      <c r="BU25" s="314" t="b">
        <f t="shared" si="39"/>
        <v>0</v>
      </c>
    </row>
    <row r="26" spans="1:73" ht="16" x14ac:dyDescent="0.2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21"/>
        <v>0.11666666666666667</v>
      </c>
      <c r="H26" s="299" t="b">
        <f t="shared" si="0"/>
        <v>1</v>
      </c>
      <c r="I26" s="304">
        <f t="shared" si="1"/>
        <v>6.6665679038682294E-3</v>
      </c>
      <c r="J26" s="317" t="b">
        <f t="shared" si="2"/>
        <v>0</v>
      </c>
      <c r="K26" s="317" t="b">
        <f t="shared" si="3"/>
        <v>0</v>
      </c>
      <c r="L26" s="190" t="s">
        <v>945</v>
      </c>
      <c r="M26" s="215">
        <f t="shared" si="4"/>
        <v>6.3840999999999995E-2</v>
      </c>
      <c r="N26" s="214">
        <f t="shared" si="5"/>
        <v>9.0952000000000005E-2</v>
      </c>
      <c r="O26" s="262">
        <f t="shared" si="6"/>
        <v>6.3854999999999995E-2</v>
      </c>
      <c r="P26" s="267">
        <f t="shared" si="7"/>
        <v>8.6800000000000002E-3</v>
      </c>
      <c r="Q26" s="271">
        <f t="shared" si="8"/>
        <v>8.6859999999999993E-3</v>
      </c>
      <c r="R26" s="302">
        <f t="shared" si="22"/>
        <v>0.11666666666666667</v>
      </c>
      <c r="S26" s="277" t="b">
        <f t="shared" si="23"/>
        <v>1</v>
      </c>
      <c r="T26" s="304">
        <f t="shared" si="9"/>
        <v>6.6665679038682294E-3</v>
      </c>
      <c r="U26" s="317" t="b">
        <f t="shared" si="24"/>
        <v>0</v>
      </c>
      <c r="V26" s="317" t="b">
        <f t="shared" si="25"/>
        <v>0</v>
      </c>
      <c r="W26" s="190" t="s">
        <v>945</v>
      </c>
      <c r="X26" s="215">
        <f t="shared" si="10"/>
        <v>6.3840999999999995E-2</v>
      </c>
      <c r="Y26" s="214">
        <f t="shared" si="11"/>
        <v>9.0952000000000005E-2</v>
      </c>
      <c r="Z26" s="179">
        <f t="shared" si="12"/>
        <v>6.3854999999999995E-2</v>
      </c>
      <c r="AA26" s="215">
        <f t="shared" si="13"/>
        <v>8.6800000000000002E-3</v>
      </c>
      <c r="AB26" s="179">
        <f t="shared" si="14"/>
        <v>8.6859999999999993E-3</v>
      </c>
      <c r="AC26" s="274">
        <f t="shared" si="15"/>
        <v>0.11666666666666667</v>
      </c>
      <c r="AD26" s="268" t="b">
        <f t="shared" si="26"/>
        <v>1</v>
      </c>
      <c r="AE26" s="304">
        <f t="shared" si="16"/>
        <v>6.6665679038682294E-3</v>
      </c>
      <c r="AF26" s="317" t="b">
        <f t="shared" si="27"/>
        <v>0</v>
      </c>
      <c r="AG26" s="317" t="b">
        <f t="shared" si="28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17"/>
        <v>0.11666666666666667</v>
      </c>
      <c r="AT26" s="324" t="b">
        <f t="shared" si="29"/>
        <v>1</v>
      </c>
      <c r="AU26" s="321">
        <f t="shared" si="18"/>
        <v>6.6665679038682294E-3</v>
      </c>
      <c r="AV26" s="317" t="b">
        <f t="shared" si="30"/>
        <v>0</v>
      </c>
      <c r="AW26" s="317" t="b">
        <f t="shared" si="31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32"/>
        <v>0.11666666666666667</v>
      </c>
      <c r="BF26" s="283" t="b">
        <f t="shared" si="33"/>
        <v>1</v>
      </c>
      <c r="BG26" s="304">
        <f t="shared" si="19"/>
        <v>6.6665679038682294E-3</v>
      </c>
      <c r="BH26" s="317" t="b">
        <f t="shared" si="34"/>
        <v>0</v>
      </c>
      <c r="BI26" s="317" t="b">
        <f t="shared" si="35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36"/>
        <v>0.11666666666666667</v>
      </c>
      <c r="BR26" s="288" t="b">
        <f t="shared" si="37"/>
        <v>1</v>
      </c>
      <c r="BS26" s="304">
        <f t="shared" si="20"/>
        <v>6.6665679038682294E-3</v>
      </c>
      <c r="BT26" s="317" t="b">
        <f t="shared" si="38"/>
        <v>0</v>
      </c>
      <c r="BU26" s="314" t="b">
        <f t="shared" si="39"/>
        <v>0</v>
      </c>
    </row>
    <row r="27" spans="1:73" ht="16" x14ac:dyDescent="0.2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21"/>
        <v>0.11666666666666667</v>
      </c>
      <c r="H27" s="299" t="b">
        <f t="shared" si="0"/>
        <v>1</v>
      </c>
      <c r="I27" s="304">
        <f t="shared" si="1"/>
        <v>6.6665679038682294E-3</v>
      </c>
      <c r="J27" s="317" t="b">
        <f t="shared" si="2"/>
        <v>0</v>
      </c>
      <c r="K27" s="317" t="b">
        <f t="shared" si="3"/>
        <v>0</v>
      </c>
      <c r="L27" s="190" t="s">
        <v>946</v>
      </c>
      <c r="M27" s="215">
        <f t="shared" si="4"/>
        <v>6.3854999999999995E-2</v>
      </c>
      <c r="N27" s="214">
        <f t="shared" si="5"/>
        <v>8.7299000000000002E-2</v>
      </c>
      <c r="O27" s="262">
        <f t="shared" si="6"/>
        <v>6.1263999999999999E-2</v>
      </c>
      <c r="P27" s="267">
        <f t="shared" si="7"/>
        <v>8.8880000000000001E-3</v>
      </c>
      <c r="Q27" s="271">
        <f t="shared" si="8"/>
        <v>8.8960000000000011E-3</v>
      </c>
      <c r="R27" s="302">
        <f t="shared" si="22"/>
        <v>0.11666666666666667</v>
      </c>
      <c r="S27" s="277" t="b">
        <f t="shared" si="23"/>
        <v>1</v>
      </c>
      <c r="T27" s="304">
        <f t="shared" si="9"/>
        <v>6.6665679038682294E-3</v>
      </c>
      <c r="U27" s="317" t="b">
        <f t="shared" si="24"/>
        <v>0</v>
      </c>
      <c r="V27" s="317" t="b">
        <f t="shared" si="25"/>
        <v>0</v>
      </c>
      <c r="W27" s="190" t="s">
        <v>946</v>
      </c>
      <c r="X27" s="215">
        <f t="shared" si="10"/>
        <v>6.3854999999999995E-2</v>
      </c>
      <c r="Y27" s="214">
        <f t="shared" si="11"/>
        <v>8.7299000000000002E-2</v>
      </c>
      <c r="Z27" s="179">
        <f t="shared" si="12"/>
        <v>6.1263999999999999E-2</v>
      </c>
      <c r="AA27" s="215">
        <f t="shared" si="13"/>
        <v>8.8880000000000001E-3</v>
      </c>
      <c r="AB27" s="179">
        <f t="shared" si="14"/>
        <v>8.8960000000000011E-3</v>
      </c>
      <c r="AC27" s="274">
        <f t="shared" si="15"/>
        <v>0.11666666666666667</v>
      </c>
      <c r="AD27" s="268" t="b">
        <f t="shared" si="26"/>
        <v>1</v>
      </c>
      <c r="AE27" s="304">
        <f t="shared" si="16"/>
        <v>6.6665679038682294E-3</v>
      </c>
      <c r="AF27" s="317" t="b">
        <f t="shared" si="27"/>
        <v>0</v>
      </c>
      <c r="AG27" s="317" t="b">
        <f t="shared" si="28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17"/>
        <v>0.11666666666666667</v>
      </c>
      <c r="AT27" s="324" t="b">
        <f t="shared" si="29"/>
        <v>1</v>
      </c>
      <c r="AU27" s="321">
        <f t="shared" si="18"/>
        <v>6.6665679038682294E-3</v>
      </c>
      <c r="AV27" s="317" t="b">
        <f t="shared" si="30"/>
        <v>0</v>
      </c>
      <c r="AW27" s="317" t="b">
        <f t="shared" si="31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32"/>
        <v>0.11666666666666667</v>
      </c>
      <c r="BF27" s="283" t="b">
        <f t="shared" si="33"/>
        <v>1</v>
      </c>
      <c r="BG27" s="304">
        <f t="shared" si="19"/>
        <v>6.6665679038682294E-3</v>
      </c>
      <c r="BH27" s="317" t="b">
        <f t="shared" si="34"/>
        <v>0</v>
      </c>
      <c r="BI27" s="317" t="b">
        <f t="shared" si="35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36"/>
        <v>0.11666666666666667</v>
      </c>
      <c r="BR27" s="288" t="b">
        <f t="shared" si="37"/>
        <v>1</v>
      </c>
      <c r="BS27" s="304">
        <f t="shared" si="20"/>
        <v>6.6665679038682294E-3</v>
      </c>
      <c r="BT27" s="317" t="b">
        <f t="shared" si="38"/>
        <v>0</v>
      </c>
      <c r="BU27" s="314" t="b">
        <f t="shared" si="39"/>
        <v>0</v>
      </c>
    </row>
    <row r="28" spans="1:73" ht="16" x14ac:dyDescent="0.2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21"/>
        <v>0.11666666666666667</v>
      </c>
      <c r="H28" s="299" t="b">
        <f t="shared" si="0"/>
        <v>1</v>
      </c>
      <c r="I28" s="304">
        <f t="shared" si="1"/>
        <v>6.6665679038682294E-3</v>
      </c>
      <c r="J28" s="317" t="b">
        <f t="shared" si="2"/>
        <v>0</v>
      </c>
      <c r="K28" s="317" t="b">
        <f t="shared" si="3"/>
        <v>0</v>
      </c>
      <c r="L28" s="190" t="s">
        <v>947</v>
      </c>
      <c r="M28" s="215">
        <f t="shared" si="4"/>
        <v>6.5245999999999998E-2</v>
      </c>
      <c r="N28" s="214">
        <f t="shared" si="5"/>
        <v>9.2942999999999998E-2</v>
      </c>
      <c r="O28" s="262">
        <f t="shared" si="6"/>
        <v>6.5266000000000005E-2</v>
      </c>
      <c r="P28" s="267">
        <f t="shared" si="7"/>
        <v>9.0839999999999983E-3</v>
      </c>
      <c r="Q28" s="271">
        <f t="shared" si="8"/>
        <v>9.0940000000000014E-3</v>
      </c>
      <c r="R28" s="302">
        <f t="shared" si="22"/>
        <v>0.11666666666666667</v>
      </c>
      <c r="S28" s="277" t="b">
        <f t="shared" si="23"/>
        <v>1</v>
      </c>
      <c r="T28" s="304">
        <f t="shared" si="9"/>
        <v>6.6665679038682294E-3</v>
      </c>
      <c r="U28" s="317" t="b">
        <f t="shared" si="24"/>
        <v>0</v>
      </c>
      <c r="V28" s="317" t="b">
        <f t="shared" si="25"/>
        <v>0</v>
      </c>
      <c r="W28" s="190" t="s">
        <v>947</v>
      </c>
      <c r="X28" s="215">
        <f t="shared" si="10"/>
        <v>6.5245999999999998E-2</v>
      </c>
      <c r="Y28" s="214">
        <f t="shared" si="11"/>
        <v>9.2942999999999998E-2</v>
      </c>
      <c r="Z28" s="179">
        <f t="shared" si="12"/>
        <v>6.5266000000000005E-2</v>
      </c>
      <c r="AA28" s="215">
        <f t="shared" si="13"/>
        <v>9.0839999999999983E-3</v>
      </c>
      <c r="AB28" s="179">
        <f t="shared" si="14"/>
        <v>9.0940000000000014E-3</v>
      </c>
      <c r="AC28" s="274">
        <f t="shared" si="15"/>
        <v>0.11666666666666667</v>
      </c>
      <c r="AD28" s="268" t="b">
        <f t="shared" si="26"/>
        <v>1</v>
      </c>
      <c r="AE28" s="304">
        <f t="shared" si="16"/>
        <v>6.6665679038682294E-3</v>
      </c>
      <c r="AF28" s="317" t="b">
        <f t="shared" si="27"/>
        <v>0</v>
      </c>
      <c r="AG28" s="317" t="b">
        <f t="shared" si="28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17"/>
        <v>0.11666666666666667</v>
      </c>
      <c r="AT28" s="324" t="b">
        <f t="shared" si="29"/>
        <v>1</v>
      </c>
      <c r="AU28" s="321">
        <f t="shared" si="18"/>
        <v>6.6665679038682294E-3</v>
      </c>
      <c r="AV28" s="317" t="b">
        <f t="shared" si="30"/>
        <v>0</v>
      </c>
      <c r="AW28" s="317" t="b">
        <f t="shared" si="31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32"/>
        <v>0.11666666666666667</v>
      </c>
      <c r="BF28" s="283" t="b">
        <f t="shared" si="33"/>
        <v>1</v>
      </c>
      <c r="BG28" s="304">
        <f t="shared" si="19"/>
        <v>6.6665679038682294E-3</v>
      </c>
      <c r="BH28" s="317" t="b">
        <f t="shared" si="34"/>
        <v>0</v>
      </c>
      <c r="BI28" s="317" t="b">
        <f t="shared" si="35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36"/>
        <v>0.11666666666666667</v>
      </c>
      <c r="BR28" s="288" t="b">
        <f t="shared" si="37"/>
        <v>1</v>
      </c>
      <c r="BS28" s="304">
        <f t="shared" si="20"/>
        <v>6.6665679038682294E-3</v>
      </c>
      <c r="BT28" s="317" t="b">
        <f t="shared" si="38"/>
        <v>0</v>
      </c>
      <c r="BU28" s="314" t="b">
        <f t="shared" si="39"/>
        <v>0</v>
      </c>
    </row>
    <row r="29" spans="1:73" ht="16" x14ac:dyDescent="0.2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21"/>
        <v>0.11666666666666667</v>
      </c>
      <c r="H29" s="299" t="b">
        <f t="shared" si="0"/>
        <v>1</v>
      </c>
      <c r="I29" s="304">
        <f t="shared" si="1"/>
        <v>6.6665679038682294E-3</v>
      </c>
      <c r="J29" s="317" t="b">
        <f t="shared" si="2"/>
        <v>0</v>
      </c>
      <c r="K29" s="317" t="b">
        <f t="shared" si="3"/>
        <v>0</v>
      </c>
      <c r="L29" s="190" t="s">
        <v>948</v>
      </c>
      <c r="M29" s="215">
        <f t="shared" si="4"/>
        <v>6.6577999999999998E-2</v>
      </c>
      <c r="N29" s="214">
        <f t="shared" si="5"/>
        <v>9.4856999999999997E-2</v>
      </c>
      <c r="O29" s="262">
        <f t="shared" si="6"/>
        <v>6.6607E-2</v>
      </c>
      <c r="P29" s="267">
        <f t="shared" si="7"/>
        <v>9.2689999999999995E-3</v>
      </c>
      <c r="Q29" s="271">
        <f t="shared" si="8"/>
        <v>9.2810000000000011E-3</v>
      </c>
      <c r="R29" s="302">
        <f t="shared" si="22"/>
        <v>0.11666666666666667</v>
      </c>
      <c r="S29" s="277" t="b">
        <f t="shared" si="23"/>
        <v>1</v>
      </c>
      <c r="T29" s="304">
        <f t="shared" si="9"/>
        <v>6.6665679038682294E-3</v>
      </c>
      <c r="U29" s="317" t="b">
        <f t="shared" si="24"/>
        <v>0</v>
      </c>
      <c r="V29" s="317" t="b">
        <f t="shared" si="25"/>
        <v>0</v>
      </c>
      <c r="W29" s="190" t="s">
        <v>948</v>
      </c>
      <c r="X29" s="215">
        <f t="shared" si="10"/>
        <v>6.6577999999999998E-2</v>
      </c>
      <c r="Y29" s="214">
        <f t="shared" si="11"/>
        <v>9.4856999999999997E-2</v>
      </c>
      <c r="Z29" s="179">
        <f t="shared" si="12"/>
        <v>6.6607E-2</v>
      </c>
      <c r="AA29" s="215">
        <f t="shared" si="13"/>
        <v>9.2689999999999995E-3</v>
      </c>
      <c r="AB29" s="179">
        <f t="shared" si="14"/>
        <v>9.2810000000000011E-3</v>
      </c>
      <c r="AC29" s="274">
        <f t="shared" si="15"/>
        <v>0.11666666666666667</v>
      </c>
      <c r="AD29" s="268" t="b">
        <f t="shared" si="26"/>
        <v>1</v>
      </c>
      <c r="AE29" s="304">
        <f t="shared" si="16"/>
        <v>6.6665679038682294E-3</v>
      </c>
      <c r="AF29" s="317" t="b">
        <f t="shared" si="27"/>
        <v>0</v>
      </c>
      <c r="AG29" s="317" t="b">
        <f t="shared" si="28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17"/>
        <v>0.11666666666666667</v>
      </c>
      <c r="AT29" s="324" t="b">
        <f t="shared" si="29"/>
        <v>1</v>
      </c>
      <c r="AU29" s="321">
        <f t="shared" si="18"/>
        <v>6.6665679038682294E-3</v>
      </c>
      <c r="AV29" s="317" t="b">
        <f t="shared" si="30"/>
        <v>0</v>
      </c>
      <c r="AW29" s="317" t="b">
        <f t="shared" si="31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32"/>
        <v>0.11666666666666667</v>
      </c>
      <c r="BF29" s="283" t="b">
        <f t="shared" si="33"/>
        <v>1</v>
      </c>
      <c r="BG29" s="304">
        <f t="shared" si="19"/>
        <v>6.6665679038682294E-3</v>
      </c>
      <c r="BH29" s="317" t="b">
        <f t="shared" si="34"/>
        <v>0</v>
      </c>
      <c r="BI29" s="317" t="b">
        <f t="shared" si="35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36"/>
        <v>0.11666666666666667</v>
      </c>
      <c r="BR29" s="288" t="b">
        <f t="shared" si="37"/>
        <v>1</v>
      </c>
      <c r="BS29" s="304">
        <f t="shared" si="20"/>
        <v>6.6665679038682294E-3</v>
      </c>
      <c r="BT29" s="317" t="b">
        <f t="shared" si="38"/>
        <v>0</v>
      </c>
      <c r="BU29" s="314" t="b">
        <f t="shared" si="39"/>
        <v>0</v>
      </c>
    </row>
    <row r="30" spans="1:73" ht="17" thickBot="1" x14ac:dyDescent="0.25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21"/>
        <v>0.11666666666666667</v>
      </c>
      <c r="H30" s="300" t="b">
        <f t="shared" si="0"/>
        <v>1</v>
      </c>
      <c r="I30" s="311">
        <f t="shared" si="1"/>
        <v>6.6665679038682294E-3</v>
      </c>
      <c r="J30" s="318" t="b">
        <f t="shared" si="2"/>
        <v>0</v>
      </c>
      <c r="K30" s="318" t="b">
        <f t="shared" si="3"/>
        <v>0</v>
      </c>
      <c r="L30" s="257" t="s">
        <v>949</v>
      </c>
      <c r="M30" s="171">
        <f t="shared" si="4"/>
        <v>6.7862000000000006E-2</v>
      </c>
      <c r="N30" s="222">
        <f t="shared" si="5"/>
        <v>9.6762000000000001E-2</v>
      </c>
      <c r="O30" s="221">
        <f t="shared" si="6"/>
        <v>6.7900000000000002E-2</v>
      </c>
      <c r="P30" s="249">
        <f t="shared" si="7"/>
        <v>9.4379999999999985E-3</v>
      </c>
      <c r="Q30" s="272">
        <f t="shared" si="8"/>
        <v>9.4529999999999996E-3</v>
      </c>
      <c r="R30" s="303">
        <f t="shared" si="22"/>
        <v>0.11666666666666667</v>
      </c>
      <c r="S30" s="278" t="b">
        <f t="shared" si="23"/>
        <v>1</v>
      </c>
      <c r="T30" s="311">
        <f t="shared" si="9"/>
        <v>6.6665679038682294E-3</v>
      </c>
      <c r="U30" s="318" t="b">
        <f t="shared" si="24"/>
        <v>0</v>
      </c>
      <c r="V30" s="318" t="b">
        <f t="shared" si="25"/>
        <v>0</v>
      </c>
      <c r="W30" s="257" t="s">
        <v>949</v>
      </c>
      <c r="X30" s="171">
        <f t="shared" si="10"/>
        <v>6.7862000000000006E-2</v>
      </c>
      <c r="Y30" s="222">
        <f t="shared" si="11"/>
        <v>9.6762000000000001E-2</v>
      </c>
      <c r="Z30" s="232">
        <f t="shared" si="12"/>
        <v>6.7900000000000002E-2</v>
      </c>
      <c r="AA30" s="171">
        <f t="shared" si="13"/>
        <v>9.4379999999999985E-3</v>
      </c>
      <c r="AB30" s="232">
        <f t="shared" si="14"/>
        <v>9.4529999999999996E-3</v>
      </c>
      <c r="AC30" s="275">
        <f t="shared" si="15"/>
        <v>0.11666666666666667</v>
      </c>
      <c r="AD30" s="269" t="b">
        <f t="shared" si="26"/>
        <v>1</v>
      </c>
      <c r="AE30" s="311">
        <f t="shared" si="16"/>
        <v>6.6665679038682294E-3</v>
      </c>
      <c r="AF30" s="318" t="b">
        <f t="shared" si="27"/>
        <v>0</v>
      </c>
      <c r="AG30" s="318" t="b">
        <f t="shared" si="28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17"/>
        <v>0.11666666666666667</v>
      </c>
      <c r="AT30" s="236" t="b">
        <f t="shared" si="29"/>
        <v>1</v>
      </c>
      <c r="AU30" s="323">
        <f t="shared" si="18"/>
        <v>6.6665679038682294E-3</v>
      </c>
      <c r="AV30" s="318" t="b">
        <f t="shared" si="30"/>
        <v>0</v>
      </c>
      <c r="AW30" s="318" t="b">
        <f t="shared" si="31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32"/>
        <v>0.11666666666666667</v>
      </c>
      <c r="BF30" s="269" t="b">
        <f t="shared" si="33"/>
        <v>1</v>
      </c>
      <c r="BG30" s="311">
        <f t="shared" si="19"/>
        <v>6.6665679038682294E-3</v>
      </c>
      <c r="BH30" s="318" t="b">
        <f t="shared" si="34"/>
        <v>0</v>
      </c>
      <c r="BI30" s="318" t="b">
        <f t="shared" si="35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36"/>
        <v>0.11666666666666667</v>
      </c>
      <c r="BR30" s="289" t="b">
        <f t="shared" si="37"/>
        <v>1</v>
      </c>
      <c r="BS30" s="311">
        <f t="shared" si="20"/>
        <v>6.6665679038682294E-3</v>
      </c>
      <c r="BT30" s="318" t="b">
        <f t="shared" si="38"/>
        <v>0</v>
      </c>
      <c r="BU30" s="315" t="b">
        <f t="shared" si="39"/>
        <v>0</v>
      </c>
    </row>
    <row r="33" spans="1:73" ht="16" thickBot="1" x14ac:dyDescent="0.25"/>
    <row r="34" spans="1:73" ht="16" thickBot="1" x14ac:dyDescent="0.25">
      <c r="AM34" s="589" t="s">
        <v>1139</v>
      </c>
      <c r="AN34" s="590"/>
      <c r="AO34" s="590"/>
      <c r="AP34" s="590"/>
      <c r="AQ34" s="590"/>
      <c r="AR34" s="590"/>
      <c r="AS34" s="590"/>
      <c r="AT34" s="591"/>
      <c r="AU34" s="517" t="s">
        <v>1130</v>
      </c>
      <c r="AV34" s="514" t="s">
        <v>1131</v>
      </c>
      <c r="AW34" s="514" t="s">
        <v>1132</v>
      </c>
      <c r="AY34" s="589" t="s">
        <v>1135</v>
      </c>
      <c r="AZ34" s="590"/>
      <c r="BA34" s="590"/>
      <c r="BB34" s="590"/>
      <c r="BC34" s="590"/>
      <c r="BD34" s="590"/>
      <c r="BE34" s="590"/>
      <c r="BF34" s="591"/>
      <c r="BG34" s="517" t="s">
        <v>1130</v>
      </c>
      <c r="BH34" s="514" t="s">
        <v>1131</v>
      </c>
      <c r="BI34" s="514" t="s">
        <v>1132</v>
      </c>
      <c r="BK34" s="589" t="s">
        <v>1137</v>
      </c>
      <c r="BL34" s="590"/>
      <c r="BM34" s="590"/>
      <c r="BN34" s="590"/>
      <c r="BO34" s="590"/>
      <c r="BP34" s="590"/>
      <c r="BQ34" s="602"/>
      <c r="BR34" s="601"/>
      <c r="BS34" s="517" t="s">
        <v>1130</v>
      </c>
      <c r="BT34" s="586" t="s">
        <v>1131</v>
      </c>
      <c r="BU34" s="514" t="s">
        <v>1132</v>
      </c>
    </row>
    <row r="35" spans="1:73" ht="16" thickBot="1" x14ac:dyDescent="0.25">
      <c r="A35" s="589" t="s">
        <v>1121</v>
      </c>
      <c r="B35" s="590"/>
      <c r="C35" s="590"/>
      <c r="D35" s="590"/>
      <c r="E35" s="590"/>
      <c r="F35" s="590"/>
      <c r="G35" s="590"/>
      <c r="H35" s="590"/>
      <c r="I35" s="590"/>
      <c r="J35" s="590"/>
      <c r="K35" s="591"/>
      <c r="M35" s="589" t="s">
        <v>1135</v>
      </c>
      <c r="N35" s="590"/>
      <c r="O35" s="590"/>
      <c r="P35" s="590"/>
      <c r="Q35" s="590"/>
      <c r="R35" s="590"/>
      <c r="S35" s="590"/>
      <c r="T35" s="601"/>
      <c r="U35" s="517" t="s">
        <v>1130</v>
      </c>
      <c r="V35" s="514" t="s">
        <v>1131</v>
      </c>
      <c r="W35" s="514" t="s">
        <v>1132</v>
      </c>
      <c r="Y35" s="589" t="s">
        <v>1137</v>
      </c>
      <c r="Z35" s="590"/>
      <c r="AA35" s="590"/>
      <c r="AB35" s="590"/>
      <c r="AC35" s="590"/>
      <c r="AD35" s="590"/>
      <c r="AE35" s="590"/>
      <c r="AF35" s="591"/>
      <c r="AG35" s="517" t="s">
        <v>1130</v>
      </c>
      <c r="AH35" s="514" t="s">
        <v>1131</v>
      </c>
      <c r="AI35" s="514" t="s">
        <v>1132</v>
      </c>
      <c r="AM35" s="151"/>
      <c r="AN35" s="595" t="s">
        <v>1092</v>
      </c>
      <c r="AO35" s="595"/>
      <c r="AP35" s="596"/>
      <c r="AQ35" s="597" t="s">
        <v>958</v>
      </c>
      <c r="AR35" s="593"/>
      <c r="AS35" s="599" t="s">
        <v>1126</v>
      </c>
      <c r="AT35" s="514" t="s">
        <v>1127</v>
      </c>
      <c r="AU35" s="518"/>
      <c r="AV35" s="515"/>
      <c r="AW35" s="515"/>
      <c r="AY35" s="151"/>
      <c r="AZ35" s="595" t="s">
        <v>1092</v>
      </c>
      <c r="BA35" s="595"/>
      <c r="BB35" s="596"/>
      <c r="BC35" s="597" t="s">
        <v>958</v>
      </c>
      <c r="BD35" s="593"/>
      <c r="BE35" s="599" t="s">
        <v>1126</v>
      </c>
      <c r="BF35" s="514" t="s">
        <v>1127</v>
      </c>
      <c r="BG35" s="518"/>
      <c r="BH35" s="515"/>
      <c r="BI35" s="515"/>
      <c r="BK35" s="151"/>
      <c r="BL35" s="595" t="s">
        <v>1092</v>
      </c>
      <c r="BM35" s="595"/>
      <c r="BN35" s="596"/>
      <c r="BO35" s="597" t="s">
        <v>958</v>
      </c>
      <c r="BP35" s="593"/>
      <c r="BQ35" s="603" t="s">
        <v>1126</v>
      </c>
      <c r="BR35" s="514" t="s">
        <v>1127</v>
      </c>
      <c r="BS35" s="518"/>
      <c r="BT35" s="587"/>
      <c r="BU35" s="515"/>
    </row>
    <row r="36" spans="1:73" ht="14.75" customHeight="1" thickBot="1" x14ac:dyDescent="0.25">
      <c r="A36" s="151"/>
      <c r="B36" s="595" t="s">
        <v>1092</v>
      </c>
      <c r="C36" s="595"/>
      <c r="D36" s="596"/>
      <c r="E36" s="597" t="s">
        <v>958</v>
      </c>
      <c r="F36" s="594"/>
      <c r="G36" s="599" t="s">
        <v>1126</v>
      </c>
      <c r="H36" s="514" t="s">
        <v>1127</v>
      </c>
      <c r="I36" s="517" t="s">
        <v>1130</v>
      </c>
      <c r="J36" s="514" t="s">
        <v>1131</v>
      </c>
      <c r="K36" s="514" t="s">
        <v>1132</v>
      </c>
      <c r="M36" s="151"/>
      <c r="N36" s="595" t="s">
        <v>1092</v>
      </c>
      <c r="O36" s="595"/>
      <c r="P36" s="596"/>
      <c r="Q36" s="597" t="s">
        <v>958</v>
      </c>
      <c r="R36" s="593"/>
      <c r="S36" s="599" t="s">
        <v>1126</v>
      </c>
      <c r="T36" s="514" t="s">
        <v>1127</v>
      </c>
      <c r="U36" s="518"/>
      <c r="V36" s="515"/>
      <c r="W36" s="515"/>
      <c r="Y36" s="151"/>
      <c r="Z36" s="595" t="s">
        <v>1092</v>
      </c>
      <c r="AA36" s="595"/>
      <c r="AB36" s="596"/>
      <c r="AC36" s="597" t="s">
        <v>958</v>
      </c>
      <c r="AD36" s="593"/>
      <c r="AE36" s="599" t="s">
        <v>1126</v>
      </c>
      <c r="AF36" s="514" t="s">
        <v>1127</v>
      </c>
      <c r="AG36" s="518"/>
      <c r="AH36" s="515"/>
      <c r="AI36" s="515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600"/>
      <c r="AT36" s="520"/>
      <c r="AU36" s="521"/>
      <c r="AV36" s="520"/>
      <c r="AW36" s="520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600"/>
      <c r="BF36" s="520"/>
      <c r="BG36" s="521"/>
      <c r="BH36" s="520"/>
      <c r="BI36" s="520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604"/>
      <c r="BR36" s="520"/>
      <c r="BS36" s="521"/>
      <c r="BT36" s="588"/>
      <c r="BU36" s="520"/>
    </row>
    <row r="37" spans="1:73" ht="17" thickBot="1" x14ac:dyDescent="0.25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600"/>
      <c r="H37" s="520"/>
      <c r="I37" s="521"/>
      <c r="J37" s="520"/>
      <c r="K37" s="520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8" t="s">
        <v>957</v>
      </c>
      <c r="S37" s="600"/>
      <c r="T37" s="520"/>
      <c r="U37" s="521"/>
      <c r="V37" s="520"/>
      <c r="W37" s="520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600"/>
      <c r="AF37" s="520"/>
      <c r="AG37" s="521"/>
      <c r="AH37" s="520"/>
      <c r="AI37" s="520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2">
        <f t="shared" ref="AU37:AU58" si="40">ATAN(AS37/(35/2))</f>
        <v>6.6665679038682294E-3</v>
      </c>
      <c r="AV37" s="316" t="b">
        <f>IF(AR37&lt;AU37,TRUE,FALSE)</f>
        <v>0</v>
      </c>
      <c r="AW37" s="316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0">
        <f t="shared" ref="BG37:BG58" si="41">ATAN(BE37/(35/2))</f>
        <v>6.6665679038682294E-3</v>
      </c>
      <c r="BH37" s="316" t="b">
        <f>IF(BD37&lt;BG37,TRUE,FALSE)</f>
        <v>0</v>
      </c>
      <c r="BI37" s="319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2">
        <f t="shared" ref="BS37:BS58" si="42">ATAN(BQ37/(35/2))</f>
        <v>6.6665679038682294E-3</v>
      </c>
      <c r="BT37" s="319" t="b">
        <f>IF(BP37&lt;BS37,TRUE,FALSE)</f>
        <v>0</v>
      </c>
      <c r="BU37" s="319" t="b">
        <f>IF(BO37&lt;BS37,TRUE,FALSE)</f>
        <v>0</v>
      </c>
    </row>
    <row r="38" spans="1:73" ht="16" x14ac:dyDescent="0.2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2">
        <f>E9+0.001</f>
        <v>1.1453999999999999E-2</v>
      </c>
      <c r="F38" s="281">
        <f t="shared" ref="F38:F59" si="43">0.005+F9</f>
        <v>1.5469E-2</v>
      </c>
      <c r="G38" s="375">
        <f>35/300</f>
        <v>0.11666666666666667</v>
      </c>
      <c r="H38" s="234" t="b">
        <f>IF(C38&lt;G38,TRUE,FALSE)</f>
        <v>1</v>
      </c>
      <c r="I38" s="320">
        <f t="shared" ref="I38:I59" si="44">ATAN(G38/(35/2))</f>
        <v>6.6665679038682294E-3</v>
      </c>
      <c r="J38" s="316" t="b">
        <f>IF(F38&lt;I38,TRUE,FALSE)</f>
        <v>0</v>
      </c>
      <c r="K38" s="316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5">D38-0.001</f>
        <v>7.0289000000000004E-2</v>
      </c>
      <c r="Q38" s="372">
        <f>E38-0.005</f>
        <v>6.4539999999999988E-3</v>
      </c>
      <c r="R38" s="281">
        <f>F38-0.005</f>
        <v>1.0468999999999999E-2</v>
      </c>
      <c r="S38" s="375">
        <f>35/300</f>
        <v>0.11666666666666667</v>
      </c>
      <c r="T38" s="279" t="b">
        <f>IF(O38&lt;S38,TRUE,FALSE)</f>
        <v>1</v>
      </c>
      <c r="U38" s="320">
        <f t="shared" ref="U38:U59" si="46">ATAN(S38/(35/2))</f>
        <v>6.6665679038682294E-3</v>
      </c>
      <c r="V38" s="316" t="b">
        <f>IF(R38&lt;U38,TRUE,FALSE)</f>
        <v>0</v>
      </c>
      <c r="W38" s="326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0">
        <f t="shared" ref="AG38:AG59" si="47">ATAN(AE38/(35/2))</f>
        <v>6.6665679038682294E-3</v>
      </c>
      <c r="AH38" s="316" t="b">
        <f>IF(AD38&lt;AG38,TRUE,FALSE)</f>
        <v>0</v>
      </c>
      <c r="AI38" s="325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8">AE39</f>
        <v>0.11666666666666667</v>
      </c>
      <c r="AT38" s="283" t="b">
        <f t="shared" ref="AT38:AT58" si="49">IF(AO38&lt;AS38,TRUE,FALSE)</f>
        <v>1</v>
      </c>
      <c r="AU38" s="304">
        <f t="shared" si="40"/>
        <v>6.6665679038682294E-3</v>
      </c>
      <c r="AV38" s="317" t="b">
        <f t="shared" ref="AV38:AV58" si="50">IF(AR38&lt;AU38,TRUE,FALSE)</f>
        <v>0</v>
      </c>
      <c r="AW38" s="317" t="b">
        <f t="shared" ref="AW38:AW58" si="51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2">AS38</f>
        <v>0.11666666666666667</v>
      </c>
      <c r="BF38" s="283" t="b">
        <f t="shared" ref="BF38:BF58" si="53">IF(BA38&lt;BE38,TRUE,FALSE)</f>
        <v>1</v>
      </c>
      <c r="BG38" s="304">
        <f t="shared" si="41"/>
        <v>6.6665679038682294E-3</v>
      </c>
      <c r="BH38" s="317" t="b">
        <f t="shared" ref="BH38:BH58" si="54">IF(BD38&lt;BG38,TRUE,FALSE)</f>
        <v>0</v>
      </c>
      <c r="BI38" s="317" t="b">
        <f t="shared" ref="BI38:BI58" si="55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6">BE38</f>
        <v>0.11666666666666667</v>
      </c>
      <c r="BR38" s="290" t="b">
        <f t="shared" ref="BR38:BR58" si="57">IF(BM38&lt;BQ38,TRUE,FALSE)</f>
        <v>1</v>
      </c>
      <c r="BS38" s="304">
        <f t="shared" si="42"/>
        <v>6.6665679038682294E-3</v>
      </c>
      <c r="BT38" s="317" t="b">
        <f t="shared" ref="BT38:BT58" si="58">IF(BP38&lt;BS38,TRUE,FALSE)</f>
        <v>0</v>
      </c>
      <c r="BU38" s="317" t="b">
        <f t="shared" ref="BU38:BU58" si="59">IF(BO38&lt;BS38,TRUE,FALSE)</f>
        <v>0</v>
      </c>
    </row>
    <row r="39" spans="1:73" ht="16" x14ac:dyDescent="0.2">
      <c r="A39" s="190" t="s">
        <v>929</v>
      </c>
      <c r="B39" s="215">
        <f t="shared" ref="B39:D59" si="60">B10+0.001</f>
        <v>7.0028000000000007E-2</v>
      </c>
      <c r="C39" s="214">
        <f t="shared" si="60"/>
        <v>9.8996000000000001E-2</v>
      </c>
      <c r="D39" s="262">
        <f t="shared" si="60"/>
        <v>7.0067000000000004E-2</v>
      </c>
      <c r="E39" s="373">
        <f t="shared" ref="E39:E59" si="61">E10+0.005</f>
        <v>1.5293999999999999E-2</v>
      </c>
      <c r="F39" s="370">
        <f t="shared" si="43"/>
        <v>1.5306E-2</v>
      </c>
      <c r="G39" s="376">
        <f t="shared" ref="G39:G59" si="62">35/300</f>
        <v>0.11666666666666667</v>
      </c>
      <c r="H39" s="268" t="b">
        <f t="shared" ref="H39:H59" si="63">IF(C39&lt;G39,TRUE,FALSE)</f>
        <v>1</v>
      </c>
      <c r="I39" s="304">
        <f t="shared" si="44"/>
        <v>6.6665679038682294E-3</v>
      </c>
      <c r="J39" s="317" t="b">
        <f t="shared" ref="J39:J59" si="64">IF(F39&lt;I39,TRUE,FALSE)</f>
        <v>0</v>
      </c>
      <c r="K39" s="317" t="b">
        <f t="shared" ref="K39:K59" si="65">IF(E39&lt;I39,TRUE,FALSE)</f>
        <v>0</v>
      </c>
      <c r="M39" s="190" t="s">
        <v>929</v>
      </c>
      <c r="N39" s="215">
        <f t="shared" ref="N39:N59" si="66">B39-0.001</f>
        <v>6.9028000000000006E-2</v>
      </c>
      <c r="O39" s="214">
        <f t="shared" ref="O39:O58" si="67">C39-0.001</f>
        <v>9.7996E-2</v>
      </c>
      <c r="P39" s="179">
        <f t="shared" ref="P39:P59" si="68">D39-0.001</f>
        <v>6.9067000000000003E-2</v>
      </c>
      <c r="Q39" s="373">
        <f>E39-0.005</f>
        <v>1.0293999999999998E-2</v>
      </c>
      <c r="R39" s="370">
        <f t="shared" ref="R39:R59" si="69">F39-0.005</f>
        <v>1.0305999999999999E-2</v>
      </c>
      <c r="S39" s="376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6"/>
        <v>6.6665679038682294E-3</v>
      </c>
      <c r="V39" s="317" t="b">
        <f t="shared" ref="V39:V59" si="72">IF(R39&lt;U39,TRUE,FALSE)</f>
        <v>0</v>
      </c>
      <c r="W39" s="317" t="b">
        <f t="shared" ref="W39:W59" si="73">IF(Q39&lt;U39,TRUE,FALSE)</f>
        <v>0</v>
      </c>
      <c r="Y39" s="190" t="s">
        <v>929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7"/>
        <v>6.6665679038682294E-3</v>
      </c>
      <c r="AH39" s="317" t="b">
        <f t="shared" ref="AH39:AH59" si="81">IF(AD39&lt;AG39,TRUE,FALSE)</f>
        <v>0</v>
      </c>
      <c r="AI39" s="317" t="b">
        <f t="shared" ref="AI39:AI59" si="82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8"/>
        <v>0.11666666666666667</v>
      </c>
      <c r="AT39" s="283" t="b">
        <f t="shared" si="49"/>
        <v>1</v>
      </c>
      <c r="AU39" s="304">
        <f t="shared" si="40"/>
        <v>6.6665679038682294E-3</v>
      </c>
      <c r="AV39" s="317" t="b">
        <f t="shared" si="50"/>
        <v>0</v>
      </c>
      <c r="AW39" s="317" t="b">
        <f t="shared" si="51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2"/>
        <v>0.11666666666666667</v>
      </c>
      <c r="BF39" s="283" t="b">
        <f t="shared" si="53"/>
        <v>1</v>
      </c>
      <c r="BG39" s="304">
        <f t="shared" si="41"/>
        <v>6.6665679038682294E-3</v>
      </c>
      <c r="BH39" s="317" t="b">
        <f t="shared" si="54"/>
        <v>0</v>
      </c>
      <c r="BI39" s="317" t="b">
        <f t="shared" si="55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6"/>
        <v>0.11666666666666667</v>
      </c>
      <c r="BR39" s="290" t="b">
        <f t="shared" si="57"/>
        <v>1</v>
      </c>
      <c r="BS39" s="304">
        <f t="shared" si="42"/>
        <v>6.6665679038682294E-3</v>
      </c>
      <c r="BT39" s="317" t="b">
        <f t="shared" si="58"/>
        <v>0</v>
      </c>
      <c r="BU39" s="317" t="b">
        <f t="shared" si="59"/>
        <v>0</v>
      </c>
    </row>
    <row r="40" spans="1:73" ht="16" x14ac:dyDescent="0.2">
      <c r="A40" s="190" t="s">
        <v>930</v>
      </c>
      <c r="B40" s="215">
        <f t="shared" si="60"/>
        <v>6.8806000000000006E-2</v>
      </c>
      <c r="C40" s="214">
        <f t="shared" si="60"/>
        <v>9.7179000000000001E-2</v>
      </c>
      <c r="D40" s="262">
        <f t="shared" si="60"/>
        <v>6.8835999999999994E-2</v>
      </c>
      <c r="E40" s="373">
        <f t="shared" si="61"/>
        <v>1.5117999999999999E-2</v>
      </c>
      <c r="F40" s="370">
        <f t="shared" si="43"/>
        <v>1.5130000000000001E-2</v>
      </c>
      <c r="G40" s="376">
        <f t="shared" si="62"/>
        <v>0.11666666666666667</v>
      </c>
      <c r="H40" s="268" t="b">
        <f t="shared" si="63"/>
        <v>1</v>
      </c>
      <c r="I40" s="304">
        <f t="shared" si="44"/>
        <v>6.6665679038682294E-3</v>
      </c>
      <c r="J40" s="317" t="b">
        <f t="shared" si="64"/>
        <v>0</v>
      </c>
      <c r="K40" s="317" t="b">
        <f t="shared" si="65"/>
        <v>0</v>
      </c>
      <c r="M40" s="190" t="s">
        <v>930</v>
      </c>
      <c r="N40" s="215">
        <f t="shared" si="66"/>
        <v>6.7806000000000005E-2</v>
      </c>
      <c r="O40" s="214">
        <f t="shared" si="67"/>
        <v>9.6179000000000001E-2</v>
      </c>
      <c r="P40" s="179">
        <f t="shared" si="68"/>
        <v>6.7835999999999994E-2</v>
      </c>
      <c r="Q40" s="373">
        <f t="shared" ref="Q40:Q59" si="83">E40-0.005</f>
        <v>1.0117999999999999E-2</v>
      </c>
      <c r="R40" s="370">
        <f t="shared" si="69"/>
        <v>1.013E-2</v>
      </c>
      <c r="S40" s="376">
        <f t="shared" si="70"/>
        <v>0.11666666666666667</v>
      </c>
      <c r="T40" s="279" t="b">
        <f t="shared" si="71"/>
        <v>1</v>
      </c>
      <c r="U40" s="304">
        <f t="shared" si="46"/>
        <v>6.6665679038682294E-3</v>
      </c>
      <c r="V40" s="317" t="b">
        <f t="shared" si="72"/>
        <v>0</v>
      </c>
      <c r="W40" s="317" t="b">
        <f t="shared" si="73"/>
        <v>0</v>
      </c>
      <c r="Y40" s="190" t="s">
        <v>930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7"/>
        <v>6.6665679038682294E-3</v>
      </c>
      <c r="AH40" s="317" t="b">
        <f t="shared" si="81"/>
        <v>0</v>
      </c>
      <c r="AI40" s="317" t="b">
        <f t="shared" si="82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8"/>
        <v>0.11666666666666667</v>
      </c>
      <c r="AT40" s="283" t="b">
        <f t="shared" si="49"/>
        <v>1</v>
      </c>
      <c r="AU40" s="304">
        <f t="shared" si="40"/>
        <v>6.6665679038682294E-3</v>
      </c>
      <c r="AV40" s="317" t="b">
        <f t="shared" si="50"/>
        <v>0</v>
      </c>
      <c r="AW40" s="317" t="b">
        <f t="shared" si="51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2"/>
        <v>0.11666666666666667</v>
      </c>
      <c r="BF40" s="283" t="b">
        <f t="shared" si="53"/>
        <v>1</v>
      </c>
      <c r="BG40" s="304">
        <f t="shared" si="41"/>
        <v>6.6665679038682294E-3</v>
      </c>
      <c r="BH40" s="317" t="b">
        <f t="shared" si="54"/>
        <v>0</v>
      </c>
      <c r="BI40" s="317" t="b">
        <f t="shared" si="55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6"/>
        <v>0.11666666666666667</v>
      </c>
      <c r="BR40" s="290" t="b">
        <f t="shared" si="57"/>
        <v>1</v>
      </c>
      <c r="BS40" s="304">
        <f t="shared" si="42"/>
        <v>6.6665679038682294E-3</v>
      </c>
      <c r="BT40" s="317" t="b">
        <f t="shared" si="58"/>
        <v>0</v>
      </c>
      <c r="BU40" s="317" t="b">
        <f t="shared" si="59"/>
        <v>0</v>
      </c>
    </row>
    <row r="41" spans="1:73" ht="16" x14ac:dyDescent="0.2">
      <c r="A41" s="190" t="s">
        <v>931</v>
      </c>
      <c r="B41" s="215">
        <f t="shared" si="60"/>
        <v>6.7539000000000002E-2</v>
      </c>
      <c r="C41" s="214">
        <f t="shared" si="60"/>
        <v>9.5355999999999996E-2</v>
      </c>
      <c r="D41" s="262">
        <f t="shared" si="60"/>
        <v>6.7560999999999996E-2</v>
      </c>
      <c r="E41" s="373">
        <f t="shared" si="61"/>
        <v>1.4932000000000001E-2</v>
      </c>
      <c r="F41" s="370">
        <f t="shared" si="43"/>
        <v>1.4939999999999998E-2</v>
      </c>
      <c r="G41" s="376">
        <f t="shared" si="62"/>
        <v>0.11666666666666667</v>
      </c>
      <c r="H41" s="268" t="b">
        <f t="shared" si="63"/>
        <v>1</v>
      </c>
      <c r="I41" s="304">
        <f t="shared" si="44"/>
        <v>6.6665679038682294E-3</v>
      </c>
      <c r="J41" s="317" t="b">
        <f t="shared" si="64"/>
        <v>0</v>
      </c>
      <c r="K41" s="317" t="b">
        <f t="shared" si="65"/>
        <v>0</v>
      </c>
      <c r="M41" s="190" t="s">
        <v>931</v>
      </c>
      <c r="N41" s="215">
        <f t="shared" si="66"/>
        <v>6.6539000000000001E-2</v>
      </c>
      <c r="O41" s="214">
        <f t="shared" si="67"/>
        <v>9.4355999999999995E-2</v>
      </c>
      <c r="P41" s="179">
        <f t="shared" si="68"/>
        <v>6.6560999999999995E-2</v>
      </c>
      <c r="Q41" s="373">
        <f t="shared" si="83"/>
        <v>9.9319999999999999E-3</v>
      </c>
      <c r="R41" s="370">
        <f t="shared" si="69"/>
        <v>9.9399999999999974E-3</v>
      </c>
      <c r="S41" s="376">
        <f t="shared" si="70"/>
        <v>0.11666666666666667</v>
      </c>
      <c r="T41" s="279" t="b">
        <f t="shared" si="71"/>
        <v>1</v>
      </c>
      <c r="U41" s="304">
        <f t="shared" si="46"/>
        <v>6.6665679038682294E-3</v>
      </c>
      <c r="V41" s="317" t="b">
        <f t="shared" si="72"/>
        <v>0</v>
      </c>
      <c r="W41" s="317" t="b">
        <f t="shared" si="73"/>
        <v>0</v>
      </c>
      <c r="Y41" s="190" t="s">
        <v>931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7"/>
        <v>6.6665679038682294E-3</v>
      </c>
      <c r="AH41" s="317" t="b">
        <f t="shared" si="81"/>
        <v>0</v>
      </c>
      <c r="AI41" s="317" t="b">
        <f t="shared" si="82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8"/>
        <v>0.11666666666666667</v>
      </c>
      <c r="AT41" s="283" t="b">
        <f t="shared" si="49"/>
        <v>1</v>
      </c>
      <c r="AU41" s="304">
        <f t="shared" si="40"/>
        <v>6.6665679038682294E-3</v>
      </c>
      <c r="AV41" s="317" t="b">
        <f t="shared" si="50"/>
        <v>0</v>
      </c>
      <c r="AW41" s="317" t="b">
        <f t="shared" si="51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2"/>
        <v>0.11666666666666667</v>
      </c>
      <c r="BF41" s="283" t="b">
        <f t="shared" si="53"/>
        <v>1</v>
      </c>
      <c r="BG41" s="304">
        <f t="shared" si="41"/>
        <v>6.6665679038682294E-3</v>
      </c>
      <c r="BH41" s="317" t="b">
        <f t="shared" si="54"/>
        <v>0</v>
      </c>
      <c r="BI41" s="317" t="b">
        <f t="shared" si="55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6"/>
        <v>0.11666666666666667</v>
      </c>
      <c r="BR41" s="290" t="b">
        <f t="shared" si="57"/>
        <v>1</v>
      </c>
      <c r="BS41" s="304">
        <f t="shared" si="42"/>
        <v>6.6665679038682294E-3</v>
      </c>
      <c r="BT41" s="317" t="b">
        <f t="shared" si="58"/>
        <v>0</v>
      </c>
      <c r="BU41" s="317" t="b">
        <f t="shared" si="59"/>
        <v>0</v>
      </c>
    </row>
    <row r="42" spans="1:73" ht="16" x14ac:dyDescent="0.2">
      <c r="A42" s="190" t="s">
        <v>932</v>
      </c>
      <c r="B42" s="215">
        <f t="shared" si="60"/>
        <v>6.6197000000000006E-2</v>
      </c>
      <c r="C42" s="214">
        <f t="shared" si="60"/>
        <v>9.3453999999999995E-2</v>
      </c>
      <c r="D42" s="262">
        <f t="shared" si="60"/>
        <v>6.6212000000000007E-2</v>
      </c>
      <c r="E42" s="373">
        <f t="shared" si="61"/>
        <v>1.4733E-2</v>
      </c>
      <c r="F42" s="370">
        <f t="shared" si="43"/>
        <v>1.4738999999999999E-2</v>
      </c>
      <c r="G42" s="376">
        <f t="shared" si="62"/>
        <v>0.11666666666666667</v>
      </c>
      <c r="H42" s="268" t="b">
        <f t="shared" si="63"/>
        <v>1</v>
      </c>
      <c r="I42" s="304">
        <f t="shared" si="44"/>
        <v>6.6665679038682294E-3</v>
      </c>
      <c r="J42" s="317" t="b">
        <f t="shared" si="64"/>
        <v>0</v>
      </c>
      <c r="K42" s="317" t="b">
        <f t="shared" si="65"/>
        <v>0</v>
      </c>
      <c r="M42" s="190" t="s">
        <v>932</v>
      </c>
      <c r="N42" s="215">
        <f t="shared" si="66"/>
        <v>6.5197000000000005E-2</v>
      </c>
      <c r="O42" s="214">
        <f t="shared" si="67"/>
        <v>9.2453999999999995E-2</v>
      </c>
      <c r="P42" s="179">
        <f t="shared" si="68"/>
        <v>6.5212000000000006E-2</v>
      </c>
      <c r="Q42" s="373">
        <f t="shared" si="83"/>
        <v>9.7329999999999986E-3</v>
      </c>
      <c r="R42" s="370">
        <f t="shared" si="69"/>
        <v>9.7389999999999977E-3</v>
      </c>
      <c r="S42" s="376">
        <f t="shared" si="70"/>
        <v>0.11666666666666667</v>
      </c>
      <c r="T42" s="279" t="b">
        <f t="shared" si="71"/>
        <v>1</v>
      </c>
      <c r="U42" s="304">
        <f t="shared" si="46"/>
        <v>6.6665679038682294E-3</v>
      </c>
      <c r="V42" s="317" t="b">
        <f t="shared" si="72"/>
        <v>0</v>
      </c>
      <c r="W42" s="317" t="b">
        <f t="shared" si="73"/>
        <v>0</v>
      </c>
      <c r="Y42" s="190" t="s">
        <v>932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7"/>
        <v>6.6665679038682294E-3</v>
      </c>
      <c r="AH42" s="317" t="b">
        <f t="shared" si="81"/>
        <v>0</v>
      </c>
      <c r="AI42" s="317" t="b">
        <f t="shared" si="82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8"/>
        <v>0.11666666666666667</v>
      </c>
      <c r="AT42" s="283" t="b">
        <f t="shared" si="49"/>
        <v>1</v>
      </c>
      <c r="AU42" s="304">
        <f t="shared" si="40"/>
        <v>6.6665679038682294E-3</v>
      </c>
      <c r="AV42" s="317" t="b">
        <f t="shared" si="50"/>
        <v>0</v>
      </c>
      <c r="AW42" s="317" t="b">
        <f t="shared" si="51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2"/>
        <v>0.11666666666666667</v>
      </c>
      <c r="BF42" s="283" t="b">
        <f t="shared" si="53"/>
        <v>1</v>
      </c>
      <c r="BG42" s="304">
        <f t="shared" si="41"/>
        <v>6.6665679038682294E-3</v>
      </c>
      <c r="BH42" s="317" t="b">
        <f t="shared" si="54"/>
        <v>0</v>
      </c>
      <c r="BI42" s="317" t="b">
        <f t="shared" si="55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6"/>
        <v>0.11666666666666667</v>
      </c>
      <c r="BR42" s="290" t="b">
        <f t="shared" si="57"/>
        <v>1</v>
      </c>
      <c r="BS42" s="304">
        <f t="shared" si="42"/>
        <v>6.6665679038682294E-3</v>
      </c>
      <c r="BT42" s="317" t="b">
        <f t="shared" si="58"/>
        <v>0</v>
      </c>
      <c r="BU42" s="317" t="b">
        <f t="shared" si="59"/>
        <v>0</v>
      </c>
    </row>
    <row r="43" spans="1:73" ht="16" x14ac:dyDescent="0.2">
      <c r="A43" s="190" t="s">
        <v>933</v>
      </c>
      <c r="B43" s="215">
        <f t="shared" si="60"/>
        <v>6.4766000000000004E-2</v>
      </c>
      <c r="C43" s="214">
        <f t="shared" si="60"/>
        <v>9.1430999999999998E-2</v>
      </c>
      <c r="D43" s="262">
        <f t="shared" si="60"/>
        <v>6.4773999999999998E-2</v>
      </c>
      <c r="E43" s="373">
        <f t="shared" si="61"/>
        <v>1.4520999999999999E-2</v>
      </c>
      <c r="F43" s="370">
        <f t="shared" si="43"/>
        <v>1.4525E-2</v>
      </c>
      <c r="G43" s="376">
        <f t="shared" si="62"/>
        <v>0.11666666666666667</v>
      </c>
      <c r="H43" s="268" t="b">
        <f t="shared" si="63"/>
        <v>1</v>
      </c>
      <c r="I43" s="304">
        <f t="shared" si="44"/>
        <v>6.6665679038682294E-3</v>
      </c>
      <c r="J43" s="317" t="b">
        <f t="shared" si="64"/>
        <v>0</v>
      </c>
      <c r="K43" s="317" t="b">
        <f t="shared" si="65"/>
        <v>0</v>
      </c>
      <c r="M43" s="190" t="s">
        <v>933</v>
      </c>
      <c r="N43" s="215">
        <f t="shared" si="66"/>
        <v>6.3766000000000003E-2</v>
      </c>
      <c r="O43" s="214">
        <f t="shared" si="67"/>
        <v>9.0430999999999997E-2</v>
      </c>
      <c r="P43" s="179">
        <f t="shared" si="68"/>
        <v>6.3773999999999997E-2</v>
      </c>
      <c r="Q43" s="373">
        <f t="shared" si="83"/>
        <v>9.5209999999999982E-3</v>
      </c>
      <c r="R43" s="370">
        <f t="shared" si="69"/>
        <v>9.5249999999999987E-3</v>
      </c>
      <c r="S43" s="376">
        <f t="shared" si="70"/>
        <v>0.11666666666666667</v>
      </c>
      <c r="T43" s="279" t="b">
        <f t="shared" si="71"/>
        <v>1</v>
      </c>
      <c r="U43" s="304">
        <f t="shared" si="46"/>
        <v>6.6665679038682294E-3</v>
      </c>
      <c r="V43" s="317" t="b">
        <f t="shared" si="72"/>
        <v>0</v>
      </c>
      <c r="W43" s="317" t="b">
        <f t="shared" si="73"/>
        <v>0</v>
      </c>
      <c r="Y43" s="190" t="s">
        <v>933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7"/>
        <v>6.6665679038682294E-3</v>
      </c>
      <c r="AH43" s="317" t="b">
        <f t="shared" si="81"/>
        <v>0</v>
      </c>
      <c r="AI43" s="317" t="b">
        <f t="shared" si="82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8"/>
        <v>0.11666666666666667</v>
      </c>
      <c r="AT43" s="283" t="b">
        <f t="shared" si="49"/>
        <v>1</v>
      </c>
      <c r="AU43" s="304">
        <f t="shared" si="40"/>
        <v>6.6665679038682294E-3</v>
      </c>
      <c r="AV43" s="317" t="b">
        <f t="shared" si="50"/>
        <v>0</v>
      </c>
      <c r="AW43" s="317" t="b">
        <f t="shared" si="51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2"/>
        <v>0.11666666666666667</v>
      </c>
      <c r="BF43" s="283" t="b">
        <f t="shared" si="53"/>
        <v>1</v>
      </c>
      <c r="BG43" s="304">
        <f t="shared" si="41"/>
        <v>6.6665679038682294E-3</v>
      </c>
      <c r="BH43" s="317" t="b">
        <f t="shared" si="54"/>
        <v>0</v>
      </c>
      <c r="BI43" s="317" t="b">
        <f t="shared" si="55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6"/>
        <v>0.11666666666666667</v>
      </c>
      <c r="BR43" s="290" t="b">
        <f t="shared" si="57"/>
        <v>1</v>
      </c>
      <c r="BS43" s="304">
        <f t="shared" si="42"/>
        <v>6.6665679038682294E-3</v>
      </c>
      <c r="BT43" s="317" t="b">
        <f t="shared" si="58"/>
        <v>0</v>
      </c>
      <c r="BU43" s="317" t="b">
        <f t="shared" si="59"/>
        <v>0</v>
      </c>
    </row>
    <row r="44" spans="1:73" ht="16" x14ac:dyDescent="0.2">
      <c r="A44" s="190" t="s">
        <v>934</v>
      </c>
      <c r="B44" s="215">
        <f t="shared" si="60"/>
        <v>6.3264000000000001E-2</v>
      </c>
      <c r="C44" s="214">
        <f t="shared" si="60"/>
        <v>8.9299000000000003E-2</v>
      </c>
      <c r="D44" s="262">
        <f t="shared" si="60"/>
        <v>6.3264000000000001E-2</v>
      </c>
      <c r="E44" s="373">
        <f t="shared" si="61"/>
        <v>1.43E-2</v>
      </c>
      <c r="F44" s="370">
        <f t="shared" si="43"/>
        <v>1.4301000000000001E-2</v>
      </c>
      <c r="G44" s="376">
        <f t="shared" si="62"/>
        <v>0.11666666666666667</v>
      </c>
      <c r="H44" s="268" t="b">
        <f t="shared" si="63"/>
        <v>1</v>
      </c>
      <c r="I44" s="304">
        <f t="shared" si="44"/>
        <v>6.6665679038682294E-3</v>
      </c>
      <c r="J44" s="317" t="b">
        <f t="shared" si="64"/>
        <v>0</v>
      </c>
      <c r="K44" s="317" t="b">
        <f t="shared" si="65"/>
        <v>0</v>
      </c>
      <c r="M44" s="190" t="s">
        <v>934</v>
      </c>
      <c r="N44" s="215">
        <f t="shared" si="66"/>
        <v>6.2264E-2</v>
      </c>
      <c r="O44" s="214">
        <f t="shared" si="67"/>
        <v>8.8299000000000002E-2</v>
      </c>
      <c r="P44" s="179">
        <f t="shared" si="68"/>
        <v>6.2264E-2</v>
      </c>
      <c r="Q44" s="373">
        <f t="shared" si="83"/>
        <v>9.2999999999999992E-3</v>
      </c>
      <c r="R44" s="370">
        <f t="shared" si="69"/>
        <v>9.3010000000000002E-3</v>
      </c>
      <c r="S44" s="376">
        <f t="shared" si="70"/>
        <v>0.11666666666666667</v>
      </c>
      <c r="T44" s="279" t="b">
        <f t="shared" si="71"/>
        <v>1</v>
      </c>
      <c r="U44" s="304">
        <f t="shared" si="46"/>
        <v>6.6665679038682294E-3</v>
      </c>
      <c r="V44" s="317" t="b">
        <f t="shared" si="72"/>
        <v>0</v>
      </c>
      <c r="W44" s="317" t="b">
        <f t="shared" si="73"/>
        <v>0</v>
      </c>
      <c r="Y44" s="190" t="s">
        <v>934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7"/>
        <v>6.6665679038682294E-3</v>
      </c>
      <c r="AH44" s="317" t="b">
        <f t="shared" si="81"/>
        <v>0</v>
      </c>
      <c r="AI44" s="317" t="b">
        <f t="shared" si="82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8"/>
        <v>0.11666666666666667</v>
      </c>
      <c r="AT44" s="283" t="b">
        <f t="shared" si="49"/>
        <v>1</v>
      </c>
      <c r="AU44" s="304">
        <f t="shared" si="40"/>
        <v>6.6665679038682294E-3</v>
      </c>
      <c r="AV44" s="317" t="b">
        <f t="shared" si="50"/>
        <v>0</v>
      </c>
      <c r="AW44" s="317" t="b">
        <f t="shared" si="51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2"/>
        <v>0.11666666666666667</v>
      </c>
      <c r="BF44" s="283" t="b">
        <f t="shared" si="53"/>
        <v>1</v>
      </c>
      <c r="BG44" s="304">
        <f t="shared" si="41"/>
        <v>6.6665679038682294E-3</v>
      </c>
      <c r="BH44" s="317" t="b">
        <f t="shared" si="54"/>
        <v>0</v>
      </c>
      <c r="BI44" s="317" t="b">
        <f t="shared" si="55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6"/>
        <v>0.11666666666666667</v>
      </c>
      <c r="BR44" s="290" t="b">
        <f t="shared" si="57"/>
        <v>1</v>
      </c>
      <c r="BS44" s="304">
        <f t="shared" si="42"/>
        <v>6.6665679038682294E-3</v>
      </c>
      <c r="BT44" s="317" t="b">
        <f t="shared" si="58"/>
        <v>0</v>
      </c>
      <c r="BU44" s="317" t="b">
        <f t="shared" si="59"/>
        <v>0</v>
      </c>
    </row>
    <row r="45" spans="1:73" ht="16" x14ac:dyDescent="0.2">
      <c r="A45" s="190" t="s">
        <v>935</v>
      </c>
      <c r="B45" s="215">
        <f t="shared" si="60"/>
        <v>6.1769999999999999E-2</v>
      </c>
      <c r="C45" s="214">
        <f t="shared" si="60"/>
        <v>8.7146000000000001E-2</v>
      </c>
      <c r="D45" s="262">
        <f t="shared" si="60"/>
        <v>6.1759000000000001E-2</v>
      </c>
      <c r="E45" s="373">
        <f t="shared" si="61"/>
        <v>1.4082000000000001E-2</v>
      </c>
      <c r="F45" s="370">
        <f t="shared" si="43"/>
        <v>1.4079000000000001E-2</v>
      </c>
      <c r="G45" s="376">
        <f t="shared" si="62"/>
        <v>0.11666666666666667</v>
      </c>
      <c r="H45" s="268" t="b">
        <f t="shared" si="63"/>
        <v>1</v>
      </c>
      <c r="I45" s="304">
        <f t="shared" si="44"/>
        <v>6.6665679038682294E-3</v>
      </c>
      <c r="J45" s="317" t="b">
        <f t="shared" si="64"/>
        <v>0</v>
      </c>
      <c r="K45" s="317" t="b">
        <f t="shared" si="65"/>
        <v>0</v>
      </c>
      <c r="M45" s="190" t="s">
        <v>935</v>
      </c>
      <c r="N45" s="215">
        <f t="shared" si="66"/>
        <v>6.0769999999999998E-2</v>
      </c>
      <c r="O45" s="214">
        <f>C45-0.005</f>
        <v>8.2145999999999997E-2</v>
      </c>
      <c r="P45" s="179">
        <f t="shared" si="68"/>
        <v>6.0759000000000001E-2</v>
      </c>
      <c r="Q45" s="373">
        <f t="shared" si="83"/>
        <v>9.0819999999999998E-3</v>
      </c>
      <c r="R45" s="370">
        <f t="shared" si="69"/>
        <v>9.0790000000000003E-3</v>
      </c>
      <c r="S45" s="376">
        <f t="shared" si="70"/>
        <v>0.11666666666666667</v>
      </c>
      <c r="T45" s="279" t="b">
        <f t="shared" si="71"/>
        <v>1</v>
      </c>
      <c r="U45" s="304">
        <f t="shared" si="46"/>
        <v>6.6665679038682294E-3</v>
      </c>
      <c r="V45" s="317" t="b">
        <f t="shared" si="72"/>
        <v>0</v>
      </c>
      <c r="W45" s="317" t="b">
        <f t="shared" si="73"/>
        <v>0</v>
      </c>
      <c r="Y45" s="190" t="s">
        <v>935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8.0819999999999989E-3</v>
      </c>
      <c r="AD45" s="179">
        <f t="shared" si="78"/>
        <v>8.0789999999999994E-3</v>
      </c>
      <c r="AE45" s="274">
        <f t="shared" si="79"/>
        <v>0.11666666666666667</v>
      </c>
      <c r="AF45" s="268" t="b">
        <f t="shared" si="80"/>
        <v>1</v>
      </c>
      <c r="AG45" s="304">
        <f t="shared" si="47"/>
        <v>6.6665679038682294E-3</v>
      </c>
      <c r="AH45" s="317" t="b">
        <f t="shared" si="81"/>
        <v>0</v>
      </c>
      <c r="AI45" s="317" t="b">
        <f t="shared" si="82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8"/>
        <v>0.11666666666666667</v>
      </c>
      <c r="AT45" s="283" t="b">
        <f t="shared" si="49"/>
        <v>1</v>
      </c>
      <c r="AU45" s="304">
        <f t="shared" si="40"/>
        <v>6.6665679038682294E-3</v>
      </c>
      <c r="AV45" s="317" t="b">
        <f t="shared" si="50"/>
        <v>0</v>
      </c>
      <c r="AW45" s="317" t="b">
        <f t="shared" si="51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2"/>
        <v>0.11666666666666667</v>
      </c>
      <c r="BF45" s="283" t="b">
        <f t="shared" si="53"/>
        <v>1</v>
      </c>
      <c r="BG45" s="304">
        <f t="shared" si="41"/>
        <v>6.6665679038682294E-3</v>
      </c>
      <c r="BH45" s="317" t="b">
        <f t="shared" si="54"/>
        <v>0</v>
      </c>
      <c r="BI45" s="317" t="b">
        <f t="shared" si="55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6"/>
        <v>0.11666666666666667</v>
      </c>
      <c r="BR45" s="290" t="b">
        <f t="shared" si="57"/>
        <v>1</v>
      </c>
      <c r="BS45" s="304">
        <f t="shared" si="42"/>
        <v>6.6665679038682294E-3</v>
      </c>
      <c r="BT45" s="317" t="b">
        <f t="shared" si="58"/>
        <v>0</v>
      </c>
      <c r="BU45" s="317" t="b">
        <f t="shared" si="59"/>
        <v>0</v>
      </c>
    </row>
    <row r="46" spans="1:73" ht="16" x14ac:dyDescent="0.2">
      <c r="A46" s="190" t="s">
        <v>936</v>
      </c>
      <c r="B46" s="215">
        <f t="shared" si="60"/>
        <v>6.0448000000000002E-2</v>
      </c>
      <c r="C46" s="214">
        <f t="shared" si="60"/>
        <v>8.5177000000000003E-2</v>
      </c>
      <c r="D46" s="262">
        <f t="shared" si="60"/>
        <v>6.0426000000000001E-2</v>
      </c>
      <c r="E46" s="373">
        <f t="shared" si="61"/>
        <v>1.389E-2</v>
      </c>
      <c r="F46" s="370">
        <f t="shared" si="43"/>
        <v>1.3883E-2</v>
      </c>
      <c r="G46" s="376">
        <f t="shared" si="62"/>
        <v>0.11666666666666667</v>
      </c>
      <c r="H46" s="268" t="b">
        <f t="shared" si="63"/>
        <v>1</v>
      </c>
      <c r="I46" s="304">
        <f t="shared" si="44"/>
        <v>6.6665679038682294E-3</v>
      </c>
      <c r="J46" s="317" t="b">
        <f t="shared" si="64"/>
        <v>0</v>
      </c>
      <c r="K46" s="317" t="b">
        <f t="shared" si="65"/>
        <v>0</v>
      </c>
      <c r="M46" s="190" t="s">
        <v>936</v>
      </c>
      <c r="N46" s="215">
        <f t="shared" si="66"/>
        <v>5.9448000000000001E-2</v>
      </c>
      <c r="O46" s="214">
        <f t="shared" si="67"/>
        <v>8.4177000000000002E-2</v>
      </c>
      <c r="P46" s="179">
        <f t="shared" si="68"/>
        <v>5.9426E-2</v>
      </c>
      <c r="Q46" s="373">
        <f t="shared" si="83"/>
        <v>8.8899999999999986E-3</v>
      </c>
      <c r="R46" s="370">
        <f t="shared" si="69"/>
        <v>8.8829999999999985E-3</v>
      </c>
      <c r="S46" s="376">
        <f t="shared" si="70"/>
        <v>0.11666666666666667</v>
      </c>
      <c r="T46" s="279" t="b">
        <f t="shared" si="71"/>
        <v>1</v>
      </c>
      <c r="U46" s="304">
        <f t="shared" si="46"/>
        <v>6.6665679038682294E-3</v>
      </c>
      <c r="V46" s="317" t="b">
        <f t="shared" si="72"/>
        <v>0</v>
      </c>
      <c r="W46" s="317" t="b">
        <f t="shared" si="73"/>
        <v>0</v>
      </c>
      <c r="Y46" s="190" t="s">
        <v>936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7"/>
        <v>6.6665679038682294E-3</v>
      </c>
      <c r="AH46" s="317" t="b">
        <f t="shared" si="81"/>
        <v>0</v>
      </c>
      <c r="AI46" s="317" t="b">
        <f t="shared" si="82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8"/>
        <v>0.11666666666666667</v>
      </c>
      <c r="AT46" s="283" t="b">
        <f t="shared" si="49"/>
        <v>1</v>
      </c>
      <c r="AU46" s="304">
        <f t="shared" si="40"/>
        <v>6.6665679038682294E-3</v>
      </c>
      <c r="AV46" s="317" t="b">
        <f t="shared" si="50"/>
        <v>0</v>
      </c>
      <c r="AW46" s="317" t="b">
        <f t="shared" si="51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2"/>
        <v>0.11666666666666667</v>
      </c>
      <c r="BF46" s="283" t="b">
        <f t="shared" si="53"/>
        <v>1</v>
      </c>
      <c r="BG46" s="304">
        <f t="shared" si="41"/>
        <v>6.6665679038682294E-3</v>
      </c>
      <c r="BH46" s="317" t="b">
        <f t="shared" si="54"/>
        <v>0</v>
      </c>
      <c r="BI46" s="317" t="b">
        <f t="shared" si="55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6"/>
        <v>0.11666666666666667</v>
      </c>
      <c r="BR46" s="290" t="b">
        <f t="shared" si="57"/>
        <v>1</v>
      </c>
      <c r="BS46" s="304">
        <f t="shared" si="42"/>
        <v>6.6665679038682294E-3</v>
      </c>
      <c r="BT46" s="317" t="b">
        <f t="shared" si="58"/>
        <v>0</v>
      </c>
      <c r="BU46" s="317" t="b">
        <f t="shared" si="59"/>
        <v>0</v>
      </c>
    </row>
    <row r="47" spans="1:73" ht="16" x14ac:dyDescent="0.2">
      <c r="A47" s="190" t="s">
        <v>937</v>
      </c>
      <c r="B47" s="215">
        <f t="shared" si="60"/>
        <v>5.9720000000000002E-2</v>
      </c>
      <c r="C47" s="214">
        <f t="shared" si="60"/>
        <v>8.4014000000000005E-2</v>
      </c>
      <c r="D47" s="262">
        <f t="shared" si="60"/>
        <v>5.9691000000000001E-2</v>
      </c>
      <c r="E47" s="373">
        <f t="shared" si="61"/>
        <v>1.3781999999999999E-2</v>
      </c>
      <c r="F47" s="370">
        <f t="shared" si="43"/>
        <v>1.3770999999999999E-2</v>
      </c>
      <c r="G47" s="376">
        <f t="shared" si="62"/>
        <v>0.11666666666666667</v>
      </c>
      <c r="H47" s="268" t="b">
        <f t="shared" si="63"/>
        <v>1</v>
      </c>
      <c r="I47" s="304">
        <f t="shared" si="44"/>
        <v>6.6665679038682294E-3</v>
      </c>
      <c r="J47" s="317" t="b">
        <f t="shared" si="64"/>
        <v>0</v>
      </c>
      <c r="K47" s="317" t="b">
        <f t="shared" si="65"/>
        <v>0</v>
      </c>
      <c r="M47" s="190" t="s">
        <v>937</v>
      </c>
      <c r="N47" s="215">
        <f t="shared" si="66"/>
        <v>5.8720000000000001E-2</v>
      </c>
      <c r="O47" s="214">
        <f t="shared" si="67"/>
        <v>8.3014000000000004E-2</v>
      </c>
      <c r="P47" s="179">
        <f t="shared" si="68"/>
        <v>5.8691E-2</v>
      </c>
      <c r="Q47" s="373">
        <f t="shared" si="83"/>
        <v>8.7819999999999981E-3</v>
      </c>
      <c r="R47" s="370">
        <f t="shared" si="69"/>
        <v>8.7709999999999975E-3</v>
      </c>
      <c r="S47" s="376">
        <f t="shared" si="70"/>
        <v>0.11666666666666667</v>
      </c>
      <c r="T47" s="279" t="b">
        <f t="shared" si="71"/>
        <v>1</v>
      </c>
      <c r="U47" s="304">
        <f t="shared" si="46"/>
        <v>6.6665679038682294E-3</v>
      </c>
      <c r="V47" s="317" t="b">
        <f t="shared" si="72"/>
        <v>0</v>
      </c>
      <c r="W47" s="317" t="b">
        <f t="shared" si="73"/>
        <v>0</v>
      </c>
      <c r="Y47" s="190" t="s">
        <v>937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7"/>
        <v>6.6665679038682294E-3</v>
      </c>
      <c r="AH47" s="317" t="b">
        <f t="shared" si="81"/>
        <v>0</v>
      </c>
      <c r="AI47" s="317" t="b">
        <f t="shared" si="82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8"/>
        <v>0.11666666666666667</v>
      </c>
      <c r="AT47" s="283" t="b">
        <f t="shared" si="49"/>
        <v>1</v>
      </c>
      <c r="AU47" s="304">
        <f t="shared" si="40"/>
        <v>6.6665679038682294E-3</v>
      </c>
      <c r="AV47" s="317" t="b">
        <f t="shared" si="50"/>
        <v>0</v>
      </c>
      <c r="AW47" s="317" t="b">
        <f t="shared" si="51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2"/>
        <v>0.11666666666666667</v>
      </c>
      <c r="BF47" s="283" t="b">
        <f t="shared" si="53"/>
        <v>1</v>
      </c>
      <c r="BG47" s="304">
        <f t="shared" si="41"/>
        <v>6.6665679038682294E-3</v>
      </c>
      <c r="BH47" s="317" t="b">
        <f t="shared" si="54"/>
        <v>0</v>
      </c>
      <c r="BI47" s="317" t="b">
        <f t="shared" si="55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6"/>
        <v>0.11666666666666667</v>
      </c>
      <c r="BR47" s="290" t="b">
        <f t="shared" si="57"/>
        <v>1</v>
      </c>
      <c r="BS47" s="304">
        <f t="shared" si="42"/>
        <v>6.6665679038682294E-3</v>
      </c>
      <c r="BT47" s="317" t="b">
        <f t="shared" si="58"/>
        <v>0</v>
      </c>
      <c r="BU47" s="317" t="b">
        <f t="shared" si="59"/>
        <v>0</v>
      </c>
    </row>
    <row r="48" spans="1:73" ht="16" x14ac:dyDescent="0.2">
      <c r="A48" s="190" t="s">
        <v>938</v>
      </c>
      <c r="B48" s="215">
        <f t="shared" si="60"/>
        <v>5.9458000000000004E-2</v>
      </c>
      <c r="C48" s="214">
        <f t="shared" si="60"/>
        <v>8.3542000000000005E-2</v>
      </c>
      <c r="D48" s="262">
        <f t="shared" si="60"/>
        <v>5.9426E-2</v>
      </c>
      <c r="E48" s="373">
        <f t="shared" si="61"/>
        <v>1.3743999999999999E-2</v>
      </c>
      <c r="F48" s="370">
        <f t="shared" si="43"/>
        <v>1.3732000000000001E-2</v>
      </c>
      <c r="G48" s="376">
        <f t="shared" si="62"/>
        <v>0.11666666666666667</v>
      </c>
      <c r="H48" s="268" t="b">
        <f t="shared" si="63"/>
        <v>1</v>
      </c>
      <c r="I48" s="304">
        <f t="shared" si="44"/>
        <v>6.6665679038682294E-3</v>
      </c>
      <c r="J48" s="317" t="b">
        <f t="shared" si="64"/>
        <v>0</v>
      </c>
      <c r="K48" s="317" t="b">
        <f t="shared" si="65"/>
        <v>0</v>
      </c>
      <c r="M48" s="190" t="s">
        <v>938</v>
      </c>
      <c r="N48" s="215">
        <f t="shared" si="66"/>
        <v>5.8458000000000003E-2</v>
      </c>
      <c r="O48" s="214">
        <f t="shared" si="67"/>
        <v>8.2542000000000004E-2</v>
      </c>
      <c r="P48" s="179">
        <f t="shared" si="68"/>
        <v>5.8425999999999999E-2</v>
      </c>
      <c r="Q48" s="373">
        <f t="shared" si="83"/>
        <v>8.7439999999999983E-3</v>
      </c>
      <c r="R48" s="370">
        <f t="shared" si="69"/>
        <v>8.7320000000000002E-3</v>
      </c>
      <c r="S48" s="376">
        <f t="shared" si="70"/>
        <v>0.11666666666666667</v>
      </c>
      <c r="T48" s="279" t="b">
        <f t="shared" si="71"/>
        <v>1</v>
      </c>
      <c r="U48" s="304">
        <f t="shared" si="46"/>
        <v>6.6665679038682294E-3</v>
      </c>
      <c r="V48" s="317" t="b">
        <f t="shared" si="72"/>
        <v>0</v>
      </c>
      <c r="W48" s="317" t="b">
        <f t="shared" si="73"/>
        <v>0</v>
      </c>
      <c r="Y48" s="190" t="s">
        <v>938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7"/>
        <v>6.6665679038682294E-3</v>
      </c>
      <c r="AH48" s="317" t="b">
        <f t="shared" si="81"/>
        <v>0</v>
      </c>
      <c r="AI48" s="317" t="b">
        <f t="shared" si="82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8"/>
        <v>0.11666666666666667</v>
      </c>
      <c r="AT48" s="283" t="b">
        <f t="shared" si="49"/>
        <v>1</v>
      </c>
      <c r="AU48" s="304">
        <f t="shared" si="40"/>
        <v>6.6665679038682294E-3</v>
      </c>
      <c r="AV48" s="317" t="b">
        <f t="shared" si="50"/>
        <v>0</v>
      </c>
      <c r="AW48" s="317" t="b">
        <f t="shared" si="51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2"/>
        <v>0.11666666666666667</v>
      </c>
      <c r="BF48" s="283" t="b">
        <f t="shared" si="53"/>
        <v>1</v>
      </c>
      <c r="BG48" s="304">
        <f t="shared" si="41"/>
        <v>6.6665679038682294E-3</v>
      </c>
      <c r="BH48" s="317" t="b">
        <f t="shared" si="54"/>
        <v>0</v>
      </c>
      <c r="BI48" s="317" t="b">
        <f t="shared" si="55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6"/>
        <v>0.11666666666666667</v>
      </c>
      <c r="BR48" s="290" t="b">
        <f t="shared" si="57"/>
        <v>1</v>
      </c>
      <c r="BS48" s="304">
        <f t="shared" si="42"/>
        <v>6.6665679038682294E-3</v>
      </c>
      <c r="BT48" s="317" t="b">
        <f t="shared" si="58"/>
        <v>0</v>
      </c>
      <c r="BU48" s="317" t="b">
        <f t="shared" si="59"/>
        <v>0</v>
      </c>
    </row>
    <row r="49" spans="1:73" ht="16" x14ac:dyDescent="0.2">
      <c r="A49" s="190" t="s">
        <v>939</v>
      </c>
      <c r="B49" s="215">
        <f t="shared" si="60"/>
        <v>5.9401000000000002E-2</v>
      </c>
      <c r="C49" s="214">
        <f t="shared" si="60"/>
        <v>8.3410999999999999E-2</v>
      </c>
      <c r="D49" s="262">
        <f t="shared" si="60"/>
        <v>5.9368999999999998E-2</v>
      </c>
      <c r="E49" s="373">
        <f t="shared" si="61"/>
        <v>1.3736999999999999E-2</v>
      </c>
      <c r="F49" s="370">
        <f t="shared" si="43"/>
        <v>1.3725000000000001E-2</v>
      </c>
      <c r="G49" s="376">
        <f t="shared" si="62"/>
        <v>0.11666666666666667</v>
      </c>
      <c r="H49" s="268" t="b">
        <f t="shared" si="63"/>
        <v>1</v>
      </c>
      <c r="I49" s="304">
        <f t="shared" si="44"/>
        <v>6.6665679038682294E-3</v>
      </c>
      <c r="J49" s="317" t="b">
        <f t="shared" si="64"/>
        <v>0</v>
      </c>
      <c r="K49" s="317" t="b">
        <f t="shared" si="65"/>
        <v>0</v>
      </c>
      <c r="M49" s="190" t="s">
        <v>939</v>
      </c>
      <c r="N49" s="215">
        <f t="shared" si="66"/>
        <v>5.8401000000000002E-2</v>
      </c>
      <c r="O49" s="214">
        <f t="shared" si="67"/>
        <v>8.2410999999999998E-2</v>
      </c>
      <c r="P49" s="179">
        <f t="shared" si="68"/>
        <v>5.8368999999999997E-2</v>
      </c>
      <c r="Q49" s="373">
        <f t="shared" si="83"/>
        <v>8.7369999999999982E-3</v>
      </c>
      <c r="R49" s="370">
        <f t="shared" si="69"/>
        <v>8.7250000000000001E-3</v>
      </c>
      <c r="S49" s="376">
        <f t="shared" si="70"/>
        <v>0.11666666666666667</v>
      </c>
      <c r="T49" s="279" t="b">
        <f t="shared" si="71"/>
        <v>1</v>
      </c>
      <c r="U49" s="304">
        <f t="shared" si="46"/>
        <v>6.6665679038682294E-3</v>
      </c>
      <c r="V49" s="317" t="b">
        <f t="shared" si="72"/>
        <v>0</v>
      </c>
      <c r="W49" s="317" t="b">
        <f t="shared" si="73"/>
        <v>0</v>
      </c>
      <c r="Y49" s="190" t="s">
        <v>939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7"/>
        <v>6.6665679038682294E-3</v>
      </c>
      <c r="AH49" s="317" t="b">
        <f t="shared" si="81"/>
        <v>0</v>
      </c>
      <c r="AI49" s="317" t="b">
        <f t="shared" si="82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8"/>
        <v>0.11666666666666667</v>
      </c>
      <c r="AT49" s="283" t="b">
        <f t="shared" si="49"/>
        <v>1</v>
      </c>
      <c r="AU49" s="304">
        <f t="shared" si="40"/>
        <v>6.6665679038682294E-3</v>
      </c>
      <c r="AV49" s="317" t="b">
        <f t="shared" si="50"/>
        <v>0</v>
      </c>
      <c r="AW49" s="317" t="b">
        <f t="shared" si="51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2"/>
        <v>0.11666666666666667</v>
      </c>
      <c r="BF49" s="283" t="b">
        <f t="shared" si="53"/>
        <v>1</v>
      </c>
      <c r="BG49" s="304">
        <f t="shared" si="41"/>
        <v>6.6665679038682294E-3</v>
      </c>
      <c r="BH49" s="317" t="b">
        <f t="shared" si="54"/>
        <v>0</v>
      </c>
      <c r="BI49" s="317" t="b">
        <f t="shared" si="55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6"/>
        <v>0.11666666666666667</v>
      </c>
      <c r="BR49" s="290" t="b">
        <f t="shared" si="57"/>
        <v>1</v>
      </c>
      <c r="BS49" s="304">
        <f t="shared" si="42"/>
        <v>6.6665679038682294E-3</v>
      </c>
      <c r="BT49" s="317" t="b">
        <f t="shared" si="58"/>
        <v>0</v>
      </c>
      <c r="BU49" s="317" t="b">
        <f t="shared" si="59"/>
        <v>0</v>
      </c>
    </row>
    <row r="50" spans="1:73" ht="16" x14ac:dyDescent="0.2">
      <c r="A50" s="190" t="s">
        <v>940</v>
      </c>
      <c r="B50" s="215">
        <f t="shared" si="60"/>
        <v>5.9555000000000004E-2</v>
      </c>
      <c r="C50" s="214">
        <f t="shared" si="60"/>
        <v>8.3648E-2</v>
      </c>
      <c r="D50" s="262">
        <f t="shared" si="60"/>
        <v>5.9525000000000002E-2</v>
      </c>
      <c r="E50" s="373">
        <f t="shared" si="61"/>
        <v>1.3762E-2</v>
      </c>
      <c r="F50" s="370">
        <f t="shared" si="43"/>
        <v>1.3750999999999999E-2</v>
      </c>
      <c r="G50" s="376">
        <f t="shared" si="62"/>
        <v>0.11666666666666667</v>
      </c>
      <c r="H50" s="268" t="b">
        <f t="shared" si="63"/>
        <v>1</v>
      </c>
      <c r="I50" s="304">
        <f t="shared" si="44"/>
        <v>6.6665679038682294E-3</v>
      </c>
      <c r="J50" s="317" t="b">
        <f t="shared" si="64"/>
        <v>0</v>
      </c>
      <c r="K50" s="317" t="b">
        <f t="shared" si="65"/>
        <v>0</v>
      </c>
      <c r="M50" s="190" t="s">
        <v>940</v>
      </c>
      <c r="N50" s="215">
        <f t="shared" si="66"/>
        <v>5.8555000000000003E-2</v>
      </c>
      <c r="O50" s="214">
        <f t="shared" si="67"/>
        <v>8.2647999999999999E-2</v>
      </c>
      <c r="P50" s="179">
        <f t="shared" si="68"/>
        <v>5.8525000000000001E-2</v>
      </c>
      <c r="Q50" s="373">
        <f t="shared" si="83"/>
        <v>8.761999999999999E-3</v>
      </c>
      <c r="R50" s="370">
        <f t="shared" si="69"/>
        <v>8.7509999999999984E-3</v>
      </c>
      <c r="S50" s="376">
        <f t="shared" si="70"/>
        <v>0.11666666666666667</v>
      </c>
      <c r="T50" s="279" t="b">
        <f t="shared" si="71"/>
        <v>1</v>
      </c>
      <c r="U50" s="304">
        <f t="shared" si="46"/>
        <v>6.6665679038682294E-3</v>
      </c>
      <c r="V50" s="317" t="b">
        <f t="shared" si="72"/>
        <v>0</v>
      </c>
      <c r="W50" s="317" t="b">
        <f t="shared" si="73"/>
        <v>0</v>
      </c>
      <c r="Y50" s="190" t="s">
        <v>940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7"/>
        <v>6.6665679038682294E-3</v>
      </c>
      <c r="AH50" s="317" t="b">
        <f t="shared" si="81"/>
        <v>0</v>
      </c>
      <c r="AI50" s="317" t="b">
        <f t="shared" si="82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8"/>
        <v>0.11666666666666667</v>
      </c>
      <c r="AT50" s="283" t="b">
        <f t="shared" si="49"/>
        <v>1</v>
      </c>
      <c r="AU50" s="304">
        <f t="shared" si="40"/>
        <v>6.6665679038682294E-3</v>
      </c>
      <c r="AV50" s="317" t="b">
        <f t="shared" si="50"/>
        <v>0</v>
      </c>
      <c r="AW50" s="317" t="b">
        <f t="shared" si="51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2"/>
        <v>0.11666666666666667</v>
      </c>
      <c r="BF50" s="283" t="b">
        <f t="shared" si="53"/>
        <v>1</v>
      </c>
      <c r="BG50" s="304">
        <f t="shared" si="41"/>
        <v>6.6665679038682294E-3</v>
      </c>
      <c r="BH50" s="317" t="b">
        <f t="shared" si="54"/>
        <v>0</v>
      </c>
      <c r="BI50" s="317" t="b">
        <f t="shared" si="55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6"/>
        <v>0.11666666666666667</v>
      </c>
      <c r="BR50" s="290" t="b">
        <f t="shared" si="57"/>
        <v>1</v>
      </c>
      <c r="BS50" s="304">
        <f t="shared" si="42"/>
        <v>6.6665679038682294E-3</v>
      </c>
      <c r="BT50" s="317" t="b">
        <f t="shared" si="58"/>
        <v>0</v>
      </c>
      <c r="BU50" s="317" t="b">
        <f t="shared" si="59"/>
        <v>0</v>
      </c>
    </row>
    <row r="51" spans="1:73" ht="16" x14ac:dyDescent="0.2">
      <c r="A51" s="190" t="s">
        <v>941</v>
      </c>
      <c r="B51" s="215">
        <f t="shared" si="60"/>
        <v>6.0149000000000001E-2</v>
      </c>
      <c r="C51" s="214">
        <f t="shared" si="60"/>
        <v>8.4619E-2</v>
      </c>
      <c r="D51" s="262">
        <f t="shared" si="60"/>
        <v>6.0124999999999998E-2</v>
      </c>
      <c r="E51" s="373">
        <f t="shared" si="61"/>
        <v>1.3852E-2</v>
      </c>
      <c r="F51" s="370">
        <f t="shared" si="43"/>
        <v>1.3843999999999999E-2</v>
      </c>
      <c r="G51" s="376">
        <f t="shared" si="62"/>
        <v>0.11666666666666667</v>
      </c>
      <c r="H51" s="268" t="b">
        <f t="shared" si="63"/>
        <v>1</v>
      </c>
      <c r="I51" s="304">
        <f t="shared" si="44"/>
        <v>6.6665679038682294E-3</v>
      </c>
      <c r="J51" s="317" t="b">
        <f t="shared" si="64"/>
        <v>0</v>
      </c>
      <c r="K51" s="317" t="b">
        <f t="shared" si="65"/>
        <v>0</v>
      </c>
      <c r="M51" s="190" t="s">
        <v>941</v>
      </c>
      <c r="N51" s="215">
        <f t="shared" si="66"/>
        <v>5.9149E-2</v>
      </c>
      <c r="O51" s="214">
        <f>C51-0.0005</f>
        <v>8.4118999999999999E-2</v>
      </c>
      <c r="P51" s="179">
        <f t="shared" si="68"/>
        <v>5.9124999999999997E-2</v>
      </c>
      <c r="Q51" s="373">
        <f t="shared" si="83"/>
        <v>8.8519999999999988E-3</v>
      </c>
      <c r="R51" s="370">
        <f t="shared" si="69"/>
        <v>8.8439999999999977E-3</v>
      </c>
      <c r="S51" s="376">
        <f t="shared" si="70"/>
        <v>0.11666666666666667</v>
      </c>
      <c r="T51" s="279" t="b">
        <f t="shared" si="71"/>
        <v>1</v>
      </c>
      <c r="U51" s="304">
        <f t="shared" si="46"/>
        <v>6.6665679038682294E-3</v>
      </c>
      <c r="V51" s="317" t="b">
        <f t="shared" si="72"/>
        <v>0</v>
      </c>
      <c r="W51" s="317" t="b">
        <f t="shared" si="73"/>
        <v>0</v>
      </c>
      <c r="Y51" s="190" t="s">
        <v>941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7.8519999999999979E-3</v>
      </c>
      <c r="AD51" s="179">
        <f t="shared" si="78"/>
        <v>7.8439999999999968E-3</v>
      </c>
      <c r="AE51" s="274">
        <f t="shared" si="79"/>
        <v>0.11666666666666667</v>
      </c>
      <c r="AF51" s="268" t="b">
        <f t="shared" si="80"/>
        <v>1</v>
      </c>
      <c r="AG51" s="304">
        <f t="shared" si="47"/>
        <v>6.6665679038682294E-3</v>
      </c>
      <c r="AH51" s="317" t="b">
        <f t="shared" si="81"/>
        <v>0</v>
      </c>
      <c r="AI51" s="317" t="b">
        <f t="shared" si="82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8"/>
        <v>0.11666666666666667</v>
      </c>
      <c r="AT51" s="283" t="b">
        <f t="shared" si="49"/>
        <v>1</v>
      </c>
      <c r="AU51" s="304">
        <f t="shared" si="40"/>
        <v>6.6665679038682294E-3</v>
      </c>
      <c r="AV51" s="317" t="b">
        <f t="shared" si="50"/>
        <v>0</v>
      </c>
      <c r="AW51" s="317" t="b">
        <f t="shared" si="51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2"/>
        <v>0.11666666666666667</v>
      </c>
      <c r="BF51" s="283" t="b">
        <f t="shared" si="53"/>
        <v>1</v>
      </c>
      <c r="BG51" s="304">
        <f t="shared" si="41"/>
        <v>6.6665679038682294E-3</v>
      </c>
      <c r="BH51" s="317" t="b">
        <f t="shared" si="54"/>
        <v>0</v>
      </c>
      <c r="BI51" s="317" t="b">
        <f t="shared" si="55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6"/>
        <v>0.11666666666666667</v>
      </c>
      <c r="BR51" s="290" t="b">
        <f t="shared" si="57"/>
        <v>1</v>
      </c>
      <c r="BS51" s="304">
        <f t="shared" si="42"/>
        <v>6.6665679038682294E-3</v>
      </c>
      <c r="BT51" s="317" t="b">
        <f t="shared" si="58"/>
        <v>0</v>
      </c>
      <c r="BU51" s="317" t="b">
        <f t="shared" si="59"/>
        <v>0</v>
      </c>
    </row>
    <row r="52" spans="1:73" ht="16" x14ac:dyDescent="0.2">
      <c r="A52" s="190" t="s">
        <v>942</v>
      </c>
      <c r="B52" s="215">
        <f t="shared" si="60"/>
        <v>6.1366999999999998E-2</v>
      </c>
      <c r="C52" s="214">
        <f t="shared" si="60"/>
        <v>8.6500000000000007E-2</v>
      </c>
      <c r="D52" s="262">
        <f t="shared" si="60"/>
        <v>6.1353999999999999E-2</v>
      </c>
      <c r="E52" s="373">
        <f t="shared" si="61"/>
        <v>1.4027000000000001E-2</v>
      </c>
      <c r="F52" s="370">
        <f t="shared" si="43"/>
        <v>1.4024000000000002E-2</v>
      </c>
      <c r="G52" s="376">
        <f t="shared" si="62"/>
        <v>0.11666666666666667</v>
      </c>
      <c r="H52" s="268" t="b">
        <f t="shared" si="63"/>
        <v>1</v>
      </c>
      <c r="I52" s="304">
        <f t="shared" si="44"/>
        <v>6.6665679038682294E-3</v>
      </c>
      <c r="J52" s="317" t="b">
        <f t="shared" si="64"/>
        <v>0</v>
      </c>
      <c r="K52" s="317" t="b">
        <f t="shared" si="65"/>
        <v>0</v>
      </c>
      <c r="M52" s="190" t="s">
        <v>942</v>
      </c>
      <c r="N52" s="215">
        <f t="shared" si="66"/>
        <v>6.0366999999999997E-2</v>
      </c>
      <c r="O52" s="214">
        <f t="shared" si="67"/>
        <v>8.5500000000000007E-2</v>
      </c>
      <c r="P52" s="179">
        <f t="shared" si="68"/>
        <v>6.0353999999999998E-2</v>
      </c>
      <c r="Q52" s="373">
        <f t="shared" si="83"/>
        <v>9.0270000000000003E-3</v>
      </c>
      <c r="R52" s="370">
        <f t="shared" si="69"/>
        <v>9.0240000000000008E-3</v>
      </c>
      <c r="S52" s="376">
        <f t="shared" si="70"/>
        <v>0.11666666666666667</v>
      </c>
      <c r="T52" s="279" t="b">
        <f t="shared" si="71"/>
        <v>1</v>
      </c>
      <c r="U52" s="304">
        <f t="shared" si="46"/>
        <v>6.6665679038682294E-3</v>
      </c>
      <c r="V52" s="317" t="b">
        <f t="shared" si="72"/>
        <v>0</v>
      </c>
      <c r="W52" s="317" t="b">
        <f t="shared" si="73"/>
        <v>0</v>
      </c>
      <c r="Y52" s="190" t="s">
        <v>942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7"/>
        <v>6.6665679038682294E-3</v>
      </c>
      <c r="AH52" s="317" t="b">
        <f t="shared" si="81"/>
        <v>0</v>
      </c>
      <c r="AI52" s="317" t="b">
        <f t="shared" si="82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8"/>
        <v>0.11666666666666667</v>
      </c>
      <c r="AT52" s="283" t="b">
        <f t="shared" si="49"/>
        <v>1</v>
      </c>
      <c r="AU52" s="304">
        <f t="shared" si="40"/>
        <v>6.6665679038682294E-3</v>
      </c>
      <c r="AV52" s="317" t="b">
        <f t="shared" si="50"/>
        <v>0</v>
      </c>
      <c r="AW52" s="317" t="b">
        <f t="shared" si="51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2"/>
        <v>0.11666666666666667</v>
      </c>
      <c r="BF52" s="283" t="b">
        <f t="shared" si="53"/>
        <v>1</v>
      </c>
      <c r="BG52" s="304">
        <f t="shared" si="41"/>
        <v>6.6665679038682294E-3</v>
      </c>
      <c r="BH52" s="317" t="b">
        <f t="shared" si="54"/>
        <v>0</v>
      </c>
      <c r="BI52" s="317" t="b">
        <f t="shared" si="55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6"/>
        <v>0.11666666666666667</v>
      </c>
      <c r="BR52" s="290" t="b">
        <f t="shared" si="57"/>
        <v>1</v>
      </c>
      <c r="BS52" s="304">
        <f t="shared" si="42"/>
        <v>6.6665679038682294E-3</v>
      </c>
      <c r="BT52" s="317" t="b">
        <f t="shared" si="58"/>
        <v>0</v>
      </c>
      <c r="BU52" s="317" t="b">
        <f t="shared" si="59"/>
        <v>0</v>
      </c>
    </row>
    <row r="53" spans="1:73" ht="16" x14ac:dyDescent="0.2">
      <c r="A53" s="190" t="s">
        <v>943</v>
      </c>
      <c r="B53" s="215">
        <f t="shared" si="60"/>
        <v>6.2834000000000001E-2</v>
      </c>
      <c r="C53" s="214">
        <f t="shared" si="60"/>
        <v>8.8661000000000004E-2</v>
      </c>
      <c r="D53" s="262">
        <f t="shared" si="60"/>
        <v>6.2830999999999998E-2</v>
      </c>
      <c r="E53" s="373">
        <f t="shared" si="61"/>
        <v>1.4238000000000001E-2</v>
      </c>
      <c r="F53" s="370">
        <f t="shared" si="43"/>
        <v>1.4239000000000002E-2</v>
      </c>
      <c r="G53" s="376">
        <f t="shared" si="62"/>
        <v>0.11666666666666667</v>
      </c>
      <c r="H53" s="268" t="b">
        <f t="shared" si="63"/>
        <v>1</v>
      </c>
      <c r="I53" s="304">
        <f t="shared" si="44"/>
        <v>6.6665679038682294E-3</v>
      </c>
      <c r="J53" s="317" t="b">
        <f t="shared" si="64"/>
        <v>0</v>
      </c>
      <c r="K53" s="317" t="b">
        <f t="shared" si="65"/>
        <v>0</v>
      </c>
      <c r="M53" s="190" t="s">
        <v>943</v>
      </c>
      <c r="N53" s="215">
        <f t="shared" si="66"/>
        <v>6.1834E-2</v>
      </c>
      <c r="O53" s="214">
        <f t="shared" si="67"/>
        <v>8.7661000000000003E-2</v>
      </c>
      <c r="P53" s="179">
        <f t="shared" si="68"/>
        <v>6.1830999999999997E-2</v>
      </c>
      <c r="Q53" s="373">
        <f t="shared" si="83"/>
        <v>9.2379999999999997E-3</v>
      </c>
      <c r="R53" s="370">
        <f t="shared" si="69"/>
        <v>9.2390000000000007E-3</v>
      </c>
      <c r="S53" s="376">
        <f t="shared" si="70"/>
        <v>0.11666666666666667</v>
      </c>
      <c r="T53" s="279" t="b">
        <f t="shared" si="71"/>
        <v>1</v>
      </c>
      <c r="U53" s="304">
        <f t="shared" si="46"/>
        <v>6.6665679038682294E-3</v>
      </c>
      <c r="V53" s="317" t="b">
        <f t="shared" si="72"/>
        <v>0</v>
      </c>
      <c r="W53" s="317" t="b">
        <f t="shared" si="73"/>
        <v>0</v>
      </c>
      <c r="Y53" s="190" t="s">
        <v>943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7"/>
        <v>6.6665679038682294E-3</v>
      </c>
      <c r="AH53" s="317" t="b">
        <f t="shared" si="81"/>
        <v>0</v>
      </c>
      <c r="AI53" s="317" t="b">
        <f t="shared" si="82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8"/>
        <v>0.11666666666666667</v>
      </c>
      <c r="AT53" s="283" t="b">
        <f t="shared" si="49"/>
        <v>1</v>
      </c>
      <c r="AU53" s="304">
        <f t="shared" si="40"/>
        <v>6.6665679038682294E-3</v>
      </c>
      <c r="AV53" s="317" t="b">
        <f t="shared" si="50"/>
        <v>0</v>
      </c>
      <c r="AW53" s="317" t="b">
        <f t="shared" si="51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2"/>
        <v>0.11666666666666667</v>
      </c>
      <c r="BF53" s="283" t="b">
        <f t="shared" si="53"/>
        <v>1</v>
      </c>
      <c r="BG53" s="304">
        <f t="shared" si="41"/>
        <v>6.6665679038682294E-3</v>
      </c>
      <c r="BH53" s="317" t="b">
        <f t="shared" si="54"/>
        <v>0</v>
      </c>
      <c r="BI53" s="317" t="b">
        <f t="shared" si="55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6"/>
        <v>0.11666666666666667</v>
      </c>
      <c r="BR53" s="290" t="b">
        <f t="shared" si="57"/>
        <v>1</v>
      </c>
      <c r="BS53" s="304">
        <f t="shared" si="42"/>
        <v>6.6665679038682294E-3</v>
      </c>
      <c r="BT53" s="317" t="b">
        <f t="shared" si="58"/>
        <v>0</v>
      </c>
      <c r="BU53" s="317" t="b">
        <f t="shared" si="59"/>
        <v>0</v>
      </c>
    </row>
    <row r="54" spans="1:73" ht="16" x14ac:dyDescent="0.2">
      <c r="A54" s="190" t="s">
        <v>944</v>
      </c>
      <c r="B54" s="215">
        <f t="shared" si="60"/>
        <v>6.4359E-2</v>
      </c>
      <c r="C54" s="214">
        <f t="shared" si="60"/>
        <v>9.0848999999999999E-2</v>
      </c>
      <c r="D54" s="262">
        <f t="shared" si="60"/>
        <v>6.4365000000000006E-2</v>
      </c>
      <c r="E54" s="373">
        <f t="shared" si="61"/>
        <v>1.4461000000000002E-2</v>
      </c>
      <c r="F54" s="370">
        <f t="shared" si="43"/>
        <v>1.4464999999999999E-2</v>
      </c>
      <c r="G54" s="376">
        <f t="shared" si="62"/>
        <v>0.11666666666666667</v>
      </c>
      <c r="H54" s="268" t="b">
        <f t="shared" si="63"/>
        <v>1</v>
      </c>
      <c r="I54" s="304">
        <f t="shared" si="44"/>
        <v>6.6665679038682294E-3</v>
      </c>
      <c r="J54" s="317" t="b">
        <f t="shared" si="64"/>
        <v>0</v>
      </c>
      <c r="K54" s="317" t="b">
        <f t="shared" si="65"/>
        <v>0</v>
      </c>
      <c r="M54" s="190" t="s">
        <v>944</v>
      </c>
      <c r="N54" s="215">
        <f t="shared" si="66"/>
        <v>6.3358999999999999E-2</v>
      </c>
      <c r="O54" s="214">
        <f t="shared" si="67"/>
        <v>8.9848999999999998E-2</v>
      </c>
      <c r="P54" s="179">
        <f t="shared" si="68"/>
        <v>6.3365000000000005E-2</v>
      </c>
      <c r="Q54" s="373">
        <f t="shared" si="83"/>
        <v>9.4610000000000007E-3</v>
      </c>
      <c r="R54" s="370">
        <f t="shared" si="69"/>
        <v>9.4649999999999977E-3</v>
      </c>
      <c r="S54" s="376">
        <f t="shared" si="70"/>
        <v>0.11666666666666667</v>
      </c>
      <c r="T54" s="279" t="b">
        <f t="shared" si="71"/>
        <v>1</v>
      </c>
      <c r="U54" s="304">
        <f t="shared" si="46"/>
        <v>6.6665679038682294E-3</v>
      </c>
      <c r="V54" s="317" t="b">
        <f t="shared" si="72"/>
        <v>0</v>
      </c>
      <c r="W54" s="317" t="b">
        <f t="shared" si="73"/>
        <v>0</v>
      </c>
      <c r="Y54" s="190" t="s">
        <v>944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7"/>
        <v>6.6665679038682294E-3</v>
      </c>
      <c r="AH54" s="317" t="b">
        <f t="shared" si="81"/>
        <v>0</v>
      </c>
      <c r="AI54" s="317" t="b">
        <f t="shared" si="82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8"/>
        <v>0.11666666666666667</v>
      </c>
      <c r="AT54" s="283" t="b">
        <f t="shared" si="49"/>
        <v>1</v>
      </c>
      <c r="AU54" s="304">
        <f t="shared" si="40"/>
        <v>6.6665679038682294E-3</v>
      </c>
      <c r="AV54" s="317" t="b">
        <f t="shared" si="50"/>
        <v>0</v>
      </c>
      <c r="AW54" s="317" t="b">
        <f t="shared" si="51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2"/>
        <v>0.11666666666666667</v>
      </c>
      <c r="BF54" s="283" t="b">
        <f t="shared" si="53"/>
        <v>1</v>
      </c>
      <c r="BG54" s="304">
        <f t="shared" si="41"/>
        <v>6.6665679038682294E-3</v>
      </c>
      <c r="BH54" s="317" t="b">
        <f t="shared" si="54"/>
        <v>0</v>
      </c>
      <c r="BI54" s="317" t="b">
        <f t="shared" si="55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6"/>
        <v>0.11666666666666667</v>
      </c>
      <c r="BR54" s="290" t="b">
        <f t="shared" si="57"/>
        <v>1</v>
      </c>
      <c r="BS54" s="304">
        <f t="shared" si="42"/>
        <v>6.6665679038682294E-3</v>
      </c>
      <c r="BT54" s="317" t="b">
        <f t="shared" si="58"/>
        <v>0</v>
      </c>
      <c r="BU54" s="317" t="b">
        <f t="shared" si="59"/>
        <v>0</v>
      </c>
    </row>
    <row r="55" spans="1:73" ht="16" x14ac:dyDescent="0.2">
      <c r="A55" s="190" t="s">
        <v>945</v>
      </c>
      <c r="B55" s="215">
        <f t="shared" si="60"/>
        <v>6.5840999999999997E-2</v>
      </c>
      <c r="C55" s="214">
        <f t="shared" si="60"/>
        <v>9.2952000000000007E-2</v>
      </c>
      <c r="D55" s="262">
        <f t="shared" si="60"/>
        <v>6.5854999999999997E-2</v>
      </c>
      <c r="E55" s="373">
        <f t="shared" si="61"/>
        <v>1.4679999999999999E-2</v>
      </c>
      <c r="F55" s="370">
        <f t="shared" si="43"/>
        <v>1.4686000000000001E-2</v>
      </c>
      <c r="G55" s="376">
        <f t="shared" si="62"/>
        <v>0.11666666666666667</v>
      </c>
      <c r="H55" s="268" t="b">
        <f t="shared" si="63"/>
        <v>1</v>
      </c>
      <c r="I55" s="304">
        <f t="shared" si="44"/>
        <v>6.6665679038682294E-3</v>
      </c>
      <c r="J55" s="317" t="b">
        <f t="shared" si="64"/>
        <v>0</v>
      </c>
      <c r="K55" s="317" t="b">
        <f t="shared" si="65"/>
        <v>0</v>
      </c>
      <c r="M55" s="190" t="s">
        <v>945</v>
      </c>
      <c r="N55" s="215">
        <f t="shared" si="66"/>
        <v>6.4840999999999996E-2</v>
      </c>
      <c r="O55" s="214">
        <f t="shared" si="67"/>
        <v>9.1952000000000006E-2</v>
      </c>
      <c r="P55" s="179">
        <f t="shared" si="68"/>
        <v>6.4854999999999996E-2</v>
      </c>
      <c r="Q55" s="373">
        <f t="shared" si="83"/>
        <v>9.6799999999999976E-3</v>
      </c>
      <c r="R55" s="370">
        <f t="shared" si="69"/>
        <v>9.6860000000000002E-3</v>
      </c>
      <c r="S55" s="376">
        <f t="shared" si="70"/>
        <v>0.11666666666666667</v>
      </c>
      <c r="T55" s="279" t="b">
        <f t="shared" si="71"/>
        <v>1</v>
      </c>
      <c r="U55" s="304">
        <f t="shared" si="46"/>
        <v>6.6665679038682294E-3</v>
      </c>
      <c r="V55" s="317" t="b">
        <f t="shared" si="72"/>
        <v>0</v>
      </c>
      <c r="W55" s="317" t="b">
        <f t="shared" si="73"/>
        <v>0</v>
      </c>
      <c r="Y55" s="190" t="s">
        <v>945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7"/>
        <v>6.6665679038682294E-3</v>
      </c>
      <c r="AH55" s="317" t="b">
        <f t="shared" si="81"/>
        <v>0</v>
      </c>
      <c r="AI55" s="317" t="b">
        <f t="shared" si="82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8"/>
        <v>0.11666666666666667</v>
      </c>
      <c r="AT55" s="283" t="b">
        <f t="shared" si="49"/>
        <v>1</v>
      </c>
      <c r="AU55" s="304">
        <f t="shared" si="40"/>
        <v>6.6665679038682294E-3</v>
      </c>
      <c r="AV55" s="317" t="b">
        <f t="shared" si="50"/>
        <v>0</v>
      </c>
      <c r="AW55" s="317" t="b">
        <f t="shared" si="51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2"/>
        <v>0.11666666666666667</v>
      </c>
      <c r="BF55" s="283" t="b">
        <f t="shared" si="53"/>
        <v>1</v>
      </c>
      <c r="BG55" s="304">
        <f t="shared" si="41"/>
        <v>6.6665679038682294E-3</v>
      </c>
      <c r="BH55" s="317" t="b">
        <f t="shared" si="54"/>
        <v>0</v>
      </c>
      <c r="BI55" s="317" t="b">
        <f t="shared" si="55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6"/>
        <v>0.11666666666666667</v>
      </c>
      <c r="BR55" s="290" t="b">
        <f t="shared" si="57"/>
        <v>1</v>
      </c>
      <c r="BS55" s="304">
        <f t="shared" si="42"/>
        <v>6.6665679038682294E-3</v>
      </c>
      <c r="BT55" s="317" t="b">
        <f t="shared" si="58"/>
        <v>0</v>
      </c>
      <c r="BU55" s="317" t="b">
        <f t="shared" si="59"/>
        <v>0</v>
      </c>
    </row>
    <row r="56" spans="1:73" ht="16" x14ac:dyDescent="0.2">
      <c r="A56" s="190" t="s">
        <v>946</v>
      </c>
      <c r="B56" s="215">
        <f t="shared" si="60"/>
        <v>6.5854999999999997E-2</v>
      </c>
      <c r="C56" s="214">
        <f t="shared" si="60"/>
        <v>8.9299000000000003E-2</v>
      </c>
      <c r="D56" s="262">
        <f t="shared" si="60"/>
        <v>6.3264000000000001E-2</v>
      </c>
      <c r="E56" s="373">
        <f t="shared" si="61"/>
        <v>1.4887999999999998E-2</v>
      </c>
      <c r="F56" s="370">
        <f t="shared" si="43"/>
        <v>1.4896E-2</v>
      </c>
      <c r="G56" s="376">
        <f t="shared" si="62"/>
        <v>0.11666666666666667</v>
      </c>
      <c r="H56" s="268" t="b">
        <f t="shared" si="63"/>
        <v>1</v>
      </c>
      <c r="I56" s="304">
        <f t="shared" si="44"/>
        <v>6.6665679038682294E-3</v>
      </c>
      <c r="J56" s="317" t="b">
        <f t="shared" si="64"/>
        <v>0</v>
      </c>
      <c r="K56" s="317" t="b">
        <f t="shared" si="65"/>
        <v>0</v>
      </c>
      <c r="M56" s="190" t="s">
        <v>946</v>
      </c>
      <c r="N56" s="215">
        <f t="shared" si="66"/>
        <v>6.4854999999999996E-2</v>
      </c>
      <c r="O56" s="214">
        <f t="shared" si="67"/>
        <v>8.8299000000000002E-2</v>
      </c>
      <c r="P56" s="179">
        <f t="shared" si="68"/>
        <v>6.2264E-2</v>
      </c>
      <c r="Q56" s="373">
        <f t="shared" si="83"/>
        <v>9.8879999999999975E-3</v>
      </c>
      <c r="R56" s="370">
        <f t="shared" si="69"/>
        <v>9.8959999999999985E-3</v>
      </c>
      <c r="S56" s="376">
        <f t="shared" si="70"/>
        <v>0.11666666666666667</v>
      </c>
      <c r="T56" s="279" t="b">
        <f t="shared" si="71"/>
        <v>1</v>
      </c>
      <c r="U56" s="304">
        <f t="shared" si="46"/>
        <v>6.6665679038682294E-3</v>
      </c>
      <c r="V56" s="317" t="b">
        <f t="shared" si="72"/>
        <v>0</v>
      </c>
      <c r="W56" s="317" t="b">
        <f t="shared" si="73"/>
        <v>0</v>
      </c>
      <c r="Y56" s="190" t="s">
        <v>946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7"/>
        <v>6.6665679038682294E-3</v>
      </c>
      <c r="AH56" s="317" t="b">
        <f t="shared" si="81"/>
        <v>0</v>
      </c>
      <c r="AI56" s="317" t="b">
        <f t="shared" si="82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8"/>
        <v>0.11666666666666667</v>
      </c>
      <c r="AT56" s="283" t="b">
        <f t="shared" si="49"/>
        <v>1</v>
      </c>
      <c r="AU56" s="304">
        <f t="shared" si="40"/>
        <v>6.6665679038682294E-3</v>
      </c>
      <c r="AV56" s="317" t="b">
        <f t="shared" si="50"/>
        <v>0</v>
      </c>
      <c r="AW56" s="317" t="b">
        <f t="shared" si="51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2"/>
        <v>0.11666666666666667</v>
      </c>
      <c r="BF56" s="283" t="b">
        <f t="shared" si="53"/>
        <v>1</v>
      </c>
      <c r="BG56" s="304">
        <f t="shared" si="41"/>
        <v>6.6665679038682294E-3</v>
      </c>
      <c r="BH56" s="317" t="b">
        <f t="shared" si="54"/>
        <v>0</v>
      </c>
      <c r="BI56" s="317" t="b">
        <f t="shared" si="55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6"/>
        <v>0.11666666666666667</v>
      </c>
      <c r="BR56" s="290" t="b">
        <f t="shared" si="57"/>
        <v>1</v>
      </c>
      <c r="BS56" s="304">
        <f t="shared" si="42"/>
        <v>6.6665679038682294E-3</v>
      </c>
      <c r="BT56" s="317" t="b">
        <f t="shared" si="58"/>
        <v>0</v>
      </c>
      <c r="BU56" s="317" t="b">
        <f t="shared" si="59"/>
        <v>0</v>
      </c>
    </row>
    <row r="57" spans="1:73" ht="16" x14ac:dyDescent="0.2">
      <c r="A57" s="190" t="s">
        <v>947</v>
      </c>
      <c r="B57" s="215">
        <f t="shared" si="60"/>
        <v>6.7246E-2</v>
      </c>
      <c r="C57" s="214">
        <f t="shared" si="60"/>
        <v>9.4943E-2</v>
      </c>
      <c r="D57" s="262">
        <f t="shared" si="60"/>
        <v>6.7266000000000006E-2</v>
      </c>
      <c r="E57" s="373">
        <f t="shared" si="61"/>
        <v>1.5084E-2</v>
      </c>
      <c r="F57" s="370">
        <f t="shared" si="43"/>
        <v>1.5094E-2</v>
      </c>
      <c r="G57" s="376">
        <f t="shared" si="62"/>
        <v>0.11666666666666667</v>
      </c>
      <c r="H57" s="268" t="b">
        <f t="shared" si="63"/>
        <v>1</v>
      </c>
      <c r="I57" s="304">
        <f t="shared" si="44"/>
        <v>6.6665679038682294E-3</v>
      </c>
      <c r="J57" s="317" t="b">
        <f t="shared" si="64"/>
        <v>0</v>
      </c>
      <c r="K57" s="317" t="b">
        <f t="shared" si="65"/>
        <v>0</v>
      </c>
      <c r="M57" s="190" t="s">
        <v>947</v>
      </c>
      <c r="N57" s="215">
        <f t="shared" si="66"/>
        <v>6.6245999999999999E-2</v>
      </c>
      <c r="O57" s="214">
        <f t="shared" si="67"/>
        <v>9.3942999999999999E-2</v>
      </c>
      <c r="P57" s="179">
        <f t="shared" si="68"/>
        <v>6.6266000000000005E-2</v>
      </c>
      <c r="Q57" s="373">
        <f t="shared" si="83"/>
        <v>1.0083999999999999E-2</v>
      </c>
      <c r="R57" s="370">
        <f t="shared" si="69"/>
        <v>1.0093999999999999E-2</v>
      </c>
      <c r="S57" s="376">
        <f t="shared" si="70"/>
        <v>0.11666666666666667</v>
      </c>
      <c r="T57" s="279" t="b">
        <f t="shared" si="71"/>
        <v>1</v>
      </c>
      <c r="U57" s="304">
        <f t="shared" si="46"/>
        <v>6.6665679038682294E-3</v>
      </c>
      <c r="V57" s="317" t="b">
        <f t="shared" si="72"/>
        <v>0</v>
      </c>
      <c r="W57" s="317" t="b">
        <f t="shared" si="73"/>
        <v>0</v>
      </c>
      <c r="Y57" s="190" t="s">
        <v>947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7"/>
        <v>6.6665679038682294E-3</v>
      </c>
      <c r="AH57" s="317" t="b">
        <f t="shared" si="81"/>
        <v>0</v>
      </c>
      <c r="AI57" s="317" t="b">
        <f t="shared" si="82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8"/>
        <v>0.11666666666666667</v>
      </c>
      <c r="AT57" s="283" t="b">
        <f t="shared" si="49"/>
        <v>1</v>
      </c>
      <c r="AU57" s="304">
        <f t="shared" si="40"/>
        <v>6.6665679038682294E-3</v>
      </c>
      <c r="AV57" s="317" t="b">
        <f t="shared" si="50"/>
        <v>0</v>
      </c>
      <c r="AW57" s="317" t="b">
        <f t="shared" si="51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2"/>
        <v>0.11666666666666667</v>
      </c>
      <c r="BF57" s="283" t="b">
        <f t="shared" si="53"/>
        <v>1</v>
      </c>
      <c r="BG57" s="304">
        <f t="shared" si="41"/>
        <v>6.6665679038682294E-3</v>
      </c>
      <c r="BH57" s="317" t="b">
        <f t="shared" si="54"/>
        <v>0</v>
      </c>
      <c r="BI57" s="317" t="b">
        <f t="shared" si="55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6"/>
        <v>0.11666666666666667</v>
      </c>
      <c r="BR57" s="290" t="b">
        <f t="shared" si="57"/>
        <v>1</v>
      </c>
      <c r="BS57" s="304">
        <f t="shared" si="42"/>
        <v>6.6665679038682294E-3</v>
      </c>
      <c r="BT57" s="317" t="b">
        <f t="shared" si="58"/>
        <v>0</v>
      </c>
      <c r="BU57" s="317" t="b">
        <f t="shared" si="59"/>
        <v>0</v>
      </c>
    </row>
    <row r="58" spans="1:73" ht="17" thickBot="1" x14ac:dyDescent="0.25">
      <c r="A58" s="190" t="s">
        <v>948</v>
      </c>
      <c r="B58" s="215">
        <f t="shared" si="60"/>
        <v>6.8578E-2</v>
      </c>
      <c r="C58" s="214">
        <f t="shared" si="60"/>
        <v>9.6856999999999999E-2</v>
      </c>
      <c r="D58" s="262">
        <f t="shared" si="60"/>
        <v>6.8607000000000001E-2</v>
      </c>
      <c r="E58" s="373">
        <f t="shared" si="61"/>
        <v>1.5269000000000001E-2</v>
      </c>
      <c r="F58" s="370">
        <f t="shared" si="43"/>
        <v>1.5280999999999999E-2</v>
      </c>
      <c r="G58" s="376">
        <f t="shared" si="62"/>
        <v>0.11666666666666667</v>
      </c>
      <c r="H58" s="268" t="b">
        <f t="shared" si="63"/>
        <v>1</v>
      </c>
      <c r="I58" s="304">
        <f t="shared" si="44"/>
        <v>6.6665679038682294E-3</v>
      </c>
      <c r="J58" s="317" t="b">
        <f t="shared" si="64"/>
        <v>0</v>
      </c>
      <c r="K58" s="317" t="b">
        <f t="shared" si="65"/>
        <v>0</v>
      </c>
      <c r="M58" s="190" t="s">
        <v>948</v>
      </c>
      <c r="N58" s="215">
        <f t="shared" si="66"/>
        <v>6.7577999999999999E-2</v>
      </c>
      <c r="O58" s="214">
        <f t="shared" si="67"/>
        <v>9.5856999999999998E-2</v>
      </c>
      <c r="P58" s="179">
        <f t="shared" si="68"/>
        <v>6.7607E-2</v>
      </c>
      <c r="Q58" s="373">
        <f t="shared" si="83"/>
        <v>1.0269E-2</v>
      </c>
      <c r="R58" s="370">
        <f t="shared" si="69"/>
        <v>1.0280999999999998E-2</v>
      </c>
      <c r="S58" s="376">
        <f t="shared" si="70"/>
        <v>0.11666666666666667</v>
      </c>
      <c r="T58" s="279" t="b">
        <f t="shared" si="71"/>
        <v>1</v>
      </c>
      <c r="U58" s="304">
        <f t="shared" si="46"/>
        <v>6.6665679038682294E-3</v>
      </c>
      <c r="V58" s="317" t="b">
        <f t="shared" si="72"/>
        <v>0</v>
      </c>
      <c r="W58" s="317" t="b">
        <f t="shared" si="73"/>
        <v>0</v>
      </c>
      <c r="Y58" s="190" t="s">
        <v>948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7"/>
        <v>6.6665679038682294E-3</v>
      </c>
      <c r="AH58" s="317" t="b">
        <f t="shared" si="81"/>
        <v>0</v>
      </c>
      <c r="AI58" s="317" t="b">
        <f t="shared" si="82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8"/>
        <v>0.11666666666666667</v>
      </c>
      <c r="AT58" s="269" t="b">
        <f t="shared" si="49"/>
        <v>1</v>
      </c>
      <c r="AU58" s="311">
        <f t="shared" si="40"/>
        <v>6.6665679038682294E-3</v>
      </c>
      <c r="AV58" s="318" t="b">
        <f t="shared" si="50"/>
        <v>0</v>
      </c>
      <c r="AW58" s="318" t="b">
        <f t="shared" si="51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2"/>
        <v>0.11666666666666667</v>
      </c>
      <c r="BF58" s="269" t="b">
        <f t="shared" si="53"/>
        <v>1</v>
      </c>
      <c r="BG58" s="311">
        <f t="shared" si="41"/>
        <v>6.6665679038682294E-3</v>
      </c>
      <c r="BH58" s="318" t="b">
        <f t="shared" si="54"/>
        <v>0</v>
      </c>
      <c r="BI58" s="318" t="b">
        <f t="shared" si="55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6"/>
        <v>0.11666666666666667</v>
      </c>
      <c r="BR58" s="291" t="b">
        <f t="shared" si="57"/>
        <v>1</v>
      </c>
      <c r="BS58" s="311">
        <f t="shared" si="42"/>
        <v>6.6665679038682294E-3</v>
      </c>
      <c r="BT58" s="318" t="b">
        <f t="shared" si="58"/>
        <v>0</v>
      </c>
      <c r="BU58" s="318" t="b">
        <f t="shared" si="59"/>
        <v>0</v>
      </c>
    </row>
    <row r="59" spans="1:73" ht="17" thickBot="1" x14ac:dyDescent="0.25">
      <c r="A59" s="257" t="s">
        <v>949</v>
      </c>
      <c r="B59" s="220">
        <f t="shared" si="60"/>
        <v>6.9862000000000007E-2</v>
      </c>
      <c r="C59" s="222">
        <f t="shared" si="60"/>
        <v>9.8762000000000003E-2</v>
      </c>
      <c r="D59" s="221">
        <f t="shared" si="60"/>
        <v>6.9900000000000004E-2</v>
      </c>
      <c r="E59" s="374">
        <f t="shared" si="61"/>
        <v>1.5438E-2</v>
      </c>
      <c r="F59" s="371">
        <f t="shared" si="43"/>
        <v>1.5453000000000001E-2</v>
      </c>
      <c r="G59" s="377">
        <f t="shared" si="62"/>
        <v>0.11666666666666667</v>
      </c>
      <c r="H59" s="269" t="b">
        <f t="shared" si="63"/>
        <v>1</v>
      </c>
      <c r="I59" s="311">
        <f t="shared" si="44"/>
        <v>6.6665679038682294E-3</v>
      </c>
      <c r="J59" s="318" t="b">
        <f t="shared" si="64"/>
        <v>0</v>
      </c>
      <c r="K59" s="318" t="b">
        <f t="shared" si="65"/>
        <v>0</v>
      </c>
      <c r="M59" s="257" t="s">
        <v>949</v>
      </c>
      <c r="N59" s="171">
        <f t="shared" si="66"/>
        <v>6.8862000000000007E-2</v>
      </c>
      <c r="O59" s="222">
        <f>C59-0.005</f>
        <v>9.3761999999999998E-2</v>
      </c>
      <c r="P59" s="232">
        <f t="shared" si="68"/>
        <v>6.8900000000000003E-2</v>
      </c>
      <c r="Q59" s="373">
        <f t="shared" si="83"/>
        <v>1.0437999999999999E-2</v>
      </c>
      <c r="R59" s="371">
        <f t="shared" si="69"/>
        <v>1.0453E-2</v>
      </c>
      <c r="S59" s="377">
        <f t="shared" si="70"/>
        <v>0.11666666666666667</v>
      </c>
      <c r="T59" s="280" t="b">
        <f t="shared" si="71"/>
        <v>1</v>
      </c>
      <c r="U59" s="311">
        <f t="shared" si="46"/>
        <v>6.6665679038682294E-3</v>
      </c>
      <c r="V59" s="318" t="b">
        <f t="shared" si="72"/>
        <v>0</v>
      </c>
      <c r="W59" s="318" t="b">
        <f t="shared" si="73"/>
        <v>0</v>
      </c>
      <c r="Y59" s="257" t="s">
        <v>949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9.4379999999999985E-3</v>
      </c>
      <c r="AD59" s="232">
        <f t="shared" si="78"/>
        <v>9.4529999999999996E-3</v>
      </c>
      <c r="AE59" s="275">
        <f t="shared" si="79"/>
        <v>0.11666666666666667</v>
      </c>
      <c r="AF59" s="269" t="b">
        <f t="shared" si="80"/>
        <v>1</v>
      </c>
      <c r="AG59" s="311">
        <f t="shared" si="47"/>
        <v>6.6665679038682294E-3</v>
      </c>
      <c r="AH59" s="318" t="b">
        <f t="shared" si="81"/>
        <v>0</v>
      </c>
      <c r="AI59" s="318" t="b">
        <f t="shared" si="82"/>
        <v>0</v>
      </c>
    </row>
  </sheetData>
  <mergeCells count="100">
    <mergeCell ref="S7:S8"/>
    <mergeCell ref="AE36:AE37"/>
    <mergeCell ref="AF36:AF37"/>
    <mergeCell ref="AN35:AP35"/>
    <mergeCell ref="AQ35:AR35"/>
    <mergeCell ref="V7:V8"/>
    <mergeCell ref="AA7:AB7"/>
    <mergeCell ref="AC7:AC8"/>
    <mergeCell ref="AD7:AD8"/>
    <mergeCell ref="AE7:AE8"/>
    <mergeCell ref="F2:AB2"/>
    <mergeCell ref="A4:AD4"/>
    <mergeCell ref="AM6:AT6"/>
    <mergeCell ref="AS7:AS8"/>
    <mergeCell ref="AT7:AT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U7:U8"/>
    <mergeCell ref="T7:T8"/>
    <mergeCell ref="BL35:BN35"/>
    <mergeCell ref="BO35:BP35"/>
    <mergeCell ref="BF35:BF36"/>
    <mergeCell ref="BK34:BR34"/>
    <mergeCell ref="BQ35:BQ36"/>
    <mergeCell ref="BR35:BR36"/>
    <mergeCell ref="AZ35:BB35"/>
    <mergeCell ref="BE7:BE8"/>
    <mergeCell ref="BF7:BF8"/>
    <mergeCell ref="AM34:AT34"/>
    <mergeCell ref="AS35:AS36"/>
    <mergeCell ref="AT35:AT36"/>
    <mergeCell ref="AV34:AV36"/>
    <mergeCell ref="AW34:AW36"/>
    <mergeCell ref="AY34:BF34"/>
    <mergeCell ref="BE35:BE36"/>
    <mergeCell ref="BC35:BD35"/>
    <mergeCell ref="BL7:BN7"/>
    <mergeCell ref="BO7:BP7"/>
    <mergeCell ref="BK6:BR6"/>
    <mergeCell ref="BQ7:BQ8"/>
    <mergeCell ref="BR7:BR8"/>
    <mergeCell ref="AY6:BF6"/>
    <mergeCell ref="AN7:AP7"/>
    <mergeCell ref="AQ7:AR7"/>
    <mergeCell ref="AW6:AW8"/>
    <mergeCell ref="AZ7:BB7"/>
    <mergeCell ref="BC7:BD7"/>
    <mergeCell ref="AV6:AV8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35:K35"/>
    <mergeCell ref="AG35:AG37"/>
    <mergeCell ref="AH35:AH37"/>
    <mergeCell ref="AI35:AI37"/>
    <mergeCell ref="AU6:AU8"/>
    <mergeCell ref="AU34:AU36"/>
    <mergeCell ref="AF7:AF8"/>
    <mergeCell ref="AG7:AG8"/>
    <mergeCell ref="W6:AG6"/>
    <mergeCell ref="X7:Z7"/>
    <mergeCell ref="B36:D36"/>
    <mergeCell ref="E36:F36"/>
    <mergeCell ref="AC36:AD36"/>
    <mergeCell ref="N36:P36"/>
    <mergeCell ref="Z36:AB36"/>
    <mergeCell ref="Y35:AF35"/>
    <mergeCell ref="BG6:BG8"/>
    <mergeCell ref="BH6:BH8"/>
    <mergeCell ref="BI6:BI8"/>
    <mergeCell ref="BG34:BG36"/>
    <mergeCell ref="BH34:BH36"/>
    <mergeCell ref="BI34:BI36"/>
    <mergeCell ref="BX2:CD2"/>
    <mergeCell ref="BS6:BS8"/>
    <mergeCell ref="BT6:BT8"/>
    <mergeCell ref="BU6:BU8"/>
    <mergeCell ref="BS34:BS36"/>
    <mergeCell ref="BT34:BT36"/>
    <mergeCell ref="BU34:BU36"/>
  </mergeCells>
  <phoneticPr fontId="13" type="noConversion"/>
  <conditionalFormatting sqref="J9:K30 U9:V30 AF9:AG30 AV9:AW30 BH9:BI30 BT9:BU30 AV37:AW58 BH37:BI58 BT37:BU58 J38:K59 V38:W59 AH38:AI59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U18:V18 AF18:AG18 AV18:AW18 BH18:BI18 BT18:BU18 AV46:AW46 BH46:BI46 BT46:BU46 J47:K47 V47:W47 AH47:AI47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opLeftCell="BV1" workbookViewId="0">
      <selection activeCell="CF39" sqref="CF39"/>
    </sheetView>
  </sheetViews>
  <sheetFormatPr baseColWidth="10" defaultColWidth="10.6640625" defaultRowHeight="15" x14ac:dyDescent="0.2"/>
  <cols>
    <col min="1" max="1" width="21.5" style="379" bestFit="1" customWidth="1"/>
    <col min="2" max="3" width="10.83203125" style="379"/>
    <col min="4" max="6" width="22" style="379" bestFit="1" customWidth="1"/>
    <col min="7" max="8" width="21.1640625" style="379" bestFit="1" customWidth="1"/>
    <col min="9" max="9" width="19.6640625" style="379" bestFit="1" customWidth="1"/>
    <col min="10" max="10" width="10.83203125" style="379"/>
    <col min="11" max="11" width="22.83203125" style="379" bestFit="1" customWidth="1"/>
    <col min="12" max="13" width="22" style="379" bestFit="1" customWidth="1"/>
    <col min="14" max="14" width="21.5" bestFit="1" customWidth="1"/>
    <col min="17" max="19" width="22" bestFit="1" customWidth="1"/>
    <col min="20" max="21" width="21.1640625" bestFit="1" customWidth="1"/>
    <col min="22" max="22" width="19.6640625" bestFit="1" customWidth="1"/>
    <col min="23" max="23" width="11.33203125" bestFit="1" customWidth="1"/>
    <col min="24" max="24" width="22.83203125" bestFit="1" customWidth="1"/>
    <col min="25" max="26" width="22" bestFit="1" customWidth="1"/>
    <col min="27" max="27" width="21.5" bestFit="1" customWidth="1"/>
    <col min="30" max="32" width="22" bestFit="1" customWidth="1"/>
    <col min="33" max="34" width="21.1640625" bestFit="1" customWidth="1"/>
    <col min="35" max="35" width="19.6640625" bestFit="1" customWidth="1"/>
    <col min="36" max="36" width="11.33203125" bestFit="1" customWidth="1"/>
    <col min="37" max="37" width="22.83203125" bestFit="1" customWidth="1"/>
    <col min="38" max="39" width="22" bestFit="1" customWidth="1"/>
    <col min="40" max="40" width="21.5" bestFit="1" customWidth="1"/>
    <col min="42" max="42" width="10.1640625" customWidth="1"/>
    <col min="43" max="45" width="22" bestFit="1" customWidth="1"/>
    <col min="46" max="47" width="21.1640625" bestFit="1" customWidth="1"/>
    <col min="48" max="48" width="19.6640625" bestFit="1" customWidth="1"/>
    <col min="49" max="49" width="11.33203125" bestFit="1" customWidth="1"/>
    <col min="50" max="50" width="22.83203125" bestFit="1" customWidth="1"/>
    <col min="51" max="52" width="22" bestFit="1" customWidth="1"/>
    <col min="53" max="53" width="21.5" bestFit="1" customWidth="1"/>
    <col min="56" max="58" width="22" bestFit="1" customWidth="1"/>
    <col min="59" max="60" width="21.1640625" bestFit="1" customWidth="1"/>
    <col min="61" max="61" width="19.6640625" bestFit="1" customWidth="1"/>
    <col min="62" max="62" width="11.33203125" bestFit="1" customWidth="1"/>
    <col min="63" max="63" width="22.83203125" bestFit="1" customWidth="1"/>
    <col min="64" max="65" width="22" bestFit="1" customWidth="1"/>
    <col min="66" max="66" width="21.5" bestFit="1" customWidth="1"/>
    <col min="69" max="71" width="22" bestFit="1" customWidth="1"/>
    <col min="72" max="73" width="21.1640625" bestFit="1" customWidth="1"/>
    <col min="74" max="74" width="19.6640625" bestFit="1" customWidth="1"/>
    <col min="75" max="75" width="11.33203125" bestFit="1" customWidth="1"/>
    <col min="76" max="76" width="22.8320312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640625" bestFit="1" customWidth="1"/>
    <col min="88" max="88" width="19.6640625" bestFit="1" customWidth="1"/>
    <col min="89" max="89" width="11.33203125" bestFit="1" customWidth="1"/>
    <col min="90" max="90" width="22.8320312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640625" bestFit="1" customWidth="1"/>
    <col min="101" max="101" width="19.6640625" bestFit="1" customWidth="1"/>
    <col min="102" max="102" width="11.33203125" bestFit="1" customWidth="1"/>
    <col min="103" max="103" width="22.8320312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640625" bestFit="1" customWidth="1"/>
    <col min="114" max="114" width="19.6640625" bestFit="1" customWidth="1"/>
    <col min="115" max="115" width="11.33203125" bestFit="1" customWidth="1"/>
    <col min="116" max="116" width="22.8320312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640625" bestFit="1" customWidth="1"/>
    <col min="127" max="127" width="19.6640625" bestFit="1" customWidth="1"/>
    <col min="128" max="128" width="11.33203125" bestFit="1" customWidth="1"/>
    <col min="129" max="129" width="22.8320312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640625" bestFit="1" customWidth="1"/>
    <col min="140" max="140" width="19.6640625" bestFit="1" customWidth="1"/>
    <col min="141" max="141" width="11.33203125" bestFit="1" customWidth="1"/>
    <col min="142" max="142" width="22.8320312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640625" bestFit="1" customWidth="1"/>
    <col min="153" max="153" width="19.6640625" bestFit="1" customWidth="1"/>
    <col min="154" max="154" width="11.33203125" bestFit="1" customWidth="1"/>
    <col min="155" max="155" width="22.83203125" bestFit="1" customWidth="1"/>
    <col min="156" max="157" width="22" bestFit="1" customWidth="1"/>
  </cols>
  <sheetData>
    <row r="1" spans="1:157" ht="17" thickBot="1" x14ac:dyDescent="0.25">
      <c r="A1" s="389" t="s">
        <v>1195</v>
      </c>
      <c r="B1" s="390" t="s">
        <v>1112</v>
      </c>
      <c r="C1" s="442" t="s">
        <v>1164</v>
      </c>
      <c r="D1" s="390" t="s">
        <v>1165</v>
      </c>
      <c r="E1" s="442" t="s">
        <v>1166</v>
      </c>
      <c r="F1" s="390" t="s">
        <v>1167</v>
      </c>
      <c r="G1" s="442" t="s">
        <v>1168</v>
      </c>
      <c r="H1" s="390" t="s">
        <v>1169</v>
      </c>
      <c r="I1" s="442" t="s">
        <v>1196</v>
      </c>
      <c r="J1" s="390" t="s">
        <v>1198</v>
      </c>
      <c r="K1" s="442" t="s">
        <v>1197</v>
      </c>
      <c r="L1" s="390" t="s">
        <v>1200</v>
      </c>
      <c r="M1" s="391" t="s">
        <v>1199</v>
      </c>
      <c r="N1" s="389" t="s">
        <v>1195</v>
      </c>
      <c r="O1" s="390" t="s">
        <v>1112</v>
      </c>
      <c r="P1" s="442" t="s">
        <v>1164</v>
      </c>
      <c r="Q1" s="390" t="s">
        <v>1165</v>
      </c>
      <c r="R1" s="442" t="s">
        <v>1166</v>
      </c>
      <c r="S1" s="390" t="s">
        <v>1167</v>
      </c>
      <c r="T1" s="442" t="s">
        <v>1168</v>
      </c>
      <c r="U1" s="390" t="s">
        <v>1169</v>
      </c>
      <c r="V1" s="442" t="s">
        <v>1196</v>
      </c>
      <c r="W1" s="390" t="s">
        <v>1198</v>
      </c>
      <c r="X1" s="442" t="s">
        <v>1197</v>
      </c>
      <c r="Y1" s="390" t="s">
        <v>1200</v>
      </c>
      <c r="Z1" s="391" t="s">
        <v>1199</v>
      </c>
      <c r="AA1" s="443" t="s">
        <v>1195</v>
      </c>
      <c r="AB1" s="423" t="s">
        <v>1112</v>
      </c>
      <c r="AC1" s="444" t="s">
        <v>1164</v>
      </c>
      <c r="AD1" s="423" t="s">
        <v>1165</v>
      </c>
      <c r="AE1" s="444" t="s">
        <v>1166</v>
      </c>
      <c r="AF1" s="423" t="s">
        <v>1167</v>
      </c>
      <c r="AG1" s="444" t="s">
        <v>1168</v>
      </c>
      <c r="AH1" s="423" t="s">
        <v>1169</v>
      </c>
      <c r="AI1" s="444" t="s">
        <v>1196</v>
      </c>
      <c r="AJ1" s="423" t="s">
        <v>1198</v>
      </c>
      <c r="AK1" s="444" t="s">
        <v>1197</v>
      </c>
      <c r="AL1" s="423" t="s">
        <v>1200</v>
      </c>
      <c r="AM1" s="445" t="s">
        <v>1199</v>
      </c>
      <c r="AN1" s="443" t="s">
        <v>1195</v>
      </c>
      <c r="AO1" s="423" t="s">
        <v>1112</v>
      </c>
      <c r="AP1" s="444" t="s">
        <v>1164</v>
      </c>
      <c r="AQ1" s="423" t="s">
        <v>1165</v>
      </c>
      <c r="AR1" s="444" t="s">
        <v>1166</v>
      </c>
      <c r="AS1" s="423" t="s">
        <v>1167</v>
      </c>
      <c r="AT1" s="444" t="s">
        <v>1168</v>
      </c>
      <c r="AU1" s="423" t="s">
        <v>1169</v>
      </c>
      <c r="AV1" s="444" t="s">
        <v>1196</v>
      </c>
      <c r="AW1" s="423" t="s">
        <v>1198</v>
      </c>
      <c r="AX1" s="444" t="s">
        <v>1197</v>
      </c>
      <c r="AY1" s="423" t="s">
        <v>1200</v>
      </c>
      <c r="AZ1" s="445" t="s">
        <v>1199</v>
      </c>
      <c r="BA1" s="443" t="s">
        <v>1195</v>
      </c>
      <c r="BB1" s="423" t="s">
        <v>1112</v>
      </c>
      <c r="BC1" s="444" t="s">
        <v>1164</v>
      </c>
      <c r="BD1" s="423" t="s">
        <v>1165</v>
      </c>
      <c r="BE1" s="444" t="s">
        <v>1166</v>
      </c>
      <c r="BF1" s="423" t="s">
        <v>1167</v>
      </c>
      <c r="BG1" s="444" t="s">
        <v>1168</v>
      </c>
      <c r="BH1" s="423" t="s">
        <v>1169</v>
      </c>
      <c r="BI1" s="444" t="s">
        <v>1196</v>
      </c>
      <c r="BJ1" s="423" t="s">
        <v>1198</v>
      </c>
      <c r="BK1" s="444" t="s">
        <v>1197</v>
      </c>
      <c r="BL1" s="423" t="s">
        <v>1200</v>
      </c>
      <c r="BM1" s="445" t="s">
        <v>1199</v>
      </c>
      <c r="BN1" s="443" t="s">
        <v>1195</v>
      </c>
      <c r="BO1" s="423" t="s">
        <v>1112</v>
      </c>
      <c r="BP1" s="444" t="s">
        <v>1164</v>
      </c>
      <c r="BQ1" s="423" t="s">
        <v>1165</v>
      </c>
      <c r="BR1" s="444" t="s">
        <v>1166</v>
      </c>
      <c r="BS1" s="423" t="s">
        <v>1167</v>
      </c>
      <c r="BT1" s="444" t="s">
        <v>1168</v>
      </c>
      <c r="BU1" s="423" t="s">
        <v>1169</v>
      </c>
      <c r="BV1" s="444" t="s">
        <v>1196</v>
      </c>
      <c r="BW1" s="423" t="s">
        <v>1198</v>
      </c>
      <c r="BX1" s="444" t="s">
        <v>1197</v>
      </c>
      <c r="BY1" s="423" t="s">
        <v>1200</v>
      </c>
      <c r="BZ1" s="445" t="s">
        <v>1199</v>
      </c>
      <c r="CB1" s="443" t="s">
        <v>1195</v>
      </c>
      <c r="CC1" s="423" t="s">
        <v>1112</v>
      </c>
      <c r="CD1" s="444" t="s">
        <v>1164</v>
      </c>
      <c r="CE1" s="423" t="s">
        <v>1165</v>
      </c>
      <c r="CF1" s="444" t="s">
        <v>1166</v>
      </c>
      <c r="CG1" s="423" t="s">
        <v>1167</v>
      </c>
      <c r="CH1" s="444" t="s">
        <v>1168</v>
      </c>
      <c r="CI1" s="423" t="s">
        <v>1169</v>
      </c>
      <c r="CJ1" s="444" t="s">
        <v>1196</v>
      </c>
      <c r="CK1" s="423" t="s">
        <v>1198</v>
      </c>
      <c r="CL1" s="444" t="s">
        <v>1197</v>
      </c>
      <c r="CM1" s="423" t="s">
        <v>1200</v>
      </c>
      <c r="CN1" s="445" t="s">
        <v>1199</v>
      </c>
      <c r="CO1" s="443" t="s">
        <v>1195</v>
      </c>
      <c r="CP1" s="423" t="s">
        <v>1112</v>
      </c>
      <c r="CQ1" s="444" t="s">
        <v>1164</v>
      </c>
      <c r="CR1" s="423" t="s">
        <v>1165</v>
      </c>
      <c r="CS1" s="444" t="s">
        <v>1166</v>
      </c>
      <c r="CT1" s="423" t="s">
        <v>1167</v>
      </c>
      <c r="CU1" s="444" t="s">
        <v>1168</v>
      </c>
      <c r="CV1" s="423" t="s">
        <v>1169</v>
      </c>
      <c r="CW1" s="444" t="s">
        <v>1196</v>
      </c>
      <c r="CX1" s="423" t="s">
        <v>1198</v>
      </c>
      <c r="CY1" s="444" t="s">
        <v>1197</v>
      </c>
      <c r="CZ1" s="423" t="s">
        <v>1200</v>
      </c>
      <c r="DA1" s="445" t="s">
        <v>1199</v>
      </c>
      <c r="DB1" s="443" t="s">
        <v>1195</v>
      </c>
      <c r="DC1" s="423" t="s">
        <v>1112</v>
      </c>
      <c r="DD1" s="444" t="s">
        <v>1164</v>
      </c>
      <c r="DE1" s="423" t="s">
        <v>1165</v>
      </c>
      <c r="DF1" s="444" t="s">
        <v>1166</v>
      </c>
      <c r="DG1" s="423" t="s">
        <v>1167</v>
      </c>
      <c r="DH1" s="444" t="s">
        <v>1168</v>
      </c>
      <c r="DI1" s="423" t="s">
        <v>1169</v>
      </c>
      <c r="DJ1" s="444" t="s">
        <v>1196</v>
      </c>
      <c r="DK1" s="423" t="s">
        <v>1198</v>
      </c>
      <c r="DL1" s="444" t="s">
        <v>1197</v>
      </c>
      <c r="DM1" s="423" t="s">
        <v>1200</v>
      </c>
      <c r="DN1" s="445" t="s">
        <v>1199</v>
      </c>
      <c r="DO1" s="423" t="s">
        <v>1195</v>
      </c>
      <c r="DP1" s="423" t="s">
        <v>1112</v>
      </c>
      <c r="DQ1" s="444" t="s">
        <v>1164</v>
      </c>
      <c r="DR1" s="423" t="s">
        <v>1165</v>
      </c>
      <c r="DS1" s="444" t="s">
        <v>1166</v>
      </c>
      <c r="DT1" s="423" t="s">
        <v>1167</v>
      </c>
      <c r="DU1" s="444" t="s">
        <v>1168</v>
      </c>
      <c r="DV1" s="423" t="s">
        <v>1169</v>
      </c>
      <c r="DW1" s="444" t="s">
        <v>1196</v>
      </c>
      <c r="DX1" s="423" t="s">
        <v>1198</v>
      </c>
      <c r="DY1" s="444" t="s">
        <v>1197</v>
      </c>
      <c r="DZ1" s="423" t="s">
        <v>1200</v>
      </c>
      <c r="EA1" s="445" t="s">
        <v>1199</v>
      </c>
      <c r="EB1" s="443" t="s">
        <v>1195</v>
      </c>
      <c r="EC1" s="423" t="s">
        <v>1112</v>
      </c>
      <c r="ED1" s="444" t="s">
        <v>1164</v>
      </c>
      <c r="EE1" s="423" t="s">
        <v>1165</v>
      </c>
      <c r="EF1" s="444" t="s">
        <v>1166</v>
      </c>
      <c r="EG1" s="423" t="s">
        <v>1167</v>
      </c>
      <c r="EH1" s="444" t="s">
        <v>1168</v>
      </c>
      <c r="EI1" s="423" t="s">
        <v>1169</v>
      </c>
      <c r="EJ1" s="444" t="s">
        <v>1196</v>
      </c>
      <c r="EK1" s="423" t="s">
        <v>1198</v>
      </c>
      <c r="EL1" s="444" t="s">
        <v>1197</v>
      </c>
      <c r="EM1" s="423" t="s">
        <v>1200</v>
      </c>
      <c r="EN1" s="445" t="s">
        <v>1199</v>
      </c>
      <c r="EO1" s="443" t="s">
        <v>1195</v>
      </c>
      <c r="EP1" s="423" t="s">
        <v>1112</v>
      </c>
      <c r="EQ1" s="444" t="s">
        <v>1164</v>
      </c>
      <c r="ER1" s="423" t="s">
        <v>1165</v>
      </c>
      <c r="ES1" s="444" t="s">
        <v>1166</v>
      </c>
      <c r="ET1" s="423" t="s">
        <v>1167</v>
      </c>
      <c r="EU1" s="444" t="s">
        <v>1168</v>
      </c>
      <c r="EV1" s="423" t="s">
        <v>1169</v>
      </c>
      <c r="EW1" s="444" t="s">
        <v>1196</v>
      </c>
      <c r="EX1" s="423" t="s">
        <v>1198</v>
      </c>
      <c r="EY1" s="444" t="s">
        <v>1197</v>
      </c>
      <c r="EZ1" s="423" t="s">
        <v>1200</v>
      </c>
      <c r="FA1" s="445" t="s">
        <v>1199</v>
      </c>
    </row>
    <row r="2" spans="1:157" ht="16" x14ac:dyDescent="0.2">
      <c r="A2" s="618" t="s">
        <v>1201</v>
      </c>
      <c r="B2" s="615" t="s">
        <v>1163</v>
      </c>
      <c r="C2" s="430" t="str">
        <f>'CONFRONTO DATI STATICI'!A9</f>
        <v>Trave 1</v>
      </c>
      <c r="D2" s="312">
        <f>'CONFRONTO DATI STATICI'!B9</f>
        <v>7.0239999999999997E-2</v>
      </c>
      <c r="E2" s="431">
        <f>'CONFRONTO DATI STATICI'!C9</f>
        <v>9.9879999999999997E-2</v>
      </c>
      <c r="F2" s="312">
        <f>'CONFRONTO DATI STATICI'!D9</f>
        <v>7.0289000000000004E-2</v>
      </c>
      <c r="G2" s="431">
        <f>'CONFRONTO DATI STATICI'!E9</f>
        <v>1.0454E-2</v>
      </c>
      <c r="H2" s="312">
        <f>'CONFRONTO DATI STATICI'!F9</f>
        <v>1.0468999999999999E-2</v>
      </c>
      <c r="I2" s="431">
        <f>'CONFRONTO DATI STATICI'!G9</f>
        <v>0.11666666666666667</v>
      </c>
      <c r="J2" s="244" t="b">
        <f>'CONFRONTO DATI STATICI'!H9</f>
        <v>1</v>
      </c>
      <c r="K2" s="432">
        <f>'CONFRONTO DATI STATICI'!I9</f>
        <v>6.6665679038682294E-3</v>
      </c>
      <c r="L2" s="433" t="b">
        <f>'CONFRONTO DATI STATICI'!J9</f>
        <v>0</v>
      </c>
      <c r="M2" s="434" t="b">
        <f>'CONFRONTO DATI STATICI'!K9</f>
        <v>0</v>
      </c>
      <c r="N2" s="618" t="s">
        <v>1201</v>
      </c>
      <c r="O2" s="615" t="s">
        <v>1157</v>
      </c>
      <c r="P2" s="430" t="str">
        <f>'CONFRONTO DATI STATICI'!L9</f>
        <v>Trave 1</v>
      </c>
      <c r="Q2" s="312">
        <f>'CONFRONTO DATI STATICI'!M9</f>
        <v>6.9239999999999996E-2</v>
      </c>
      <c r="R2" s="431">
        <f>'CONFRONTO DATI STATICI'!N9</f>
        <v>9.8879999999999996E-2</v>
      </c>
      <c r="S2" s="312">
        <f>'CONFRONTO DATI STATICI'!O9</f>
        <v>6.9289000000000003E-2</v>
      </c>
      <c r="T2" s="431">
        <f>'CONFRONTO DATI STATICI'!P9</f>
        <v>9.4540000000000006E-3</v>
      </c>
      <c r="U2" s="312">
        <f>'CONFRONTO DATI STATICI'!Q9</f>
        <v>9.4689999999999983E-3</v>
      </c>
      <c r="V2" s="431">
        <f>'CONFRONTO DATI STATICI'!R9</f>
        <v>0.11666666666666667</v>
      </c>
      <c r="W2" s="435" t="b">
        <f>'CONFRONTO DATI STATICI'!S9</f>
        <v>1</v>
      </c>
      <c r="X2" s="431">
        <f>'CONFRONTO DATI STATICI'!T9</f>
        <v>6.6665679038682294E-3</v>
      </c>
      <c r="Y2" s="436" t="b">
        <f>'CONFRONTO DATI STATICI'!U9</f>
        <v>0</v>
      </c>
      <c r="Z2" s="437" t="b">
        <f>'CONFRONTO DATI STATICI'!V9</f>
        <v>0</v>
      </c>
      <c r="AA2" s="621" t="s">
        <v>1201</v>
      </c>
      <c r="AB2" s="623" t="s">
        <v>1158</v>
      </c>
      <c r="AC2" s="438" t="str">
        <f>'CONFRONTO DATI STATICI'!W9</f>
        <v>Trave 1</v>
      </c>
      <c r="AD2" s="439">
        <f>'CONFRONTO DATI STATICI'!X9</f>
        <v>6.9239999999999996E-2</v>
      </c>
      <c r="AE2" s="440">
        <f>'CONFRONTO DATI STATICI'!Y9</f>
        <v>9.8879999999999996E-2</v>
      </c>
      <c r="AF2" s="439">
        <f>'CONFRONTO DATI STATICI'!Z9</f>
        <v>6.9289000000000003E-2</v>
      </c>
      <c r="AG2" s="440">
        <f>'CONFRONTO DATI STATICI'!AA9</f>
        <v>9.4540000000000006E-3</v>
      </c>
      <c r="AH2" s="439">
        <f>'CONFRONTO DATI STATICI'!AB9</f>
        <v>9.4689999999999983E-3</v>
      </c>
      <c r="AI2" s="440">
        <f>'CONFRONTO DATI STATICI'!AC9</f>
        <v>0.11666666666666667</v>
      </c>
      <c r="AJ2" s="435" t="b">
        <f>'CONFRONTO DATI STATICI'!AD9</f>
        <v>1</v>
      </c>
      <c r="AK2" s="440">
        <f>'CONFRONTO DATI STATICI'!AE9</f>
        <v>6.6665679038682294E-3</v>
      </c>
      <c r="AL2" s="436" t="b">
        <f>'CONFRONTO DATI STATICI'!AF9</f>
        <v>0</v>
      </c>
      <c r="AM2" s="437" t="b">
        <f>'CONFRONTO DATI STATICI'!AG9</f>
        <v>0</v>
      </c>
      <c r="AN2" s="621" t="s">
        <v>1202</v>
      </c>
      <c r="AO2" s="623" t="s">
        <v>1163</v>
      </c>
      <c r="AP2" s="438" t="str">
        <f>'CONFRONTO DATI STATICI'!A38</f>
        <v>Trave 1</v>
      </c>
      <c r="AQ2" s="439">
        <f>'CONFRONTO DATI STATICI'!B38</f>
        <v>7.1239999999999998E-2</v>
      </c>
      <c r="AR2" s="440">
        <f>'CONFRONTO DATI STATICI'!C38</f>
        <v>0.10088</v>
      </c>
      <c r="AS2" s="439">
        <f>'CONFRONTO DATI STATICI'!D38</f>
        <v>7.1289000000000005E-2</v>
      </c>
      <c r="AT2" s="440">
        <f>'CONFRONTO DATI STATICI'!E38</f>
        <v>1.1453999999999999E-2</v>
      </c>
      <c r="AU2" s="439">
        <f>'CONFRONTO DATI STATICI'!F38</f>
        <v>1.5469E-2</v>
      </c>
      <c r="AV2" s="440">
        <f>'CONFRONTO DATI STATICI'!G38</f>
        <v>0.11666666666666667</v>
      </c>
      <c r="AW2" s="435" t="b">
        <f>'CONFRONTO DATI STATICI'!H38</f>
        <v>1</v>
      </c>
      <c r="AX2" s="440">
        <f>'CONFRONTO DATI STATICI'!I38</f>
        <v>6.6665679038682294E-3</v>
      </c>
      <c r="AY2" s="436" t="b">
        <f>'CONFRONTO DATI STATICI'!J38</f>
        <v>0</v>
      </c>
      <c r="AZ2" s="437" t="b">
        <f>'CONFRONTO DATI STATICI'!K38</f>
        <v>0</v>
      </c>
      <c r="BA2" s="621" t="s">
        <v>1202</v>
      </c>
      <c r="BB2" s="623" t="s">
        <v>1157</v>
      </c>
      <c r="BC2" s="438" t="str">
        <f>'CONFRONTO DATI STATICI'!M38</f>
        <v>Trave 1</v>
      </c>
      <c r="BD2" s="439">
        <f>'CONFRONTO DATI STATICI'!N38</f>
        <v>7.0239999999999997E-2</v>
      </c>
      <c r="BE2" s="440">
        <f>'CONFRONTO DATI STATICI'!O38</f>
        <v>9.5879999999999993E-2</v>
      </c>
      <c r="BF2" s="439">
        <f>'CONFRONTO DATI STATICI'!P38</f>
        <v>7.0289000000000004E-2</v>
      </c>
      <c r="BG2" s="440">
        <f>'CONFRONTO DATI STATICI'!Q38</f>
        <v>6.4539999999999988E-3</v>
      </c>
      <c r="BH2" s="439">
        <f>'CONFRONTO DATI STATICI'!R38</f>
        <v>1.0468999999999999E-2</v>
      </c>
      <c r="BI2" s="440">
        <f>'CONFRONTO DATI STATICI'!S38</f>
        <v>0.11666666666666667</v>
      </c>
      <c r="BJ2" s="435" t="b">
        <f>'CONFRONTO DATI STATICI'!T38</f>
        <v>1</v>
      </c>
      <c r="BK2" s="440">
        <f>'CONFRONTO DATI STATICI'!U38</f>
        <v>6.6665679038682294E-3</v>
      </c>
      <c r="BL2" s="436" t="b">
        <f>'CONFRONTO DATI STATICI'!V38</f>
        <v>0</v>
      </c>
      <c r="BM2" s="441" t="b">
        <f>'CONFRONTO DATI STATICI'!W38</f>
        <v>1</v>
      </c>
      <c r="BN2" s="621" t="s">
        <v>1201</v>
      </c>
      <c r="BO2" s="623" t="s">
        <v>1158</v>
      </c>
      <c r="BP2" s="438" t="str">
        <f>'CONFRONTO DATI STATICI'!Y38</f>
        <v>Trave 1</v>
      </c>
      <c r="BQ2" s="439">
        <f>'CONFRONTO DATI STATICI'!Z38</f>
        <v>6.9239999999999996E-2</v>
      </c>
      <c r="BR2" s="440">
        <f>'CONFRONTO DATI STATICI'!AA38</f>
        <v>9.4879999999999992E-2</v>
      </c>
      <c r="BS2" s="439">
        <f>'CONFRONTO DATI STATICI'!AB38</f>
        <v>6.9289000000000003E-2</v>
      </c>
      <c r="BT2" s="440">
        <f>'CONFRONTO DATI STATICI'!AC38</f>
        <v>5.4539999999999988E-3</v>
      </c>
      <c r="BU2" s="439">
        <f>'CONFRONTO DATI STATICI'!AD38</f>
        <v>9.4689999999999983E-3</v>
      </c>
      <c r="BV2" s="440">
        <f>'CONFRONTO DATI STATICI'!AE38</f>
        <v>0.11666666666666667</v>
      </c>
      <c r="BW2" s="435" t="b">
        <f>'CONFRONTO DATI STATICI'!AF38</f>
        <v>1</v>
      </c>
      <c r="BX2" s="440">
        <f>'CONFRONTO DATI STATICI'!AG38</f>
        <v>6.6665679038682294E-3</v>
      </c>
      <c r="BY2" s="436" t="b">
        <f>'CONFRONTO DATI STATICI'!AH38</f>
        <v>0</v>
      </c>
      <c r="BZ2" s="441" t="b">
        <f>'CONFRONTO DATI STATICI'!AI38</f>
        <v>1</v>
      </c>
      <c r="CB2" s="621" t="s">
        <v>1203</v>
      </c>
      <c r="CC2" s="623" t="s">
        <v>1163</v>
      </c>
      <c r="CD2" s="438" t="str">
        <f>'CONFRONTO DATI STATICI'!AM9</f>
        <v>Trave 1</v>
      </c>
      <c r="CE2" s="439">
        <f>'CONFRONTO DATI STATICI'!AN9</f>
        <v>6.4000000000000001E-2</v>
      </c>
      <c r="CF2" s="440">
        <f>'CONFRONTO DATI STATICI'!AO9</f>
        <v>0.09</v>
      </c>
      <c r="CG2" s="439">
        <f>'CONFRONTO DATI STATICI'!AP9</f>
        <v>6.5000000000000002E-2</v>
      </c>
      <c r="CH2" s="440">
        <f>'CONFRONTO DATI STATICI'!AQ9</f>
        <v>9.4999999999999998E-3</v>
      </c>
      <c r="CI2" s="439">
        <f>'CONFRONTO DATI STATICI'!AR9</f>
        <v>9.7999999999999997E-3</v>
      </c>
      <c r="CJ2" s="440">
        <f>'CONFRONTO DATI STATICI'!AS9</f>
        <v>0.11666666666666667</v>
      </c>
      <c r="CK2" s="435" t="b">
        <f>'CONFRONTO DATI STATICI'!AT9</f>
        <v>1</v>
      </c>
      <c r="CL2" s="440">
        <f>'CONFRONTO DATI STATICI'!AU9</f>
        <v>6.6665679038682294E-3</v>
      </c>
      <c r="CM2" s="436" t="b">
        <f>'CONFRONTO DATI STATICI'!AV9</f>
        <v>0</v>
      </c>
      <c r="CN2" s="437" t="b">
        <f>'CONFRONTO DATI STATICI'!AW9</f>
        <v>0</v>
      </c>
      <c r="CO2" s="621" t="s">
        <v>1203</v>
      </c>
      <c r="CP2" s="623" t="s">
        <v>1157</v>
      </c>
      <c r="CQ2" s="438" t="str">
        <f>'CONFRONTO DATI STATICI'!AY9</f>
        <v>Trave 1</v>
      </c>
      <c r="CR2" s="439">
        <f>'CONFRONTO DATI STATICI'!AZ9</f>
        <v>6.7000000000000004E-2</v>
      </c>
      <c r="CS2" s="440">
        <f>'CONFRONTO DATI STATICI'!BA9</f>
        <v>9.4E-2</v>
      </c>
      <c r="CT2" s="439">
        <f>'CONFRONTO DATI STATICI'!BB9</f>
        <v>6.7000000000000004E-2</v>
      </c>
      <c r="CU2" s="440">
        <f>'CONFRONTO DATI STATICI'!BC9</f>
        <v>0.01</v>
      </c>
      <c r="CV2" s="439">
        <f>'CONFRONTO DATI STATICI'!BD9</f>
        <v>0.01</v>
      </c>
      <c r="CW2" s="440">
        <f>'CONFRONTO DATI STATICI'!BE9</f>
        <v>0.11666666666666667</v>
      </c>
      <c r="CX2" s="435" t="b">
        <f>'CONFRONTO DATI STATICI'!BF9</f>
        <v>1</v>
      </c>
      <c r="CY2" s="440">
        <f>'CONFRONTO DATI STATICI'!BG9</f>
        <v>6.6665679038682294E-3</v>
      </c>
      <c r="CZ2" s="436" t="b">
        <f>'CONFRONTO DATI STATICI'!BH9</f>
        <v>0</v>
      </c>
      <c r="DA2" s="437" t="b">
        <f>'CONFRONTO DATI STATICI'!BI9</f>
        <v>0</v>
      </c>
      <c r="DB2" s="621" t="s">
        <v>1203</v>
      </c>
      <c r="DC2" s="623" t="s">
        <v>1158</v>
      </c>
      <c r="DD2" s="438" t="str">
        <f>'CONFRONTO DATI STATICI'!BK9</f>
        <v>Trave 1</v>
      </c>
      <c r="DE2" s="439">
        <f>'CONFRONTO DATI STATICI'!BL9</f>
        <v>6.3E-2</v>
      </c>
      <c r="DF2" s="440">
        <f>'CONFRONTO DATI STATICI'!BM9</f>
        <v>8.7999999999999995E-2</v>
      </c>
      <c r="DG2" s="439">
        <f>'CONFRONTO DATI STATICI'!BN9</f>
        <v>6.2E-2</v>
      </c>
      <c r="DH2" s="440">
        <f>'CONFRONTO DATI STATICI'!BO9</f>
        <v>9.4999999999999998E-3</v>
      </c>
      <c r="DI2" s="439">
        <f>'CONFRONTO DATI STATICI'!BP9</f>
        <v>9.1000000000000004E-3</v>
      </c>
      <c r="DJ2" s="440">
        <f>'CONFRONTO DATI STATICI'!BQ9</f>
        <v>0.11666666666666667</v>
      </c>
      <c r="DK2" s="435" t="b">
        <f>'CONFRONTO DATI STATICI'!BR9</f>
        <v>1</v>
      </c>
      <c r="DL2" s="440">
        <f>'CONFRONTO DATI STATICI'!BS9</f>
        <v>6.6665679038682294E-3</v>
      </c>
      <c r="DM2" s="433" t="b">
        <f>'CONFRONTO DATI STATICI'!BT9</f>
        <v>0</v>
      </c>
      <c r="DN2" s="434" t="b">
        <f>'CONFRONTO DATI STATICI'!BU9</f>
        <v>0</v>
      </c>
      <c r="DO2" s="623" t="s">
        <v>1204</v>
      </c>
      <c r="DP2" s="623" t="s">
        <v>1163</v>
      </c>
      <c r="DQ2" s="438" t="str">
        <f>'CONFRONTO DATI STATICI'!AM37</f>
        <v>Trave 1</v>
      </c>
      <c r="DR2" s="439">
        <f>'CONFRONTO DATI STATICI'!AN37</f>
        <v>6.4000000000000001E-2</v>
      </c>
      <c r="DS2" s="440">
        <f>'CONFRONTO DATI STATICI'!AO37</f>
        <v>9.0999999999999998E-2</v>
      </c>
      <c r="DT2" s="439">
        <f>'CONFRONTO DATI STATICI'!AP37</f>
        <v>6.5000000000000002E-2</v>
      </c>
      <c r="DU2" s="440">
        <f>'CONFRONTO DATI STATICI'!AQ37</f>
        <v>9.5999999999999992E-3</v>
      </c>
      <c r="DV2" s="439">
        <f>'CONFRONTO DATI STATICI'!AR37</f>
        <v>9.9000000000000008E-3</v>
      </c>
      <c r="DW2" s="440">
        <f>'CONFRONTO DATI STATICI'!AS37</f>
        <v>0.11666666666666667</v>
      </c>
      <c r="DX2" s="435" t="b">
        <f>'CONFRONTO DATI STATICI'!AT37</f>
        <v>1</v>
      </c>
      <c r="DY2" s="440">
        <f>'CONFRONTO DATI STATICI'!AU37</f>
        <v>6.6665679038682294E-3</v>
      </c>
      <c r="DZ2" s="436" t="b">
        <f>'CONFRONTO DATI STATICI'!AV37</f>
        <v>0</v>
      </c>
      <c r="EA2" s="437" t="b">
        <f>'CONFRONTO DATI STATICI'!AW37</f>
        <v>0</v>
      </c>
      <c r="EB2" s="621" t="s">
        <v>1204</v>
      </c>
      <c r="EC2" s="623" t="s">
        <v>1157</v>
      </c>
      <c r="ED2" s="438" t="str">
        <f>'CONFRONTO DATI STATICI'!AY37</f>
        <v>Trave 1</v>
      </c>
      <c r="EE2" s="439">
        <f>'CONFRONTO DATI STATICI'!AZ37</f>
        <v>6.7000000000000004E-2</v>
      </c>
      <c r="EF2" s="440">
        <f>'CONFRONTO DATI STATICI'!BA37</f>
        <v>9.4E-2</v>
      </c>
      <c r="EG2" s="439">
        <f>'CONFRONTO DATI STATICI'!BB37</f>
        <v>6.7000000000000004E-2</v>
      </c>
      <c r="EH2" s="440">
        <f>'CONFRONTO DATI STATICI'!BC37</f>
        <v>0.01</v>
      </c>
      <c r="EI2" s="439">
        <f>'CONFRONTO DATI STATICI'!BD37</f>
        <v>0.01</v>
      </c>
      <c r="EJ2" s="440">
        <f>'CONFRONTO DATI STATICI'!BE37</f>
        <v>0.11666666666666667</v>
      </c>
      <c r="EK2" s="435" t="b">
        <f>'CONFRONTO DATI STATICI'!BF37</f>
        <v>1</v>
      </c>
      <c r="EL2" s="440">
        <f>'CONFRONTO DATI STATICI'!BG37</f>
        <v>6.6665679038682294E-3</v>
      </c>
      <c r="EM2" s="436" t="b">
        <f>'CONFRONTO DATI STATICI'!BH37</f>
        <v>0</v>
      </c>
      <c r="EN2" s="437" t="b">
        <f>'CONFRONTO DATI STATICI'!BI37</f>
        <v>0</v>
      </c>
      <c r="EO2" s="621" t="s">
        <v>1204</v>
      </c>
      <c r="EP2" s="623" t="s">
        <v>1158</v>
      </c>
      <c r="EQ2" s="438" t="str">
        <f>'CONFRONTO DATI STATICI'!BK37</f>
        <v>Trave 1</v>
      </c>
      <c r="ER2" s="439">
        <f>'CONFRONTO DATI STATICI'!BL37</f>
        <v>6.3E-2</v>
      </c>
      <c r="ES2" s="440">
        <f>'CONFRONTO DATI STATICI'!BM37</f>
        <v>8.7999999999999995E-2</v>
      </c>
      <c r="ET2" s="439">
        <f>'CONFRONTO DATI STATICI'!BN37</f>
        <v>6.2E-2</v>
      </c>
      <c r="EU2" s="440">
        <f>'CONFRONTO DATI STATICI'!BO37</f>
        <v>9.5999999999999992E-3</v>
      </c>
      <c r="EV2" s="439">
        <f>'CONFRONTO DATI STATICI'!BP37</f>
        <v>9.1999999999999998E-3</v>
      </c>
      <c r="EW2" s="440">
        <f>'CONFRONTO DATI STATICI'!BQ37</f>
        <v>0.11666666666666667</v>
      </c>
      <c r="EX2" s="435" t="b">
        <f>'CONFRONTO DATI STATICI'!BR37</f>
        <v>1</v>
      </c>
      <c r="EY2" s="440">
        <f>'CONFRONTO DATI STATICI'!BS37</f>
        <v>6.6665679038682294E-3</v>
      </c>
      <c r="EZ2" s="436" t="b">
        <f>'CONFRONTO DATI STATICI'!BT37</f>
        <v>0</v>
      </c>
      <c r="FA2" s="437" t="b">
        <f>'CONFRONTO DATI STATICI'!BU37</f>
        <v>0</v>
      </c>
    </row>
    <row r="3" spans="1:157" ht="16" x14ac:dyDescent="0.2">
      <c r="A3" s="619"/>
      <c r="B3" s="616"/>
      <c r="C3" s="398" t="str">
        <f>'CONFRONTO DATI STATICI'!A10</f>
        <v>Trave 2</v>
      </c>
      <c r="D3" s="426">
        <f>'CONFRONTO DATI STATICI'!B10</f>
        <v>6.9028000000000006E-2</v>
      </c>
      <c r="E3" s="424">
        <f>'CONFRONTO DATI STATICI'!C10</f>
        <v>9.7996E-2</v>
      </c>
      <c r="F3" s="426">
        <f>'CONFRONTO DATI STATICI'!D10</f>
        <v>6.9067000000000003E-2</v>
      </c>
      <c r="G3" s="424">
        <f>'CONFRONTO DATI STATICI'!E10</f>
        <v>1.0293999999999999E-2</v>
      </c>
      <c r="H3" s="426">
        <f>'CONFRONTO DATI STATICI'!F10</f>
        <v>1.0305999999999999E-2</v>
      </c>
      <c r="I3" s="424">
        <f>'CONFRONTO DATI STATICI'!G10</f>
        <v>0.11666666666666667</v>
      </c>
      <c r="J3" s="429" t="b">
        <f>'CONFRONTO DATI STATICI'!H10</f>
        <v>1</v>
      </c>
      <c r="K3" s="427">
        <f>'CONFRONTO DATI STATICI'!I10</f>
        <v>6.6665679038682294E-3</v>
      </c>
      <c r="L3" s="420" t="b">
        <f>'CONFRONTO DATI STATICI'!J10</f>
        <v>0</v>
      </c>
      <c r="M3" s="417" t="b">
        <f>'CONFRONTO DATI STATICI'!K10</f>
        <v>0</v>
      </c>
      <c r="N3" s="619"/>
      <c r="O3" s="616"/>
      <c r="P3" s="398" t="str">
        <f>'CONFRONTO DATI STATICI'!L10</f>
        <v>Trave 2</v>
      </c>
      <c r="Q3" s="426">
        <f>'CONFRONTO DATI STATICI'!M10</f>
        <v>6.8028000000000005E-2</v>
      </c>
      <c r="R3" s="424">
        <f>'CONFRONTO DATI STATICI'!N10</f>
        <v>9.6995999999999999E-2</v>
      </c>
      <c r="S3" s="426">
        <f>'CONFRONTO DATI STATICI'!O10</f>
        <v>6.8067000000000003E-2</v>
      </c>
      <c r="T3" s="424">
        <f>'CONFRONTO DATI STATICI'!P10</f>
        <v>9.2940000000000002E-3</v>
      </c>
      <c r="U3" s="426">
        <f>'CONFRONTO DATI STATICI'!Q10</f>
        <v>9.3059999999999983E-3</v>
      </c>
      <c r="V3" s="424">
        <f>'CONFRONTO DATI STATICI'!R10</f>
        <v>0.11666666666666667</v>
      </c>
      <c r="W3" s="410" t="b">
        <f>'CONFRONTO DATI STATICI'!S10</f>
        <v>1</v>
      </c>
      <c r="X3" s="424">
        <f>'CONFRONTO DATI STATICI'!T10</f>
        <v>6.6665679038682294E-3</v>
      </c>
      <c r="Y3" s="408" t="b">
        <f>'CONFRONTO DATI STATICI'!U10</f>
        <v>0</v>
      </c>
      <c r="Z3" s="402" t="b">
        <f>'CONFRONTO DATI STATICI'!V10</f>
        <v>0</v>
      </c>
      <c r="AA3" s="621"/>
      <c r="AB3" s="623"/>
      <c r="AC3" s="414" t="str">
        <f>'CONFRONTO DATI STATICI'!W10</f>
        <v>Trave 2</v>
      </c>
      <c r="AD3" s="412">
        <f>'CONFRONTO DATI STATICI'!X10</f>
        <v>6.8028000000000005E-2</v>
      </c>
      <c r="AE3" s="406">
        <f>'CONFRONTO DATI STATICI'!Y10</f>
        <v>9.6995999999999999E-2</v>
      </c>
      <c r="AF3" s="412">
        <f>'CONFRONTO DATI STATICI'!Z10</f>
        <v>6.8067000000000003E-2</v>
      </c>
      <c r="AG3" s="406">
        <f>'CONFRONTO DATI STATICI'!AA10</f>
        <v>9.2940000000000002E-3</v>
      </c>
      <c r="AH3" s="412">
        <f>'CONFRONTO DATI STATICI'!AB10</f>
        <v>9.3059999999999983E-3</v>
      </c>
      <c r="AI3" s="406">
        <f>'CONFRONTO DATI STATICI'!AC10</f>
        <v>0.11666666666666667</v>
      </c>
      <c r="AJ3" s="410" t="b">
        <f>'CONFRONTO DATI STATICI'!AD10</f>
        <v>1</v>
      </c>
      <c r="AK3" s="406">
        <f>'CONFRONTO DATI STATICI'!AE10</f>
        <v>6.6665679038682294E-3</v>
      </c>
      <c r="AL3" s="408" t="b">
        <f>'CONFRONTO DATI STATICI'!AF10</f>
        <v>0</v>
      </c>
      <c r="AM3" s="402" t="b">
        <f>'CONFRONTO DATI STATICI'!AG10</f>
        <v>0</v>
      </c>
      <c r="AN3" s="621"/>
      <c r="AO3" s="623"/>
      <c r="AP3" s="414" t="str">
        <f>'CONFRONTO DATI STATICI'!A39</f>
        <v>Trave 2</v>
      </c>
      <c r="AQ3" s="412">
        <f>'CONFRONTO DATI STATICI'!B39</f>
        <v>7.0028000000000007E-2</v>
      </c>
      <c r="AR3" s="406">
        <f>'CONFRONTO DATI STATICI'!C39</f>
        <v>9.8996000000000001E-2</v>
      </c>
      <c r="AS3" s="412">
        <f>'CONFRONTO DATI STATICI'!D39</f>
        <v>7.0067000000000004E-2</v>
      </c>
      <c r="AT3" s="406">
        <f>'CONFRONTO DATI STATICI'!E39</f>
        <v>1.5293999999999999E-2</v>
      </c>
      <c r="AU3" s="412">
        <f>'CONFRONTO DATI STATICI'!F39</f>
        <v>1.5306E-2</v>
      </c>
      <c r="AV3" s="406">
        <f>'CONFRONTO DATI STATICI'!G39</f>
        <v>0.11666666666666667</v>
      </c>
      <c r="AW3" s="410" t="b">
        <f>'CONFRONTO DATI STATICI'!H39</f>
        <v>1</v>
      </c>
      <c r="AX3" s="406">
        <f>'CONFRONTO DATI STATICI'!I39</f>
        <v>6.6665679038682294E-3</v>
      </c>
      <c r="AY3" s="408" t="b">
        <f>'CONFRONTO DATI STATICI'!J39</f>
        <v>0</v>
      </c>
      <c r="AZ3" s="402" t="b">
        <f>'CONFRONTO DATI STATICI'!K39</f>
        <v>0</v>
      </c>
      <c r="BA3" s="621"/>
      <c r="BB3" s="623"/>
      <c r="BC3" s="414" t="str">
        <f>'CONFRONTO DATI STATICI'!M39</f>
        <v>Trave 2</v>
      </c>
      <c r="BD3" s="412">
        <f>'CONFRONTO DATI STATICI'!N39</f>
        <v>6.9028000000000006E-2</v>
      </c>
      <c r="BE3" s="406">
        <f>'CONFRONTO DATI STATICI'!O39</f>
        <v>9.7996E-2</v>
      </c>
      <c r="BF3" s="412">
        <f>'CONFRONTO DATI STATICI'!P39</f>
        <v>6.9067000000000003E-2</v>
      </c>
      <c r="BG3" s="406">
        <f>'CONFRONTO DATI STATICI'!Q39</f>
        <v>1.0293999999999998E-2</v>
      </c>
      <c r="BH3" s="412">
        <f>'CONFRONTO DATI STATICI'!R39</f>
        <v>1.0305999999999999E-2</v>
      </c>
      <c r="BI3" s="406">
        <f>'CONFRONTO DATI STATICI'!S39</f>
        <v>0.11666666666666667</v>
      </c>
      <c r="BJ3" s="410" t="b">
        <f>'CONFRONTO DATI STATICI'!T39</f>
        <v>1</v>
      </c>
      <c r="BK3" s="406">
        <f>'CONFRONTO DATI STATICI'!U39</f>
        <v>6.6665679038682294E-3</v>
      </c>
      <c r="BL3" s="408" t="b">
        <f>'CONFRONTO DATI STATICI'!V39</f>
        <v>0</v>
      </c>
      <c r="BM3" s="402" t="b">
        <f>'CONFRONTO DATI STATICI'!W39</f>
        <v>0</v>
      </c>
      <c r="BN3" s="621"/>
      <c r="BO3" s="623"/>
      <c r="BP3" s="414" t="str">
        <f>'CONFRONTO DATI STATICI'!Y39</f>
        <v>Trave 2</v>
      </c>
      <c r="BQ3" s="412">
        <f>'CONFRONTO DATI STATICI'!Z39</f>
        <v>6.8028000000000005E-2</v>
      </c>
      <c r="BR3" s="406">
        <f>'CONFRONTO DATI STATICI'!AA39</f>
        <v>9.6995999999999999E-2</v>
      </c>
      <c r="BS3" s="412">
        <f>'CONFRONTO DATI STATICI'!AB39</f>
        <v>6.8067000000000003E-2</v>
      </c>
      <c r="BT3" s="406">
        <f>'CONFRONTO DATI STATICI'!AC39</f>
        <v>9.2939999999999967E-3</v>
      </c>
      <c r="BU3" s="412">
        <f>'CONFRONTO DATI STATICI'!AD39</f>
        <v>9.3059999999999983E-3</v>
      </c>
      <c r="BV3" s="406">
        <f>'CONFRONTO DATI STATICI'!AE39</f>
        <v>0.11666666666666667</v>
      </c>
      <c r="BW3" s="410" t="b">
        <f>'CONFRONTO DATI STATICI'!AF39</f>
        <v>1</v>
      </c>
      <c r="BX3" s="406">
        <f>'CONFRONTO DATI STATICI'!AG39</f>
        <v>6.6665679038682294E-3</v>
      </c>
      <c r="BY3" s="408" t="b">
        <f>'CONFRONTO DATI STATICI'!AH39</f>
        <v>0</v>
      </c>
      <c r="BZ3" s="402" t="b">
        <f>'CONFRONTO DATI STATICI'!AI39</f>
        <v>0</v>
      </c>
      <c r="CB3" s="621"/>
      <c r="CC3" s="623"/>
      <c r="CD3" s="414" t="str">
        <f>'CONFRONTO DATI STATICI'!AM10</f>
        <v>Trave 2</v>
      </c>
      <c r="CE3" s="412">
        <f>'CONFRONTO DATI STATICI'!AN10</f>
        <v>6.2E-2</v>
      </c>
      <c r="CF3" s="406">
        <f>'CONFRONTO DATI STATICI'!AO10</f>
        <v>8.7999999999999995E-2</v>
      </c>
      <c r="CG3" s="412">
        <f>'CONFRONTO DATI STATICI'!AP10</f>
        <v>6.3E-2</v>
      </c>
      <c r="CH3" s="406">
        <f>'CONFRONTO DATI STATICI'!AQ10</f>
        <v>9.1999999999999998E-3</v>
      </c>
      <c r="CI3" s="412">
        <f>'CONFRONTO DATI STATICI'!AR10</f>
        <v>9.4000000000000004E-3</v>
      </c>
      <c r="CJ3" s="406">
        <f>'CONFRONTO DATI STATICI'!AS10</f>
        <v>0.11666666666666667</v>
      </c>
      <c r="CK3" s="410" t="b">
        <f>'CONFRONTO DATI STATICI'!AT10</f>
        <v>1</v>
      </c>
      <c r="CL3" s="406">
        <f>'CONFRONTO DATI STATICI'!AU10</f>
        <v>6.6665679038682294E-3</v>
      </c>
      <c r="CM3" s="408" t="b">
        <f>'CONFRONTO DATI STATICI'!AV10</f>
        <v>0</v>
      </c>
      <c r="CN3" s="402" t="b">
        <f>'CONFRONTO DATI STATICI'!AW10</f>
        <v>0</v>
      </c>
      <c r="CO3" s="621"/>
      <c r="CP3" s="623"/>
      <c r="CQ3" s="414" t="str">
        <f>'CONFRONTO DATI STATICI'!AY10</f>
        <v>Trave 2</v>
      </c>
      <c r="CR3" s="412">
        <f>'CONFRONTO DATI STATICI'!AZ10</f>
        <v>6.5000000000000002E-2</v>
      </c>
      <c r="CS3" s="406">
        <f>'CONFRONTO DATI STATICI'!BA10</f>
        <v>9.0999999999999998E-2</v>
      </c>
      <c r="CT3" s="412">
        <f>'CONFRONTO DATI STATICI'!BB10</f>
        <v>6.5000000000000002E-2</v>
      </c>
      <c r="CU3" s="406">
        <f>'CONFRONTO DATI STATICI'!BC10</f>
        <v>9.7000000000000003E-3</v>
      </c>
      <c r="CV3" s="412">
        <f>'CONFRONTO DATI STATICI'!BD10</f>
        <v>9.7000000000000003E-3</v>
      </c>
      <c r="CW3" s="406">
        <f>'CONFRONTO DATI STATICI'!BE10</f>
        <v>0.11666666666666667</v>
      </c>
      <c r="CX3" s="410" t="b">
        <f>'CONFRONTO DATI STATICI'!BF10</f>
        <v>1</v>
      </c>
      <c r="CY3" s="406">
        <f>'CONFRONTO DATI STATICI'!BG10</f>
        <v>6.6665679038682294E-3</v>
      </c>
      <c r="CZ3" s="408" t="b">
        <f>'CONFRONTO DATI STATICI'!BH10</f>
        <v>0</v>
      </c>
      <c r="DA3" s="402" t="b">
        <f>'CONFRONTO DATI STATICI'!BI10</f>
        <v>0</v>
      </c>
      <c r="DB3" s="621"/>
      <c r="DC3" s="623"/>
      <c r="DD3" s="414" t="str">
        <f>'CONFRONTO DATI STATICI'!BK10</f>
        <v>Trave 2</v>
      </c>
      <c r="DE3" s="412">
        <f>'CONFRONTO DATI STATICI'!BL10</f>
        <v>6.0999999999999999E-2</v>
      </c>
      <c r="DF3" s="406">
        <f>'CONFRONTO DATI STATICI'!BM10</f>
        <v>8.5000000000000006E-2</v>
      </c>
      <c r="DG3" s="412">
        <f>'CONFRONTO DATI STATICI'!BN10</f>
        <v>0.06</v>
      </c>
      <c r="DH3" s="406">
        <f>'CONFRONTO DATI STATICI'!BO10</f>
        <v>9.1999999999999998E-3</v>
      </c>
      <c r="DI3" s="412">
        <f>'CONFRONTO DATI STATICI'!BP10</f>
        <v>8.8999999999999999E-3</v>
      </c>
      <c r="DJ3" s="406">
        <f>'CONFRONTO DATI STATICI'!BQ10</f>
        <v>0.11666666666666667</v>
      </c>
      <c r="DK3" s="410" t="b">
        <f>'CONFRONTO DATI STATICI'!BR10</f>
        <v>1</v>
      </c>
      <c r="DL3" s="406">
        <f>'CONFRONTO DATI STATICI'!BS10</f>
        <v>6.6665679038682294E-3</v>
      </c>
      <c r="DM3" s="420" t="b">
        <f>'CONFRONTO DATI STATICI'!BT10</f>
        <v>0</v>
      </c>
      <c r="DN3" s="417" t="b">
        <f>'CONFRONTO DATI STATICI'!BU10</f>
        <v>0</v>
      </c>
      <c r="DO3" s="623"/>
      <c r="DP3" s="623"/>
      <c r="DQ3" s="414" t="str">
        <f>'CONFRONTO DATI STATICI'!AM38</f>
        <v>Trave 2</v>
      </c>
      <c r="DR3" s="412">
        <f>'CONFRONTO DATI STATICI'!AN38</f>
        <v>6.5000000000000002E-2</v>
      </c>
      <c r="DS3" s="406">
        <f>'CONFRONTO DATI STATICI'!AO38</f>
        <v>8.7999999999999995E-2</v>
      </c>
      <c r="DT3" s="412">
        <f>'CONFRONTO DATI STATICI'!AP38</f>
        <v>6.3E-2</v>
      </c>
      <c r="DU3" s="406">
        <f>'CONFRONTO DATI STATICI'!AQ38</f>
        <v>9.2999999999999992E-3</v>
      </c>
      <c r="DV3" s="412">
        <f>'CONFRONTO DATI STATICI'!AR38</f>
        <v>9.4999999999999998E-3</v>
      </c>
      <c r="DW3" s="406">
        <f>'CONFRONTO DATI STATICI'!AS38</f>
        <v>0.11666666666666667</v>
      </c>
      <c r="DX3" s="410" t="b">
        <f>'CONFRONTO DATI STATICI'!AT38</f>
        <v>1</v>
      </c>
      <c r="DY3" s="406">
        <f>'CONFRONTO DATI STATICI'!AU38</f>
        <v>6.6665679038682294E-3</v>
      </c>
      <c r="DZ3" s="408" t="b">
        <f>'CONFRONTO DATI STATICI'!AV38</f>
        <v>0</v>
      </c>
      <c r="EA3" s="402" t="b">
        <f>'CONFRONTO DATI STATICI'!AW38</f>
        <v>0</v>
      </c>
      <c r="EB3" s="621"/>
      <c r="EC3" s="623"/>
      <c r="ED3" s="414" t="str">
        <f>'CONFRONTO DATI STATICI'!AY38</f>
        <v>Trave 2</v>
      </c>
      <c r="EE3" s="412">
        <f>'CONFRONTO DATI STATICI'!AZ38</f>
        <v>6.5000000000000002E-2</v>
      </c>
      <c r="EF3" s="406">
        <f>'CONFRONTO DATI STATICI'!BA38</f>
        <v>9.0999999999999998E-2</v>
      </c>
      <c r="EG3" s="412">
        <f>'CONFRONTO DATI STATICI'!BB38</f>
        <v>6.5000000000000002E-2</v>
      </c>
      <c r="EH3" s="406">
        <f>'CONFRONTO DATI STATICI'!BC38</f>
        <v>9.7000000000000003E-3</v>
      </c>
      <c r="EI3" s="412">
        <f>'CONFRONTO DATI STATICI'!BD38</f>
        <v>9.7000000000000003E-3</v>
      </c>
      <c r="EJ3" s="406">
        <f>'CONFRONTO DATI STATICI'!BE38</f>
        <v>0.11666666666666667</v>
      </c>
      <c r="EK3" s="410" t="b">
        <f>'CONFRONTO DATI STATICI'!BF38</f>
        <v>1</v>
      </c>
      <c r="EL3" s="406">
        <f>'CONFRONTO DATI STATICI'!BG38</f>
        <v>6.6665679038682294E-3</v>
      </c>
      <c r="EM3" s="408" t="b">
        <f>'CONFRONTO DATI STATICI'!BH38</f>
        <v>0</v>
      </c>
      <c r="EN3" s="402" t="b">
        <f>'CONFRONTO DATI STATICI'!BI38</f>
        <v>0</v>
      </c>
      <c r="EO3" s="621"/>
      <c r="EP3" s="623"/>
      <c r="EQ3" s="414" t="str">
        <f>'CONFRONTO DATI STATICI'!BK38</f>
        <v>Trave 2</v>
      </c>
      <c r="ER3" s="412">
        <f>'CONFRONTO DATI STATICI'!BL38</f>
        <v>6.0999999999999999E-2</v>
      </c>
      <c r="ES3" s="406">
        <f>'CONFRONTO DATI STATICI'!BM38</f>
        <v>8.5000000000000006E-2</v>
      </c>
      <c r="ET3" s="412">
        <f>'CONFRONTO DATI STATICI'!BN38</f>
        <v>0.06</v>
      </c>
      <c r="EU3" s="406">
        <f>'CONFRONTO DATI STATICI'!BO38</f>
        <v>9.2999999999999992E-3</v>
      </c>
      <c r="EV3" s="412">
        <f>'CONFRONTO DATI STATICI'!BP38</f>
        <v>8.8999999999999999E-3</v>
      </c>
      <c r="EW3" s="406">
        <f>'CONFRONTO DATI STATICI'!BQ38</f>
        <v>0.11666666666666667</v>
      </c>
      <c r="EX3" s="410" t="b">
        <f>'CONFRONTO DATI STATICI'!BR38</f>
        <v>1</v>
      </c>
      <c r="EY3" s="406">
        <f>'CONFRONTO DATI STATICI'!BS38</f>
        <v>6.6665679038682294E-3</v>
      </c>
      <c r="EZ3" s="408" t="b">
        <f>'CONFRONTO DATI STATICI'!BT38</f>
        <v>0</v>
      </c>
      <c r="FA3" s="402" t="b">
        <f>'CONFRONTO DATI STATICI'!BU38</f>
        <v>0</v>
      </c>
    </row>
    <row r="4" spans="1:157" ht="16" x14ac:dyDescent="0.2">
      <c r="A4" s="619"/>
      <c r="B4" s="616"/>
      <c r="C4" s="398" t="str">
        <f>'CONFRONTO DATI STATICI'!A11</f>
        <v>Trave 3</v>
      </c>
      <c r="D4" s="426">
        <f>'CONFRONTO DATI STATICI'!B11</f>
        <v>6.7806000000000005E-2</v>
      </c>
      <c r="E4" s="424">
        <f>'CONFRONTO DATI STATICI'!C11</f>
        <v>9.6179000000000001E-2</v>
      </c>
      <c r="F4" s="426">
        <f>'CONFRONTO DATI STATICI'!D11</f>
        <v>6.7835999999999994E-2</v>
      </c>
      <c r="G4" s="424">
        <f>'CONFRONTO DATI STATICI'!E11</f>
        <v>1.0118E-2</v>
      </c>
      <c r="H4" s="426">
        <f>'CONFRONTO DATI STATICI'!F11</f>
        <v>1.013E-2</v>
      </c>
      <c r="I4" s="424">
        <f>'CONFRONTO DATI STATICI'!G11</f>
        <v>0.11666666666666667</v>
      </c>
      <c r="J4" s="429" t="b">
        <f>'CONFRONTO DATI STATICI'!H11</f>
        <v>1</v>
      </c>
      <c r="K4" s="427">
        <f>'CONFRONTO DATI STATICI'!I11</f>
        <v>6.6665679038682294E-3</v>
      </c>
      <c r="L4" s="420" t="b">
        <f>'CONFRONTO DATI STATICI'!J11</f>
        <v>0</v>
      </c>
      <c r="M4" s="417" t="b">
        <f>'CONFRONTO DATI STATICI'!K11</f>
        <v>0</v>
      </c>
      <c r="N4" s="619"/>
      <c r="O4" s="616"/>
      <c r="P4" s="398" t="str">
        <f>'CONFRONTO DATI STATICI'!L11</f>
        <v>Trave 3</v>
      </c>
      <c r="Q4" s="426">
        <f>'CONFRONTO DATI STATICI'!M11</f>
        <v>6.6806000000000004E-2</v>
      </c>
      <c r="R4" s="424">
        <f>'CONFRONTO DATI STATICI'!N11</f>
        <v>9.5179E-2</v>
      </c>
      <c r="S4" s="426">
        <f>'CONFRONTO DATI STATICI'!O11</f>
        <v>6.6835999999999993E-2</v>
      </c>
      <c r="T4" s="424">
        <f>'CONFRONTO DATI STATICI'!P11</f>
        <v>9.1180000000000011E-3</v>
      </c>
      <c r="U4" s="426">
        <f>'CONFRONTO DATI STATICI'!Q11</f>
        <v>9.1299999999999992E-3</v>
      </c>
      <c r="V4" s="424">
        <f>'CONFRONTO DATI STATICI'!R11</f>
        <v>0.11666666666666667</v>
      </c>
      <c r="W4" s="410" t="b">
        <f>'CONFRONTO DATI STATICI'!S11</f>
        <v>1</v>
      </c>
      <c r="X4" s="424">
        <f>'CONFRONTO DATI STATICI'!T11</f>
        <v>6.6665679038682294E-3</v>
      </c>
      <c r="Y4" s="408" t="b">
        <f>'CONFRONTO DATI STATICI'!U11</f>
        <v>0</v>
      </c>
      <c r="Z4" s="402" t="b">
        <f>'CONFRONTO DATI STATICI'!V11</f>
        <v>0</v>
      </c>
      <c r="AA4" s="621"/>
      <c r="AB4" s="623"/>
      <c r="AC4" s="414" t="str">
        <f>'CONFRONTO DATI STATICI'!W11</f>
        <v>Trave 3</v>
      </c>
      <c r="AD4" s="412">
        <f>'CONFRONTO DATI STATICI'!X11</f>
        <v>6.6806000000000004E-2</v>
      </c>
      <c r="AE4" s="406">
        <f>'CONFRONTO DATI STATICI'!Y11</f>
        <v>9.5179E-2</v>
      </c>
      <c r="AF4" s="412">
        <f>'CONFRONTO DATI STATICI'!Z11</f>
        <v>6.6835999999999993E-2</v>
      </c>
      <c r="AG4" s="406">
        <f>'CONFRONTO DATI STATICI'!AA11</f>
        <v>9.1180000000000011E-3</v>
      </c>
      <c r="AH4" s="412">
        <f>'CONFRONTO DATI STATICI'!AB11</f>
        <v>9.1299999999999992E-3</v>
      </c>
      <c r="AI4" s="406">
        <f>'CONFRONTO DATI STATICI'!AC11</f>
        <v>0.11666666666666667</v>
      </c>
      <c r="AJ4" s="410" t="b">
        <f>'CONFRONTO DATI STATICI'!AD11</f>
        <v>1</v>
      </c>
      <c r="AK4" s="406">
        <f>'CONFRONTO DATI STATICI'!AE11</f>
        <v>6.6665679038682294E-3</v>
      </c>
      <c r="AL4" s="408" t="b">
        <f>'CONFRONTO DATI STATICI'!AF11</f>
        <v>0</v>
      </c>
      <c r="AM4" s="402" t="b">
        <f>'CONFRONTO DATI STATICI'!AG11</f>
        <v>0</v>
      </c>
      <c r="AN4" s="621"/>
      <c r="AO4" s="623"/>
      <c r="AP4" s="414" t="str">
        <f>'CONFRONTO DATI STATICI'!A40</f>
        <v>Trave 3</v>
      </c>
      <c r="AQ4" s="412">
        <f>'CONFRONTO DATI STATICI'!B40</f>
        <v>6.8806000000000006E-2</v>
      </c>
      <c r="AR4" s="406">
        <f>'CONFRONTO DATI STATICI'!C40</f>
        <v>9.7179000000000001E-2</v>
      </c>
      <c r="AS4" s="412">
        <f>'CONFRONTO DATI STATICI'!D40</f>
        <v>6.8835999999999994E-2</v>
      </c>
      <c r="AT4" s="406">
        <f>'CONFRONTO DATI STATICI'!E40</f>
        <v>1.5117999999999999E-2</v>
      </c>
      <c r="AU4" s="412">
        <f>'CONFRONTO DATI STATICI'!F40</f>
        <v>1.5130000000000001E-2</v>
      </c>
      <c r="AV4" s="406">
        <f>'CONFRONTO DATI STATICI'!G40</f>
        <v>0.11666666666666667</v>
      </c>
      <c r="AW4" s="410" t="b">
        <f>'CONFRONTO DATI STATICI'!H40</f>
        <v>1</v>
      </c>
      <c r="AX4" s="406">
        <f>'CONFRONTO DATI STATICI'!I40</f>
        <v>6.6665679038682294E-3</v>
      </c>
      <c r="AY4" s="408" t="b">
        <f>'CONFRONTO DATI STATICI'!J40</f>
        <v>0</v>
      </c>
      <c r="AZ4" s="402" t="b">
        <f>'CONFRONTO DATI STATICI'!K40</f>
        <v>0</v>
      </c>
      <c r="BA4" s="621"/>
      <c r="BB4" s="623"/>
      <c r="BC4" s="414" t="str">
        <f>'CONFRONTO DATI STATICI'!M40</f>
        <v>Trave 3</v>
      </c>
      <c r="BD4" s="412">
        <f>'CONFRONTO DATI STATICI'!N40</f>
        <v>6.7806000000000005E-2</v>
      </c>
      <c r="BE4" s="406">
        <f>'CONFRONTO DATI STATICI'!O40</f>
        <v>9.6179000000000001E-2</v>
      </c>
      <c r="BF4" s="412">
        <f>'CONFRONTO DATI STATICI'!P40</f>
        <v>6.7835999999999994E-2</v>
      </c>
      <c r="BG4" s="406">
        <f>'CONFRONTO DATI STATICI'!Q40</f>
        <v>1.0117999999999999E-2</v>
      </c>
      <c r="BH4" s="412">
        <f>'CONFRONTO DATI STATICI'!R40</f>
        <v>1.013E-2</v>
      </c>
      <c r="BI4" s="406">
        <f>'CONFRONTO DATI STATICI'!S40</f>
        <v>0.11666666666666667</v>
      </c>
      <c r="BJ4" s="410" t="b">
        <f>'CONFRONTO DATI STATICI'!T40</f>
        <v>1</v>
      </c>
      <c r="BK4" s="406">
        <f>'CONFRONTO DATI STATICI'!U40</f>
        <v>6.6665679038682294E-3</v>
      </c>
      <c r="BL4" s="408" t="b">
        <f>'CONFRONTO DATI STATICI'!V40</f>
        <v>0</v>
      </c>
      <c r="BM4" s="402" t="b">
        <f>'CONFRONTO DATI STATICI'!W40</f>
        <v>0</v>
      </c>
      <c r="BN4" s="621"/>
      <c r="BO4" s="623"/>
      <c r="BP4" s="414" t="str">
        <f>'CONFRONTO DATI STATICI'!Y40</f>
        <v>Trave 3</v>
      </c>
      <c r="BQ4" s="412">
        <f>'CONFRONTO DATI STATICI'!Z40</f>
        <v>6.6806000000000004E-2</v>
      </c>
      <c r="BR4" s="406">
        <f>'CONFRONTO DATI STATICI'!AA40</f>
        <v>9.5179E-2</v>
      </c>
      <c r="BS4" s="412">
        <f>'CONFRONTO DATI STATICI'!AB40</f>
        <v>6.6835999999999993E-2</v>
      </c>
      <c r="BT4" s="406">
        <f>'CONFRONTO DATI STATICI'!AC40</f>
        <v>9.1179999999999976E-3</v>
      </c>
      <c r="BU4" s="412">
        <f>'CONFRONTO DATI STATICI'!AD40</f>
        <v>9.1299999999999992E-3</v>
      </c>
      <c r="BV4" s="406">
        <f>'CONFRONTO DATI STATICI'!AE40</f>
        <v>0.11666666666666667</v>
      </c>
      <c r="BW4" s="410" t="b">
        <f>'CONFRONTO DATI STATICI'!AF40</f>
        <v>1</v>
      </c>
      <c r="BX4" s="406">
        <f>'CONFRONTO DATI STATICI'!AG40</f>
        <v>6.6665679038682294E-3</v>
      </c>
      <c r="BY4" s="408" t="b">
        <f>'CONFRONTO DATI STATICI'!AH40</f>
        <v>0</v>
      </c>
      <c r="BZ4" s="402" t="b">
        <f>'CONFRONTO DATI STATICI'!AI40</f>
        <v>0</v>
      </c>
      <c r="CB4" s="621"/>
      <c r="CC4" s="623"/>
      <c r="CD4" s="414" t="str">
        <f>'CONFRONTO DATI STATICI'!AM11</f>
        <v>Trave 3</v>
      </c>
      <c r="CE4" s="412">
        <f>'CONFRONTO DATI STATICI'!AN11</f>
        <v>0.06</v>
      </c>
      <c r="CF4" s="406">
        <f>'CONFRONTO DATI STATICI'!AO11</f>
        <v>8.5000000000000006E-2</v>
      </c>
      <c r="CG4" s="412">
        <f>'CONFRONTO DATI STATICI'!AP11</f>
        <v>6.0999999999999999E-2</v>
      </c>
      <c r="CH4" s="406">
        <f>'CONFRONTO DATI STATICI'!AQ11</f>
        <v>8.9999999999999993E-3</v>
      </c>
      <c r="CI4" s="412">
        <f>'CONFRONTO DATI STATICI'!AR11</f>
        <v>9.1000000000000004E-3</v>
      </c>
      <c r="CJ4" s="406">
        <f>'CONFRONTO DATI STATICI'!AS11</f>
        <v>0.11666666666666667</v>
      </c>
      <c r="CK4" s="410" t="b">
        <f>'CONFRONTO DATI STATICI'!AT11</f>
        <v>1</v>
      </c>
      <c r="CL4" s="406">
        <f>'CONFRONTO DATI STATICI'!AU11</f>
        <v>6.6665679038682294E-3</v>
      </c>
      <c r="CM4" s="408" t="b">
        <f>'CONFRONTO DATI STATICI'!AV11</f>
        <v>0</v>
      </c>
      <c r="CN4" s="402" t="b">
        <f>'CONFRONTO DATI STATICI'!AW11</f>
        <v>0</v>
      </c>
      <c r="CO4" s="621"/>
      <c r="CP4" s="623"/>
      <c r="CQ4" s="414" t="str">
        <f>'CONFRONTO DATI STATICI'!AY11</f>
        <v>Trave 3</v>
      </c>
      <c r="CR4" s="412">
        <f>'CONFRONTO DATI STATICI'!AZ11</f>
        <v>6.2E-2</v>
      </c>
      <c r="CS4" s="406">
        <f>'CONFRONTO DATI STATICI'!BA11</f>
        <v>8.6999999999999994E-2</v>
      </c>
      <c r="CT4" s="412">
        <f>'CONFRONTO DATI STATICI'!BB11</f>
        <v>6.2E-2</v>
      </c>
      <c r="CU4" s="406">
        <f>'CONFRONTO DATI STATICI'!BC11</f>
        <v>9.4000000000000004E-3</v>
      </c>
      <c r="CV4" s="412">
        <f>'CONFRONTO DATI STATICI'!BD11</f>
        <v>9.2999999999999992E-3</v>
      </c>
      <c r="CW4" s="406">
        <f>'CONFRONTO DATI STATICI'!BE11</f>
        <v>0.11666666666666667</v>
      </c>
      <c r="CX4" s="410" t="b">
        <f>'CONFRONTO DATI STATICI'!BF11</f>
        <v>1</v>
      </c>
      <c r="CY4" s="406">
        <f>'CONFRONTO DATI STATICI'!BG11</f>
        <v>6.6665679038682294E-3</v>
      </c>
      <c r="CZ4" s="408" t="b">
        <f>'CONFRONTO DATI STATICI'!BH11</f>
        <v>0</v>
      </c>
      <c r="DA4" s="402" t="b">
        <f>'CONFRONTO DATI STATICI'!BI11</f>
        <v>0</v>
      </c>
      <c r="DB4" s="621"/>
      <c r="DC4" s="623"/>
      <c r="DD4" s="414" t="str">
        <f>'CONFRONTO DATI STATICI'!BK11</f>
        <v>Trave 3</v>
      </c>
      <c r="DE4" s="412">
        <f>'CONFRONTO DATI STATICI'!BL11</f>
        <v>5.8999999999999997E-2</v>
      </c>
      <c r="DF4" s="406">
        <f>'CONFRONTO DATI STATICI'!BM11</f>
        <v>8.2000000000000003E-2</v>
      </c>
      <c r="DG4" s="412">
        <f>'CONFRONTO DATI STATICI'!BN11</f>
        <v>5.8000000000000003E-2</v>
      </c>
      <c r="DH4" s="406">
        <f>'CONFRONTO DATI STATICI'!BO11</f>
        <v>8.8999999999999999E-3</v>
      </c>
      <c r="DI4" s="412">
        <f>'CONFRONTO DATI STATICI'!BP11</f>
        <v>8.6E-3</v>
      </c>
      <c r="DJ4" s="406">
        <f>'CONFRONTO DATI STATICI'!BQ11</f>
        <v>0.11666666666666667</v>
      </c>
      <c r="DK4" s="410" t="b">
        <f>'CONFRONTO DATI STATICI'!BR11</f>
        <v>1</v>
      </c>
      <c r="DL4" s="406">
        <f>'CONFRONTO DATI STATICI'!BS11</f>
        <v>6.6665679038682294E-3</v>
      </c>
      <c r="DM4" s="420" t="b">
        <f>'CONFRONTO DATI STATICI'!BT11</f>
        <v>0</v>
      </c>
      <c r="DN4" s="417" t="b">
        <f>'CONFRONTO DATI STATICI'!BU11</f>
        <v>0</v>
      </c>
      <c r="DO4" s="623"/>
      <c r="DP4" s="623"/>
      <c r="DQ4" s="414" t="str">
        <f>'CONFRONTO DATI STATICI'!AM39</f>
        <v>Trave 3</v>
      </c>
      <c r="DR4" s="412">
        <f>'CONFRONTO DATI STATICI'!AN39</f>
        <v>0.06</v>
      </c>
      <c r="DS4" s="406">
        <f>'CONFRONTO DATI STATICI'!AO39</f>
        <v>8.5000000000000006E-2</v>
      </c>
      <c r="DT4" s="412">
        <f>'CONFRONTO DATI STATICI'!AP39</f>
        <v>6.0999999999999999E-2</v>
      </c>
      <c r="DU4" s="406">
        <f>'CONFRONTO DATI STATICI'!AQ39</f>
        <v>8.8999999999999999E-3</v>
      </c>
      <c r="DV4" s="412">
        <f>'CONFRONTO DATI STATICI'!AR39</f>
        <v>9.1999999999999998E-3</v>
      </c>
      <c r="DW4" s="406">
        <f>'CONFRONTO DATI STATICI'!AS39</f>
        <v>0.11666666666666667</v>
      </c>
      <c r="DX4" s="410" t="b">
        <f>'CONFRONTO DATI STATICI'!AT39</f>
        <v>1</v>
      </c>
      <c r="DY4" s="406">
        <f>'CONFRONTO DATI STATICI'!AU39</f>
        <v>6.6665679038682294E-3</v>
      </c>
      <c r="DZ4" s="408" t="b">
        <f>'CONFRONTO DATI STATICI'!AV39</f>
        <v>0</v>
      </c>
      <c r="EA4" s="402" t="b">
        <f>'CONFRONTO DATI STATICI'!AW39</f>
        <v>0</v>
      </c>
      <c r="EB4" s="621"/>
      <c r="EC4" s="623"/>
      <c r="ED4" s="414" t="str">
        <f>'CONFRONTO DATI STATICI'!AY39</f>
        <v>Trave 3</v>
      </c>
      <c r="EE4" s="412">
        <f>'CONFRONTO DATI STATICI'!AZ39</f>
        <v>6.2E-2</v>
      </c>
      <c r="EF4" s="406">
        <f>'CONFRONTO DATI STATICI'!BA39</f>
        <v>8.6999999999999994E-2</v>
      </c>
      <c r="EG4" s="412">
        <f>'CONFRONTO DATI STATICI'!BB39</f>
        <v>6.2E-2</v>
      </c>
      <c r="EH4" s="406">
        <f>'CONFRONTO DATI STATICI'!BC39</f>
        <v>9.4000000000000004E-3</v>
      </c>
      <c r="EI4" s="412">
        <f>'CONFRONTO DATI STATICI'!BD39</f>
        <v>9.4000000000000004E-3</v>
      </c>
      <c r="EJ4" s="406">
        <f>'CONFRONTO DATI STATICI'!BE39</f>
        <v>0.11666666666666667</v>
      </c>
      <c r="EK4" s="410" t="b">
        <f>'CONFRONTO DATI STATICI'!BF39</f>
        <v>1</v>
      </c>
      <c r="EL4" s="406">
        <f>'CONFRONTO DATI STATICI'!BG39</f>
        <v>6.6665679038682294E-3</v>
      </c>
      <c r="EM4" s="408" t="b">
        <f>'CONFRONTO DATI STATICI'!BH39</f>
        <v>0</v>
      </c>
      <c r="EN4" s="402" t="b">
        <f>'CONFRONTO DATI STATICI'!BI39</f>
        <v>0</v>
      </c>
      <c r="EO4" s="621"/>
      <c r="EP4" s="623"/>
      <c r="EQ4" s="414" t="str">
        <f>'CONFRONTO DATI STATICI'!BK39</f>
        <v>Trave 3</v>
      </c>
      <c r="ER4" s="412">
        <f>'CONFRONTO DATI STATICI'!BL39</f>
        <v>5.8999999999999997E-2</v>
      </c>
      <c r="ES4" s="406">
        <f>'CONFRONTO DATI STATICI'!BM39</f>
        <v>8.2000000000000003E-2</v>
      </c>
      <c r="ET4" s="412">
        <f>'CONFRONTO DATI STATICI'!BN39</f>
        <v>5.8000000000000003E-2</v>
      </c>
      <c r="EU4" s="406">
        <f>'CONFRONTO DATI STATICI'!BO39</f>
        <v>8.8999999999999999E-3</v>
      </c>
      <c r="EV4" s="412">
        <f>'CONFRONTO DATI STATICI'!BP39</f>
        <v>8.6E-3</v>
      </c>
      <c r="EW4" s="406">
        <f>'CONFRONTO DATI STATICI'!BQ39</f>
        <v>0.11666666666666667</v>
      </c>
      <c r="EX4" s="410" t="b">
        <f>'CONFRONTO DATI STATICI'!BR39</f>
        <v>1</v>
      </c>
      <c r="EY4" s="406">
        <f>'CONFRONTO DATI STATICI'!BS39</f>
        <v>6.6665679038682294E-3</v>
      </c>
      <c r="EZ4" s="408" t="b">
        <f>'CONFRONTO DATI STATICI'!BT39</f>
        <v>0</v>
      </c>
      <c r="FA4" s="402" t="b">
        <f>'CONFRONTO DATI STATICI'!BU39</f>
        <v>0</v>
      </c>
    </row>
    <row r="5" spans="1:157" ht="16" x14ac:dyDescent="0.2">
      <c r="A5" s="619"/>
      <c r="B5" s="616"/>
      <c r="C5" s="398" t="str">
        <f>'CONFRONTO DATI STATICI'!A12</f>
        <v>Trave 4</v>
      </c>
      <c r="D5" s="426">
        <f>'CONFRONTO DATI STATICI'!B12</f>
        <v>6.6539000000000001E-2</v>
      </c>
      <c r="E5" s="424">
        <f>'CONFRONTO DATI STATICI'!C12</f>
        <v>9.4355999999999995E-2</v>
      </c>
      <c r="F5" s="426">
        <f>'CONFRONTO DATI STATICI'!D12</f>
        <v>6.6560999999999995E-2</v>
      </c>
      <c r="G5" s="424">
        <f>'CONFRONTO DATI STATICI'!E12</f>
        <v>9.9319999999999999E-3</v>
      </c>
      <c r="H5" s="426">
        <f>'CONFRONTO DATI STATICI'!F12</f>
        <v>9.9399999999999992E-3</v>
      </c>
      <c r="I5" s="424">
        <f>'CONFRONTO DATI STATICI'!G12</f>
        <v>0.11666666666666667</v>
      </c>
      <c r="J5" s="429" t="b">
        <f>'CONFRONTO DATI STATICI'!H12</f>
        <v>1</v>
      </c>
      <c r="K5" s="427">
        <f>'CONFRONTO DATI STATICI'!I12</f>
        <v>6.6665679038682294E-3</v>
      </c>
      <c r="L5" s="420" t="b">
        <f>'CONFRONTO DATI STATICI'!J12</f>
        <v>0</v>
      </c>
      <c r="M5" s="417" t="b">
        <f>'CONFRONTO DATI STATICI'!K12</f>
        <v>0</v>
      </c>
      <c r="N5" s="619"/>
      <c r="O5" s="616"/>
      <c r="P5" s="398" t="str">
        <f>'CONFRONTO DATI STATICI'!L12</f>
        <v>Trave 4</v>
      </c>
      <c r="Q5" s="426">
        <f>'CONFRONTO DATI STATICI'!M12</f>
        <v>6.5539E-2</v>
      </c>
      <c r="R5" s="424">
        <f>'CONFRONTO DATI STATICI'!N12</f>
        <v>9.3355999999999995E-2</v>
      </c>
      <c r="S5" s="426">
        <f>'CONFRONTO DATI STATICI'!O12</f>
        <v>6.5560999999999994E-2</v>
      </c>
      <c r="T5" s="424">
        <f>'CONFRONTO DATI STATICI'!P12</f>
        <v>8.931999999999999E-3</v>
      </c>
      <c r="U5" s="426">
        <f>'CONFRONTO DATI STATICI'!Q12</f>
        <v>8.94E-3</v>
      </c>
      <c r="V5" s="424">
        <f>'CONFRONTO DATI STATICI'!R12</f>
        <v>0.11666666666666667</v>
      </c>
      <c r="W5" s="410" t="b">
        <f>'CONFRONTO DATI STATICI'!S12</f>
        <v>1</v>
      </c>
      <c r="X5" s="424">
        <f>'CONFRONTO DATI STATICI'!T12</f>
        <v>6.6665679038682294E-3</v>
      </c>
      <c r="Y5" s="408" t="b">
        <f>'CONFRONTO DATI STATICI'!U12</f>
        <v>0</v>
      </c>
      <c r="Z5" s="402" t="b">
        <f>'CONFRONTO DATI STATICI'!V12</f>
        <v>0</v>
      </c>
      <c r="AA5" s="621"/>
      <c r="AB5" s="623"/>
      <c r="AC5" s="414" t="str">
        <f>'CONFRONTO DATI STATICI'!W12</f>
        <v>Trave 4</v>
      </c>
      <c r="AD5" s="412">
        <f>'CONFRONTO DATI STATICI'!X12</f>
        <v>6.5539E-2</v>
      </c>
      <c r="AE5" s="406">
        <f>'CONFRONTO DATI STATICI'!Y12</f>
        <v>9.3355999999999995E-2</v>
      </c>
      <c r="AF5" s="412">
        <f>'CONFRONTO DATI STATICI'!Z12</f>
        <v>6.5560999999999994E-2</v>
      </c>
      <c r="AG5" s="406">
        <f>'CONFRONTO DATI STATICI'!AA12</f>
        <v>8.931999999999999E-3</v>
      </c>
      <c r="AH5" s="412">
        <f>'CONFRONTO DATI STATICI'!AB12</f>
        <v>8.94E-3</v>
      </c>
      <c r="AI5" s="406">
        <f>'CONFRONTO DATI STATICI'!AC12</f>
        <v>0.11666666666666667</v>
      </c>
      <c r="AJ5" s="410" t="b">
        <f>'CONFRONTO DATI STATICI'!AD12</f>
        <v>1</v>
      </c>
      <c r="AK5" s="406">
        <f>'CONFRONTO DATI STATICI'!AE12</f>
        <v>6.6665679038682294E-3</v>
      </c>
      <c r="AL5" s="408" t="b">
        <f>'CONFRONTO DATI STATICI'!AF12</f>
        <v>0</v>
      </c>
      <c r="AM5" s="402" t="b">
        <f>'CONFRONTO DATI STATICI'!AG12</f>
        <v>0</v>
      </c>
      <c r="AN5" s="621"/>
      <c r="AO5" s="623"/>
      <c r="AP5" s="414" t="str">
        <f>'CONFRONTO DATI STATICI'!A41</f>
        <v>Trave 4</v>
      </c>
      <c r="AQ5" s="412">
        <f>'CONFRONTO DATI STATICI'!B41</f>
        <v>6.7539000000000002E-2</v>
      </c>
      <c r="AR5" s="406">
        <f>'CONFRONTO DATI STATICI'!C41</f>
        <v>9.5355999999999996E-2</v>
      </c>
      <c r="AS5" s="412">
        <f>'CONFRONTO DATI STATICI'!D41</f>
        <v>6.7560999999999996E-2</v>
      </c>
      <c r="AT5" s="406">
        <f>'CONFRONTO DATI STATICI'!E41</f>
        <v>1.4932000000000001E-2</v>
      </c>
      <c r="AU5" s="412">
        <f>'CONFRONTO DATI STATICI'!F41</f>
        <v>1.4939999999999998E-2</v>
      </c>
      <c r="AV5" s="406">
        <f>'CONFRONTO DATI STATICI'!G41</f>
        <v>0.11666666666666667</v>
      </c>
      <c r="AW5" s="410" t="b">
        <f>'CONFRONTO DATI STATICI'!H41</f>
        <v>1</v>
      </c>
      <c r="AX5" s="406">
        <f>'CONFRONTO DATI STATICI'!I41</f>
        <v>6.6665679038682294E-3</v>
      </c>
      <c r="AY5" s="408" t="b">
        <f>'CONFRONTO DATI STATICI'!J41</f>
        <v>0</v>
      </c>
      <c r="AZ5" s="402" t="b">
        <f>'CONFRONTO DATI STATICI'!K41</f>
        <v>0</v>
      </c>
      <c r="BA5" s="621"/>
      <c r="BB5" s="623"/>
      <c r="BC5" s="414" t="str">
        <f>'CONFRONTO DATI STATICI'!M41</f>
        <v>Trave 4</v>
      </c>
      <c r="BD5" s="412">
        <f>'CONFRONTO DATI STATICI'!N41</f>
        <v>6.6539000000000001E-2</v>
      </c>
      <c r="BE5" s="406">
        <f>'CONFRONTO DATI STATICI'!O41</f>
        <v>9.4355999999999995E-2</v>
      </c>
      <c r="BF5" s="412">
        <f>'CONFRONTO DATI STATICI'!P41</f>
        <v>6.6560999999999995E-2</v>
      </c>
      <c r="BG5" s="406">
        <f>'CONFRONTO DATI STATICI'!Q41</f>
        <v>9.9319999999999999E-3</v>
      </c>
      <c r="BH5" s="412">
        <f>'CONFRONTO DATI STATICI'!R41</f>
        <v>9.9399999999999974E-3</v>
      </c>
      <c r="BI5" s="406">
        <f>'CONFRONTO DATI STATICI'!S41</f>
        <v>0.11666666666666667</v>
      </c>
      <c r="BJ5" s="410" t="b">
        <f>'CONFRONTO DATI STATICI'!T41</f>
        <v>1</v>
      </c>
      <c r="BK5" s="406">
        <f>'CONFRONTO DATI STATICI'!U41</f>
        <v>6.6665679038682294E-3</v>
      </c>
      <c r="BL5" s="408" t="b">
        <f>'CONFRONTO DATI STATICI'!V41</f>
        <v>0</v>
      </c>
      <c r="BM5" s="402" t="b">
        <f>'CONFRONTO DATI STATICI'!W41</f>
        <v>0</v>
      </c>
      <c r="BN5" s="621"/>
      <c r="BO5" s="623"/>
      <c r="BP5" s="414" t="str">
        <f>'CONFRONTO DATI STATICI'!Y41</f>
        <v>Trave 4</v>
      </c>
      <c r="BQ5" s="412">
        <f>'CONFRONTO DATI STATICI'!Z41</f>
        <v>6.5539E-2</v>
      </c>
      <c r="BR5" s="406">
        <f>'CONFRONTO DATI STATICI'!AA41</f>
        <v>9.3355999999999995E-2</v>
      </c>
      <c r="BS5" s="412">
        <f>'CONFRONTO DATI STATICI'!AB41</f>
        <v>6.5560999999999994E-2</v>
      </c>
      <c r="BT5" s="406">
        <f>'CONFRONTO DATI STATICI'!AC41</f>
        <v>8.931999999999999E-3</v>
      </c>
      <c r="BU5" s="412">
        <f>'CONFRONTO DATI STATICI'!AD41</f>
        <v>8.9399999999999966E-3</v>
      </c>
      <c r="BV5" s="406">
        <f>'CONFRONTO DATI STATICI'!AE41</f>
        <v>0.11666666666666667</v>
      </c>
      <c r="BW5" s="410" t="b">
        <f>'CONFRONTO DATI STATICI'!AF41</f>
        <v>1</v>
      </c>
      <c r="BX5" s="406">
        <f>'CONFRONTO DATI STATICI'!AG41</f>
        <v>6.6665679038682294E-3</v>
      </c>
      <c r="BY5" s="408" t="b">
        <f>'CONFRONTO DATI STATICI'!AH41</f>
        <v>0</v>
      </c>
      <c r="BZ5" s="402" t="b">
        <f>'CONFRONTO DATI STATICI'!AI41</f>
        <v>0</v>
      </c>
      <c r="CB5" s="621"/>
      <c r="CC5" s="623"/>
      <c r="CD5" s="414" t="str">
        <f>'CONFRONTO DATI STATICI'!AM12</f>
        <v>Trave 4</v>
      </c>
      <c r="CE5" s="412">
        <f>'CONFRONTO DATI STATICI'!AN12</f>
        <v>5.7000000000000002E-2</v>
      </c>
      <c r="CF5" s="406">
        <f>'CONFRONTO DATI STATICI'!AO12</f>
        <v>8.1000000000000003E-2</v>
      </c>
      <c r="CG5" s="412">
        <f>'CONFRONTO DATI STATICI'!AP12</f>
        <v>5.8000000000000003E-2</v>
      </c>
      <c r="CH5" s="406">
        <f>'CONFRONTO DATI STATICI'!AQ12</f>
        <v>8.6999999999999994E-3</v>
      </c>
      <c r="CI5" s="412">
        <f>'CONFRONTO DATI STATICI'!AR12</f>
        <v>8.8000000000000005E-3</v>
      </c>
      <c r="CJ5" s="406">
        <f>'CONFRONTO DATI STATICI'!AS12</f>
        <v>0.11666666666666667</v>
      </c>
      <c r="CK5" s="410" t="b">
        <f>'CONFRONTO DATI STATICI'!AT12</f>
        <v>1</v>
      </c>
      <c r="CL5" s="406">
        <f>'CONFRONTO DATI STATICI'!AU12</f>
        <v>6.6665679038682294E-3</v>
      </c>
      <c r="CM5" s="408" t="b">
        <f>'CONFRONTO DATI STATICI'!AV12</f>
        <v>0</v>
      </c>
      <c r="CN5" s="402" t="b">
        <f>'CONFRONTO DATI STATICI'!AW12</f>
        <v>0</v>
      </c>
      <c r="CO5" s="621"/>
      <c r="CP5" s="623"/>
      <c r="CQ5" s="414" t="str">
        <f>'CONFRONTO DATI STATICI'!AY12</f>
        <v>Trave 4</v>
      </c>
      <c r="CR5" s="412">
        <f>'CONFRONTO DATI STATICI'!AZ12</f>
        <v>0.06</v>
      </c>
      <c r="CS5" s="406">
        <f>'CONFRONTO DATI STATICI'!BA12</f>
        <v>8.3000000000000004E-2</v>
      </c>
      <c r="CT5" s="412">
        <f>'CONFRONTO DATI STATICI'!BB12</f>
        <v>0.06</v>
      </c>
      <c r="CU5" s="406">
        <f>'CONFRONTO DATI STATICI'!BC12</f>
        <v>8.9999999999999993E-3</v>
      </c>
      <c r="CV5" s="412">
        <f>'CONFRONTO DATI STATICI'!BD12</f>
        <v>8.8999999999999999E-3</v>
      </c>
      <c r="CW5" s="406">
        <f>'CONFRONTO DATI STATICI'!BE12</f>
        <v>0.11666666666666667</v>
      </c>
      <c r="CX5" s="410" t="b">
        <f>'CONFRONTO DATI STATICI'!BF12</f>
        <v>1</v>
      </c>
      <c r="CY5" s="406">
        <f>'CONFRONTO DATI STATICI'!BG12</f>
        <v>6.6665679038682294E-3</v>
      </c>
      <c r="CZ5" s="408" t="b">
        <f>'CONFRONTO DATI STATICI'!BH12</f>
        <v>0</v>
      </c>
      <c r="DA5" s="402" t="b">
        <f>'CONFRONTO DATI STATICI'!BI12</f>
        <v>0</v>
      </c>
      <c r="DB5" s="621"/>
      <c r="DC5" s="623"/>
      <c r="DD5" s="414" t="str">
        <f>'CONFRONTO DATI STATICI'!BK12</f>
        <v>Trave 4</v>
      </c>
      <c r="DE5" s="412">
        <f>'CONFRONTO DATI STATICI'!BL12</f>
        <v>5.7000000000000002E-2</v>
      </c>
      <c r="DF5" s="406">
        <f>'CONFRONTO DATI STATICI'!BM12</f>
        <v>7.9000000000000001E-2</v>
      </c>
      <c r="DG5" s="412">
        <f>'CONFRONTO DATI STATICI'!BN12</f>
        <v>5.6000000000000001E-2</v>
      </c>
      <c r="DH5" s="406">
        <f>'CONFRONTO DATI STATICI'!BO12</f>
        <v>8.6E-3</v>
      </c>
      <c r="DI5" s="412">
        <f>'CONFRONTO DATI STATICI'!BP12</f>
        <v>8.3000000000000001E-3</v>
      </c>
      <c r="DJ5" s="406">
        <f>'CONFRONTO DATI STATICI'!BQ12</f>
        <v>0.11666666666666667</v>
      </c>
      <c r="DK5" s="410" t="b">
        <f>'CONFRONTO DATI STATICI'!BR12</f>
        <v>1</v>
      </c>
      <c r="DL5" s="406">
        <f>'CONFRONTO DATI STATICI'!BS12</f>
        <v>6.6665679038682294E-3</v>
      </c>
      <c r="DM5" s="420" t="b">
        <f>'CONFRONTO DATI STATICI'!BT12</f>
        <v>0</v>
      </c>
      <c r="DN5" s="417" t="b">
        <f>'CONFRONTO DATI STATICI'!BU12</f>
        <v>0</v>
      </c>
      <c r="DO5" s="623"/>
      <c r="DP5" s="623"/>
      <c r="DQ5" s="414" t="str">
        <f>'CONFRONTO DATI STATICI'!AM40</f>
        <v>Trave 4</v>
      </c>
      <c r="DR5" s="412">
        <f>'CONFRONTO DATI STATICI'!AN40</f>
        <v>5.7000000000000002E-2</v>
      </c>
      <c r="DS5" s="406">
        <f>'CONFRONTO DATI STATICI'!AO40</f>
        <v>8.1000000000000003E-2</v>
      </c>
      <c r="DT5" s="412">
        <f>'CONFRONTO DATI STATICI'!AP40</f>
        <v>5.8000000000000003E-2</v>
      </c>
      <c r="DU5" s="406">
        <f>'CONFRONTO DATI STATICI'!AQ40</f>
        <v>8.6E-3</v>
      </c>
      <c r="DV5" s="412">
        <f>'CONFRONTO DATI STATICI'!AR40</f>
        <v>8.8000000000000005E-3</v>
      </c>
      <c r="DW5" s="406">
        <f>'CONFRONTO DATI STATICI'!AS40</f>
        <v>0.11666666666666667</v>
      </c>
      <c r="DX5" s="410" t="b">
        <f>'CONFRONTO DATI STATICI'!AT40</f>
        <v>1</v>
      </c>
      <c r="DY5" s="406">
        <f>'CONFRONTO DATI STATICI'!AU40</f>
        <v>6.6665679038682294E-3</v>
      </c>
      <c r="DZ5" s="408" t="b">
        <f>'CONFRONTO DATI STATICI'!AV40</f>
        <v>0</v>
      </c>
      <c r="EA5" s="402" t="b">
        <f>'CONFRONTO DATI STATICI'!AW40</f>
        <v>0</v>
      </c>
      <c r="EB5" s="621"/>
      <c r="EC5" s="623"/>
      <c r="ED5" s="414" t="str">
        <f>'CONFRONTO DATI STATICI'!AY40</f>
        <v>Trave 4</v>
      </c>
      <c r="EE5" s="412">
        <f>'CONFRONTO DATI STATICI'!AZ40</f>
        <v>5.8999999999999997E-2</v>
      </c>
      <c r="EF5" s="406">
        <f>'CONFRONTO DATI STATICI'!BA40</f>
        <v>8.3000000000000004E-2</v>
      </c>
      <c r="EG5" s="412">
        <f>'CONFRONTO DATI STATICI'!BB40</f>
        <v>5.8999999999999997E-2</v>
      </c>
      <c r="EH5" s="406">
        <f>'CONFRONTO DATI STATICI'!BC40</f>
        <v>8.9999999999999993E-3</v>
      </c>
      <c r="EI5" s="412">
        <f>'CONFRONTO DATI STATICI'!BD40</f>
        <v>8.8999999999999999E-3</v>
      </c>
      <c r="EJ5" s="406">
        <f>'CONFRONTO DATI STATICI'!BE40</f>
        <v>0.11666666666666667</v>
      </c>
      <c r="EK5" s="410" t="b">
        <f>'CONFRONTO DATI STATICI'!BF40</f>
        <v>1</v>
      </c>
      <c r="EL5" s="406">
        <f>'CONFRONTO DATI STATICI'!BG40</f>
        <v>6.6665679038682294E-3</v>
      </c>
      <c r="EM5" s="408" t="b">
        <f>'CONFRONTO DATI STATICI'!BH40</f>
        <v>0</v>
      </c>
      <c r="EN5" s="402" t="b">
        <f>'CONFRONTO DATI STATICI'!BI40</f>
        <v>0</v>
      </c>
      <c r="EO5" s="621"/>
      <c r="EP5" s="623"/>
      <c r="EQ5" s="414" t="str">
        <f>'CONFRONTO DATI STATICI'!BK40</f>
        <v>Trave 4</v>
      </c>
      <c r="ER5" s="412">
        <f>'CONFRONTO DATI STATICI'!BL40</f>
        <v>5.7000000000000002E-2</v>
      </c>
      <c r="ES5" s="406">
        <f>'CONFRONTO DATI STATICI'!BM40</f>
        <v>7.9000000000000001E-2</v>
      </c>
      <c r="ET5" s="412">
        <f>'CONFRONTO DATI STATICI'!BN40</f>
        <v>5.6000000000000001E-2</v>
      </c>
      <c r="EU5" s="406">
        <f>'CONFRONTO DATI STATICI'!BO40</f>
        <v>8.6E-3</v>
      </c>
      <c r="EV5" s="412">
        <f>'CONFRONTO DATI STATICI'!BP40</f>
        <v>8.3000000000000001E-3</v>
      </c>
      <c r="EW5" s="406">
        <f>'CONFRONTO DATI STATICI'!BQ40</f>
        <v>0.11666666666666667</v>
      </c>
      <c r="EX5" s="410" t="b">
        <f>'CONFRONTO DATI STATICI'!BR40</f>
        <v>1</v>
      </c>
      <c r="EY5" s="406">
        <f>'CONFRONTO DATI STATICI'!BS40</f>
        <v>6.6665679038682294E-3</v>
      </c>
      <c r="EZ5" s="408" t="b">
        <f>'CONFRONTO DATI STATICI'!BT40</f>
        <v>0</v>
      </c>
      <c r="FA5" s="402" t="b">
        <f>'CONFRONTO DATI STATICI'!BU40</f>
        <v>0</v>
      </c>
    </row>
    <row r="6" spans="1:157" ht="16" x14ac:dyDescent="0.2">
      <c r="A6" s="619"/>
      <c r="B6" s="616"/>
      <c r="C6" s="398" t="str">
        <f>'CONFRONTO DATI STATICI'!A13</f>
        <v>Trave 5</v>
      </c>
      <c r="D6" s="426">
        <f>'CONFRONTO DATI STATICI'!B13</f>
        <v>6.5197000000000005E-2</v>
      </c>
      <c r="E6" s="424">
        <f>'CONFRONTO DATI STATICI'!C13</f>
        <v>9.2453999999999995E-2</v>
      </c>
      <c r="F6" s="426">
        <f>'CONFRONTO DATI STATICI'!D13</f>
        <v>6.5212000000000006E-2</v>
      </c>
      <c r="G6" s="424">
        <f>'CONFRONTO DATI STATICI'!E13</f>
        <v>9.7330000000000003E-3</v>
      </c>
      <c r="H6" s="426">
        <f>'CONFRONTO DATI STATICI'!F13</f>
        <v>9.7389999999999994E-3</v>
      </c>
      <c r="I6" s="424">
        <f>'CONFRONTO DATI STATICI'!G13</f>
        <v>0.11666666666666667</v>
      </c>
      <c r="J6" s="429" t="b">
        <f>'CONFRONTO DATI STATICI'!H13</f>
        <v>1</v>
      </c>
      <c r="K6" s="427">
        <f>'CONFRONTO DATI STATICI'!I13</f>
        <v>6.6665679038682294E-3</v>
      </c>
      <c r="L6" s="420" t="b">
        <f>'CONFRONTO DATI STATICI'!J13</f>
        <v>0</v>
      </c>
      <c r="M6" s="417" t="b">
        <f>'CONFRONTO DATI STATICI'!K13</f>
        <v>0</v>
      </c>
      <c r="N6" s="619"/>
      <c r="O6" s="616"/>
      <c r="P6" s="398" t="str">
        <f>'CONFRONTO DATI STATICI'!L13</f>
        <v>Trave 5</v>
      </c>
      <c r="Q6" s="426">
        <f>'CONFRONTO DATI STATICI'!M13</f>
        <v>6.4197000000000004E-2</v>
      </c>
      <c r="R6" s="424">
        <f>'CONFRONTO DATI STATICI'!N13</f>
        <v>9.1453999999999994E-2</v>
      </c>
      <c r="S6" s="426">
        <f>'CONFRONTO DATI STATICI'!O13</f>
        <v>6.4212000000000005E-2</v>
      </c>
      <c r="T6" s="424">
        <f>'CONFRONTO DATI STATICI'!P13</f>
        <v>8.7330000000000012E-3</v>
      </c>
      <c r="U6" s="426">
        <f>'CONFRONTO DATI STATICI'!Q13</f>
        <v>8.7390000000000002E-3</v>
      </c>
      <c r="V6" s="424">
        <f>'CONFRONTO DATI STATICI'!R13</f>
        <v>0.11666666666666667</v>
      </c>
      <c r="W6" s="410" t="b">
        <f>'CONFRONTO DATI STATICI'!S13</f>
        <v>1</v>
      </c>
      <c r="X6" s="424">
        <f>'CONFRONTO DATI STATICI'!T13</f>
        <v>6.6665679038682294E-3</v>
      </c>
      <c r="Y6" s="408" t="b">
        <f>'CONFRONTO DATI STATICI'!U13</f>
        <v>0</v>
      </c>
      <c r="Z6" s="402" t="b">
        <f>'CONFRONTO DATI STATICI'!V13</f>
        <v>0</v>
      </c>
      <c r="AA6" s="621"/>
      <c r="AB6" s="623"/>
      <c r="AC6" s="414" t="str">
        <f>'CONFRONTO DATI STATICI'!W13</f>
        <v>Trave 5</v>
      </c>
      <c r="AD6" s="412">
        <f>'CONFRONTO DATI STATICI'!X13</f>
        <v>6.4197000000000004E-2</v>
      </c>
      <c r="AE6" s="406">
        <f>'CONFRONTO DATI STATICI'!Y13</f>
        <v>9.1453999999999994E-2</v>
      </c>
      <c r="AF6" s="412">
        <f>'CONFRONTO DATI STATICI'!Z13</f>
        <v>6.4212000000000005E-2</v>
      </c>
      <c r="AG6" s="406">
        <f>'CONFRONTO DATI STATICI'!AA13</f>
        <v>8.7330000000000012E-3</v>
      </c>
      <c r="AH6" s="412">
        <f>'CONFRONTO DATI STATICI'!AB13</f>
        <v>8.7390000000000002E-3</v>
      </c>
      <c r="AI6" s="406">
        <f>'CONFRONTO DATI STATICI'!AC13</f>
        <v>0.11666666666666667</v>
      </c>
      <c r="AJ6" s="410" t="b">
        <f>'CONFRONTO DATI STATICI'!AD13</f>
        <v>1</v>
      </c>
      <c r="AK6" s="406">
        <f>'CONFRONTO DATI STATICI'!AE13</f>
        <v>6.6665679038682294E-3</v>
      </c>
      <c r="AL6" s="408" t="b">
        <f>'CONFRONTO DATI STATICI'!AF13</f>
        <v>0</v>
      </c>
      <c r="AM6" s="402" t="b">
        <f>'CONFRONTO DATI STATICI'!AG13</f>
        <v>0</v>
      </c>
      <c r="AN6" s="621"/>
      <c r="AO6" s="623"/>
      <c r="AP6" s="414" t="str">
        <f>'CONFRONTO DATI STATICI'!A42</f>
        <v>Trave 5</v>
      </c>
      <c r="AQ6" s="412">
        <f>'CONFRONTO DATI STATICI'!B42</f>
        <v>6.6197000000000006E-2</v>
      </c>
      <c r="AR6" s="406">
        <f>'CONFRONTO DATI STATICI'!C42</f>
        <v>9.3453999999999995E-2</v>
      </c>
      <c r="AS6" s="412">
        <f>'CONFRONTO DATI STATICI'!D42</f>
        <v>6.6212000000000007E-2</v>
      </c>
      <c r="AT6" s="406">
        <f>'CONFRONTO DATI STATICI'!E42</f>
        <v>1.4733E-2</v>
      </c>
      <c r="AU6" s="412">
        <f>'CONFRONTO DATI STATICI'!F42</f>
        <v>1.4738999999999999E-2</v>
      </c>
      <c r="AV6" s="406">
        <f>'CONFRONTO DATI STATICI'!G42</f>
        <v>0.11666666666666667</v>
      </c>
      <c r="AW6" s="410" t="b">
        <f>'CONFRONTO DATI STATICI'!H42</f>
        <v>1</v>
      </c>
      <c r="AX6" s="406">
        <f>'CONFRONTO DATI STATICI'!I42</f>
        <v>6.6665679038682294E-3</v>
      </c>
      <c r="AY6" s="408" t="b">
        <f>'CONFRONTO DATI STATICI'!J42</f>
        <v>0</v>
      </c>
      <c r="AZ6" s="402" t="b">
        <f>'CONFRONTO DATI STATICI'!K42</f>
        <v>0</v>
      </c>
      <c r="BA6" s="621"/>
      <c r="BB6" s="623"/>
      <c r="BC6" s="414" t="str">
        <f>'CONFRONTO DATI STATICI'!M42</f>
        <v>Trave 5</v>
      </c>
      <c r="BD6" s="412">
        <f>'CONFRONTO DATI STATICI'!N42</f>
        <v>6.5197000000000005E-2</v>
      </c>
      <c r="BE6" s="406">
        <f>'CONFRONTO DATI STATICI'!O42</f>
        <v>9.2453999999999995E-2</v>
      </c>
      <c r="BF6" s="412">
        <f>'CONFRONTO DATI STATICI'!P42</f>
        <v>6.5212000000000006E-2</v>
      </c>
      <c r="BG6" s="406">
        <f>'CONFRONTO DATI STATICI'!Q42</f>
        <v>9.7329999999999986E-3</v>
      </c>
      <c r="BH6" s="412">
        <f>'CONFRONTO DATI STATICI'!R42</f>
        <v>9.7389999999999977E-3</v>
      </c>
      <c r="BI6" s="406">
        <f>'CONFRONTO DATI STATICI'!S42</f>
        <v>0.11666666666666667</v>
      </c>
      <c r="BJ6" s="410" t="b">
        <f>'CONFRONTO DATI STATICI'!T42</f>
        <v>1</v>
      </c>
      <c r="BK6" s="406">
        <f>'CONFRONTO DATI STATICI'!U42</f>
        <v>6.6665679038682294E-3</v>
      </c>
      <c r="BL6" s="408" t="b">
        <f>'CONFRONTO DATI STATICI'!V42</f>
        <v>0</v>
      </c>
      <c r="BM6" s="402" t="b">
        <f>'CONFRONTO DATI STATICI'!W42</f>
        <v>0</v>
      </c>
      <c r="BN6" s="621"/>
      <c r="BO6" s="623"/>
      <c r="BP6" s="414" t="str">
        <f>'CONFRONTO DATI STATICI'!Y42</f>
        <v>Trave 5</v>
      </c>
      <c r="BQ6" s="412">
        <f>'CONFRONTO DATI STATICI'!Z42</f>
        <v>6.4197000000000004E-2</v>
      </c>
      <c r="BR6" s="406">
        <f>'CONFRONTO DATI STATICI'!AA42</f>
        <v>9.1453999999999994E-2</v>
      </c>
      <c r="BS6" s="412">
        <f>'CONFRONTO DATI STATICI'!AB42</f>
        <v>6.4212000000000005E-2</v>
      </c>
      <c r="BT6" s="406">
        <f>'CONFRONTO DATI STATICI'!AC42</f>
        <v>8.7329999999999977E-3</v>
      </c>
      <c r="BU6" s="412">
        <f>'CONFRONTO DATI STATICI'!AD42</f>
        <v>8.7389999999999968E-3</v>
      </c>
      <c r="BV6" s="406">
        <f>'CONFRONTO DATI STATICI'!AE42</f>
        <v>0.11666666666666667</v>
      </c>
      <c r="BW6" s="410" t="b">
        <f>'CONFRONTO DATI STATICI'!AF42</f>
        <v>1</v>
      </c>
      <c r="BX6" s="406">
        <f>'CONFRONTO DATI STATICI'!AG42</f>
        <v>6.6665679038682294E-3</v>
      </c>
      <c r="BY6" s="408" t="b">
        <f>'CONFRONTO DATI STATICI'!AH42</f>
        <v>0</v>
      </c>
      <c r="BZ6" s="402" t="b">
        <f>'CONFRONTO DATI STATICI'!AI42</f>
        <v>0</v>
      </c>
      <c r="CB6" s="621"/>
      <c r="CC6" s="623"/>
      <c r="CD6" s="414" t="str">
        <f>'CONFRONTO DATI STATICI'!AM13</f>
        <v>Trave 5</v>
      </c>
      <c r="CE6" s="412">
        <f>'CONFRONTO DATI STATICI'!AN13</f>
        <v>5.5E-2</v>
      </c>
      <c r="CF6" s="406">
        <f>'CONFRONTO DATI STATICI'!AO13</f>
        <v>7.8E-2</v>
      </c>
      <c r="CG6" s="412">
        <f>'CONFRONTO DATI STATICI'!AP13</f>
        <v>5.5E-2</v>
      </c>
      <c r="CH6" s="406">
        <f>'CONFRONTO DATI STATICI'!AQ13</f>
        <v>8.5000000000000006E-3</v>
      </c>
      <c r="CI6" s="412">
        <f>'CONFRONTO DATI STATICI'!AR13</f>
        <v>8.3999999999999995E-3</v>
      </c>
      <c r="CJ6" s="406">
        <f>'CONFRONTO DATI STATICI'!AS13</f>
        <v>0.11666666666666667</v>
      </c>
      <c r="CK6" s="410" t="b">
        <f>'CONFRONTO DATI STATICI'!AT13</f>
        <v>1</v>
      </c>
      <c r="CL6" s="406">
        <f>'CONFRONTO DATI STATICI'!AU13</f>
        <v>6.6665679038682294E-3</v>
      </c>
      <c r="CM6" s="408" t="b">
        <f>'CONFRONTO DATI STATICI'!AV13</f>
        <v>0</v>
      </c>
      <c r="CN6" s="402" t="b">
        <f>'CONFRONTO DATI STATICI'!AW13</f>
        <v>0</v>
      </c>
      <c r="CO6" s="621"/>
      <c r="CP6" s="623"/>
      <c r="CQ6" s="414" t="str">
        <f>'CONFRONTO DATI STATICI'!AY13</f>
        <v>Trave 5</v>
      </c>
      <c r="CR6" s="412">
        <f>'CONFRONTO DATI STATICI'!AZ13</f>
        <v>5.7000000000000002E-2</v>
      </c>
      <c r="CS6" s="406">
        <f>'CONFRONTO DATI STATICI'!BA13</f>
        <v>7.9000000000000001E-2</v>
      </c>
      <c r="CT6" s="412">
        <f>'CONFRONTO DATI STATICI'!BB13</f>
        <v>5.7000000000000002E-2</v>
      </c>
      <c r="CU6" s="406">
        <f>'CONFRONTO DATI STATICI'!BC13</f>
        <v>8.5000000000000006E-3</v>
      </c>
      <c r="CV6" s="412">
        <f>'CONFRONTO DATI STATICI'!BD13</f>
        <v>8.5000000000000006E-3</v>
      </c>
      <c r="CW6" s="406">
        <f>'CONFRONTO DATI STATICI'!BE13</f>
        <v>0.11666666666666667</v>
      </c>
      <c r="CX6" s="410" t="b">
        <f>'CONFRONTO DATI STATICI'!BF13</f>
        <v>1</v>
      </c>
      <c r="CY6" s="406">
        <f>'CONFRONTO DATI STATICI'!BG13</f>
        <v>6.6665679038682294E-3</v>
      </c>
      <c r="CZ6" s="408" t="b">
        <f>'CONFRONTO DATI STATICI'!BH13</f>
        <v>0</v>
      </c>
      <c r="DA6" s="402" t="b">
        <f>'CONFRONTO DATI STATICI'!BI13</f>
        <v>0</v>
      </c>
      <c r="DB6" s="621"/>
      <c r="DC6" s="623"/>
      <c r="DD6" s="414" t="str">
        <f>'CONFRONTO DATI STATICI'!BK13</f>
        <v>Trave 5</v>
      </c>
      <c r="DE6" s="412">
        <f>'CONFRONTO DATI STATICI'!BL13</f>
        <v>5.3999999999999999E-2</v>
      </c>
      <c r="DF6" s="406">
        <f>'CONFRONTO DATI STATICI'!BM13</f>
        <v>7.5999999999999998E-2</v>
      </c>
      <c r="DG6" s="412">
        <f>'CONFRONTO DATI STATICI'!BN13</f>
        <v>5.2999999999999999E-2</v>
      </c>
      <c r="DH6" s="406">
        <f>'CONFRONTO DATI STATICI'!BO13</f>
        <v>8.2000000000000007E-3</v>
      </c>
      <c r="DI6" s="412">
        <f>'CONFRONTO DATI STATICI'!BP13</f>
        <v>8.0000000000000002E-3</v>
      </c>
      <c r="DJ6" s="406">
        <f>'CONFRONTO DATI STATICI'!BQ13</f>
        <v>0.11666666666666667</v>
      </c>
      <c r="DK6" s="410" t="b">
        <f>'CONFRONTO DATI STATICI'!BR13</f>
        <v>1</v>
      </c>
      <c r="DL6" s="406">
        <f>'CONFRONTO DATI STATICI'!BS13</f>
        <v>6.6665679038682294E-3</v>
      </c>
      <c r="DM6" s="420" t="b">
        <f>'CONFRONTO DATI STATICI'!BT13</f>
        <v>0</v>
      </c>
      <c r="DN6" s="417" t="b">
        <f>'CONFRONTO DATI STATICI'!BU13</f>
        <v>0</v>
      </c>
      <c r="DO6" s="623"/>
      <c r="DP6" s="623"/>
      <c r="DQ6" s="414" t="str">
        <f>'CONFRONTO DATI STATICI'!AM41</f>
        <v>Trave 5</v>
      </c>
      <c r="DR6" s="412">
        <f>'CONFRONTO DATI STATICI'!AN41</f>
        <v>5.5E-2</v>
      </c>
      <c r="DS6" s="406">
        <f>'CONFRONTO DATI STATICI'!AO41</f>
        <v>7.8E-2</v>
      </c>
      <c r="DT6" s="412">
        <f>'CONFRONTO DATI STATICI'!AP41</f>
        <v>5.6000000000000001E-2</v>
      </c>
      <c r="DU6" s="406">
        <f>'CONFRONTO DATI STATICI'!AQ41</f>
        <v>8.2000000000000007E-3</v>
      </c>
      <c r="DV6" s="412">
        <f>'CONFRONTO DATI STATICI'!AR41</f>
        <v>8.3999999999999995E-3</v>
      </c>
      <c r="DW6" s="406">
        <f>'CONFRONTO DATI STATICI'!AS41</f>
        <v>0.11666666666666667</v>
      </c>
      <c r="DX6" s="410" t="b">
        <f>'CONFRONTO DATI STATICI'!AT41</f>
        <v>1</v>
      </c>
      <c r="DY6" s="406">
        <f>'CONFRONTO DATI STATICI'!AU41</f>
        <v>6.6665679038682294E-3</v>
      </c>
      <c r="DZ6" s="408" t="b">
        <f>'CONFRONTO DATI STATICI'!AV41</f>
        <v>0</v>
      </c>
      <c r="EA6" s="402" t="b">
        <f>'CONFRONTO DATI STATICI'!AW41</f>
        <v>0</v>
      </c>
      <c r="EB6" s="621"/>
      <c r="EC6" s="623"/>
      <c r="ED6" s="414" t="str">
        <f>'CONFRONTO DATI STATICI'!AY41</f>
        <v>Trave 5</v>
      </c>
      <c r="EE6" s="412">
        <f>'CONFRONTO DATI STATICI'!AZ41</f>
        <v>5.7000000000000002E-2</v>
      </c>
      <c r="EF6" s="406">
        <f>'CONFRONTO DATI STATICI'!BA41</f>
        <v>7.9000000000000001E-2</v>
      </c>
      <c r="EG6" s="412">
        <f>'CONFRONTO DATI STATICI'!BB41</f>
        <v>5.6000000000000001E-2</v>
      </c>
      <c r="EH6" s="406">
        <f>'CONFRONTO DATI STATICI'!BC41</f>
        <v>8.5000000000000006E-3</v>
      </c>
      <c r="EI6" s="412">
        <f>'CONFRONTO DATI STATICI'!BD41</f>
        <v>8.5000000000000006E-3</v>
      </c>
      <c r="EJ6" s="406">
        <f>'CONFRONTO DATI STATICI'!BE41</f>
        <v>0.11666666666666667</v>
      </c>
      <c r="EK6" s="410" t="b">
        <f>'CONFRONTO DATI STATICI'!BF41</f>
        <v>1</v>
      </c>
      <c r="EL6" s="406">
        <f>'CONFRONTO DATI STATICI'!BG41</f>
        <v>6.6665679038682294E-3</v>
      </c>
      <c r="EM6" s="408" t="b">
        <f>'CONFRONTO DATI STATICI'!BH41</f>
        <v>0</v>
      </c>
      <c r="EN6" s="402" t="b">
        <f>'CONFRONTO DATI STATICI'!BI41</f>
        <v>0</v>
      </c>
      <c r="EO6" s="621"/>
      <c r="EP6" s="623"/>
      <c r="EQ6" s="414" t="str">
        <f>'CONFRONTO DATI STATICI'!BK41</f>
        <v>Trave 5</v>
      </c>
      <c r="ER6" s="412">
        <f>'CONFRONTO DATI STATICI'!BL41</f>
        <v>5.3999999999999999E-2</v>
      </c>
      <c r="ES6" s="406">
        <f>'CONFRONTO DATI STATICI'!BM41</f>
        <v>7.5999999999999998E-2</v>
      </c>
      <c r="ET6" s="412">
        <f>'CONFRONTO DATI STATICI'!BN41</f>
        <v>5.2999999999999999E-2</v>
      </c>
      <c r="EU6" s="406">
        <f>'CONFRONTO DATI STATICI'!BO41</f>
        <v>8.2000000000000007E-3</v>
      </c>
      <c r="EV6" s="412">
        <f>'CONFRONTO DATI STATICI'!BP41</f>
        <v>8.0999999999999996E-3</v>
      </c>
      <c r="EW6" s="406">
        <f>'CONFRONTO DATI STATICI'!BQ41</f>
        <v>0.11666666666666667</v>
      </c>
      <c r="EX6" s="410" t="b">
        <f>'CONFRONTO DATI STATICI'!BR41</f>
        <v>1</v>
      </c>
      <c r="EY6" s="406">
        <f>'CONFRONTO DATI STATICI'!BS41</f>
        <v>6.6665679038682294E-3</v>
      </c>
      <c r="EZ6" s="408" t="b">
        <f>'CONFRONTO DATI STATICI'!BT41</f>
        <v>0</v>
      </c>
      <c r="FA6" s="402" t="b">
        <f>'CONFRONTO DATI STATICI'!BU41</f>
        <v>0</v>
      </c>
    </row>
    <row r="7" spans="1:157" ht="16" x14ac:dyDescent="0.2">
      <c r="A7" s="619"/>
      <c r="B7" s="616"/>
      <c r="C7" s="398" t="str">
        <f>'CONFRONTO DATI STATICI'!A14</f>
        <v>Trave 6</v>
      </c>
      <c r="D7" s="426">
        <f>'CONFRONTO DATI STATICI'!B14</f>
        <v>6.3766000000000003E-2</v>
      </c>
      <c r="E7" s="424">
        <f>'CONFRONTO DATI STATICI'!C14</f>
        <v>9.0430999999999997E-2</v>
      </c>
      <c r="F7" s="426">
        <f>'CONFRONTO DATI STATICI'!D14</f>
        <v>6.3773999999999997E-2</v>
      </c>
      <c r="G7" s="424">
        <f>'CONFRONTO DATI STATICI'!E14</f>
        <v>9.5209999999999999E-3</v>
      </c>
      <c r="H7" s="426">
        <f>'CONFRONTO DATI STATICI'!F14</f>
        <v>9.5250000000000005E-3</v>
      </c>
      <c r="I7" s="424">
        <f>'CONFRONTO DATI STATICI'!G14</f>
        <v>0.11666666666666667</v>
      </c>
      <c r="J7" s="429" t="b">
        <f>'CONFRONTO DATI STATICI'!H14</f>
        <v>1</v>
      </c>
      <c r="K7" s="427">
        <f>'CONFRONTO DATI STATICI'!I14</f>
        <v>6.6665679038682294E-3</v>
      </c>
      <c r="L7" s="420" t="b">
        <f>'CONFRONTO DATI STATICI'!J14</f>
        <v>0</v>
      </c>
      <c r="M7" s="417" t="b">
        <f>'CONFRONTO DATI STATICI'!K14</f>
        <v>0</v>
      </c>
      <c r="N7" s="619"/>
      <c r="O7" s="616"/>
      <c r="P7" s="398" t="str">
        <f>'CONFRONTO DATI STATICI'!L14</f>
        <v>Trave 6</v>
      </c>
      <c r="Q7" s="426">
        <f>'CONFRONTO DATI STATICI'!M14</f>
        <v>6.2766000000000002E-2</v>
      </c>
      <c r="R7" s="424">
        <f>'CONFRONTO DATI STATICI'!N14</f>
        <v>8.9430999999999997E-2</v>
      </c>
      <c r="S7" s="426">
        <f>'CONFRONTO DATI STATICI'!O14</f>
        <v>6.2773999999999996E-2</v>
      </c>
      <c r="T7" s="424">
        <f>'CONFRONTO DATI STATICI'!P14</f>
        <v>8.5210000000000008E-3</v>
      </c>
      <c r="U7" s="426">
        <f>'CONFRONTO DATI STATICI'!Q14</f>
        <v>8.5250000000000013E-3</v>
      </c>
      <c r="V7" s="424">
        <f>'CONFRONTO DATI STATICI'!R14</f>
        <v>0.11666666666666667</v>
      </c>
      <c r="W7" s="410" t="b">
        <f>'CONFRONTO DATI STATICI'!S14</f>
        <v>1</v>
      </c>
      <c r="X7" s="424">
        <f>'CONFRONTO DATI STATICI'!T14</f>
        <v>6.6665679038682294E-3</v>
      </c>
      <c r="Y7" s="408" t="b">
        <f>'CONFRONTO DATI STATICI'!U14</f>
        <v>0</v>
      </c>
      <c r="Z7" s="402" t="b">
        <f>'CONFRONTO DATI STATICI'!V14</f>
        <v>0</v>
      </c>
      <c r="AA7" s="621"/>
      <c r="AB7" s="623"/>
      <c r="AC7" s="414" t="str">
        <f>'CONFRONTO DATI STATICI'!W14</f>
        <v>Trave 6</v>
      </c>
      <c r="AD7" s="412">
        <f>'CONFRONTO DATI STATICI'!X14</f>
        <v>6.2766000000000002E-2</v>
      </c>
      <c r="AE7" s="406">
        <f>'CONFRONTO DATI STATICI'!Y14</f>
        <v>8.9430999999999997E-2</v>
      </c>
      <c r="AF7" s="412">
        <f>'CONFRONTO DATI STATICI'!Z14</f>
        <v>6.2773999999999996E-2</v>
      </c>
      <c r="AG7" s="406">
        <f>'CONFRONTO DATI STATICI'!AA14</f>
        <v>8.5210000000000008E-3</v>
      </c>
      <c r="AH7" s="412">
        <f>'CONFRONTO DATI STATICI'!AB14</f>
        <v>8.5250000000000013E-3</v>
      </c>
      <c r="AI7" s="406">
        <f>'CONFRONTO DATI STATICI'!AC14</f>
        <v>0.11666666666666667</v>
      </c>
      <c r="AJ7" s="410" t="b">
        <f>'CONFRONTO DATI STATICI'!AD14</f>
        <v>1</v>
      </c>
      <c r="AK7" s="406">
        <f>'CONFRONTO DATI STATICI'!AE14</f>
        <v>6.6665679038682294E-3</v>
      </c>
      <c r="AL7" s="408" t="b">
        <f>'CONFRONTO DATI STATICI'!AF14</f>
        <v>0</v>
      </c>
      <c r="AM7" s="402" t="b">
        <f>'CONFRONTO DATI STATICI'!AG14</f>
        <v>0</v>
      </c>
      <c r="AN7" s="621"/>
      <c r="AO7" s="623"/>
      <c r="AP7" s="414" t="str">
        <f>'CONFRONTO DATI STATICI'!A43</f>
        <v>Trave 6</v>
      </c>
      <c r="AQ7" s="412">
        <f>'CONFRONTO DATI STATICI'!B43</f>
        <v>6.4766000000000004E-2</v>
      </c>
      <c r="AR7" s="406">
        <f>'CONFRONTO DATI STATICI'!C43</f>
        <v>9.1430999999999998E-2</v>
      </c>
      <c r="AS7" s="412">
        <f>'CONFRONTO DATI STATICI'!D43</f>
        <v>6.4773999999999998E-2</v>
      </c>
      <c r="AT7" s="406">
        <f>'CONFRONTO DATI STATICI'!E43</f>
        <v>1.4520999999999999E-2</v>
      </c>
      <c r="AU7" s="412">
        <f>'CONFRONTO DATI STATICI'!F43</f>
        <v>1.4525E-2</v>
      </c>
      <c r="AV7" s="406">
        <f>'CONFRONTO DATI STATICI'!G43</f>
        <v>0.11666666666666667</v>
      </c>
      <c r="AW7" s="410" t="b">
        <f>'CONFRONTO DATI STATICI'!H43</f>
        <v>1</v>
      </c>
      <c r="AX7" s="406">
        <f>'CONFRONTO DATI STATICI'!I43</f>
        <v>6.6665679038682294E-3</v>
      </c>
      <c r="AY7" s="408" t="b">
        <f>'CONFRONTO DATI STATICI'!J43</f>
        <v>0</v>
      </c>
      <c r="AZ7" s="402" t="b">
        <f>'CONFRONTO DATI STATICI'!K43</f>
        <v>0</v>
      </c>
      <c r="BA7" s="621"/>
      <c r="BB7" s="623"/>
      <c r="BC7" s="414" t="str">
        <f>'CONFRONTO DATI STATICI'!M43</f>
        <v>Trave 6</v>
      </c>
      <c r="BD7" s="412">
        <f>'CONFRONTO DATI STATICI'!N43</f>
        <v>6.3766000000000003E-2</v>
      </c>
      <c r="BE7" s="406">
        <f>'CONFRONTO DATI STATICI'!O43</f>
        <v>9.0430999999999997E-2</v>
      </c>
      <c r="BF7" s="412">
        <f>'CONFRONTO DATI STATICI'!P43</f>
        <v>6.3773999999999997E-2</v>
      </c>
      <c r="BG7" s="406">
        <f>'CONFRONTO DATI STATICI'!Q43</f>
        <v>9.5209999999999982E-3</v>
      </c>
      <c r="BH7" s="412">
        <f>'CONFRONTO DATI STATICI'!R43</f>
        <v>9.5249999999999987E-3</v>
      </c>
      <c r="BI7" s="406">
        <f>'CONFRONTO DATI STATICI'!S43</f>
        <v>0.11666666666666667</v>
      </c>
      <c r="BJ7" s="410" t="b">
        <f>'CONFRONTO DATI STATICI'!T43</f>
        <v>1</v>
      </c>
      <c r="BK7" s="406">
        <f>'CONFRONTO DATI STATICI'!U43</f>
        <v>6.6665679038682294E-3</v>
      </c>
      <c r="BL7" s="408" t="b">
        <f>'CONFRONTO DATI STATICI'!V43</f>
        <v>0</v>
      </c>
      <c r="BM7" s="402" t="b">
        <f>'CONFRONTO DATI STATICI'!W43</f>
        <v>0</v>
      </c>
      <c r="BN7" s="621"/>
      <c r="BO7" s="623"/>
      <c r="BP7" s="414" t="str">
        <f>'CONFRONTO DATI STATICI'!Y43</f>
        <v>Trave 6</v>
      </c>
      <c r="BQ7" s="412">
        <f>'CONFRONTO DATI STATICI'!Z43</f>
        <v>6.2766000000000002E-2</v>
      </c>
      <c r="BR7" s="406">
        <f>'CONFRONTO DATI STATICI'!AA43</f>
        <v>8.9430999999999997E-2</v>
      </c>
      <c r="BS7" s="412">
        <f>'CONFRONTO DATI STATICI'!AB43</f>
        <v>6.2773999999999996E-2</v>
      </c>
      <c r="BT7" s="406">
        <f>'CONFRONTO DATI STATICI'!AC43</f>
        <v>8.5209999999999973E-3</v>
      </c>
      <c r="BU7" s="412">
        <f>'CONFRONTO DATI STATICI'!AD43</f>
        <v>8.5249999999999979E-3</v>
      </c>
      <c r="BV7" s="406">
        <f>'CONFRONTO DATI STATICI'!AE43</f>
        <v>0.11666666666666667</v>
      </c>
      <c r="BW7" s="410" t="b">
        <f>'CONFRONTO DATI STATICI'!AF43</f>
        <v>1</v>
      </c>
      <c r="BX7" s="406">
        <f>'CONFRONTO DATI STATICI'!AG43</f>
        <v>6.6665679038682294E-3</v>
      </c>
      <c r="BY7" s="408" t="b">
        <f>'CONFRONTO DATI STATICI'!AH43</f>
        <v>0</v>
      </c>
      <c r="BZ7" s="402" t="b">
        <f>'CONFRONTO DATI STATICI'!AI43</f>
        <v>0</v>
      </c>
      <c r="CB7" s="621"/>
      <c r="CC7" s="623"/>
      <c r="CD7" s="414" t="str">
        <f>'CONFRONTO DATI STATICI'!AM14</f>
        <v>Trave 6</v>
      </c>
      <c r="CE7" s="412">
        <f>'CONFRONTO DATI STATICI'!AN14</f>
        <v>5.1999999999999998E-2</v>
      </c>
      <c r="CF7" s="406">
        <f>'CONFRONTO DATI STATICI'!AO14</f>
        <v>7.3999999999999996E-2</v>
      </c>
      <c r="CG7" s="412">
        <f>'CONFRONTO DATI STATICI'!AP14</f>
        <v>5.2999999999999999E-2</v>
      </c>
      <c r="CH7" s="406">
        <f>'CONFRONTO DATI STATICI'!AQ14</f>
        <v>7.9000000000000008E-3</v>
      </c>
      <c r="CI7" s="412">
        <f>'CONFRONTO DATI STATICI'!AR14</f>
        <v>8.0000000000000002E-3</v>
      </c>
      <c r="CJ7" s="406">
        <f>'CONFRONTO DATI STATICI'!AS14</f>
        <v>0.11666666666666667</v>
      </c>
      <c r="CK7" s="410" t="b">
        <f>'CONFRONTO DATI STATICI'!AT14</f>
        <v>1</v>
      </c>
      <c r="CL7" s="406">
        <f>'CONFRONTO DATI STATICI'!AU14</f>
        <v>6.6665679038682294E-3</v>
      </c>
      <c r="CM7" s="408" t="b">
        <f>'CONFRONTO DATI STATICI'!AV14</f>
        <v>0</v>
      </c>
      <c r="CN7" s="402" t="b">
        <f>'CONFRONTO DATI STATICI'!AW14</f>
        <v>0</v>
      </c>
      <c r="CO7" s="621"/>
      <c r="CP7" s="623"/>
      <c r="CQ7" s="414" t="str">
        <f>'CONFRONTO DATI STATICI'!AY14</f>
        <v>Trave 6</v>
      </c>
      <c r="CR7" s="412">
        <f>'CONFRONTO DATI STATICI'!AZ14</f>
        <v>5.3999999999999999E-2</v>
      </c>
      <c r="CS7" s="406">
        <f>'CONFRONTO DATI STATICI'!BA14</f>
        <v>7.4999999999999997E-2</v>
      </c>
      <c r="CT7" s="412">
        <f>'CONFRONTO DATI STATICI'!BB14</f>
        <v>5.3999999999999999E-2</v>
      </c>
      <c r="CU7" s="406">
        <f>'CONFRONTO DATI STATICI'!BC14</f>
        <v>8.0999999999999996E-3</v>
      </c>
      <c r="CV7" s="412">
        <f>'CONFRONTO DATI STATICI'!BD14</f>
        <v>8.0000000000000002E-3</v>
      </c>
      <c r="CW7" s="406">
        <f>'CONFRONTO DATI STATICI'!BE14</f>
        <v>0.11666666666666667</v>
      </c>
      <c r="CX7" s="410" t="b">
        <f>'CONFRONTO DATI STATICI'!BF14</f>
        <v>1</v>
      </c>
      <c r="CY7" s="406">
        <f>'CONFRONTO DATI STATICI'!BG14</f>
        <v>6.6665679038682294E-3</v>
      </c>
      <c r="CZ7" s="408" t="b">
        <f>'CONFRONTO DATI STATICI'!BH14</f>
        <v>0</v>
      </c>
      <c r="DA7" s="402" t="b">
        <f>'CONFRONTO DATI STATICI'!BI14</f>
        <v>0</v>
      </c>
      <c r="DB7" s="621"/>
      <c r="DC7" s="623"/>
      <c r="DD7" s="414" t="str">
        <f>'CONFRONTO DATI STATICI'!BK14</f>
        <v>Trave 6</v>
      </c>
      <c r="DE7" s="412">
        <f>'CONFRONTO DATI STATICI'!BL14</f>
        <v>5.1999999999999998E-2</v>
      </c>
      <c r="DF7" s="406">
        <f>'CONFRONTO DATI STATICI'!BM14</f>
        <v>7.1999999999999995E-2</v>
      </c>
      <c r="DG7" s="412">
        <f>'CONFRONTO DATI STATICI'!BN14</f>
        <v>5.0999999999999997E-2</v>
      </c>
      <c r="DH7" s="406">
        <f>'CONFRONTO DATI STATICI'!BO14</f>
        <v>7.7999999999999996E-3</v>
      </c>
      <c r="DI7" s="412">
        <f>'CONFRONTO DATI STATICI'!BP14</f>
        <v>7.7000000000000002E-3</v>
      </c>
      <c r="DJ7" s="406">
        <f>'CONFRONTO DATI STATICI'!BQ14</f>
        <v>0.11666666666666667</v>
      </c>
      <c r="DK7" s="410" t="b">
        <f>'CONFRONTO DATI STATICI'!BR14</f>
        <v>1</v>
      </c>
      <c r="DL7" s="406">
        <f>'CONFRONTO DATI STATICI'!BS14</f>
        <v>6.6665679038682294E-3</v>
      </c>
      <c r="DM7" s="420" t="b">
        <f>'CONFRONTO DATI STATICI'!BT14</f>
        <v>0</v>
      </c>
      <c r="DN7" s="417" t="b">
        <f>'CONFRONTO DATI STATICI'!BU14</f>
        <v>0</v>
      </c>
      <c r="DO7" s="623"/>
      <c r="DP7" s="623"/>
      <c r="DQ7" s="414" t="str">
        <f>'CONFRONTO DATI STATICI'!AM42</f>
        <v>Trave 6</v>
      </c>
      <c r="DR7" s="412">
        <f>'CONFRONTO DATI STATICI'!AN42</f>
        <v>5.1999999999999998E-2</v>
      </c>
      <c r="DS7" s="406">
        <f>'CONFRONTO DATI STATICI'!AO42</f>
        <v>7.3999999999999996E-2</v>
      </c>
      <c r="DT7" s="412">
        <f>'CONFRONTO DATI STATICI'!AP42</f>
        <v>5.2999999999999999E-2</v>
      </c>
      <c r="DU7" s="406">
        <f>'CONFRONTO DATI STATICI'!AQ42</f>
        <v>7.9000000000000008E-3</v>
      </c>
      <c r="DV7" s="412">
        <f>'CONFRONTO DATI STATICI'!AR42</f>
        <v>8.0000000000000002E-3</v>
      </c>
      <c r="DW7" s="406">
        <f>'CONFRONTO DATI STATICI'!AS42</f>
        <v>0.11666666666666667</v>
      </c>
      <c r="DX7" s="410" t="b">
        <f>'CONFRONTO DATI STATICI'!AT42</f>
        <v>1</v>
      </c>
      <c r="DY7" s="406">
        <f>'CONFRONTO DATI STATICI'!AU42</f>
        <v>6.6665679038682294E-3</v>
      </c>
      <c r="DZ7" s="408" t="b">
        <f>'CONFRONTO DATI STATICI'!AV42</f>
        <v>0</v>
      </c>
      <c r="EA7" s="402" t="b">
        <f>'CONFRONTO DATI STATICI'!AW42</f>
        <v>0</v>
      </c>
      <c r="EB7" s="621"/>
      <c r="EC7" s="623"/>
      <c r="ED7" s="414" t="str">
        <f>'CONFRONTO DATI STATICI'!AY42</f>
        <v>Trave 6</v>
      </c>
      <c r="EE7" s="412">
        <f>'CONFRONTO DATI STATICI'!AZ42</f>
        <v>5.3999999999999999E-2</v>
      </c>
      <c r="EF7" s="406">
        <f>'CONFRONTO DATI STATICI'!BA42</f>
        <v>7.4999999999999997E-2</v>
      </c>
      <c r="EG7" s="412">
        <f>'CONFRONTO DATI STATICI'!BB42</f>
        <v>5.2999999999999999E-2</v>
      </c>
      <c r="EH7" s="406">
        <f>'CONFRONTO DATI STATICI'!BC42</f>
        <v>8.0999999999999996E-3</v>
      </c>
      <c r="EI7" s="412">
        <f>'CONFRONTO DATI STATICI'!BD42</f>
        <v>8.0000000000000002E-3</v>
      </c>
      <c r="EJ7" s="406">
        <f>'CONFRONTO DATI STATICI'!BE42</f>
        <v>0.11666666666666667</v>
      </c>
      <c r="EK7" s="410" t="b">
        <f>'CONFRONTO DATI STATICI'!BF42</f>
        <v>1</v>
      </c>
      <c r="EL7" s="406">
        <f>'CONFRONTO DATI STATICI'!BG42</f>
        <v>6.6665679038682294E-3</v>
      </c>
      <c r="EM7" s="408" t="b">
        <f>'CONFRONTO DATI STATICI'!BH42</f>
        <v>0</v>
      </c>
      <c r="EN7" s="402" t="b">
        <f>'CONFRONTO DATI STATICI'!BI42</f>
        <v>0</v>
      </c>
      <c r="EO7" s="621"/>
      <c r="EP7" s="623"/>
      <c r="EQ7" s="414" t="str">
        <f>'CONFRONTO DATI STATICI'!BK42</f>
        <v>Trave 6</v>
      </c>
      <c r="ER7" s="412">
        <f>'CONFRONTO DATI STATICI'!BL42</f>
        <v>5.1999999999999998E-2</v>
      </c>
      <c r="ES7" s="406">
        <f>'CONFRONTO DATI STATICI'!BM42</f>
        <v>7.1999999999999995E-2</v>
      </c>
      <c r="ET7" s="412">
        <f>'CONFRONTO DATI STATICI'!BN42</f>
        <v>5.0999999999999997E-2</v>
      </c>
      <c r="EU7" s="406">
        <f>'CONFRONTO DATI STATICI'!BO42</f>
        <v>7.9000000000000008E-3</v>
      </c>
      <c r="EV7" s="412">
        <f>'CONFRONTO DATI STATICI'!BP42</f>
        <v>7.7000000000000002E-3</v>
      </c>
      <c r="EW7" s="406">
        <f>'CONFRONTO DATI STATICI'!BQ42</f>
        <v>0.11666666666666667</v>
      </c>
      <c r="EX7" s="410" t="b">
        <f>'CONFRONTO DATI STATICI'!BR42</f>
        <v>1</v>
      </c>
      <c r="EY7" s="406">
        <f>'CONFRONTO DATI STATICI'!BS42</f>
        <v>6.6665679038682294E-3</v>
      </c>
      <c r="EZ7" s="408" t="b">
        <f>'CONFRONTO DATI STATICI'!BT42</f>
        <v>0</v>
      </c>
      <c r="FA7" s="402" t="b">
        <f>'CONFRONTO DATI STATICI'!BU42</f>
        <v>0</v>
      </c>
    </row>
    <row r="8" spans="1:157" ht="16" x14ac:dyDescent="0.2">
      <c r="A8" s="619"/>
      <c r="B8" s="616"/>
      <c r="C8" s="398" t="str">
        <f>'CONFRONTO DATI STATICI'!A15</f>
        <v>Trave 7</v>
      </c>
      <c r="D8" s="426">
        <f>'CONFRONTO DATI STATICI'!B15</f>
        <v>6.2264E-2</v>
      </c>
      <c r="E8" s="424">
        <f>'CONFRONTO DATI STATICI'!C15</f>
        <v>8.8299000000000002E-2</v>
      </c>
      <c r="F8" s="426">
        <f>'CONFRONTO DATI STATICI'!D15</f>
        <v>6.2264E-2</v>
      </c>
      <c r="G8" s="424">
        <f>'CONFRONTO DATI STATICI'!E15</f>
        <v>9.2999999999999992E-3</v>
      </c>
      <c r="H8" s="426">
        <f>'CONFRONTO DATI STATICI'!F15</f>
        <v>9.3010000000000002E-3</v>
      </c>
      <c r="I8" s="424">
        <f>'CONFRONTO DATI STATICI'!G15</f>
        <v>0.11666666666666667</v>
      </c>
      <c r="J8" s="429" t="b">
        <f>'CONFRONTO DATI STATICI'!H15</f>
        <v>1</v>
      </c>
      <c r="K8" s="427">
        <f>'CONFRONTO DATI STATICI'!I15</f>
        <v>6.6665679038682294E-3</v>
      </c>
      <c r="L8" s="420" t="b">
        <f>'CONFRONTO DATI STATICI'!J15</f>
        <v>0</v>
      </c>
      <c r="M8" s="417" t="b">
        <f>'CONFRONTO DATI STATICI'!K15</f>
        <v>0</v>
      </c>
      <c r="N8" s="619"/>
      <c r="O8" s="616"/>
      <c r="P8" s="398" t="str">
        <f>'CONFRONTO DATI STATICI'!L15</f>
        <v>Trave 7</v>
      </c>
      <c r="Q8" s="426">
        <f>'CONFRONTO DATI STATICI'!M15</f>
        <v>6.1263999999999999E-2</v>
      </c>
      <c r="R8" s="424">
        <f>'CONFRONTO DATI STATICI'!N15</f>
        <v>8.7299000000000002E-2</v>
      </c>
      <c r="S8" s="426">
        <f>'CONFRONTO DATI STATICI'!O15</f>
        <v>6.1263999999999999E-2</v>
      </c>
      <c r="T8" s="424">
        <f>'CONFRONTO DATI STATICI'!P15</f>
        <v>8.2999999999999984E-3</v>
      </c>
      <c r="U8" s="426">
        <f>'CONFRONTO DATI STATICI'!Q15</f>
        <v>8.3009999999999994E-3</v>
      </c>
      <c r="V8" s="424">
        <f>'CONFRONTO DATI STATICI'!R15</f>
        <v>0.11666666666666667</v>
      </c>
      <c r="W8" s="410" t="b">
        <f>'CONFRONTO DATI STATICI'!S15</f>
        <v>1</v>
      </c>
      <c r="X8" s="424">
        <f>'CONFRONTO DATI STATICI'!T15</f>
        <v>6.6665679038682294E-3</v>
      </c>
      <c r="Y8" s="408" t="b">
        <f>'CONFRONTO DATI STATICI'!U15</f>
        <v>0</v>
      </c>
      <c r="Z8" s="402" t="b">
        <f>'CONFRONTO DATI STATICI'!V15</f>
        <v>0</v>
      </c>
      <c r="AA8" s="621"/>
      <c r="AB8" s="623"/>
      <c r="AC8" s="414" t="str">
        <f>'CONFRONTO DATI STATICI'!W15</f>
        <v>Trave 7</v>
      </c>
      <c r="AD8" s="412">
        <f>'CONFRONTO DATI STATICI'!X15</f>
        <v>6.1263999999999999E-2</v>
      </c>
      <c r="AE8" s="406">
        <f>'CONFRONTO DATI STATICI'!Y15</f>
        <v>8.7299000000000002E-2</v>
      </c>
      <c r="AF8" s="412">
        <f>'CONFRONTO DATI STATICI'!Z15</f>
        <v>6.1263999999999999E-2</v>
      </c>
      <c r="AG8" s="406">
        <f>'CONFRONTO DATI STATICI'!AA15</f>
        <v>8.2999999999999984E-3</v>
      </c>
      <c r="AH8" s="412">
        <f>'CONFRONTO DATI STATICI'!AB15</f>
        <v>8.3009999999999994E-3</v>
      </c>
      <c r="AI8" s="406">
        <f>'CONFRONTO DATI STATICI'!AC15</f>
        <v>0.11666666666666667</v>
      </c>
      <c r="AJ8" s="410" t="b">
        <f>'CONFRONTO DATI STATICI'!AD15</f>
        <v>1</v>
      </c>
      <c r="AK8" s="406">
        <f>'CONFRONTO DATI STATICI'!AE15</f>
        <v>6.6665679038682294E-3</v>
      </c>
      <c r="AL8" s="408" t="b">
        <f>'CONFRONTO DATI STATICI'!AF15</f>
        <v>0</v>
      </c>
      <c r="AM8" s="402" t="b">
        <f>'CONFRONTO DATI STATICI'!AG15</f>
        <v>0</v>
      </c>
      <c r="AN8" s="621"/>
      <c r="AO8" s="623"/>
      <c r="AP8" s="414" t="str">
        <f>'CONFRONTO DATI STATICI'!A44</f>
        <v>Trave 7</v>
      </c>
      <c r="AQ8" s="412">
        <f>'CONFRONTO DATI STATICI'!B44</f>
        <v>6.3264000000000001E-2</v>
      </c>
      <c r="AR8" s="406">
        <f>'CONFRONTO DATI STATICI'!C44</f>
        <v>8.9299000000000003E-2</v>
      </c>
      <c r="AS8" s="412">
        <f>'CONFRONTO DATI STATICI'!D44</f>
        <v>6.3264000000000001E-2</v>
      </c>
      <c r="AT8" s="406">
        <f>'CONFRONTO DATI STATICI'!E44</f>
        <v>1.43E-2</v>
      </c>
      <c r="AU8" s="412">
        <f>'CONFRONTO DATI STATICI'!F44</f>
        <v>1.4301000000000001E-2</v>
      </c>
      <c r="AV8" s="406">
        <f>'CONFRONTO DATI STATICI'!G44</f>
        <v>0.11666666666666667</v>
      </c>
      <c r="AW8" s="410" t="b">
        <f>'CONFRONTO DATI STATICI'!H44</f>
        <v>1</v>
      </c>
      <c r="AX8" s="406">
        <f>'CONFRONTO DATI STATICI'!I44</f>
        <v>6.6665679038682294E-3</v>
      </c>
      <c r="AY8" s="408" t="b">
        <f>'CONFRONTO DATI STATICI'!J44</f>
        <v>0</v>
      </c>
      <c r="AZ8" s="402" t="b">
        <f>'CONFRONTO DATI STATICI'!K44</f>
        <v>0</v>
      </c>
      <c r="BA8" s="621"/>
      <c r="BB8" s="623"/>
      <c r="BC8" s="414" t="str">
        <f>'CONFRONTO DATI STATICI'!M44</f>
        <v>Trave 7</v>
      </c>
      <c r="BD8" s="412">
        <f>'CONFRONTO DATI STATICI'!N44</f>
        <v>6.2264E-2</v>
      </c>
      <c r="BE8" s="406">
        <f>'CONFRONTO DATI STATICI'!O44</f>
        <v>8.8299000000000002E-2</v>
      </c>
      <c r="BF8" s="412">
        <f>'CONFRONTO DATI STATICI'!P44</f>
        <v>6.2264E-2</v>
      </c>
      <c r="BG8" s="406">
        <f>'CONFRONTO DATI STATICI'!Q44</f>
        <v>9.2999999999999992E-3</v>
      </c>
      <c r="BH8" s="412">
        <f>'CONFRONTO DATI STATICI'!R44</f>
        <v>9.3010000000000002E-3</v>
      </c>
      <c r="BI8" s="406">
        <f>'CONFRONTO DATI STATICI'!S44</f>
        <v>0.11666666666666667</v>
      </c>
      <c r="BJ8" s="410" t="b">
        <f>'CONFRONTO DATI STATICI'!T44</f>
        <v>1</v>
      </c>
      <c r="BK8" s="406">
        <f>'CONFRONTO DATI STATICI'!U44</f>
        <v>6.6665679038682294E-3</v>
      </c>
      <c r="BL8" s="408" t="b">
        <f>'CONFRONTO DATI STATICI'!V44</f>
        <v>0</v>
      </c>
      <c r="BM8" s="402" t="b">
        <f>'CONFRONTO DATI STATICI'!W44</f>
        <v>0</v>
      </c>
      <c r="BN8" s="621"/>
      <c r="BO8" s="623"/>
      <c r="BP8" s="414" t="str">
        <f>'CONFRONTO DATI STATICI'!Y44</f>
        <v>Trave 7</v>
      </c>
      <c r="BQ8" s="412">
        <f>'CONFRONTO DATI STATICI'!Z44</f>
        <v>6.1263999999999999E-2</v>
      </c>
      <c r="BR8" s="406">
        <f>'CONFRONTO DATI STATICI'!AA44</f>
        <v>8.7299000000000002E-2</v>
      </c>
      <c r="BS8" s="412">
        <f>'CONFRONTO DATI STATICI'!AB44</f>
        <v>6.1263999999999999E-2</v>
      </c>
      <c r="BT8" s="406">
        <f>'CONFRONTO DATI STATICI'!AC44</f>
        <v>8.2999999999999984E-3</v>
      </c>
      <c r="BU8" s="412">
        <f>'CONFRONTO DATI STATICI'!AD44</f>
        <v>8.3009999999999994E-3</v>
      </c>
      <c r="BV8" s="406">
        <f>'CONFRONTO DATI STATICI'!AE44</f>
        <v>0.11666666666666667</v>
      </c>
      <c r="BW8" s="410" t="b">
        <f>'CONFRONTO DATI STATICI'!AF44</f>
        <v>1</v>
      </c>
      <c r="BX8" s="406">
        <f>'CONFRONTO DATI STATICI'!AG44</f>
        <v>6.6665679038682294E-3</v>
      </c>
      <c r="BY8" s="408" t="b">
        <f>'CONFRONTO DATI STATICI'!AH44</f>
        <v>0</v>
      </c>
      <c r="BZ8" s="402" t="b">
        <f>'CONFRONTO DATI STATICI'!AI44</f>
        <v>0</v>
      </c>
      <c r="CB8" s="621"/>
      <c r="CC8" s="623"/>
      <c r="CD8" s="414" t="str">
        <f>'CONFRONTO DATI STATICI'!AM15</f>
        <v>Trave 7</v>
      </c>
      <c r="CE8" s="412">
        <f>'CONFRONTO DATI STATICI'!AN15</f>
        <v>0.05</v>
      </c>
      <c r="CF8" s="406">
        <f>'CONFRONTO DATI STATICI'!AO15</f>
        <v>7.0999999999999994E-2</v>
      </c>
      <c r="CG8" s="412">
        <f>'CONFRONTO DATI STATICI'!AP15</f>
        <v>5.0999999999999997E-2</v>
      </c>
      <c r="CH8" s="406">
        <f>'CONFRONTO DATI STATICI'!AQ15</f>
        <v>7.4999999999999997E-3</v>
      </c>
      <c r="CI8" s="412">
        <f>'CONFRONTO DATI STATICI'!AR15</f>
        <v>7.6E-3</v>
      </c>
      <c r="CJ8" s="406">
        <f>'CONFRONTO DATI STATICI'!AS15</f>
        <v>0.11666666666666667</v>
      </c>
      <c r="CK8" s="410" t="b">
        <f>'CONFRONTO DATI STATICI'!AT15</f>
        <v>1</v>
      </c>
      <c r="CL8" s="406">
        <f>'CONFRONTO DATI STATICI'!AU15</f>
        <v>6.6665679038682294E-3</v>
      </c>
      <c r="CM8" s="408" t="b">
        <f>'CONFRONTO DATI STATICI'!AV15</f>
        <v>0</v>
      </c>
      <c r="CN8" s="402" t="b">
        <f>'CONFRONTO DATI STATICI'!AW15</f>
        <v>0</v>
      </c>
      <c r="CO8" s="621"/>
      <c r="CP8" s="623"/>
      <c r="CQ8" s="414" t="str">
        <f>'CONFRONTO DATI STATICI'!AY15</f>
        <v>Trave 7</v>
      </c>
      <c r="CR8" s="412">
        <f>'CONFRONTO DATI STATICI'!AZ15</f>
        <v>5.0999999999999997E-2</v>
      </c>
      <c r="CS8" s="406">
        <f>'CONFRONTO DATI STATICI'!BA15</f>
        <v>7.1999999999999995E-2</v>
      </c>
      <c r="CT8" s="412">
        <f>'CONFRONTO DATI STATICI'!BB15</f>
        <v>5.0999999999999997E-2</v>
      </c>
      <c r="CU8" s="406">
        <f>'CONFRONTO DATI STATICI'!BC15</f>
        <v>7.7000000000000002E-3</v>
      </c>
      <c r="CV8" s="412">
        <f>'CONFRONTO DATI STATICI'!BD15</f>
        <v>7.7000000000000002E-3</v>
      </c>
      <c r="CW8" s="406">
        <f>'CONFRONTO DATI STATICI'!BE15</f>
        <v>0.11666666666666667</v>
      </c>
      <c r="CX8" s="410" t="b">
        <f>'CONFRONTO DATI STATICI'!BF15</f>
        <v>1</v>
      </c>
      <c r="CY8" s="406">
        <f>'CONFRONTO DATI STATICI'!BG15</f>
        <v>6.6665679038682294E-3</v>
      </c>
      <c r="CZ8" s="408" t="b">
        <f>'CONFRONTO DATI STATICI'!BH15</f>
        <v>0</v>
      </c>
      <c r="DA8" s="402" t="b">
        <f>'CONFRONTO DATI STATICI'!BI15</f>
        <v>0</v>
      </c>
      <c r="DB8" s="621"/>
      <c r="DC8" s="623"/>
      <c r="DD8" s="414" t="str">
        <f>'CONFRONTO DATI STATICI'!BK15</f>
        <v>Trave 7</v>
      </c>
      <c r="DE8" s="412">
        <f>'CONFRONTO DATI STATICI'!BL15</f>
        <v>4.9000000000000002E-2</v>
      </c>
      <c r="DF8" s="406">
        <f>'CONFRONTO DATI STATICI'!BM15</f>
        <v>6.9000000000000006E-2</v>
      </c>
      <c r="DG8" s="412">
        <f>'CONFRONTO DATI STATICI'!BN15</f>
        <v>4.9000000000000002E-2</v>
      </c>
      <c r="DH8" s="406">
        <f>'CONFRONTO DATI STATICI'!BO15</f>
        <v>7.4999999999999997E-3</v>
      </c>
      <c r="DI8" s="412">
        <f>'CONFRONTO DATI STATICI'!BP15</f>
        <v>7.4000000000000003E-3</v>
      </c>
      <c r="DJ8" s="406">
        <f>'CONFRONTO DATI STATICI'!BQ15</f>
        <v>0.11666666666666667</v>
      </c>
      <c r="DK8" s="410" t="b">
        <f>'CONFRONTO DATI STATICI'!BR15</f>
        <v>1</v>
      </c>
      <c r="DL8" s="406">
        <f>'CONFRONTO DATI STATICI'!BS15</f>
        <v>6.6665679038682294E-3</v>
      </c>
      <c r="DM8" s="420" t="b">
        <f>'CONFRONTO DATI STATICI'!BT15</f>
        <v>0</v>
      </c>
      <c r="DN8" s="417" t="b">
        <f>'CONFRONTO DATI STATICI'!BU15</f>
        <v>0</v>
      </c>
      <c r="DO8" s="623"/>
      <c r="DP8" s="623"/>
      <c r="DQ8" s="414" t="str">
        <f>'CONFRONTO DATI STATICI'!AM43</f>
        <v>Trave 7</v>
      </c>
      <c r="DR8" s="412">
        <f>'CONFRONTO DATI STATICI'!AN43</f>
        <v>0.05</v>
      </c>
      <c r="DS8" s="406">
        <f>'CONFRONTO DATI STATICI'!AO43</f>
        <v>7.0999999999999994E-2</v>
      </c>
      <c r="DT8" s="412">
        <f>'CONFRONTO DATI STATICI'!AP43</f>
        <v>0.05</v>
      </c>
      <c r="DU8" s="406">
        <f>'CONFRONTO DATI STATICI'!AQ43</f>
        <v>7.4999999999999997E-3</v>
      </c>
      <c r="DV8" s="412">
        <f>'CONFRONTO DATI STATICI'!AR43</f>
        <v>7.6E-3</v>
      </c>
      <c r="DW8" s="406">
        <f>'CONFRONTO DATI STATICI'!AS43</f>
        <v>0.11666666666666667</v>
      </c>
      <c r="DX8" s="410" t="b">
        <f>'CONFRONTO DATI STATICI'!AT43</f>
        <v>1</v>
      </c>
      <c r="DY8" s="406">
        <f>'CONFRONTO DATI STATICI'!AU43</f>
        <v>6.6665679038682294E-3</v>
      </c>
      <c r="DZ8" s="408" t="b">
        <f>'CONFRONTO DATI STATICI'!AV43</f>
        <v>0</v>
      </c>
      <c r="EA8" s="402" t="b">
        <f>'CONFRONTO DATI STATICI'!AW43</f>
        <v>0</v>
      </c>
      <c r="EB8" s="621"/>
      <c r="EC8" s="623"/>
      <c r="ED8" s="414" t="str">
        <f>'CONFRONTO DATI STATICI'!AY43</f>
        <v>Trave 7</v>
      </c>
      <c r="EE8" s="412">
        <f>'CONFRONTO DATI STATICI'!AZ43</f>
        <v>5.0999999999999997E-2</v>
      </c>
      <c r="EF8" s="406">
        <f>'CONFRONTO DATI STATICI'!BA43</f>
        <v>7.1999999999999995E-2</v>
      </c>
      <c r="EG8" s="412">
        <f>'CONFRONTO DATI STATICI'!BB43</f>
        <v>5.0999999999999997E-2</v>
      </c>
      <c r="EH8" s="406">
        <f>'CONFRONTO DATI STATICI'!BC43</f>
        <v>7.7000000000000002E-3</v>
      </c>
      <c r="EI8" s="412">
        <f>'CONFRONTO DATI STATICI'!BD43</f>
        <v>7.7000000000000002E-3</v>
      </c>
      <c r="EJ8" s="406">
        <f>'CONFRONTO DATI STATICI'!BE43</f>
        <v>0.11666666666666667</v>
      </c>
      <c r="EK8" s="410" t="b">
        <f>'CONFRONTO DATI STATICI'!BF43</f>
        <v>1</v>
      </c>
      <c r="EL8" s="406">
        <f>'CONFRONTO DATI STATICI'!BG43</f>
        <v>6.6665679038682294E-3</v>
      </c>
      <c r="EM8" s="408" t="b">
        <f>'CONFRONTO DATI STATICI'!BH43</f>
        <v>0</v>
      </c>
      <c r="EN8" s="402" t="b">
        <f>'CONFRONTO DATI STATICI'!BI43</f>
        <v>0</v>
      </c>
      <c r="EO8" s="621"/>
      <c r="EP8" s="623"/>
      <c r="EQ8" s="414" t="str">
        <f>'CONFRONTO DATI STATICI'!BK43</f>
        <v>Trave 7</v>
      </c>
      <c r="ER8" s="412">
        <f>'CONFRONTO DATI STATICI'!BL43</f>
        <v>4.9000000000000002E-2</v>
      </c>
      <c r="ES8" s="406">
        <f>'CONFRONTO DATI STATICI'!BM43</f>
        <v>6.9000000000000006E-2</v>
      </c>
      <c r="ET8" s="412">
        <f>'CONFRONTO DATI STATICI'!BN43</f>
        <v>4.8000000000000001E-2</v>
      </c>
      <c r="EU8" s="406">
        <f>'CONFRONTO DATI STATICI'!BO43</f>
        <v>7.7000000000000002E-3</v>
      </c>
      <c r="EV8" s="412">
        <f>'CONFRONTO DATI STATICI'!BP43</f>
        <v>7.4000000000000003E-3</v>
      </c>
      <c r="EW8" s="406">
        <f>'CONFRONTO DATI STATICI'!BQ43</f>
        <v>0.11666666666666667</v>
      </c>
      <c r="EX8" s="410" t="b">
        <f>'CONFRONTO DATI STATICI'!BR43</f>
        <v>1</v>
      </c>
      <c r="EY8" s="406">
        <f>'CONFRONTO DATI STATICI'!BS43</f>
        <v>6.6665679038682294E-3</v>
      </c>
      <c r="EZ8" s="408" t="b">
        <f>'CONFRONTO DATI STATICI'!BT43</f>
        <v>0</v>
      </c>
      <c r="FA8" s="402" t="b">
        <f>'CONFRONTO DATI STATICI'!BU43</f>
        <v>0</v>
      </c>
    </row>
    <row r="9" spans="1:157" ht="16" x14ac:dyDescent="0.2">
      <c r="A9" s="619"/>
      <c r="B9" s="616"/>
      <c r="C9" s="398" t="str">
        <f>'CONFRONTO DATI STATICI'!A16</f>
        <v>Trave 8</v>
      </c>
      <c r="D9" s="426">
        <f>'CONFRONTO DATI STATICI'!B16</f>
        <v>6.0769999999999998E-2</v>
      </c>
      <c r="E9" s="424">
        <f>'CONFRONTO DATI STATICI'!C16</f>
        <v>8.6146E-2</v>
      </c>
      <c r="F9" s="426">
        <f>'CONFRONTO DATI STATICI'!D16</f>
        <v>6.0759000000000001E-2</v>
      </c>
      <c r="G9" s="424">
        <f>'CONFRONTO DATI STATICI'!E16</f>
        <v>9.0819999999999998E-3</v>
      </c>
      <c r="H9" s="426">
        <f>'CONFRONTO DATI STATICI'!F16</f>
        <v>9.0790000000000003E-3</v>
      </c>
      <c r="I9" s="424">
        <f>'CONFRONTO DATI STATICI'!G16</f>
        <v>0.11666666666666667</v>
      </c>
      <c r="J9" s="429" t="b">
        <f>'CONFRONTO DATI STATICI'!H16</f>
        <v>1</v>
      </c>
      <c r="K9" s="427">
        <f>'CONFRONTO DATI STATICI'!I16</f>
        <v>6.6665679038682294E-3</v>
      </c>
      <c r="L9" s="420" t="b">
        <f>'CONFRONTO DATI STATICI'!J16</f>
        <v>0</v>
      </c>
      <c r="M9" s="417" t="b">
        <f>'CONFRONTO DATI STATICI'!K16</f>
        <v>0</v>
      </c>
      <c r="N9" s="619"/>
      <c r="O9" s="616"/>
      <c r="P9" s="398" t="str">
        <f>'CONFRONTO DATI STATICI'!L16</f>
        <v>Trave 8</v>
      </c>
      <c r="Q9" s="426">
        <f>'CONFRONTO DATI STATICI'!M16</f>
        <v>5.9769999999999997E-2</v>
      </c>
      <c r="R9" s="424">
        <f>'CONFRONTO DATI STATICI'!N16</f>
        <v>8.5145999999999999E-2</v>
      </c>
      <c r="S9" s="426">
        <f>'CONFRONTO DATI STATICI'!O16</f>
        <v>5.9759E-2</v>
      </c>
      <c r="T9" s="424">
        <f>'CONFRONTO DATI STATICI'!P16</f>
        <v>8.0819999999999989E-3</v>
      </c>
      <c r="U9" s="426">
        <f>'CONFRONTO DATI STATICI'!Q16</f>
        <v>8.0789999999999994E-3</v>
      </c>
      <c r="V9" s="424">
        <f>'CONFRONTO DATI STATICI'!R16</f>
        <v>0.11666666666666667</v>
      </c>
      <c r="W9" s="410" t="b">
        <f>'CONFRONTO DATI STATICI'!S16</f>
        <v>1</v>
      </c>
      <c r="X9" s="424">
        <f>'CONFRONTO DATI STATICI'!T16</f>
        <v>6.6665679038682294E-3</v>
      </c>
      <c r="Y9" s="408" t="b">
        <f>'CONFRONTO DATI STATICI'!U16</f>
        <v>0</v>
      </c>
      <c r="Z9" s="402" t="b">
        <f>'CONFRONTO DATI STATICI'!V16</f>
        <v>0</v>
      </c>
      <c r="AA9" s="621"/>
      <c r="AB9" s="623"/>
      <c r="AC9" s="414" t="str">
        <f>'CONFRONTO DATI STATICI'!W16</f>
        <v>Trave 8</v>
      </c>
      <c r="AD9" s="412">
        <f>'CONFRONTO DATI STATICI'!X16</f>
        <v>5.9769999999999997E-2</v>
      </c>
      <c r="AE9" s="406">
        <f>'CONFRONTO DATI STATICI'!Y16</f>
        <v>8.5145999999999999E-2</v>
      </c>
      <c r="AF9" s="412">
        <f>'CONFRONTO DATI STATICI'!Z16</f>
        <v>5.9759E-2</v>
      </c>
      <c r="AG9" s="406">
        <f>'CONFRONTO DATI STATICI'!AA16</f>
        <v>8.0819999999999989E-3</v>
      </c>
      <c r="AH9" s="412">
        <f>'CONFRONTO DATI STATICI'!AB16</f>
        <v>8.0789999999999994E-3</v>
      </c>
      <c r="AI9" s="406">
        <f>'CONFRONTO DATI STATICI'!AC16</f>
        <v>0.11666666666666667</v>
      </c>
      <c r="AJ9" s="410" t="b">
        <f>'CONFRONTO DATI STATICI'!AD16</f>
        <v>1</v>
      </c>
      <c r="AK9" s="406">
        <f>'CONFRONTO DATI STATICI'!AE16</f>
        <v>6.6665679038682294E-3</v>
      </c>
      <c r="AL9" s="408" t="b">
        <f>'CONFRONTO DATI STATICI'!AF16</f>
        <v>0</v>
      </c>
      <c r="AM9" s="402" t="b">
        <f>'CONFRONTO DATI STATICI'!AG16</f>
        <v>0</v>
      </c>
      <c r="AN9" s="621"/>
      <c r="AO9" s="623"/>
      <c r="AP9" s="414" t="str">
        <f>'CONFRONTO DATI STATICI'!A45</f>
        <v>Trave 8</v>
      </c>
      <c r="AQ9" s="412">
        <f>'CONFRONTO DATI STATICI'!B45</f>
        <v>6.1769999999999999E-2</v>
      </c>
      <c r="AR9" s="406">
        <f>'CONFRONTO DATI STATICI'!C45</f>
        <v>8.7146000000000001E-2</v>
      </c>
      <c r="AS9" s="412">
        <f>'CONFRONTO DATI STATICI'!D45</f>
        <v>6.1759000000000001E-2</v>
      </c>
      <c r="AT9" s="406">
        <f>'CONFRONTO DATI STATICI'!E45</f>
        <v>1.4082000000000001E-2</v>
      </c>
      <c r="AU9" s="412">
        <f>'CONFRONTO DATI STATICI'!F45</f>
        <v>1.4079000000000001E-2</v>
      </c>
      <c r="AV9" s="406">
        <f>'CONFRONTO DATI STATICI'!G45</f>
        <v>0.11666666666666667</v>
      </c>
      <c r="AW9" s="410" t="b">
        <f>'CONFRONTO DATI STATICI'!H45</f>
        <v>1</v>
      </c>
      <c r="AX9" s="406">
        <f>'CONFRONTO DATI STATICI'!I45</f>
        <v>6.6665679038682294E-3</v>
      </c>
      <c r="AY9" s="408" t="b">
        <f>'CONFRONTO DATI STATICI'!J45</f>
        <v>0</v>
      </c>
      <c r="AZ9" s="402" t="b">
        <f>'CONFRONTO DATI STATICI'!K45</f>
        <v>0</v>
      </c>
      <c r="BA9" s="621"/>
      <c r="BB9" s="623"/>
      <c r="BC9" s="414" t="str">
        <f>'CONFRONTO DATI STATICI'!M45</f>
        <v>Trave 8</v>
      </c>
      <c r="BD9" s="412">
        <f>'CONFRONTO DATI STATICI'!N45</f>
        <v>6.0769999999999998E-2</v>
      </c>
      <c r="BE9" s="406">
        <f>'CONFRONTO DATI STATICI'!O45</f>
        <v>8.2145999999999997E-2</v>
      </c>
      <c r="BF9" s="412">
        <f>'CONFRONTO DATI STATICI'!P45</f>
        <v>6.0759000000000001E-2</v>
      </c>
      <c r="BG9" s="406">
        <f>'CONFRONTO DATI STATICI'!Q45</f>
        <v>9.0819999999999998E-3</v>
      </c>
      <c r="BH9" s="412">
        <f>'CONFRONTO DATI STATICI'!R45</f>
        <v>9.0790000000000003E-3</v>
      </c>
      <c r="BI9" s="406">
        <f>'CONFRONTO DATI STATICI'!S45</f>
        <v>0.11666666666666667</v>
      </c>
      <c r="BJ9" s="410" t="b">
        <f>'CONFRONTO DATI STATICI'!T45</f>
        <v>1</v>
      </c>
      <c r="BK9" s="406">
        <f>'CONFRONTO DATI STATICI'!U45</f>
        <v>6.6665679038682294E-3</v>
      </c>
      <c r="BL9" s="408" t="b">
        <f>'CONFRONTO DATI STATICI'!V45</f>
        <v>0</v>
      </c>
      <c r="BM9" s="402" t="b">
        <f>'CONFRONTO DATI STATICI'!W45</f>
        <v>0</v>
      </c>
      <c r="BN9" s="621"/>
      <c r="BO9" s="623"/>
      <c r="BP9" s="414" t="str">
        <f>'CONFRONTO DATI STATICI'!Y45</f>
        <v>Trave 8</v>
      </c>
      <c r="BQ9" s="412">
        <f>'CONFRONTO DATI STATICI'!Z45</f>
        <v>5.9769999999999997E-2</v>
      </c>
      <c r="BR9" s="406">
        <f>'CONFRONTO DATI STATICI'!AA45</f>
        <v>8.1145999999999996E-2</v>
      </c>
      <c r="BS9" s="412">
        <f>'CONFRONTO DATI STATICI'!AB45</f>
        <v>5.9759E-2</v>
      </c>
      <c r="BT9" s="406">
        <f>'CONFRONTO DATI STATICI'!AC45</f>
        <v>8.0819999999999989E-3</v>
      </c>
      <c r="BU9" s="412">
        <f>'CONFRONTO DATI STATICI'!AD45</f>
        <v>8.0789999999999994E-3</v>
      </c>
      <c r="BV9" s="406">
        <f>'CONFRONTO DATI STATICI'!AE45</f>
        <v>0.11666666666666667</v>
      </c>
      <c r="BW9" s="410" t="b">
        <f>'CONFRONTO DATI STATICI'!AF45</f>
        <v>1</v>
      </c>
      <c r="BX9" s="406">
        <f>'CONFRONTO DATI STATICI'!AG45</f>
        <v>6.6665679038682294E-3</v>
      </c>
      <c r="BY9" s="408" t="b">
        <f>'CONFRONTO DATI STATICI'!AH45</f>
        <v>0</v>
      </c>
      <c r="BZ9" s="402" t="b">
        <f>'CONFRONTO DATI STATICI'!AI45</f>
        <v>0</v>
      </c>
      <c r="CB9" s="621"/>
      <c r="CC9" s="623"/>
      <c r="CD9" s="414" t="str">
        <f>'CONFRONTO DATI STATICI'!AM16</f>
        <v>Trave 8</v>
      </c>
      <c r="CE9" s="412">
        <f>'CONFRONTO DATI STATICI'!AN16</f>
        <v>4.8000000000000001E-2</v>
      </c>
      <c r="CF9" s="406">
        <f>'CONFRONTO DATI STATICI'!AO16</f>
        <v>6.8000000000000005E-2</v>
      </c>
      <c r="CG9" s="412">
        <f>'CONFRONTO DATI STATICI'!AP16</f>
        <v>4.8000000000000001E-2</v>
      </c>
      <c r="CH9" s="406">
        <f>'CONFRONTO DATI STATICI'!AQ16</f>
        <v>7.3000000000000001E-3</v>
      </c>
      <c r="CI9" s="412">
        <f>'CONFRONTO DATI STATICI'!AR16</f>
        <v>7.3000000000000001E-3</v>
      </c>
      <c r="CJ9" s="406">
        <f>'CONFRONTO DATI STATICI'!AS16</f>
        <v>0.11666666666666667</v>
      </c>
      <c r="CK9" s="410" t="b">
        <f>'CONFRONTO DATI STATICI'!AT16</f>
        <v>1</v>
      </c>
      <c r="CL9" s="406">
        <f>'CONFRONTO DATI STATICI'!AU16</f>
        <v>6.6665679038682294E-3</v>
      </c>
      <c r="CM9" s="408" t="b">
        <f>'CONFRONTO DATI STATICI'!AV16</f>
        <v>0</v>
      </c>
      <c r="CN9" s="402" t="b">
        <f>'CONFRONTO DATI STATICI'!AW16</f>
        <v>0</v>
      </c>
      <c r="CO9" s="621"/>
      <c r="CP9" s="623"/>
      <c r="CQ9" s="414" t="str">
        <f>'CONFRONTO DATI STATICI'!AY16</f>
        <v>Trave 8</v>
      </c>
      <c r="CR9" s="412">
        <f>'CONFRONTO DATI STATICI'!AZ16</f>
        <v>4.9000000000000002E-2</v>
      </c>
      <c r="CS9" s="406">
        <f>'CONFRONTO DATI STATICI'!BA16</f>
        <v>6.8000000000000005E-2</v>
      </c>
      <c r="CT9" s="412">
        <f>'CONFRONTO DATI STATICI'!BB16</f>
        <v>4.9000000000000002E-2</v>
      </c>
      <c r="CU9" s="406">
        <f>'CONFRONTO DATI STATICI'!BC16</f>
        <v>7.4000000000000003E-3</v>
      </c>
      <c r="CV9" s="412">
        <f>'CONFRONTO DATI STATICI'!BD16</f>
        <v>7.3000000000000001E-3</v>
      </c>
      <c r="CW9" s="406">
        <f>'CONFRONTO DATI STATICI'!BE16</f>
        <v>0.11666666666666667</v>
      </c>
      <c r="CX9" s="410" t="b">
        <f>'CONFRONTO DATI STATICI'!BF16</f>
        <v>1</v>
      </c>
      <c r="CY9" s="406">
        <f>'CONFRONTO DATI STATICI'!BG16</f>
        <v>6.6665679038682294E-3</v>
      </c>
      <c r="CZ9" s="408" t="b">
        <f>'CONFRONTO DATI STATICI'!BH16</f>
        <v>0</v>
      </c>
      <c r="DA9" s="402" t="b">
        <f>'CONFRONTO DATI STATICI'!BI16</f>
        <v>0</v>
      </c>
      <c r="DB9" s="621"/>
      <c r="DC9" s="623"/>
      <c r="DD9" s="414" t="str">
        <f>'CONFRONTO DATI STATICI'!BK16</f>
        <v>Trave 8</v>
      </c>
      <c r="DE9" s="412">
        <f>'CONFRONTO DATI STATICI'!BL16</f>
        <v>5.7000000000000002E-2</v>
      </c>
      <c r="DF9" s="406">
        <f>'CONFRONTO DATI STATICI'!BM16</f>
        <v>6.7000000000000004E-2</v>
      </c>
      <c r="DG9" s="412">
        <f>'CONFRONTO DATI STATICI'!BN16</f>
        <v>4.7E-2</v>
      </c>
      <c r="DH9" s="406">
        <f>'CONFRONTO DATI STATICI'!BO16</f>
        <v>7.1999999999999998E-3</v>
      </c>
      <c r="DI9" s="412">
        <f>'CONFRONTO DATI STATICI'!BP16</f>
        <v>7.1000000000000004E-3</v>
      </c>
      <c r="DJ9" s="406">
        <f>'CONFRONTO DATI STATICI'!BQ16</f>
        <v>0.11666666666666667</v>
      </c>
      <c r="DK9" s="410" t="b">
        <f>'CONFRONTO DATI STATICI'!BR16</f>
        <v>1</v>
      </c>
      <c r="DL9" s="406">
        <f>'CONFRONTO DATI STATICI'!BS16</f>
        <v>6.6665679038682294E-3</v>
      </c>
      <c r="DM9" s="420" t="b">
        <f>'CONFRONTO DATI STATICI'!BT16</f>
        <v>0</v>
      </c>
      <c r="DN9" s="417" t="b">
        <f>'CONFRONTO DATI STATICI'!BU16</f>
        <v>0</v>
      </c>
      <c r="DO9" s="623"/>
      <c r="DP9" s="623"/>
      <c r="DQ9" s="414" t="str">
        <f>'CONFRONTO DATI STATICI'!AM44</f>
        <v>Trave 8</v>
      </c>
      <c r="DR9" s="412">
        <f>'CONFRONTO DATI STATICI'!AN44</f>
        <v>4.8000000000000001E-2</v>
      </c>
      <c r="DS9" s="406">
        <f>'CONFRONTO DATI STATICI'!AO44</f>
        <v>6.8000000000000005E-2</v>
      </c>
      <c r="DT9" s="412">
        <f>'CONFRONTO DATI STATICI'!AP44</f>
        <v>4.8000000000000001E-2</v>
      </c>
      <c r="DU9" s="406">
        <f>'CONFRONTO DATI STATICI'!AQ44</f>
        <v>7.3000000000000001E-3</v>
      </c>
      <c r="DV9" s="412">
        <f>'CONFRONTO DATI STATICI'!AR44</f>
        <v>7.3000000000000001E-3</v>
      </c>
      <c r="DW9" s="406">
        <f>'CONFRONTO DATI STATICI'!AS44</f>
        <v>0.11666666666666667</v>
      </c>
      <c r="DX9" s="410" t="b">
        <f>'CONFRONTO DATI STATICI'!AT44</f>
        <v>1</v>
      </c>
      <c r="DY9" s="406">
        <f>'CONFRONTO DATI STATICI'!AU44</f>
        <v>6.6665679038682294E-3</v>
      </c>
      <c r="DZ9" s="408" t="b">
        <f>'CONFRONTO DATI STATICI'!AV44</f>
        <v>0</v>
      </c>
      <c r="EA9" s="402" t="b">
        <f>'CONFRONTO DATI STATICI'!AW44</f>
        <v>0</v>
      </c>
      <c r="EB9" s="621"/>
      <c r="EC9" s="623"/>
      <c r="ED9" s="414" t="str">
        <f>'CONFRONTO DATI STATICI'!AY44</f>
        <v>Trave 8</v>
      </c>
      <c r="EE9" s="412">
        <f>'CONFRONTO DATI STATICI'!AZ44</f>
        <v>4.9000000000000002E-2</v>
      </c>
      <c r="EF9" s="406">
        <f>'CONFRONTO DATI STATICI'!BA44</f>
        <v>6.8000000000000005E-2</v>
      </c>
      <c r="EG9" s="412">
        <f>'CONFRONTO DATI STATICI'!BB44</f>
        <v>4.9000000000000002E-2</v>
      </c>
      <c r="EH9" s="406">
        <f>'CONFRONTO DATI STATICI'!BC44</f>
        <v>7.4000000000000003E-3</v>
      </c>
      <c r="EI9" s="412">
        <f>'CONFRONTO DATI STATICI'!BD44</f>
        <v>7.3000000000000001E-3</v>
      </c>
      <c r="EJ9" s="406">
        <f>'CONFRONTO DATI STATICI'!BE44</f>
        <v>0.11666666666666667</v>
      </c>
      <c r="EK9" s="410" t="b">
        <f>'CONFRONTO DATI STATICI'!BF44</f>
        <v>1</v>
      </c>
      <c r="EL9" s="406">
        <f>'CONFRONTO DATI STATICI'!BG44</f>
        <v>6.6665679038682294E-3</v>
      </c>
      <c r="EM9" s="408" t="b">
        <f>'CONFRONTO DATI STATICI'!BH44</f>
        <v>0</v>
      </c>
      <c r="EN9" s="402" t="b">
        <f>'CONFRONTO DATI STATICI'!BI44</f>
        <v>0</v>
      </c>
      <c r="EO9" s="621"/>
      <c r="EP9" s="623"/>
      <c r="EQ9" s="414" t="str">
        <f>'CONFRONTO DATI STATICI'!BK44</f>
        <v>Trave 8</v>
      </c>
      <c r="ER9" s="412">
        <f>'CONFRONTO DATI STATICI'!BL44</f>
        <v>4.7E-2</v>
      </c>
      <c r="ES9" s="406">
        <f>'CONFRONTO DATI STATICI'!BM44</f>
        <v>6.7000000000000004E-2</v>
      </c>
      <c r="ET9" s="412">
        <f>'CONFRONTO DATI STATICI'!BN44</f>
        <v>4.7E-2</v>
      </c>
      <c r="EU9" s="406">
        <f>'CONFRONTO DATI STATICI'!BO44</f>
        <v>7.3000000000000001E-3</v>
      </c>
      <c r="EV9" s="412">
        <f>'CONFRONTO DATI STATICI'!BP44</f>
        <v>7.1000000000000004E-3</v>
      </c>
      <c r="EW9" s="406">
        <f>'CONFRONTO DATI STATICI'!BQ44</f>
        <v>0.11666666666666667</v>
      </c>
      <c r="EX9" s="410" t="b">
        <f>'CONFRONTO DATI STATICI'!BR44</f>
        <v>1</v>
      </c>
      <c r="EY9" s="406">
        <f>'CONFRONTO DATI STATICI'!BS44</f>
        <v>6.6665679038682294E-3</v>
      </c>
      <c r="EZ9" s="408" t="b">
        <f>'CONFRONTO DATI STATICI'!BT44</f>
        <v>0</v>
      </c>
      <c r="FA9" s="402" t="b">
        <f>'CONFRONTO DATI STATICI'!BU44</f>
        <v>0</v>
      </c>
    </row>
    <row r="10" spans="1:157" ht="16" x14ac:dyDescent="0.2">
      <c r="A10" s="619"/>
      <c r="B10" s="616"/>
      <c r="C10" s="398" t="str">
        <f>'CONFRONTO DATI STATICI'!A17</f>
        <v>Trave 9</v>
      </c>
      <c r="D10" s="426">
        <f>'CONFRONTO DATI STATICI'!B17</f>
        <v>5.9448000000000001E-2</v>
      </c>
      <c r="E10" s="424">
        <f>'CONFRONTO DATI STATICI'!C17</f>
        <v>8.4177000000000002E-2</v>
      </c>
      <c r="F10" s="426">
        <f>'CONFRONTO DATI STATICI'!D17</f>
        <v>5.9426E-2</v>
      </c>
      <c r="G10" s="424">
        <f>'CONFRONTO DATI STATICI'!E17</f>
        <v>8.8900000000000003E-3</v>
      </c>
      <c r="H10" s="426">
        <f>'CONFRONTO DATI STATICI'!F17</f>
        <v>8.8830000000000003E-3</v>
      </c>
      <c r="I10" s="424">
        <f>'CONFRONTO DATI STATICI'!G17</f>
        <v>0.11666666666666667</v>
      </c>
      <c r="J10" s="429" t="b">
        <f>'CONFRONTO DATI STATICI'!H17</f>
        <v>1</v>
      </c>
      <c r="K10" s="427">
        <f>'CONFRONTO DATI STATICI'!I17</f>
        <v>6.6665679038682294E-3</v>
      </c>
      <c r="L10" s="420" t="b">
        <f>'CONFRONTO DATI STATICI'!J17</f>
        <v>0</v>
      </c>
      <c r="M10" s="417" t="b">
        <f>'CONFRONTO DATI STATICI'!K17</f>
        <v>0</v>
      </c>
      <c r="N10" s="619"/>
      <c r="O10" s="616"/>
      <c r="P10" s="398" t="str">
        <f>'CONFRONTO DATI STATICI'!L17</f>
        <v>Trave 9</v>
      </c>
      <c r="Q10" s="426">
        <f>'CONFRONTO DATI STATICI'!M17</f>
        <v>5.8448E-2</v>
      </c>
      <c r="R10" s="424">
        <f>'CONFRONTO DATI STATICI'!N17</f>
        <v>8.3177000000000001E-2</v>
      </c>
      <c r="S10" s="426">
        <f>'CONFRONTO DATI STATICI'!O17</f>
        <v>5.8425999999999999E-2</v>
      </c>
      <c r="T10" s="424">
        <f>'CONFRONTO DATI STATICI'!P17</f>
        <v>7.8900000000000012E-3</v>
      </c>
      <c r="U10" s="426">
        <f>'CONFRONTO DATI STATICI'!Q17</f>
        <v>7.8830000000000011E-3</v>
      </c>
      <c r="V10" s="424">
        <f>'CONFRONTO DATI STATICI'!R17</f>
        <v>0.11666666666666667</v>
      </c>
      <c r="W10" s="410" t="b">
        <f>'CONFRONTO DATI STATICI'!S17</f>
        <v>1</v>
      </c>
      <c r="X10" s="424">
        <f>'CONFRONTO DATI STATICI'!T17</f>
        <v>6.6665679038682294E-3</v>
      </c>
      <c r="Y10" s="408" t="b">
        <f>'CONFRONTO DATI STATICI'!U17</f>
        <v>0</v>
      </c>
      <c r="Z10" s="402" t="b">
        <f>'CONFRONTO DATI STATICI'!V17</f>
        <v>0</v>
      </c>
      <c r="AA10" s="621"/>
      <c r="AB10" s="623"/>
      <c r="AC10" s="414" t="str">
        <f>'CONFRONTO DATI STATICI'!W17</f>
        <v>Trave 9</v>
      </c>
      <c r="AD10" s="412">
        <f>'CONFRONTO DATI STATICI'!X17</f>
        <v>5.8448E-2</v>
      </c>
      <c r="AE10" s="406">
        <f>'CONFRONTO DATI STATICI'!Y17</f>
        <v>8.3177000000000001E-2</v>
      </c>
      <c r="AF10" s="412">
        <f>'CONFRONTO DATI STATICI'!Z17</f>
        <v>5.8425999999999999E-2</v>
      </c>
      <c r="AG10" s="406">
        <f>'CONFRONTO DATI STATICI'!AA17</f>
        <v>7.8900000000000012E-3</v>
      </c>
      <c r="AH10" s="412">
        <f>'CONFRONTO DATI STATICI'!AB17</f>
        <v>7.8830000000000011E-3</v>
      </c>
      <c r="AI10" s="406">
        <f>'CONFRONTO DATI STATICI'!AC17</f>
        <v>0.11666666666666667</v>
      </c>
      <c r="AJ10" s="410" t="b">
        <f>'CONFRONTO DATI STATICI'!AD17</f>
        <v>1</v>
      </c>
      <c r="AK10" s="406">
        <f>'CONFRONTO DATI STATICI'!AE17</f>
        <v>6.6665679038682294E-3</v>
      </c>
      <c r="AL10" s="408" t="b">
        <f>'CONFRONTO DATI STATICI'!AF17</f>
        <v>0</v>
      </c>
      <c r="AM10" s="402" t="b">
        <f>'CONFRONTO DATI STATICI'!AG17</f>
        <v>0</v>
      </c>
      <c r="AN10" s="621"/>
      <c r="AO10" s="623"/>
      <c r="AP10" s="414" t="str">
        <f>'CONFRONTO DATI STATICI'!A46</f>
        <v>Trave 9</v>
      </c>
      <c r="AQ10" s="412">
        <f>'CONFRONTO DATI STATICI'!B46</f>
        <v>6.0448000000000002E-2</v>
      </c>
      <c r="AR10" s="406">
        <f>'CONFRONTO DATI STATICI'!C46</f>
        <v>8.5177000000000003E-2</v>
      </c>
      <c r="AS10" s="412">
        <f>'CONFRONTO DATI STATICI'!D46</f>
        <v>6.0426000000000001E-2</v>
      </c>
      <c r="AT10" s="406">
        <f>'CONFRONTO DATI STATICI'!E46</f>
        <v>1.389E-2</v>
      </c>
      <c r="AU10" s="412">
        <f>'CONFRONTO DATI STATICI'!F46</f>
        <v>1.3883E-2</v>
      </c>
      <c r="AV10" s="406">
        <f>'CONFRONTO DATI STATICI'!G46</f>
        <v>0.11666666666666667</v>
      </c>
      <c r="AW10" s="410" t="b">
        <f>'CONFRONTO DATI STATICI'!H46</f>
        <v>1</v>
      </c>
      <c r="AX10" s="406">
        <f>'CONFRONTO DATI STATICI'!I46</f>
        <v>6.6665679038682294E-3</v>
      </c>
      <c r="AY10" s="408" t="b">
        <f>'CONFRONTO DATI STATICI'!J46</f>
        <v>0</v>
      </c>
      <c r="AZ10" s="402" t="b">
        <f>'CONFRONTO DATI STATICI'!K46</f>
        <v>0</v>
      </c>
      <c r="BA10" s="621"/>
      <c r="BB10" s="623"/>
      <c r="BC10" s="414" t="str">
        <f>'CONFRONTO DATI STATICI'!M46</f>
        <v>Trave 9</v>
      </c>
      <c r="BD10" s="412">
        <f>'CONFRONTO DATI STATICI'!N46</f>
        <v>5.9448000000000001E-2</v>
      </c>
      <c r="BE10" s="406">
        <f>'CONFRONTO DATI STATICI'!O46</f>
        <v>8.4177000000000002E-2</v>
      </c>
      <c r="BF10" s="412">
        <f>'CONFRONTO DATI STATICI'!P46</f>
        <v>5.9426E-2</v>
      </c>
      <c r="BG10" s="406">
        <f>'CONFRONTO DATI STATICI'!Q46</f>
        <v>8.8899999999999986E-3</v>
      </c>
      <c r="BH10" s="412">
        <f>'CONFRONTO DATI STATICI'!R46</f>
        <v>8.8829999999999985E-3</v>
      </c>
      <c r="BI10" s="406">
        <f>'CONFRONTO DATI STATICI'!S46</f>
        <v>0.11666666666666667</v>
      </c>
      <c r="BJ10" s="410" t="b">
        <f>'CONFRONTO DATI STATICI'!T46</f>
        <v>1</v>
      </c>
      <c r="BK10" s="406">
        <f>'CONFRONTO DATI STATICI'!U46</f>
        <v>6.6665679038682294E-3</v>
      </c>
      <c r="BL10" s="408" t="b">
        <f>'CONFRONTO DATI STATICI'!V46</f>
        <v>0</v>
      </c>
      <c r="BM10" s="402" t="b">
        <f>'CONFRONTO DATI STATICI'!W46</f>
        <v>0</v>
      </c>
      <c r="BN10" s="621"/>
      <c r="BO10" s="623"/>
      <c r="BP10" s="414" t="str">
        <f>'CONFRONTO DATI STATICI'!Y46</f>
        <v>Trave 9</v>
      </c>
      <c r="BQ10" s="412">
        <f>'CONFRONTO DATI STATICI'!Z46</f>
        <v>5.8448E-2</v>
      </c>
      <c r="BR10" s="406">
        <f>'CONFRONTO DATI STATICI'!AA46</f>
        <v>8.3177000000000001E-2</v>
      </c>
      <c r="BS10" s="412">
        <f>'CONFRONTO DATI STATICI'!AB46</f>
        <v>5.8425999999999999E-2</v>
      </c>
      <c r="BT10" s="406">
        <f>'CONFRONTO DATI STATICI'!AC46</f>
        <v>7.8899999999999977E-3</v>
      </c>
      <c r="BU10" s="412">
        <f>'CONFRONTO DATI STATICI'!AD46</f>
        <v>7.8829999999999976E-3</v>
      </c>
      <c r="BV10" s="406">
        <f>'CONFRONTO DATI STATICI'!AE46</f>
        <v>0.11666666666666667</v>
      </c>
      <c r="BW10" s="410" t="b">
        <f>'CONFRONTO DATI STATICI'!AF46</f>
        <v>1</v>
      </c>
      <c r="BX10" s="406">
        <f>'CONFRONTO DATI STATICI'!AG46</f>
        <v>6.6665679038682294E-3</v>
      </c>
      <c r="BY10" s="408" t="b">
        <f>'CONFRONTO DATI STATICI'!AH46</f>
        <v>0</v>
      </c>
      <c r="BZ10" s="402" t="b">
        <f>'CONFRONTO DATI STATICI'!AI46</f>
        <v>0</v>
      </c>
      <c r="CB10" s="621"/>
      <c r="CC10" s="623"/>
      <c r="CD10" s="414" t="str">
        <f>'CONFRONTO DATI STATICI'!AM17</f>
        <v>Trave 9</v>
      </c>
      <c r="CE10" s="412">
        <f>'CONFRONTO DATI STATICI'!AN17</f>
        <v>4.7E-2</v>
      </c>
      <c r="CF10" s="406">
        <f>'CONFRONTO DATI STATICI'!AO17</f>
        <v>6.6000000000000003E-2</v>
      </c>
      <c r="CG10" s="412">
        <f>'CONFRONTO DATI STATICI'!AP17</f>
        <v>4.7E-2</v>
      </c>
      <c r="CH10" s="406">
        <f>'CONFRONTO DATI STATICI'!AQ17</f>
        <v>7.0000000000000001E-3</v>
      </c>
      <c r="CI10" s="412">
        <f>'CONFRONTO DATI STATICI'!AR17</f>
        <v>7.1000000000000004E-3</v>
      </c>
      <c r="CJ10" s="406">
        <f>'CONFRONTO DATI STATICI'!AS17</f>
        <v>0.11666666666666667</v>
      </c>
      <c r="CK10" s="410" t="b">
        <f>'CONFRONTO DATI STATICI'!AT17</f>
        <v>1</v>
      </c>
      <c r="CL10" s="406">
        <f>'CONFRONTO DATI STATICI'!AU17</f>
        <v>6.6665679038682294E-3</v>
      </c>
      <c r="CM10" s="408" t="b">
        <f>'CONFRONTO DATI STATICI'!AV17</f>
        <v>0</v>
      </c>
      <c r="CN10" s="402" t="b">
        <f>'CONFRONTO DATI STATICI'!AW17</f>
        <v>0</v>
      </c>
      <c r="CO10" s="621"/>
      <c r="CP10" s="623"/>
      <c r="CQ10" s="414" t="str">
        <f>'CONFRONTO DATI STATICI'!AY17</f>
        <v>Trave 9</v>
      </c>
      <c r="CR10" s="412">
        <f>'CONFRONTO DATI STATICI'!AZ17</f>
        <v>4.7E-2</v>
      </c>
      <c r="CS10" s="406">
        <f>'CONFRONTO DATI STATICI'!BA17</f>
        <v>6.6000000000000003E-2</v>
      </c>
      <c r="CT10" s="412">
        <f>'CONFRONTO DATI STATICI'!BB17</f>
        <v>4.7E-2</v>
      </c>
      <c r="CU10" s="406">
        <f>'CONFRONTO DATI STATICI'!BC17</f>
        <v>7.1000000000000004E-3</v>
      </c>
      <c r="CV10" s="412">
        <f>'CONFRONTO DATI STATICI'!BD17</f>
        <v>7.1000000000000004E-3</v>
      </c>
      <c r="CW10" s="406">
        <f>'CONFRONTO DATI STATICI'!BE17</f>
        <v>0.11666666666666667</v>
      </c>
      <c r="CX10" s="410" t="b">
        <f>'CONFRONTO DATI STATICI'!BF17</f>
        <v>1</v>
      </c>
      <c r="CY10" s="406">
        <f>'CONFRONTO DATI STATICI'!BG17</f>
        <v>6.6665679038682294E-3</v>
      </c>
      <c r="CZ10" s="408" t="b">
        <f>'CONFRONTO DATI STATICI'!BH17</f>
        <v>0</v>
      </c>
      <c r="DA10" s="402" t="b">
        <f>'CONFRONTO DATI STATICI'!BI17</f>
        <v>0</v>
      </c>
      <c r="DB10" s="621"/>
      <c r="DC10" s="623"/>
      <c r="DD10" s="414" t="str">
        <f>'CONFRONTO DATI STATICI'!BK17</f>
        <v>Trave 9</v>
      </c>
      <c r="DE10" s="412">
        <f>'CONFRONTO DATI STATICI'!BL17</f>
        <v>4.5999999999999999E-2</v>
      </c>
      <c r="DF10" s="406">
        <f>'CONFRONTO DATI STATICI'!BM17</f>
        <v>6.5000000000000002E-2</v>
      </c>
      <c r="DG10" s="412">
        <f>'CONFRONTO DATI STATICI'!BN17</f>
        <v>4.5999999999999999E-2</v>
      </c>
      <c r="DH10" s="406">
        <f>'CONFRONTO DATI STATICI'!BO17</f>
        <v>6.8999999999999999E-3</v>
      </c>
      <c r="DI10" s="412">
        <f>'CONFRONTO DATI STATICI'!BP17</f>
        <v>6.8999999999999999E-3</v>
      </c>
      <c r="DJ10" s="406">
        <f>'CONFRONTO DATI STATICI'!BQ17</f>
        <v>0.11666666666666667</v>
      </c>
      <c r="DK10" s="410" t="b">
        <f>'CONFRONTO DATI STATICI'!BR17</f>
        <v>1</v>
      </c>
      <c r="DL10" s="406">
        <f>'CONFRONTO DATI STATICI'!BS17</f>
        <v>6.6665679038682294E-3</v>
      </c>
      <c r="DM10" s="420" t="b">
        <f>'CONFRONTO DATI STATICI'!BT17</f>
        <v>0</v>
      </c>
      <c r="DN10" s="417" t="b">
        <f>'CONFRONTO DATI STATICI'!BU17</f>
        <v>0</v>
      </c>
      <c r="DO10" s="623"/>
      <c r="DP10" s="623"/>
      <c r="DQ10" s="414" t="str">
        <f>'CONFRONTO DATI STATICI'!AM45</f>
        <v>Trave 9</v>
      </c>
      <c r="DR10" s="412">
        <f>'CONFRONTO DATI STATICI'!AN45</f>
        <v>4.7E-2</v>
      </c>
      <c r="DS10" s="406">
        <f>'CONFRONTO DATI STATICI'!AO45</f>
        <v>6.6000000000000003E-2</v>
      </c>
      <c r="DT10" s="412">
        <f>'CONFRONTO DATI STATICI'!AP45</f>
        <v>4.7E-2</v>
      </c>
      <c r="DU10" s="406">
        <f>'CONFRONTO DATI STATICI'!AQ45</f>
        <v>7.0000000000000001E-3</v>
      </c>
      <c r="DV10" s="412">
        <f>'CONFRONTO DATI STATICI'!AR45</f>
        <v>7.0000000000000001E-3</v>
      </c>
      <c r="DW10" s="406">
        <f>'CONFRONTO DATI STATICI'!AS45</f>
        <v>0.11666666666666667</v>
      </c>
      <c r="DX10" s="410" t="b">
        <f>'CONFRONTO DATI STATICI'!AT45</f>
        <v>1</v>
      </c>
      <c r="DY10" s="406">
        <f>'CONFRONTO DATI STATICI'!AU45</f>
        <v>6.6665679038682294E-3</v>
      </c>
      <c r="DZ10" s="408" t="b">
        <f>'CONFRONTO DATI STATICI'!AV45</f>
        <v>0</v>
      </c>
      <c r="EA10" s="402" t="b">
        <f>'CONFRONTO DATI STATICI'!AW45</f>
        <v>0</v>
      </c>
      <c r="EB10" s="621"/>
      <c r="EC10" s="623"/>
      <c r="ED10" s="414" t="str">
        <f>'CONFRONTO DATI STATICI'!AY45</f>
        <v>Trave 9</v>
      </c>
      <c r="EE10" s="412">
        <f>'CONFRONTO DATI STATICI'!AZ45</f>
        <v>4.7E-2</v>
      </c>
      <c r="EF10" s="406">
        <f>'CONFRONTO DATI STATICI'!BA45</f>
        <v>6.6000000000000003E-2</v>
      </c>
      <c r="EG10" s="412">
        <f>'CONFRONTO DATI STATICI'!BB45</f>
        <v>4.7E-2</v>
      </c>
      <c r="EH10" s="406">
        <f>'CONFRONTO DATI STATICI'!BC45</f>
        <v>7.1000000000000004E-3</v>
      </c>
      <c r="EI10" s="412">
        <f>'CONFRONTO DATI STATICI'!BD45</f>
        <v>7.1000000000000004E-3</v>
      </c>
      <c r="EJ10" s="406">
        <f>'CONFRONTO DATI STATICI'!BE45</f>
        <v>0.11666666666666667</v>
      </c>
      <c r="EK10" s="410" t="b">
        <f>'CONFRONTO DATI STATICI'!BF45</f>
        <v>1</v>
      </c>
      <c r="EL10" s="406">
        <f>'CONFRONTO DATI STATICI'!BG45</f>
        <v>6.6665679038682294E-3</v>
      </c>
      <c r="EM10" s="408" t="b">
        <f>'CONFRONTO DATI STATICI'!BH45</f>
        <v>0</v>
      </c>
      <c r="EN10" s="402" t="b">
        <f>'CONFRONTO DATI STATICI'!BI45</f>
        <v>0</v>
      </c>
      <c r="EO10" s="621"/>
      <c r="EP10" s="623"/>
      <c r="EQ10" s="414" t="str">
        <f>'CONFRONTO DATI STATICI'!BK45</f>
        <v>Trave 9</v>
      </c>
      <c r="ER10" s="412">
        <f>'CONFRONTO DATI STATICI'!BL45</f>
        <v>4.5999999999999999E-2</v>
      </c>
      <c r="ES10" s="406">
        <f>'CONFRONTO DATI STATICI'!BM45</f>
        <v>6.5000000000000002E-2</v>
      </c>
      <c r="ET10" s="412">
        <f>'CONFRONTO DATI STATICI'!BN45</f>
        <v>4.5999999999999999E-2</v>
      </c>
      <c r="EU10" s="406">
        <f>'CONFRONTO DATI STATICI'!BO45</f>
        <v>6.8999999999999999E-3</v>
      </c>
      <c r="EV10" s="412">
        <f>'CONFRONTO DATI STATICI'!BP45</f>
        <v>6.8999999999999999E-3</v>
      </c>
      <c r="EW10" s="406">
        <f>'CONFRONTO DATI STATICI'!BQ45</f>
        <v>0.11666666666666667</v>
      </c>
      <c r="EX10" s="410" t="b">
        <f>'CONFRONTO DATI STATICI'!BR45</f>
        <v>1</v>
      </c>
      <c r="EY10" s="406">
        <f>'CONFRONTO DATI STATICI'!BS45</f>
        <v>6.6665679038682294E-3</v>
      </c>
      <c r="EZ10" s="408" t="b">
        <f>'CONFRONTO DATI STATICI'!BT45</f>
        <v>0</v>
      </c>
      <c r="FA10" s="402" t="b">
        <f>'CONFRONTO DATI STATICI'!BU45</f>
        <v>0</v>
      </c>
    </row>
    <row r="11" spans="1:157" ht="16" x14ac:dyDescent="0.2">
      <c r="A11" s="619"/>
      <c r="B11" s="616"/>
      <c r="C11" s="398" t="str">
        <f>'CONFRONTO DATI STATICI'!A18</f>
        <v>Trave 10</v>
      </c>
      <c r="D11" s="426">
        <f>'CONFRONTO DATI STATICI'!B18</f>
        <v>5.8720000000000001E-2</v>
      </c>
      <c r="E11" s="424">
        <f>'CONFRONTO DATI STATICI'!C18</f>
        <v>8.3014000000000004E-2</v>
      </c>
      <c r="F11" s="426">
        <f>'CONFRONTO DATI STATICI'!D18</f>
        <v>5.8691E-2</v>
      </c>
      <c r="G11" s="424">
        <f>'CONFRONTO DATI STATICI'!E18</f>
        <v>8.7819999999999999E-3</v>
      </c>
      <c r="H11" s="426">
        <f>'CONFRONTO DATI STATICI'!F18</f>
        <v>8.7709999999999993E-3</v>
      </c>
      <c r="I11" s="424">
        <f>'CONFRONTO DATI STATICI'!G18</f>
        <v>0.11666666666666667</v>
      </c>
      <c r="J11" s="429" t="b">
        <f>'CONFRONTO DATI STATICI'!H18</f>
        <v>1</v>
      </c>
      <c r="K11" s="427">
        <f>'CONFRONTO DATI STATICI'!I18</f>
        <v>6.6665679038682294E-3</v>
      </c>
      <c r="L11" s="420" t="b">
        <f>'CONFRONTO DATI STATICI'!J18</f>
        <v>0</v>
      </c>
      <c r="M11" s="417" t="b">
        <f>'CONFRONTO DATI STATICI'!K18</f>
        <v>0</v>
      </c>
      <c r="N11" s="619"/>
      <c r="O11" s="616"/>
      <c r="P11" s="398" t="str">
        <f>'CONFRONTO DATI STATICI'!L18</f>
        <v>Trave 10</v>
      </c>
      <c r="Q11" s="426">
        <f>'CONFRONTO DATI STATICI'!M18</f>
        <v>5.772E-2</v>
      </c>
      <c r="R11" s="424">
        <f>'CONFRONTO DATI STATICI'!N18</f>
        <v>8.2014000000000004E-2</v>
      </c>
      <c r="S11" s="426">
        <f>'CONFRONTO DATI STATICI'!O18</f>
        <v>5.7690999999999999E-2</v>
      </c>
      <c r="T11" s="424">
        <f>'CONFRONTO DATI STATICI'!P18</f>
        <v>7.7819999999999999E-3</v>
      </c>
      <c r="U11" s="426">
        <f>'CONFRONTO DATI STATICI'!Q18</f>
        <v>7.7709999999999993E-3</v>
      </c>
      <c r="V11" s="424">
        <f>'CONFRONTO DATI STATICI'!R18</f>
        <v>0.11666666666666667</v>
      </c>
      <c r="W11" s="410" t="b">
        <f>'CONFRONTO DATI STATICI'!S18</f>
        <v>1</v>
      </c>
      <c r="X11" s="424">
        <f>'CONFRONTO DATI STATICI'!T18</f>
        <v>6.6665679038682294E-3</v>
      </c>
      <c r="Y11" s="408" t="b">
        <f>'CONFRONTO DATI STATICI'!U18</f>
        <v>0</v>
      </c>
      <c r="Z11" s="402" t="b">
        <f>'CONFRONTO DATI STATICI'!V18</f>
        <v>0</v>
      </c>
      <c r="AA11" s="621"/>
      <c r="AB11" s="623"/>
      <c r="AC11" s="414" t="str">
        <f>'CONFRONTO DATI STATICI'!W18</f>
        <v>Trave 10</v>
      </c>
      <c r="AD11" s="412">
        <f>'CONFRONTO DATI STATICI'!X18</f>
        <v>5.772E-2</v>
      </c>
      <c r="AE11" s="406">
        <f>'CONFRONTO DATI STATICI'!Y18</f>
        <v>8.2014000000000004E-2</v>
      </c>
      <c r="AF11" s="412">
        <f>'CONFRONTO DATI STATICI'!Z18</f>
        <v>5.7690999999999999E-2</v>
      </c>
      <c r="AG11" s="406">
        <f>'CONFRONTO DATI STATICI'!AA18</f>
        <v>7.7819999999999999E-3</v>
      </c>
      <c r="AH11" s="412">
        <f>'CONFRONTO DATI STATICI'!AB18</f>
        <v>7.7709999999999993E-3</v>
      </c>
      <c r="AI11" s="406">
        <f>'CONFRONTO DATI STATICI'!AC18</f>
        <v>0.11666666666666667</v>
      </c>
      <c r="AJ11" s="410" t="b">
        <f>'CONFRONTO DATI STATICI'!AD18</f>
        <v>1</v>
      </c>
      <c r="AK11" s="406">
        <f>'CONFRONTO DATI STATICI'!AE18</f>
        <v>6.6665679038682294E-3</v>
      </c>
      <c r="AL11" s="408" t="b">
        <f>'CONFRONTO DATI STATICI'!AF18</f>
        <v>0</v>
      </c>
      <c r="AM11" s="402" t="b">
        <f>'CONFRONTO DATI STATICI'!AG18</f>
        <v>0</v>
      </c>
      <c r="AN11" s="621"/>
      <c r="AO11" s="623"/>
      <c r="AP11" s="414" t="str">
        <f>'CONFRONTO DATI STATICI'!A47</f>
        <v>Trave 10</v>
      </c>
      <c r="AQ11" s="412">
        <f>'CONFRONTO DATI STATICI'!B47</f>
        <v>5.9720000000000002E-2</v>
      </c>
      <c r="AR11" s="406">
        <f>'CONFRONTO DATI STATICI'!C47</f>
        <v>8.4014000000000005E-2</v>
      </c>
      <c r="AS11" s="412">
        <f>'CONFRONTO DATI STATICI'!D47</f>
        <v>5.9691000000000001E-2</v>
      </c>
      <c r="AT11" s="406">
        <f>'CONFRONTO DATI STATICI'!E47</f>
        <v>1.3781999999999999E-2</v>
      </c>
      <c r="AU11" s="412">
        <f>'CONFRONTO DATI STATICI'!F47</f>
        <v>1.3770999999999999E-2</v>
      </c>
      <c r="AV11" s="406">
        <f>'CONFRONTO DATI STATICI'!G47</f>
        <v>0.11666666666666667</v>
      </c>
      <c r="AW11" s="410" t="b">
        <f>'CONFRONTO DATI STATICI'!H47</f>
        <v>1</v>
      </c>
      <c r="AX11" s="406">
        <f>'CONFRONTO DATI STATICI'!I47</f>
        <v>6.6665679038682294E-3</v>
      </c>
      <c r="AY11" s="408" t="b">
        <f>'CONFRONTO DATI STATICI'!J47</f>
        <v>0</v>
      </c>
      <c r="AZ11" s="402" t="b">
        <f>'CONFRONTO DATI STATICI'!K47</f>
        <v>0</v>
      </c>
      <c r="BA11" s="621"/>
      <c r="BB11" s="623"/>
      <c r="BC11" s="414" t="str">
        <f>'CONFRONTO DATI STATICI'!M47</f>
        <v>Trave 10</v>
      </c>
      <c r="BD11" s="412">
        <f>'CONFRONTO DATI STATICI'!N47</f>
        <v>5.8720000000000001E-2</v>
      </c>
      <c r="BE11" s="406">
        <f>'CONFRONTO DATI STATICI'!O47</f>
        <v>8.3014000000000004E-2</v>
      </c>
      <c r="BF11" s="412">
        <f>'CONFRONTO DATI STATICI'!P47</f>
        <v>5.8691E-2</v>
      </c>
      <c r="BG11" s="406">
        <f>'CONFRONTO DATI STATICI'!Q47</f>
        <v>8.7819999999999981E-3</v>
      </c>
      <c r="BH11" s="412">
        <f>'CONFRONTO DATI STATICI'!R47</f>
        <v>8.7709999999999975E-3</v>
      </c>
      <c r="BI11" s="406">
        <f>'CONFRONTO DATI STATICI'!S47</f>
        <v>0.11666666666666667</v>
      </c>
      <c r="BJ11" s="410" t="b">
        <f>'CONFRONTO DATI STATICI'!T47</f>
        <v>1</v>
      </c>
      <c r="BK11" s="406">
        <f>'CONFRONTO DATI STATICI'!U47</f>
        <v>6.6665679038682294E-3</v>
      </c>
      <c r="BL11" s="408" t="b">
        <f>'CONFRONTO DATI STATICI'!V47</f>
        <v>0</v>
      </c>
      <c r="BM11" s="402" t="b">
        <f>'CONFRONTO DATI STATICI'!W47</f>
        <v>0</v>
      </c>
      <c r="BN11" s="621"/>
      <c r="BO11" s="623"/>
      <c r="BP11" s="414" t="str">
        <f>'CONFRONTO DATI STATICI'!Y47</f>
        <v>Trave 10</v>
      </c>
      <c r="BQ11" s="412">
        <f>'CONFRONTO DATI STATICI'!Z47</f>
        <v>5.772E-2</v>
      </c>
      <c r="BR11" s="406">
        <f>'CONFRONTO DATI STATICI'!AA47</f>
        <v>8.2014000000000004E-2</v>
      </c>
      <c r="BS11" s="412">
        <f>'CONFRONTO DATI STATICI'!AB47</f>
        <v>5.7690999999999999E-2</v>
      </c>
      <c r="BT11" s="406">
        <f>'CONFRONTO DATI STATICI'!AC47</f>
        <v>7.7819999999999981E-3</v>
      </c>
      <c r="BU11" s="412">
        <f>'CONFRONTO DATI STATICI'!AD47</f>
        <v>7.7709999999999975E-3</v>
      </c>
      <c r="BV11" s="406">
        <f>'CONFRONTO DATI STATICI'!AE47</f>
        <v>0.11666666666666667</v>
      </c>
      <c r="BW11" s="410" t="b">
        <f>'CONFRONTO DATI STATICI'!AF47</f>
        <v>1</v>
      </c>
      <c r="BX11" s="406">
        <f>'CONFRONTO DATI STATICI'!AG47</f>
        <v>6.6665679038682294E-3</v>
      </c>
      <c r="BY11" s="408" t="b">
        <f>'CONFRONTO DATI STATICI'!AH47</f>
        <v>0</v>
      </c>
      <c r="BZ11" s="402" t="b">
        <f>'CONFRONTO DATI STATICI'!AI47</f>
        <v>0</v>
      </c>
      <c r="CB11" s="621"/>
      <c r="CC11" s="623"/>
      <c r="CD11" s="414" t="str">
        <f>'CONFRONTO DATI STATICI'!AM18</f>
        <v>Trave 10</v>
      </c>
      <c r="CE11" s="412">
        <f>'CONFRONTO DATI STATICI'!AN18</f>
        <v>4.5999999999999999E-2</v>
      </c>
      <c r="CF11" s="406">
        <f>'CONFRONTO DATI STATICI'!AO18</f>
        <v>6.5000000000000002E-2</v>
      </c>
      <c r="CG11" s="412">
        <f>'CONFRONTO DATI STATICI'!AP18</f>
        <v>4.5999999999999999E-2</v>
      </c>
      <c r="CH11" s="406">
        <f>'CONFRONTO DATI STATICI'!AQ18</f>
        <v>6.8999999999999999E-3</v>
      </c>
      <c r="CI11" s="412">
        <f>'CONFRONTO DATI STATICI'!AR18</f>
        <v>6.8999999999999999E-3</v>
      </c>
      <c r="CJ11" s="406">
        <f>'CONFRONTO DATI STATICI'!AS18</f>
        <v>0.11666666666666667</v>
      </c>
      <c r="CK11" s="410" t="b">
        <f>'CONFRONTO DATI STATICI'!AT18</f>
        <v>1</v>
      </c>
      <c r="CL11" s="406">
        <f>'CONFRONTO DATI STATICI'!AU18</f>
        <v>6.6665679038682294E-3</v>
      </c>
      <c r="CM11" s="408" t="b">
        <f>'CONFRONTO DATI STATICI'!AV18</f>
        <v>0</v>
      </c>
      <c r="CN11" s="402" t="b">
        <f>'CONFRONTO DATI STATICI'!AW18</f>
        <v>0</v>
      </c>
      <c r="CO11" s="621"/>
      <c r="CP11" s="623"/>
      <c r="CQ11" s="414" t="str">
        <f>'CONFRONTO DATI STATICI'!AY18</f>
        <v>Trave 10</v>
      </c>
      <c r="CR11" s="412">
        <f>'CONFRONTO DATI STATICI'!AZ18</f>
        <v>4.5999999999999999E-2</v>
      </c>
      <c r="CS11" s="406">
        <f>'CONFRONTO DATI STATICI'!BA18</f>
        <v>6.5000000000000002E-2</v>
      </c>
      <c r="CT11" s="412">
        <f>'CONFRONTO DATI STATICI'!BB18</f>
        <v>4.5999999999999999E-2</v>
      </c>
      <c r="CU11" s="406">
        <f>'CONFRONTO DATI STATICI'!BC18</f>
        <v>7.0000000000000001E-3</v>
      </c>
      <c r="CV11" s="412">
        <f>'CONFRONTO DATI STATICI'!BD18</f>
        <v>7.0000000000000001E-3</v>
      </c>
      <c r="CW11" s="406">
        <f>'CONFRONTO DATI STATICI'!BE18</f>
        <v>0.11666666666666667</v>
      </c>
      <c r="CX11" s="410" t="b">
        <f>'CONFRONTO DATI STATICI'!BF18</f>
        <v>1</v>
      </c>
      <c r="CY11" s="406">
        <f>'CONFRONTO DATI STATICI'!BG18</f>
        <v>6.6665679038682294E-3</v>
      </c>
      <c r="CZ11" s="408" t="b">
        <f>'CONFRONTO DATI STATICI'!BH18</f>
        <v>0</v>
      </c>
      <c r="DA11" s="402" t="b">
        <f>'CONFRONTO DATI STATICI'!BI18</f>
        <v>0</v>
      </c>
      <c r="DB11" s="621"/>
      <c r="DC11" s="623"/>
      <c r="DD11" s="414" t="str">
        <f>'CONFRONTO DATI STATICI'!BK18</f>
        <v>Trave 10</v>
      </c>
      <c r="DE11" s="412">
        <f>'CONFRONTO DATI STATICI'!BL18</f>
        <v>4.4999999999999998E-2</v>
      </c>
      <c r="DF11" s="406">
        <f>'CONFRONTO DATI STATICI'!BM18</f>
        <v>6.4000000000000001E-2</v>
      </c>
      <c r="DG11" s="412">
        <f>'CONFRONTO DATI STATICI'!BN18</f>
        <v>4.4999999999999998E-2</v>
      </c>
      <c r="DH11" s="406">
        <f>'CONFRONTO DATI STATICI'!BO18</f>
        <v>6.7999999999999996E-3</v>
      </c>
      <c r="DI11" s="412">
        <f>'CONFRONTO DATI STATICI'!BP18</f>
        <v>6.7999999999999996E-3</v>
      </c>
      <c r="DJ11" s="406">
        <f>'CONFRONTO DATI STATICI'!BQ18</f>
        <v>0.11666666666666667</v>
      </c>
      <c r="DK11" s="410" t="b">
        <f>'CONFRONTO DATI STATICI'!BR18</f>
        <v>1</v>
      </c>
      <c r="DL11" s="406">
        <f>'CONFRONTO DATI STATICI'!BS18</f>
        <v>6.6665679038682294E-3</v>
      </c>
      <c r="DM11" s="420" t="b">
        <f>'CONFRONTO DATI STATICI'!BT18</f>
        <v>0</v>
      </c>
      <c r="DN11" s="417" t="b">
        <f>'CONFRONTO DATI STATICI'!BU18</f>
        <v>0</v>
      </c>
      <c r="DO11" s="623"/>
      <c r="DP11" s="623"/>
      <c r="DQ11" s="414" t="str">
        <f>'CONFRONTO DATI STATICI'!AM46</f>
        <v>Trave 10</v>
      </c>
      <c r="DR11" s="412">
        <f>'CONFRONTO DATI STATICI'!AN46</f>
        <v>4.5999999999999999E-2</v>
      </c>
      <c r="DS11" s="406">
        <f>'CONFRONTO DATI STATICI'!AO46</f>
        <v>6.5000000000000002E-2</v>
      </c>
      <c r="DT11" s="412">
        <f>'CONFRONTO DATI STATICI'!AP46</f>
        <v>4.7E-2</v>
      </c>
      <c r="DU11" s="406">
        <f>'CONFRONTO DATI STATICI'!AQ46</f>
        <v>6.8999999999999999E-3</v>
      </c>
      <c r="DV11" s="412">
        <f>'CONFRONTO DATI STATICI'!AR46</f>
        <v>6.8999999999999999E-3</v>
      </c>
      <c r="DW11" s="406">
        <f>'CONFRONTO DATI STATICI'!AS46</f>
        <v>0.11666666666666667</v>
      </c>
      <c r="DX11" s="410" t="b">
        <f>'CONFRONTO DATI STATICI'!AT46</f>
        <v>1</v>
      </c>
      <c r="DY11" s="406">
        <f>'CONFRONTO DATI STATICI'!AU46</f>
        <v>6.6665679038682294E-3</v>
      </c>
      <c r="DZ11" s="408" t="b">
        <f>'CONFRONTO DATI STATICI'!AV46</f>
        <v>0</v>
      </c>
      <c r="EA11" s="402" t="b">
        <f>'CONFRONTO DATI STATICI'!AW46</f>
        <v>0</v>
      </c>
      <c r="EB11" s="621"/>
      <c r="EC11" s="623"/>
      <c r="ED11" s="414" t="str">
        <f>'CONFRONTO DATI STATICI'!AY46</f>
        <v>Trave 10</v>
      </c>
      <c r="EE11" s="412">
        <f>'CONFRONTO DATI STATICI'!AZ46</f>
        <v>4.5999999999999999E-2</v>
      </c>
      <c r="EF11" s="406">
        <f>'CONFRONTO DATI STATICI'!BA46</f>
        <v>6.5000000000000002E-2</v>
      </c>
      <c r="EG11" s="412">
        <f>'CONFRONTO DATI STATICI'!BB46</f>
        <v>4.5999999999999999E-2</v>
      </c>
      <c r="EH11" s="406">
        <f>'CONFRONTO DATI STATICI'!BC46</f>
        <v>7.0000000000000001E-3</v>
      </c>
      <c r="EI11" s="412">
        <f>'CONFRONTO DATI STATICI'!BD46</f>
        <v>7.0000000000000001E-3</v>
      </c>
      <c r="EJ11" s="406">
        <f>'CONFRONTO DATI STATICI'!BE46</f>
        <v>0.11666666666666667</v>
      </c>
      <c r="EK11" s="410" t="b">
        <f>'CONFRONTO DATI STATICI'!BF46</f>
        <v>1</v>
      </c>
      <c r="EL11" s="406">
        <f>'CONFRONTO DATI STATICI'!BG46</f>
        <v>6.6665679038682294E-3</v>
      </c>
      <c r="EM11" s="408" t="b">
        <f>'CONFRONTO DATI STATICI'!BH46</f>
        <v>0</v>
      </c>
      <c r="EN11" s="402" t="b">
        <f>'CONFRONTO DATI STATICI'!BI46</f>
        <v>0</v>
      </c>
      <c r="EO11" s="621"/>
      <c r="EP11" s="623"/>
      <c r="EQ11" s="414" t="str">
        <f>'CONFRONTO DATI STATICI'!BK46</f>
        <v>Trave 10</v>
      </c>
      <c r="ER11" s="412">
        <f>'CONFRONTO DATI STATICI'!BL46</f>
        <v>4.4999999999999998E-2</v>
      </c>
      <c r="ES11" s="406">
        <f>'CONFRONTO DATI STATICI'!BM46</f>
        <v>6.4000000000000001E-2</v>
      </c>
      <c r="ET11" s="412">
        <f>'CONFRONTO DATI STATICI'!BN46</f>
        <v>4.4999999999999998E-2</v>
      </c>
      <c r="EU11" s="406">
        <f>'CONFRONTO DATI STATICI'!BO46</f>
        <v>6.7999999999999996E-3</v>
      </c>
      <c r="EV11" s="412">
        <f>'CONFRONTO DATI STATICI'!BP46</f>
        <v>6.7999999999999996E-3</v>
      </c>
      <c r="EW11" s="406">
        <f>'CONFRONTO DATI STATICI'!BQ46</f>
        <v>0.11666666666666667</v>
      </c>
      <c r="EX11" s="410" t="b">
        <f>'CONFRONTO DATI STATICI'!BR46</f>
        <v>1</v>
      </c>
      <c r="EY11" s="406">
        <f>'CONFRONTO DATI STATICI'!BS46</f>
        <v>6.6665679038682294E-3</v>
      </c>
      <c r="EZ11" s="408" t="b">
        <f>'CONFRONTO DATI STATICI'!BT46</f>
        <v>0</v>
      </c>
      <c r="FA11" s="402" t="b">
        <f>'CONFRONTO DATI STATICI'!BU46</f>
        <v>0</v>
      </c>
    </row>
    <row r="12" spans="1:157" ht="16" x14ac:dyDescent="0.2">
      <c r="A12" s="619"/>
      <c r="B12" s="616"/>
      <c r="C12" s="398" t="str">
        <f>'CONFRONTO DATI STATICI'!A19</f>
        <v>Trave 11</v>
      </c>
      <c r="D12" s="426">
        <f>'CONFRONTO DATI STATICI'!B19</f>
        <v>5.8458000000000003E-2</v>
      </c>
      <c r="E12" s="424">
        <f>'CONFRONTO DATI STATICI'!C19</f>
        <v>8.2542000000000004E-2</v>
      </c>
      <c r="F12" s="426">
        <f>'CONFRONTO DATI STATICI'!D19</f>
        <v>5.8425999999999999E-2</v>
      </c>
      <c r="G12" s="424">
        <f>'CONFRONTO DATI STATICI'!E19</f>
        <v>8.744E-3</v>
      </c>
      <c r="H12" s="426">
        <f>'CONFRONTO DATI STATICI'!F19</f>
        <v>8.7320000000000002E-3</v>
      </c>
      <c r="I12" s="424">
        <f>'CONFRONTO DATI STATICI'!G19</f>
        <v>0.11666666666666667</v>
      </c>
      <c r="J12" s="429" t="b">
        <f>'CONFRONTO DATI STATICI'!H19</f>
        <v>1</v>
      </c>
      <c r="K12" s="427">
        <f>'CONFRONTO DATI STATICI'!I19</f>
        <v>6.6665679038682294E-3</v>
      </c>
      <c r="L12" s="420" t="b">
        <f>'CONFRONTO DATI STATICI'!J19</f>
        <v>0</v>
      </c>
      <c r="M12" s="417" t="b">
        <f>'CONFRONTO DATI STATICI'!K19</f>
        <v>0</v>
      </c>
      <c r="N12" s="619"/>
      <c r="O12" s="616"/>
      <c r="P12" s="398" t="str">
        <f>'CONFRONTO DATI STATICI'!L19</f>
        <v>Trave 11</v>
      </c>
      <c r="Q12" s="426">
        <f>'CONFRONTO DATI STATICI'!M19</f>
        <v>5.7458000000000002E-2</v>
      </c>
      <c r="R12" s="424">
        <f>'CONFRONTO DATI STATICI'!N19</f>
        <v>8.1542000000000003E-2</v>
      </c>
      <c r="S12" s="426">
        <f>'CONFRONTO DATI STATICI'!O19</f>
        <v>5.7425999999999998E-2</v>
      </c>
      <c r="T12" s="424">
        <f>'CONFRONTO DATI STATICI'!P19</f>
        <v>7.744E-3</v>
      </c>
      <c r="U12" s="426">
        <f>'CONFRONTO DATI STATICI'!Q19</f>
        <v>7.7320000000000002E-3</v>
      </c>
      <c r="V12" s="424">
        <f>'CONFRONTO DATI STATICI'!R19</f>
        <v>0.11666666666666667</v>
      </c>
      <c r="W12" s="410" t="b">
        <f>'CONFRONTO DATI STATICI'!S19</f>
        <v>1</v>
      </c>
      <c r="X12" s="424">
        <f>'CONFRONTO DATI STATICI'!T19</f>
        <v>6.6665679038682294E-3</v>
      </c>
      <c r="Y12" s="408" t="b">
        <f>'CONFRONTO DATI STATICI'!U19</f>
        <v>0</v>
      </c>
      <c r="Z12" s="402" t="b">
        <f>'CONFRONTO DATI STATICI'!V19</f>
        <v>0</v>
      </c>
      <c r="AA12" s="621"/>
      <c r="AB12" s="623"/>
      <c r="AC12" s="414" t="str">
        <f>'CONFRONTO DATI STATICI'!W19</f>
        <v>Trave 11</v>
      </c>
      <c r="AD12" s="412">
        <f>'CONFRONTO DATI STATICI'!X19</f>
        <v>5.7458000000000002E-2</v>
      </c>
      <c r="AE12" s="406">
        <f>'CONFRONTO DATI STATICI'!Y19</f>
        <v>8.1542000000000003E-2</v>
      </c>
      <c r="AF12" s="412">
        <f>'CONFRONTO DATI STATICI'!Z19</f>
        <v>5.7425999999999998E-2</v>
      </c>
      <c r="AG12" s="406">
        <f>'CONFRONTO DATI STATICI'!AA19</f>
        <v>7.744E-3</v>
      </c>
      <c r="AH12" s="412">
        <f>'CONFRONTO DATI STATICI'!AB19</f>
        <v>7.7320000000000002E-3</v>
      </c>
      <c r="AI12" s="406">
        <f>'CONFRONTO DATI STATICI'!AC19</f>
        <v>0.11666666666666667</v>
      </c>
      <c r="AJ12" s="410" t="b">
        <f>'CONFRONTO DATI STATICI'!AD19</f>
        <v>1</v>
      </c>
      <c r="AK12" s="406">
        <f>'CONFRONTO DATI STATICI'!AE19</f>
        <v>6.6665679038682294E-3</v>
      </c>
      <c r="AL12" s="408" t="b">
        <f>'CONFRONTO DATI STATICI'!AF19</f>
        <v>0</v>
      </c>
      <c r="AM12" s="402" t="b">
        <f>'CONFRONTO DATI STATICI'!AG19</f>
        <v>0</v>
      </c>
      <c r="AN12" s="621"/>
      <c r="AO12" s="623"/>
      <c r="AP12" s="414" t="str">
        <f>'CONFRONTO DATI STATICI'!A48</f>
        <v>Trave 11</v>
      </c>
      <c r="AQ12" s="412">
        <f>'CONFRONTO DATI STATICI'!B48</f>
        <v>5.9458000000000004E-2</v>
      </c>
      <c r="AR12" s="406">
        <f>'CONFRONTO DATI STATICI'!C48</f>
        <v>8.3542000000000005E-2</v>
      </c>
      <c r="AS12" s="412">
        <f>'CONFRONTO DATI STATICI'!D48</f>
        <v>5.9426E-2</v>
      </c>
      <c r="AT12" s="406">
        <f>'CONFRONTO DATI STATICI'!E48</f>
        <v>1.3743999999999999E-2</v>
      </c>
      <c r="AU12" s="412">
        <f>'CONFRONTO DATI STATICI'!F48</f>
        <v>1.3732000000000001E-2</v>
      </c>
      <c r="AV12" s="406">
        <f>'CONFRONTO DATI STATICI'!G48</f>
        <v>0.11666666666666667</v>
      </c>
      <c r="AW12" s="410" t="b">
        <f>'CONFRONTO DATI STATICI'!H48</f>
        <v>1</v>
      </c>
      <c r="AX12" s="406">
        <f>'CONFRONTO DATI STATICI'!I48</f>
        <v>6.6665679038682294E-3</v>
      </c>
      <c r="AY12" s="408" t="b">
        <f>'CONFRONTO DATI STATICI'!J48</f>
        <v>0</v>
      </c>
      <c r="AZ12" s="402" t="b">
        <f>'CONFRONTO DATI STATICI'!K48</f>
        <v>0</v>
      </c>
      <c r="BA12" s="621"/>
      <c r="BB12" s="623"/>
      <c r="BC12" s="414" t="str">
        <f>'CONFRONTO DATI STATICI'!M48</f>
        <v>Trave 11</v>
      </c>
      <c r="BD12" s="412">
        <f>'CONFRONTO DATI STATICI'!N48</f>
        <v>5.8458000000000003E-2</v>
      </c>
      <c r="BE12" s="406">
        <f>'CONFRONTO DATI STATICI'!O48</f>
        <v>8.2542000000000004E-2</v>
      </c>
      <c r="BF12" s="412">
        <f>'CONFRONTO DATI STATICI'!P48</f>
        <v>5.8425999999999999E-2</v>
      </c>
      <c r="BG12" s="406">
        <f>'CONFRONTO DATI STATICI'!Q48</f>
        <v>8.7439999999999983E-3</v>
      </c>
      <c r="BH12" s="412">
        <f>'CONFRONTO DATI STATICI'!R48</f>
        <v>8.7320000000000002E-3</v>
      </c>
      <c r="BI12" s="406">
        <f>'CONFRONTO DATI STATICI'!S48</f>
        <v>0.11666666666666667</v>
      </c>
      <c r="BJ12" s="410" t="b">
        <f>'CONFRONTO DATI STATICI'!T48</f>
        <v>1</v>
      </c>
      <c r="BK12" s="406">
        <f>'CONFRONTO DATI STATICI'!U48</f>
        <v>6.6665679038682294E-3</v>
      </c>
      <c r="BL12" s="408" t="b">
        <f>'CONFRONTO DATI STATICI'!V48</f>
        <v>0</v>
      </c>
      <c r="BM12" s="402" t="b">
        <f>'CONFRONTO DATI STATICI'!W48</f>
        <v>0</v>
      </c>
      <c r="BN12" s="621"/>
      <c r="BO12" s="623"/>
      <c r="BP12" s="414" t="str">
        <f>'CONFRONTO DATI STATICI'!Y48</f>
        <v>Trave 11</v>
      </c>
      <c r="BQ12" s="412">
        <f>'CONFRONTO DATI STATICI'!Z48</f>
        <v>5.7458000000000002E-2</v>
      </c>
      <c r="BR12" s="406">
        <f>'CONFRONTO DATI STATICI'!AA48</f>
        <v>8.1542000000000003E-2</v>
      </c>
      <c r="BS12" s="412">
        <f>'CONFRONTO DATI STATICI'!AB48</f>
        <v>5.7425999999999998E-2</v>
      </c>
      <c r="BT12" s="406">
        <f>'CONFRONTO DATI STATICI'!AC48</f>
        <v>7.7439999999999983E-3</v>
      </c>
      <c r="BU12" s="412">
        <f>'CONFRONTO DATI STATICI'!AD48</f>
        <v>7.7320000000000002E-3</v>
      </c>
      <c r="BV12" s="406">
        <f>'CONFRONTO DATI STATICI'!AE48</f>
        <v>0.11666666666666667</v>
      </c>
      <c r="BW12" s="410" t="b">
        <f>'CONFRONTO DATI STATICI'!AF48</f>
        <v>1</v>
      </c>
      <c r="BX12" s="406">
        <f>'CONFRONTO DATI STATICI'!AG48</f>
        <v>6.6665679038682294E-3</v>
      </c>
      <c r="BY12" s="408" t="b">
        <f>'CONFRONTO DATI STATICI'!AH48</f>
        <v>0</v>
      </c>
      <c r="BZ12" s="402" t="b">
        <f>'CONFRONTO DATI STATICI'!AI48</f>
        <v>0</v>
      </c>
      <c r="CB12" s="621"/>
      <c r="CC12" s="623"/>
      <c r="CD12" s="414" t="str">
        <f>'CONFRONTO DATI STATICI'!AM19</f>
        <v>Trave 11</v>
      </c>
      <c r="CE12" s="412">
        <f>'CONFRONTO DATI STATICI'!AN19</f>
        <v>4.5999999999999999E-2</v>
      </c>
      <c r="CF12" s="406">
        <f>'CONFRONTO DATI STATICI'!AO19</f>
        <v>6.5000000000000002E-2</v>
      </c>
      <c r="CG12" s="412">
        <f>'CONFRONTO DATI STATICI'!AP19</f>
        <v>4.5999999999999999E-2</v>
      </c>
      <c r="CH12" s="406">
        <f>'CONFRONTO DATI STATICI'!AQ19</f>
        <v>6.8999999999999999E-3</v>
      </c>
      <c r="CI12" s="412">
        <f>'CONFRONTO DATI STATICI'!AR19</f>
        <v>6.8999999999999999E-3</v>
      </c>
      <c r="CJ12" s="406">
        <f>'CONFRONTO DATI STATICI'!AS19</f>
        <v>0.11666666666666667</v>
      </c>
      <c r="CK12" s="410" t="b">
        <f>'CONFRONTO DATI STATICI'!AT19</f>
        <v>1</v>
      </c>
      <c r="CL12" s="406">
        <f>'CONFRONTO DATI STATICI'!AU19</f>
        <v>6.6665679038682294E-3</v>
      </c>
      <c r="CM12" s="408" t="b">
        <f>'CONFRONTO DATI STATICI'!AV19</f>
        <v>0</v>
      </c>
      <c r="CN12" s="402" t="b">
        <f>'CONFRONTO DATI STATICI'!AW19</f>
        <v>0</v>
      </c>
      <c r="CO12" s="621"/>
      <c r="CP12" s="623"/>
      <c r="CQ12" s="414" t="str">
        <f>'CONFRONTO DATI STATICI'!AY19</f>
        <v>Trave 11</v>
      </c>
      <c r="CR12" s="412">
        <f>'CONFRONTO DATI STATICI'!AZ19</f>
        <v>4.5999999999999999E-2</v>
      </c>
      <c r="CS12" s="406">
        <f>'CONFRONTO DATI STATICI'!BA19</f>
        <v>6.5000000000000002E-2</v>
      </c>
      <c r="CT12" s="412">
        <f>'CONFRONTO DATI STATICI'!BB19</f>
        <v>4.5999999999999999E-2</v>
      </c>
      <c r="CU12" s="406">
        <f>'CONFRONTO DATI STATICI'!BC19</f>
        <v>7.0000000000000001E-3</v>
      </c>
      <c r="CV12" s="412">
        <f>'CONFRONTO DATI STATICI'!BD19</f>
        <v>7.0000000000000001E-3</v>
      </c>
      <c r="CW12" s="406">
        <f>'CONFRONTO DATI STATICI'!BE19</f>
        <v>0.11666666666666667</v>
      </c>
      <c r="CX12" s="410" t="b">
        <f>'CONFRONTO DATI STATICI'!BF19</f>
        <v>1</v>
      </c>
      <c r="CY12" s="406">
        <f>'CONFRONTO DATI STATICI'!BG19</f>
        <v>6.6665679038682294E-3</v>
      </c>
      <c r="CZ12" s="408" t="b">
        <f>'CONFRONTO DATI STATICI'!BH19</f>
        <v>0</v>
      </c>
      <c r="DA12" s="402" t="b">
        <f>'CONFRONTO DATI STATICI'!BI19</f>
        <v>0</v>
      </c>
      <c r="DB12" s="621"/>
      <c r="DC12" s="623"/>
      <c r="DD12" s="414" t="str">
        <f>'CONFRONTO DATI STATICI'!BK19</f>
        <v>Trave 11</v>
      </c>
      <c r="DE12" s="412">
        <f>'CONFRONTO DATI STATICI'!BL19</f>
        <v>4.4999999999999998E-2</v>
      </c>
      <c r="DF12" s="406">
        <f>'CONFRONTO DATI STATICI'!BM19</f>
        <v>6.4000000000000001E-2</v>
      </c>
      <c r="DG12" s="412">
        <f>'CONFRONTO DATI STATICI'!BN19</f>
        <v>4.4999999999999998E-2</v>
      </c>
      <c r="DH12" s="406">
        <f>'CONFRONTO DATI STATICI'!BO19</f>
        <v>6.7999999999999996E-3</v>
      </c>
      <c r="DI12" s="412">
        <f>'CONFRONTO DATI STATICI'!BP19</f>
        <v>6.7999999999999996E-3</v>
      </c>
      <c r="DJ12" s="406">
        <f>'CONFRONTO DATI STATICI'!BQ19</f>
        <v>0.11666666666666667</v>
      </c>
      <c r="DK12" s="410" t="b">
        <f>'CONFRONTO DATI STATICI'!BR19</f>
        <v>1</v>
      </c>
      <c r="DL12" s="406">
        <f>'CONFRONTO DATI STATICI'!BS19</f>
        <v>6.6665679038682294E-3</v>
      </c>
      <c r="DM12" s="420" t="b">
        <f>'CONFRONTO DATI STATICI'!BT19</f>
        <v>0</v>
      </c>
      <c r="DN12" s="417" t="b">
        <f>'CONFRONTO DATI STATICI'!BU19</f>
        <v>0</v>
      </c>
      <c r="DO12" s="623"/>
      <c r="DP12" s="623"/>
      <c r="DQ12" s="414" t="str">
        <f>'CONFRONTO DATI STATICI'!AM47</f>
        <v>Trave 11</v>
      </c>
      <c r="DR12" s="412">
        <f>'CONFRONTO DATI STATICI'!AN47</f>
        <v>4.5999999999999999E-2</v>
      </c>
      <c r="DS12" s="406">
        <f>'CONFRONTO DATI STATICI'!AO47</f>
        <v>6.5000000000000002E-2</v>
      </c>
      <c r="DT12" s="412">
        <f>'CONFRONTO DATI STATICI'!AP47</f>
        <v>4.7E-2</v>
      </c>
      <c r="DU12" s="406">
        <f>'CONFRONTO DATI STATICI'!AQ47</f>
        <v>6.8999999999999999E-3</v>
      </c>
      <c r="DV12" s="412">
        <f>'CONFRONTO DATI STATICI'!AR47</f>
        <v>6.8999999999999999E-3</v>
      </c>
      <c r="DW12" s="406">
        <f>'CONFRONTO DATI STATICI'!AS47</f>
        <v>0.11666666666666667</v>
      </c>
      <c r="DX12" s="410" t="b">
        <f>'CONFRONTO DATI STATICI'!AT47</f>
        <v>1</v>
      </c>
      <c r="DY12" s="406">
        <f>'CONFRONTO DATI STATICI'!AU47</f>
        <v>6.6665679038682294E-3</v>
      </c>
      <c r="DZ12" s="408" t="b">
        <f>'CONFRONTO DATI STATICI'!AV47</f>
        <v>0</v>
      </c>
      <c r="EA12" s="402" t="b">
        <f>'CONFRONTO DATI STATICI'!AW47</f>
        <v>0</v>
      </c>
      <c r="EB12" s="621"/>
      <c r="EC12" s="623"/>
      <c r="ED12" s="414" t="str">
        <f>'CONFRONTO DATI STATICI'!AY47</f>
        <v>Trave 11</v>
      </c>
      <c r="EE12" s="412">
        <f>'CONFRONTO DATI STATICI'!AZ47</f>
        <v>4.5999999999999999E-2</v>
      </c>
      <c r="EF12" s="406">
        <f>'CONFRONTO DATI STATICI'!BA47</f>
        <v>6.5000000000000002E-2</v>
      </c>
      <c r="EG12" s="412">
        <f>'CONFRONTO DATI STATICI'!BB47</f>
        <v>4.5999999999999999E-2</v>
      </c>
      <c r="EH12" s="406">
        <f>'CONFRONTO DATI STATICI'!BC47</f>
        <v>7.0000000000000001E-3</v>
      </c>
      <c r="EI12" s="412">
        <f>'CONFRONTO DATI STATICI'!BD47</f>
        <v>7.0000000000000001E-3</v>
      </c>
      <c r="EJ12" s="406">
        <f>'CONFRONTO DATI STATICI'!BE47</f>
        <v>0.11666666666666667</v>
      </c>
      <c r="EK12" s="410" t="b">
        <f>'CONFRONTO DATI STATICI'!BF47</f>
        <v>1</v>
      </c>
      <c r="EL12" s="406">
        <f>'CONFRONTO DATI STATICI'!BG47</f>
        <v>6.6665679038682294E-3</v>
      </c>
      <c r="EM12" s="408" t="b">
        <f>'CONFRONTO DATI STATICI'!BH47</f>
        <v>0</v>
      </c>
      <c r="EN12" s="402" t="b">
        <f>'CONFRONTO DATI STATICI'!BI47</f>
        <v>0</v>
      </c>
      <c r="EO12" s="621"/>
      <c r="EP12" s="623"/>
      <c r="EQ12" s="414" t="str">
        <f>'CONFRONTO DATI STATICI'!BK47</f>
        <v>Trave 11</v>
      </c>
      <c r="ER12" s="412">
        <f>'CONFRONTO DATI STATICI'!BL47</f>
        <v>4.4999999999999998E-2</v>
      </c>
      <c r="ES12" s="406">
        <f>'CONFRONTO DATI STATICI'!BM47</f>
        <v>6.4000000000000001E-2</v>
      </c>
      <c r="ET12" s="412">
        <f>'CONFRONTO DATI STATICI'!BN47</f>
        <v>4.4999999999999998E-2</v>
      </c>
      <c r="EU12" s="406">
        <f>'CONFRONTO DATI STATICI'!BO47</f>
        <v>6.7999999999999996E-3</v>
      </c>
      <c r="EV12" s="412">
        <f>'CONFRONTO DATI STATICI'!BP47</f>
        <v>6.7999999999999996E-3</v>
      </c>
      <c r="EW12" s="406">
        <f>'CONFRONTO DATI STATICI'!BQ47</f>
        <v>0.11666666666666667</v>
      </c>
      <c r="EX12" s="410" t="b">
        <f>'CONFRONTO DATI STATICI'!BR47</f>
        <v>1</v>
      </c>
      <c r="EY12" s="406">
        <f>'CONFRONTO DATI STATICI'!BS47</f>
        <v>6.6665679038682294E-3</v>
      </c>
      <c r="EZ12" s="408" t="b">
        <f>'CONFRONTO DATI STATICI'!BT47</f>
        <v>0</v>
      </c>
      <c r="FA12" s="402" t="b">
        <f>'CONFRONTO DATI STATICI'!BU47</f>
        <v>0</v>
      </c>
    </row>
    <row r="13" spans="1:157" ht="16" x14ac:dyDescent="0.2">
      <c r="A13" s="619"/>
      <c r="B13" s="616"/>
      <c r="C13" s="398" t="str">
        <f>'CONFRONTO DATI STATICI'!A20</f>
        <v>Trave 12</v>
      </c>
      <c r="D13" s="426">
        <f>'CONFRONTO DATI STATICI'!B20</f>
        <v>5.8401000000000002E-2</v>
      </c>
      <c r="E13" s="424">
        <f>'CONFRONTO DATI STATICI'!C20</f>
        <v>8.2410999999999998E-2</v>
      </c>
      <c r="F13" s="426">
        <f>'CONFRONTO DATI STATICI'!D20</f>
        <v>5.8368999999999997E-2</v>
      </c>
      <c r="G13" s="424">
        <f>'CONFRONTO DATI STATICI'!E20</f>
        <v>8.737E-3</v>
      </c>
      <c r="H13" s="426">
        <f>'CONFRONTO DATI STATICI'!F20</f>
        <v>8.7250000000000001E-3</v>
      </c>
      <c r="I13" s="424">
        <f>'CONFRONTO DATI STATICI'!G20</f>
        <v>0.11666666666666667</v>
      </c>
      <c r="J13" s="429" t="b">
        <f>'CONFRONTO DATI STATICI'!H20</f>
        <v>1</v>
      </c>
      <c r="K13" s="427">
        <f>'CONFRONTO DATI STATICI'!I20</f>
        <v>6.6665679038682294E-3</v>
      </c>
      <c r="L13" s="420" t="b">
        <f>'CONFRONTO DATI STATICI'!J20</f>
        <v>0</v>
      </c>
      <c r="M13" s="417" t="b">
        <f>'CONFRONTO DATI STATICI'!K20</f>
        <v>0</v>
      </c>
      <c r="N13" s="619"/>
      <c r="O13" s="616"/>
      <c r="P13" s="398" t="str">
        <f>'CONFRONTO DATI STATICI'!L20</f>
        <v>Trave 12</v>
      </c>
      <c r="Q13" s="426">
        <f>'CONFRONTO DATI STATICI'!M20</f>
        <v>5.7401000000000001E-2</v>
      </c>
      <c r="R13" s="424">
        <f>'CONFRONTO DATI STATICI'!N20</f>
        <v>8.1410999999999997E-2</v>
      </c>
      <c r="S13" s="426">
        <f>'CONFRONTO DATI STATICI'!O20</f>
        <v>5.7368999999999996E-2</v>
      </c>
      <c r="T13" s="424">
        <f>'CONFRONTO DATI STATICI'!P20</f>
        <v>7.737E-3</v>
      </c>
      <c r="U13" s="426">
        <f>'CONFRONTO DATI STATICI'!Q20</f>
        <v>7.7250000000000001E-3</v>
      </c>
      <c r="V13" s="424">
        <f>'CONFRONTO DATI STATICI'!R20</f>
        <v>0.11666666666666667</v>
      </c>
      <c r="W13" s="410" t="b">
        <f>'CONFRONTO DATI STATICI'!S20</f>
        <v>1</v>
      </c>
      <c r="X13" s="424">
        <f>'CONFRONTO DATI STATICI'!T20</f>
        <v>6.6665679038682294E-3</v>
      </c>
      <c r="Y13" s="408" t="b">
        <f>'CONFRONTO DATI STATICI'!U20</f>
        <v>0</v>
      </c>
      <c r="Z13" s="402" t="b">
        <f>'CONFRONTO DATI STATICI'!V20</f>
        <v>0</v>
      </c>
      <c r="AA13" s="621"/>
      <c r="AB13" s="623"/>
      <c r="AC13" s="414" t="str">
        <f>'CONFRONTO DATI STATICI'!W20</f>
        <v>Trave 12</v>
      </c>
      <c r="AD13" s="412">
        <f>'CONFRONTO DATI STATICI'!X20</f>
        <v>5.7401000000000001E-2</v>
      </c>
      <c r="AE13" s="406">
        <f>'CONFRONTO DATI STATICI'!Y20</f>
        <v>8.1410999999999997E-2</v>
      </c>
      <c r="AF13" s="412">
        <f>'CONFRONTO DATI STATICI'!Z20</f>
        <v>5.7368999999999996E-2</v>
      </c>
      <c r="AG13" s="406">
        <f>'CONFRONTO DATI STATICI'!AA20</f>
        <v>7.737E-3</v>
      </c>
      <c r="AH13" s="412">
        <f>'CONFRONTO DATI STATICI'!AB20</f>
        <v>7.7250000000000001E-3</v>
      </c>
      <c r="AI13" s="406">
        <f>'CONFRONTO DATI STATICI'!AC20</f>
        <v>0.11666666666666667</v>
      </c>
      <c r="AJ13" s="410" t="b">
        <f>'CONFRONTO DATI STATICI'!AD20</f>
        <v>1</v>
      </c>
      <c r="AK13" s="406">
        <f>'CONFRONTO DATI STATICI'!AE20</f>
        <v>6.6665679038682294E-3</v>
      </c>
      <c r="AL13" s="408" t="b">
        <f>'CONFRONTO DATI STATICI'!AF20</f>
        <v>0</v>
      </c>
      <c r="AM13" s="402" t="b">
        <f>'CONFRONTO DATI STATICI'!AG20</f>
        <v>0</v>
      </c>
      <c r="AN13" s="621"/>
      <c r="AO13" s="623"/>
      <c r="AP13" s="414" t="str">
        <f>'CONFRONTO DATI STATICI'!A49</f>
        <v>Trave 12</v>
      </c>
      <c r="AQ13" s="412">
        <f>'CONFRONTO DATI STATICI'!B49</f>
        <v>5.9401000000000002E-2</v>
      </c>
      <c r="AR13" s="406">
        <f>'CONFRONTO DATI STATICI'!C49</f>
        <v>8.3410999999999999E-2</v>
      </c>
      <c r="AS13" s="412">
        <f>'CONFRONTO DATI STATICI'!D49</f>
        <v>5.9368999999999998E-2</v>
      </c>
      <c r="AT13" s="406">
        <f>'CONFRONTO DATI STATICI'!E49</f>
        <v>1.3736999999999999E-2</v>
      </c>
      <c r="AU13" s="412">
        <f>'CONFRONTO DATI STATICI'!F49</f>
        <v>1.3725000000000001E-2</v>
      </c>
      <c r="AV13" s="406">
        <f>'CONFRONTO DATI STATICI'!G49</f>
        <v>0.11666666666666667</v>
      </c>
      <c r="AW13" s="410" t="b">
        <f>'CONFRONTO DATI STATICI'!H49</f>
        <v>1</v>
      </c>
      <c r="AX13" s="406">
        <f>'CONFRONTO DATI STATICI'!I49</f>
        <v>6.6665679038682294E-3</v>
      </c>
      <c r="AY13" s="408" t="b">
        <f>'CONFRONTO DATI STATICI'!J49</f>
        <v>0</v>
      </c>
      <c r="AZ13" s="402" t="b">
        <f>'CONFRONTO DATI STATICI'!K49</f>
        <v>0</v>
      </c>
      <c r="BA13" s="621"/>
      <c r="BB13" s="623"/>
      <c r="BC13" s="414" t="str">
        <f>'CONFRONTO DATI STATICI'!M49</f>
        <v>Trave 12</v>
      </c>
      <c r="BD13" s="412">
        <f>'CONFRONTO DATI STATICI'!N49</f>
        <v>5.8401000000000002E-2</v>
      </c>
      <c r="BE13" s="406">
        <f>'CONFRONTO DATI STATICI'!O49</f>
        <v>8.2410999999999998E-2</v>
      </c>
      <c r="BF13" s="412">
        <f>'CONFRONTO DATI STATICI'!P49</f>
        <v>5.8368999999999997E-2</v>
      </c>
      <c r="BG13" s="406">
        <f>'CONFRONTO DATI STATICI'!Q49</f>
        <v>8.7369999999999982E-3</v>
      </c>
      <c r="BH13" s="412">
        <f>'CONFRONTO DATI STATICI'!R49</f>
        <v>8.7250000000000001E-3</v>
      </c>
      <c r="BI13" s="406">
        <f>'CONFRONTO DATI STATICI'!S49</f>
        <v>0.11666666666666667</v>
      </c>
      <c r="BJ13" s="410" t="b">
        <f>'CONFRONTO DATI STATICI'!T49</f>
        <v>1</v>
      </c>
      <c r="BK13" s="406">
        <f>'CONFRONTO DATI STATICI'!U49</f>
        <v>6.6665679038682294E-3</v>
      </c>
      <c r="BL13" s="408" t="b">
        <f>'CONFRONTO DATI STATICI'!V49</f>
        <v>0</v>
      </c>
      <c r="BM13" s="402" t="b">
        <f>'CONFRONTO DATI STATICI'!W49</f>
        <v>0</v>
      </c>
      <c r="BN13" s="621"/>
      <c r="BO13" s="623"/>
      <c r="BP13" s="414" t="str">
        <f>'CONFRONTO DATI STATICI'!Y49</f>
        <v>Trave 12</v>
      </c>
      <c r="BQ13" s="412">
        <f>'CONFRONTO DATI STATICI'!Z49</f>
        <v>5.7401000000000001E-2</v>
      </c>
      <c r="BR13" s="406">
        <f>'CONFRONTO DATI STATICI'!AA49</f>
        <v>8.1410999999999997E-2</v>
      </c>
      <c r="BS13" s="412">
        <f>'CONFRONTO DATI STATICI'!AB49</f>
        <v>5.7368999999999996E-2</v>
      </c>
      <c r="BT13" s="406">
        <f>'CONFRONTO DATI STATICI'!AC49</f>
        <v>7.7369999999999982E-3</v>
      </c>
      <c r="BU13" s="412">
        <f>'CONFRONTO DATI STATICI'!AD49</f>
        <v>7.7250000000000001E-3</v>
      </c>
      <c r="BV13" s="406">
        <f>'CONFRONTO DATI STATICI'!AE49</f>
        <v>0.11666666666666667</v>
      </c>
      <c r="BW13" s="410" t="b">
        <f>'CONFRONTO DATI STATICI'!AF49</f>
        <v>1</v>
      </c>
      <c r="BX13" s="406">
        <f>'CONFRONTO DATI STATICI'!AG49</f>
        <v>6.6665679038682294E-3</v>
      </c>
      <c r="BY13" s="408" t="b">
        <f>'CONFRONTO DATI STATICI'!AH49</f>
        <v>0</v>
      </c>
      <c r="BZ13" s="402" t="b">
        <f>'CONFRONTO DATI STATICI'!AI49</f>
        <v>0</v>
      </c>
      <c r="CB13" s="621"/>
      <c r="CC13" s="623"/>
      <c r="CD13" s="414" t="str">
        <f>'CONFRONTO DATI STATICI'!AM20</f>
        <v>Trave 12</v>
      </c>
      <c r="CE13" s="412">
        <f>'CONFRONTO DATI STATICI'!AN20</f>
        <v>4.5999999999999999E-2</v>
      </c>
      <c r="CF13" s="406">
        <f>'CONFRONTO DATI STATICI'!AO20</f>
        <v>6.5000000000000002E-2</v>
      </c>
      <c r="CG13" s="412">
        <f>'CONFRONTO DATI STATICI'!AP20</f>
        <v>4.5999999999999999E-2</v>
      </c>
      <c r="CH13" s="406">
        <f>'CONFRONTO DATI STATICI'!AQ20</f>
        <v>6.8999999999999999E-3</v>
      </c>
      <c r="CI13" s="412">
        <f>'CONFRONTO DATI STATICI'!AR20</f>
        <v>6.8999999999999999E-3</v>
      </c>
      <c r="CJ13" s="406">
        <f>'CONFRONTO DATI STATICI'!AS20</f>
        <v>0.11666666666666667</v>
      </c>
      <c r="CK13" s="410" t="b">
        <f>'CONFRONTO DATI STATICI'!AT20</f>
        <v>1</v>
      </c>
      <c r="CL13" s="406">
        <f>'CONFRONTO DATI STATICI'!AU20</f>
        <v>6.6665679038682294E-3</v>
      </c>
      <c r="CM13" s="408" t="b">
        <f>'CONFRONTO DATI STATICI'!AV20</f>
        <v>0</v>
      </c>
      <c r="CN13" s="402" t="b">
        <f>'CONFRONTO DATI STATICI'!AW20</f>
        <v>0</v>
      </c>
      <c r="CO13" s="621"/>
      <c r="CP13" s="623"/>
      <c r="CQ13" s="414" t="str">
        <f>'CONFRONTO DATI STATICI'!AY20</f>
        <v>Trave 12</v>
      </c>
      <c r="CR13" s="412">
        <f>'CONFRONTO DATI STATICI'!AZ20</f>
        <v>4.5999999999999999E-2</v>
      </c>
      <c r="CS13" s="406">
        <f>'CONFRONTO DATI STATICI'!BA20</f>
        <v>6.5000000000000002E-2</v>
      </c>
      <c r="CT13" s="412">
        <f>'CONFRONTO DATI STATICI'!BB20</f>
        <v>4.5999999999999999E-2</v>
      </c>
      <c r="CU13" s="406">
        <f>'CONFRONTO DATI STATICI'!BC20</f>
        <v>7.0000000000000001E-3</v>
      </c>
      <c r="CV13" s="412">
        <f>'CONFRONTO DATI STATICI'!BD20</f>
        <v>7.0000000000000001E-3</v>
      </c>
      <c r="CW13" s="406">
        <f>'CONFRONTO DATI STATICI'!BE20</f>
        <v>0.11666666666666667</v>
      </c>
      <c r="CX13" s="410" t="b">
        <f>'CONFRONTO DATI STATICI'!BF20</f>
        <v>1</v>
      </c>
      <c r="CY13" s="406">
        <f>'CONFRONTO DATI STATICI'!BG20</f>
        <v>6.6665679038682294E-3</v>
      </c>
      <c r="CZ13" s="408" t="b">
        <f>'CONFRONTO DATI STATICI'!BH20</f>
        <v>0</v>
      </c>
      <c r="DA13" s="402" t="b">
        <f>'CONFRONTO DATI STATICI'!BI20</f>
        <v>0</v>
      </c>
      <c r="DB13" s="621"/>
      <c r="DC13" s="623"/>
      <c r="DD13" s="414" t="str">
        <f>'CONFRONTO DATI STATICI'!BK20</f>
        <v>Trave 12</v>
      </c>
      <c r="DE13" s="412">
        <f>'CONFRONTO DATI STATICI'!BL20</f>
        <v>4.4999999999999998E-2</v>
      </c>
      <c r="DF13" s="406">
        <f>'CONFRONTO DATI STATICI'!BM20</f>
        <v>6.4000000000000001E-2</v>
      </c>
      <c r="DG13" s="412">
        <f>'CONFRONTO DATI STATICI'!BN20</f>
        <v>4.4999999999999998E-2</v>
      </c>
      <c r="DH13" s="406">
        <f>'CONFRONTO DATI STATICI'!BO20</f>
        <v>6.7999999999999996E-3</v>
      </c>
      <c r="DI13" s="412">
        <f>'CONFRONTO DATI STATICI'!BP20</f>
        <v>6.7999999999999996E-3</v>
      </c>
      <c r="DJ13" s="406">
        <f>'CONFRONTO DATI STATICI'!BQ20</f>
        <v>0.11666666666666667</v>
      </c>
      <c r="DK13" s="410" t="b">
        <f>'CONFRONTO DATI STATICI'!BR20</f>
        <v>1</v>
      </c>
      <c r="DL13" s="406">
        <f>'CONFRONTO DATI STATICI'!BS20</f>
        <v>6.6665679038682294E-3</v>
      </c>
      <c r="DM13" s="420" t="b">
        <f>'CONFRONTO DATI STATICI'!BT20</f>
        <v>0</v>
      </c>
      <c r="DN13" s="417" t="b">
        <f>'CONFRONTO DATI STATICI'!BU20</f>
        <v>0</v>
      </c>
      <c r="DO13" s="623"/>
      <c r="DP13" s="623"/>
      <c r="DQ13" s="414" t="str">
        <f>'CONFRONTO DATI STATICI'!AM48</f>
        <v>Trave 12</v>
      </c>
      <c r="DR13" s="412">
        <f>'CONFRONTO DATI STATICI'!AN48</f>
        <v>4.5999999999999999E-2</v>
      </c>
      <c r="DS13" s="406">
        <f>'CONFRONTO DATI STATICI'!AO48</f>
        <v>6.5000000000000002E-2</v>
      </c>
      <c r="DT13" s="412">
        <f>'CONFRONTO DATI STATICI'!AP48</f>
        <v>4.7E-2</v>
      </c>
      <c r="DU13" s="406">
        <f>'CONFRONTO DATI STATICI'!AQ48</f>
        <v>6.8999999999999999E-3</v>
      </c>
      <c r="DV13" s="412">
        <f>'CONFRONTO DATI STATICI'!AR48</f>
        <v>6.8999999999999999E-3</v>
      </c>
      <c r="DW13" s="406">
        <f>'CONFRONTO DATI STATICI'!AS48</f>
        <v>0.11666666666666667</v>
      </c>
      <c r="DX13" s="410" t="b">
        <f>'CONFRONTO DATI STATICI'!AT48</f>
        <v>1</v>
      </c>
      <c r="DY13" s="406">
        <f>'CONFRONTO DATI STATICI'!AU48</f>
        <v>6.6665679038682294E-3</v>
      </c>
      <c r="DZ13" s="408" t="b">
        <f>'CONFRONTO DATI STATICI'!AV48</f>
        <v>0</v>
      </c>
      <c r="EA13" s="402" t="b">
        <f>'CONFRONTO DATI STATICI'!AW48</f>
        <v>0</v>
      </c>
      <c r="EB13" s="621"/>
      <c r="EC13" s="623"/>
      <c r="ED13" s="414" t="str">
        <f>'CONFRONTO DATI STATICI'!AY48</f>
        <v>Trave 12</v>
      </c>
      <c r="EE13" s="412">
        <f>'CONFRONTO DATI STATICI'!AZ48</f>
        <v>4.5999999999999999E-2</v>
      </c>
      <c r="EF13" s="406">
        <f>'CONFRONTO DATI STATICI'!BA48</f>
        <v>6.5000000000000002E-2</v>
      </c>
      <c r="EG13" s="412">
        <f>'CONFRONTO DATI STATICI'!BB48</f>
        <v>4.5999999999999999E-2</v>
      </c>
      <c r="EH13" s="406">
        <f>'CONFRONTO DATI STATICI'!BC48</f>
        <v>7.0000000000000001E-3</v>
      </c>
      <c r="EI13" s="412">
        <f>'CONFRONTO DATI STATICI'!BD48</f>
        <v>7.0000000000000001E-3</v>
      </c>
      <c r="EJ13" s="406">
        <f>'CONFRONTO DATI STATICI'!BE48</f>
        <v>0.11666666666666667</v>
      </c>
      <c r="EK13" s="410" t="b">
        <f>'CONFRONTO DATI STATICI'!BF48</f>
        <v>1</v>
      </c>
      <c r="EL13" s="406">
        <f>'CONFRONTO DATI STATICI'!BG48</f>
        <v>6.6665679038682294E-3</v>
      </c>
      <c r="EM13" s="408" t="b">
        <f>'CONFRONTO DATI STATICI'!BH48</f>
        <v>0</v>
      </c>
      <c r="EN13" s="402" t="b">
        <f>'CONFRONTO DATI STATICI'!BI48</f>
        <v>0</v>
      </c>
      <c r="EO13" s="621"/>
      <c r="EP13" s="623"/>
      <c r="EQ13" s="414" t="str">
        <f>'CONFRONTO DATI STATICI'!BK48</f>
        <v>Trave 12</v>
      </c>
      <c r="ER13" s="412">
        <f>'CONFRONTO DATI STATICI'!BL48</f>
        <v>4.4999999999999998E-2</v>
      </c>
      <c r="ES13" s="406">
        <f>'CONFRONTO DATI STATICI'!BM48</f>
        <v>6.4000000000000001E-2</v>
      </c>
      <c r="ET13" s="412">
        <f>'CONFRONTO DATI STATICI'!BN48</f>
        <v>4.4999999999999998E-2</v>
      </c>
      <c r="EU13" s="406">
        <f>'CONFRONTO DATI STATICI'!BO48</f>
        <v>6.7999999999999996E-3</v>
      </c>
      <c r="EV13" s="412">
        <f>'CONFRONTO DATI STATICI'!BP48</f>
        <v>6.7999999999999996E-3</v>
      </c>
      <c r="EW13" s="406">
        <f>'CONFRONTO DATI STATICI'!BQ48</f>
        <v>0.11666666666666667</v>
      </c>
      <c r="EX13" s="410" t="b">
        <f>'CONFRONTO DATI STATICI'!BR48</f>
        <v>1</v>
      </c>
      <c r="EY13" s="406">
        <f>'CONFRONTO DATI STATICI'!BS48</f>
        <v>6.6665679038682294E-3</v>
      </c>
      <c r="EZ13" s="408" t="b">
        <f>'CONFRONTO DATI STATICI'!BT48</f>
        <v>0</v>
      </c>
      <c r="FA13" s="402" t="b">
        <f>'CONFRONTO DATI STATICI'!BU48</f>
        <v>0</v>
      </c>
    </row>
    <row r="14" spans="1:157" ht="16" x14ac:dyDescent="0.2">
      <c r="A14" s="619"/>
      <c r="B14" s="616"/>
      <c r="C14" s="398" t="str">
        <f>'CONFRONTO DATI STATICI'!A21</f>
        <v>Trave 13</v>
      </c>
      <c r="D14" s="426">
        <f>'CONFRONTO DATI STATICI'!B21</f>
        <v>5.8555000000000003E-2</v>
      </c>
      <c r="E14" s="424">
        <f>'CONFRONTO DATI STATICI'!C21</f>
        <v>8.2647999999999999E-2</v>
      </c>
      <c r="F14" s="426">
        <f>'CONFRONTO DATI STATICI'!D21</f>
        <v>5.8525000000000001E-2</v>
      </c>
      <c r="G14" s="424">
        <f>'CONFRONTO DATI STATICI'!E21</f>
        <v>8.7620000000000007E-3</v>
      </c>
      <c r="H14" s="426">
        <f>'CONFRONTO DATI STATICI'!F21</f>
        <v>8.7510000000000001E-3</v>
      </c>
      <c r="I14" s="424">
        <f>'CONFRONTO DATI STATICI'!G21</f>
        <v>0.11666666666666667</v>
      </c>
      <c r="J14" s="429" t="b">
        <f>'CONFRONTO DATI STATICI'!H21</f>
        <v>1</v>
      </c>
      <c r="K14" s="427">
        <f>'CONFRONTO DATI STATICI'!I21</f>
        <v>6.6665679038682294E-3</v>
      </c>
      <c r="L14" s="420" t="b">
        <f>'CONFRONTO DATI STATICI'!J21</f>
        <v>0</v>
      </c>
      <c r="M14" s="417" t="b">
        <f>'CONFRONTO DATI STATICI'!K21</f>
        <v>0</v>
      </c>
      <c r="N14" s="619"/>
      <c r="O14" s="616"/>
      <c r="P14" s="398" t="str">
        <f>'CONFRONTO DATI STATICI'!L21</f>
        <v>Trave 13</v>
      </c>
      <c r="Q14" s="426">
        <f>'CONFRONTO DATI STATICI'!M21</f>
        <v>5.7555000000000002E-2</v>
      </c>
      <c r="R14" s="424">
        <f>'CONFRONTO DATI STATICI'!N21</f>
        <v>8.1647999999999998E-2</v>
      </c>
      <c r="S14" s="426">
        <f>'CONFRONTO DATI STATICI'!O21</f>
        <v>5.7525E-2</v>
      </c>
      <c r="T14" s="424">
        <f>'CONFRONTO DATI STATICI'!P21</f>
        <v>7.7620000000000007E-3</v>
      </c>
      <c r="U14" s="426">
        <f>'CONFRONTO DATI STATICI'!Q21</f>
        <v>7.7510000000000001E-3</v>
      </c>
      <c r="V14" s="424">
        <f>'CONFRONTO DATI STATICI'!R21</f>
        <v>0.11666666666666667</v>
      </c>
      <c r="W14" s="410" t="b">
        <f>'CONFRONTO DATI STATICI'!S21</f>
        <v>1</v>
      </c>
      <c r="X14" s="424">
        <f>'CONFRONTO DATI STATICI'!T21</f>
        <v>6.6665679038682294E-3</v>
      </c>
      <c r="Y14" s="408" t="b">
        <f>'CONFRONTO DATI STATICI'!U21</f>
        <v>0</v>
      </c>
      <c r="Z14" s="402" t="b">
        <f>'CONFRONTO DATI STATICI'!V21</f>
        <v>0</v>
      </c>
      <c r="AA14" s="621"/>
      <c r="AB14" s="623"/>
      <c r="AC14" s="414" t="str">
        <f>'CONFRONTO DATI STATICI'!W21</f>
        <v>Trave 13</v>
      </c>
      <c r="AD14" s="412">
        <f>'CONFRONTO DATI STATICI'!X21</f>
        <v>5.7555000000000002E-2</v>
      </c>
      <c r="AE14" s="406">
        <f>'CONFRONTO DATI STATICI'!Y21</f>
        <v>8.1647999999999998E-2</v>
      </c>
      <c r="AF14" s="412">
        <f>'CONFRONTO DATI STATICI'!Z21</f>
        <v>5.7525E-2</v>
      </c>
      <c r="AG14" s="406">
        <f>'CONFRONTO DATI STATICI'!AA21</f>
        <v>7.7620000000000007E-3</v>
      </c>
      <c r="AH14" s="412">
        <f>'CONFRONTO DATI STATICI'!AB21</f>
        <v>7.7510000000000001E-3</v>
      </c>
      <c r="AI14" s="406">
        <f>'CONFRONTO DATI STATICI'!AC21</f>
        <v>0.11666666666666667</v>
      </c>
      <c r="AJ14" s="410" t="b">
        <f>'CONFRONTO DATI STATICI'!AD21</f>
        <v>1</v>
      </c>
      <c r="AK14" s="406">
        <f>'CONFRONTO DATI STATICI'!AE21</f>
        <v>6.6665679038682294E-3</v>
      </c>
      <c r="AL14" s="408" t="b">
        <f>'CONFRONTO DATI STATICI'!AF21</f>
        <v>0</v>
      </c>
      <c r="AM14" s="402" t="b">
        <f>'CONFRONTO DATI STATICI'!AG21</f>
        <v>0</v>
      </c>
      <c r="AN14" s="621"/>
      <c r="AO14" s="623"/>
      <c r="AP14" s="414" t="str">
        <f>'CONFRONTO DATI STATICI'!A50</f>
        <v>Trave 13</v>
      </c>
      <c r="AQ14" s="412">
        <f>'CONFRONTO DATI STATICI'!B50</f>
        <v>5.9555000000000004E-2</v>
      </c>
      <c r="AR14" s="406">
        <f>'CONFRONTO DATI STATICI'!C50</f>
        <v>8.3648E-2</v>
      </c>
      <c r="AS14" s="412">
        <f>'CONFRONTO DATI STATICI'!D50</f>
        <v>5.9525000000000002E-2</v>
      </c>
      <c r="AT14" s="406">
        <f>'CONFRONTO DATI STATICI'!E50</f>
        <v>1.3762E-2</v>
      </c>
      <c r="AU14" s="412">
        <f>'CONFRONTO DATI STATICI'!F50</f>
        <v>1.3750999999999999E-2</v>
      </c>
      <c r="AV14" s="406">
        <f>'CONFRONTO DATI STATICI'!G50</f>
        <v>0.11666666666666667</v>
      </c>
      <c r="AW14" s="410" t="b">
        <f>'CONFRONTO DATI STATICI'!H50</f>
        <v>1</v>
      </c>
      <c r="AX14" s="406">
        <f>'CONFRONTO DATI STATICI'!I50</f>
        <v>6.6665679038682294E-3</v>
      </c>
      <c r="AY14" s="408" t="b">
        <f>'CONFRONTO DATI STATICI'!J50</f>
        <v>0</v>
      </c>
      <c r="AZ14" s="402" t="b">
        <f>'CONFRONTO DATI STATICI'!K50</f>
        <v>0</v>
      </c>
      <c r="BA14" s="621"/>
      <c r="BB14" s="623"/>
      <c r="BC14" s="414" t="str">
        <f>'CONFRONTO DATI STATICI'!M50</f>
        <v>Trave 13</v>
      </c>
      <c r="BD14" s="412">
        <f>'CONFRONTO DATI STATICI'!N50</f>
        <v>5.8555000000000003E-2</v>
      </c>
      <c r="BE14" s="406">
        <f>'CONFRONTO DATI STATICI'!O50</f>
        <v>8.2647999999999999E-2</v>
      </c>
      <c r="BF14" s="412">
        <f>'CONFRONTO DATI STATICI'!P50</f>
        <v>5.8525000000000001E-2</v>
      </c>
      <c r="BG14" s="406">
        <f>'CONFRONTO DATI STATICI'!Q50</f>
        <v>8.761999999999999E-3</v>
      </c>
      <c r="BH14" s="412">
        <f>'CONFRONTO DATI STATICI'!R50</f>
        <v>8.7509999999999984E-3</v>
      </c>
      <c r="BI14" s="406">
        <f>'CONFRONTO DATI STATICI'!S50</f>
        <v>0.11666666666666667</v>
      </c>
      <c r="BJ14" s="410" t="b">
        <f>'CONFRONTO DATI STATICI'!T50</f>
        <v>1</v>
      </c>
      <c r="BK14" s="406">
        <f>'CONFRONTO DATI STATICI'!U50</f>
        <v>6.6665679038682294E-3</v>
      </c>
      <c r="BL14" s="408" t="b">
        <f>'CONFRONTO DATI STATICI'!V50</f>
        <v>0</v>
      </c>
      <c r="BM14" s="402" t="b">
        <f>'CONFRONTO DATI STATICI'!W50</f>
        <v>0</v>
      </c>
      <c r="BN14" s="621"/>
      <c r="BO14" s="623"/>
      <c r="BP14" s="414" t="str">
        <f>'CONFRONTO DATI STATICI'!Y50</f>
        <v>Trave 13</v>
      </c>
      <c r="BQ14" s="412">
        <f>'CONFRONTO DATI STATICI'!Z50</f>
        <v>5.7555000000000002E-2</v>
      </c>
      <c r="BR14" s="406">
        <f>'CONFRONTO DATI STATICI'!AA50</f>
        <v>8.1647999999999998E-2</v>
      </c>
      <c r="BS14" s="412">
        <f>'CONFRONTO DATI STATICI'!AB50</f>
        <v>5.7525E-2</v>
      </c>
      <c r="BT14" s="406">
        <f>'CONFRONTO DATI STATICI'!AC50</f>
        <v>7.7619999999999989E-3</v>
      </c>
      <c r="BU14" s="412">
        <f>'CONFRONTO DATI STATICI'!AD50</f>
        <v>7.7509999999999983E-3</v>
      </c>
      <c r="BV14" s="406">
        <f>'CONFRONTO DATI STATICI'!AE50</f>
        <v>0.11666666666666667</v>
      </c>
      <c r="BW14" s="410" t="b">
        <f>'CONFRONTO DATI STATICI'!AF50</f>
        <v>1</v>
      </c>
      <c r="BX14" s="406">
        <f>'CONFRONTO DATI STATICI'!AG50</f>
        <v>6.6665679038682294E-3</v>
      </c>
      <c r="BY14" s="408" t="b">
        <f>'CONFRONTO DATI STATICI'!AH50</f>
        <v>0</v>
      </c>
      <c r="BZ14" s="402" t="b">
        <f>'CONFRONTO DATI STATICI'!AI50</f>
        <v>0</v>
      </c>
      <c r="CB14" s="621"/>
      <c r="CC14" s="623"/>
      <c r="CD14" s="414" t="str">
        <f>'CONFRONTO DATI STATICI'!AM21</f>
        <v>Trave 13</v>
      </c>
      <c r="CE14" s="412">
        <f>'CONFRONTO DATI STATICI'!AN21</f>
        <v>4.5999999999999999E-2</v>
      </c>
      <c r="CF14" s="406">
        <f>'CONFRONTO DATI STATICI'!AO21</f>
        <v>6.5000000000000002E-2</v>
      </c>
      <c r="CG14" s="412">
        <f>'CONFRONTO DATI STATICI'!AP21</f>
        <v>4.5999999999999999E-2</v>
      </c>
      <c r="CH14" s="406">
        <f>'CONFRONTO DATI STATICI'!AQ21</f>
        <v>6.8999999999999999E-3</v>
      </c>
      <c r="CI14" s="412">
        <f>'CONFRONTO DATI STATICI'!AR21</f>
        <v>6.8999999999999999E-3</v>
      </c>
      <c r="CJ14" s="406">
        <f>'CONFRONTO DATI STATICI'!AS21</f>
        <v>0.11666666666666667</v>
      </c>
      <c r="CK14" s="410" t="b">
        <f>'CONFRONTO DATI STATICI'!AT21</f>
        <v>1</v>
      </c>
      <c r="CL14" s="406">
        <f>'CONFRONTO DATI STATICI'!AU21</f>
        <v>6.6665679038682294E-3</v>
      </c>
      <c r="CM14" s="408" t="b">
        <f>'CONFRONTO DATI STATICI'!AV21</f>
        <v>0</v>
      </c>
      <c r="CN14" s="402" t="b">
        <f>'CONFRONTO DATI STATICI'!AW21</f>
        <v>0</v>
      </c>
      <c r="CO14" s="621"/>
      <c r="CP14" s="623"/>
      <c r="CQ14" s="414" t="str">
        <f>'CONFRONTO DATI STATICI'!AY21</f>
        <v>Trave 13</v>
      </c>
      <c r="CR14" s="412">
        <f>'CONFRONTO DATI STATICI'!AZ21</f>
        <v>4.5999999999999999E-2</v>
      </c>
      <c r="CS14" s="406">
        <f>'CONFRONTO DATI STATICI'!BA21</f>
        <v>6.5000000000000002E-2</v>
      </c>
      <c r="CT14" s="412">
        <f>'CONFRONTO DATI STATICI'!BB21</f>
        <v>4.5999999999999999E-2</v>
      </c>
      <c r="CU14" s="406">
        <f>'CONFRONTO DATI STATICI'!BC21</f>
        <v>7.0000000000000001E-3</v>
      </c>
      <c r="CV14" s="412">
        <f>'CONFRONTO DATI STATICI'!BD21</f>
        <v>7.0000000000000001E-3</v>
      </c>
      <c r="CW14" s="406">
        <f>'CONFRONTO DATI STATICI'!BE21</f>
        <v>0.11666666666666667</v>
      </c>
      <c r="CX14" s="410" t="b">
        <f>'CONFRONTO DATI STATICI'!BF21</f>
        <v>1</v>
      </c>
      <c r="CY14" s="406">
        <f>'CONFRONTO DATI STATICI'!BG21</f>
        <v>6.6665679038682294E-3</v>
      </c>
      <c r="CZ14" s="408" t="b">
        <f>'CONFRONTO DATI STATICI'!BH21</f>
        <v>0</v>
      </c>
      <c r="DA14" s="402" t="b">
        <f>'CONFRONTO DATI STATICI'!BI21</f>
        <v>0</v>
      </c>
      <c r="DB14" s="621"/>
      <c r="DC14" s="623"/>
      <c r="DD14" s="414" t="str">
        <f>'CONFRONTO DATI STATICI'!BK21</f>
        <v>Trave 13</v>
      </c>
      <c r="DE14" s="412">
        <f>'CONFRONTO DATI STATICI'!BL21</f>
        <v>4.4999999999999998E-2</v>
      </c>
      <c r="DF14" s="406">
        <f>'CONFRONTO DATI STATICI'!BM21</f>
        <v>6.4000000000000001E-2</v>
      </c>
      <c r="DG14" s="412">
        <f>'CONFRONTO DATI STATICI'!BN21</f>
        <v>4.4999999999999998E-2</v>
      </c>
      <c r="DH14" s="406">
        <f>'CONFRONTO DATI STATICI'!BO21</f>
        <v>6.7999999999999996E-3</v>
      </c>
      <c r="DI14" s="412">
        <f>'CONFRONTO DATI STATICI'!BP21</f>
        <v>6.7999999999999996E-3</v>
      </c>
      <c r="DJ14" s="406">
        <f>'CONFRONTO DATI STATICI'!BQ21</f>
        <v>0.11666666666666667</v>
      </c>
      <c r="DK14" s="410" t="b">
        <f>'CONFRONTO DATI STATICI'!BR21</f>
        <v>1</v>
      </c>
      <c r="DL14" s="406">
        <f>'CONFRONTO DATI STATICI'!BS21</f>
        <v>6.6665679038682294E-3</v>
      </c>
      <c r="DM14" s="420" t="b">
        <f>'CONFRONTO DATI STATICI'!BT21</f>
        <v>0</v>
      </c>
      <c r="DN14" s="417" t="b">
        <f>'CONFRONTO DATI STATICI'!BU21</f>
        <v>0</v>
      </c>
      <c r="DO14" s="623"/>
      <c r="DP14" s="623"/>
      <c r="DQ14" s="414" t="str">
        <f>'CONFRONTO DATI STATICI'!AM49</f>
        <v>Trave 13</v>
      </c>
      <c r="DR14" s="412">
        <f>'CONFRONTO DATI STATICI'!AN49</f>
        <v>4.5999999999999999E-2</v>
      </c>
      <c r="DS14" s="406">
        <f>'CONFRONTO DATI STATICI'!AO49</f>
        <v>6.5000000000000002E-2</v>
      </c>
      <c r="DT14" s="412">
        <f>'CONFRONTO DATI STATICI'!AP49</f>
        <v>4.7E-2</v>
      </c>
      <c r="DU14" s="406">
        <f>'CONFRONTO DATI STATICI'!AQ49</f>
        <v>6.8999999999999999E-3</v>
      </c>
      <c r="DV14" s="412">
        <f>'CONFRONTO DATI STATICI'!AR49</f>
        <v>6.8999999999999999E-3</v>
      </c>
      <c r="DW14" s="406">
        <f>'CONFRONTO DATI STATICI'!AS49</f>
        <v>0.11666666666666667</v>
      </c>
      <c r="DX14" s="410" t="b">
        <f>'CONFRONTO DATI STATICI'!AT49</f>
        <v>1</v>
      </c>
      <c r="DY14" s="406">
        <f>'CONFRONTO DATI STATICI'!AU49</f>
        <v>6.6665679038682294E-3</v>
      </c>
      <c r="DZ14" s="408" t="b">
        <f>'CONFRONTO DATI STATICI'!AV49</f>
        <v>0</v>
      </c>
      <c r="EA14" s="402" t="b">
        <f>'CONFRONTO DATI STATICI'!AW49</f>
        <v>0</v>
      </c>
      <c r="EB14" s="621"/>
      <c r="EC14" s="623"/>
      <c r="ED14" s="414" t="str">
        <f>'CONFRONTO DATI STATICI'!AY49</f>
        <v>Trave 13</v>
      </c>
      <c r="EE14" s="412">
        <f>'CONFRONTO DATI STATICI'!AZ49</f>
        <v>4.5999999999999999E-2</v>
      </c>
      <c r="EF14" s="406">
        <f>'CONFRONTO DATI STATICI'!BA49</f>
        <v>6.5000000000000002E-2</v>
      </c>
      <c r="EG14" s="412">
        <f>'CONFRONTO DATI STATICI'!BB49</f>
        <v>4.5999999999999999E-2</v>
      </c>
      <c r="EH14" s="406">
        <f>'CONFRONTO DATI STATICI'!BC49</f>
        <v>7.0000000000000001E-3</v>
      </c>
      <c r="EI14" s="412">
        <f>'CONFRONTO DATI STATICI'!BD49</f>
        <v>7.0000000000000001E-3</v>
      </c>
      <c r="EJ14" s="406">
        <f>'CONFRONTO DATI STATICI'!BE49</f>
        <v>0.11666666666666667</v>
      </c>
      <c r="EK14" s="410" t="b">
        <f>'CONFRONTO DATI STATICI'!BF49</f>
        <v>1</v>
      </c>
      <c r="EL14" s="406">
        <f>'CONFRONTO DATI STATICI'!BG49</f>
        <v>6.6665679038682294E-3</v>
      </c>
      <c r="EM14" s="408" t="b">
        <f>'CONFRONTO DATI STATICI'!BH49</f>
        <v>0</v>
      </c>
      <c r="EN14" s="402" t="b">
        <f>'CONFRONTO DATI STATICI'!BI49</f>
        <v>0</v>
      </c>
      <c r="EO14" s="621"/>
      <c r="EP14" s="623"/>
      <c r="EQ14" s="414" t="str">
        <f>'CONFRONTO DATI STATICI'!BK49</f>
        <v>Trave 13</v>
      </c>
      <c r="ER14" s="412">
        <f>'CONFRONTO DATI STATICI'!BL49</f>
        <v>4.4999999999999998E-2</v>
      </c>
      <c r="ES14" s="406">
        <f>'CONFRONTO DATI STATICI'!BM49</f>
        <v>6.4000000000000001E-2</v>
      </c>
      <c r="ET14" s="412">
        <f>'CONFRONTO DATI STATICI'!BN49</f>
        <v>4.4999999999999998E-2</v>
      </c>
      <c r="EU14" s="406">
        <f>'CONFRONTO DATI STATICI'!BO49</f>
        <v>6.7999999999999996E-3</v>
      </c>
      <c r="EV14" s="412">
        <f>'CONFRONTO DATI STATICI'!BP49</f>
        <v>6.7999999999999996E-3</v>
      </c>
      <c r="EW14" s="406">
        <f>'CONFRONTO DATI STATICI'!BQ49</f>
        <v>0.11666666666666667</v>
      </c>
      <c r="EX14" s="410" t="b">
        <f>'CONFRONTO DATI STATICI'!BR49</f>
        <v>1</v>
      </c>
      <c r="EY14" s="406">
        <f>'CONFRONTO DATI STATICI'!BS49</f>
        <v>6.6665679038682294E-3</v>
      </c>
      <c r="EZ14" s="408" t="b">
        <f>'CONFRONTO DATI STATICI'!BT49</f>
        <v>0</v>
      </c>
      <c r="FA14" s="402" t="b">
        <f>'CONFRONTO DATI STATICI'!BU49</f>
        <v>0</v>
      </c>
    </row>
    <row r="15" spans="1:157" ht="16" x14ac:dyDescent="0.2">
      <c r="A15" s="619"/>
      <c r="B15" s="616"/>
      <c r="C15" s="398" t="str">
        <f>'CONFRONTO DATI STATICI'!A22</f>
        <v>Trave 14</v>
      </c>
      <c r="D15" s="426">
        <f>'CONFRONTO DATI STATICI'!B22</f>
        <v>5.9149E-2</v>
      </c>
      <c r="E15" s="424">
        <f>'CONFRONTO DATI STATICI'!C22</f>
        <v>8.3618999999999999E-2</v>
      </c>
      <c r="F15" s="426">
        <f>'CONFRONTO DATI STATICI'!D22</f>
        <v>5.9124999999999997E-2</v>
      </c>
      <c r="G15" s="424">
        <f>'CONFRONTO DATI STATICI'!E22</f>
        <v>8.8520000000000005E-3</v>
      </c>
      <c r="H15" s="426">
        <f>'CONFRONTO DATI STATICI'!F22</f>
        <v>8.8439999999999994E-3</v>
      </c>
      <c r="I15" s="424">
        <f>'CONFRONTO DATI STATICI'!G22</f>
        <v>0.11666666666666667</v>
      </c>
      <c r="J15" s="429" t="b">
        <f>'CONFRONTO DATI STATICI'!H22</f>
        <v>1</v>
      </c>
      <c r="K15" s="427">
        <f>'CONFRONTO DATI STATICI'!I22</f>
        <v>6.6665679038682294E-3</v>
      </c>
      <c r="L15" s="420" t="b">
        <f>'CONFRONTO DATI STATICI'!J22</f>
        <v>0</v>
      </c>
      <c r="M15" s="417" t="b">
        <f>'CONFRONTO DATI STATICI'!K22</f>
        <v>0</v>
      </c>
      <c r="N15" s="619"/>
      <c r="O15" s="616"/>
      <c r="P15" s="398" t="str">
        <f>'CONFRONTO DATI STATICI'!L22</f>
        <v>Trave 14</v>
      </c>
      <c r="Q15" s="426">
        <f>'CONFRONTO DATI STATICI'!M22</f>
        <v>5.8148999999999999E-2</v>
      </c>
      <c r="R15" s="424">
        <f>'CONFRONTO DATI STATICI'!N22</f>
        <v>8.2618999999999998E-2</v>
      </c>
      <c r="S15" s="426">
        <f>'CONFRONTO DATI STATICI'!O22</f>
        <v>5.8124999999999996E-2</v>
      </c>
      <c r="T15" s="424">
        <f>'CONFRONTO DATI STATICI'!P22</f>
        <v>7.8520000000000013E-3</v>
      </c>
      <c r="U15" s="426">
        <f>'CONFRONTO DATI STATICI'!Q22</f>
        <v>7.8440000000000003E-3</v>
      </c>
      <c r="V15" s="424">
        <f>'CONFRONTO DATI STATICI'!R22</f>
        <v>0.11666666666666667</v>
      </c>
      <c r="W15" s="410" t="b">
        <f>'CONFRONTO DATI STATICI'!S22</f>
        <v>1</v>
      </c>
      <c r="X15" s="424">
        <f>'CONFRONTO DATI STATICI'!T22</f>
        <v>6.6665679038682294E-3</v>
      </c>
      <c r="Y15" s="408" t="b">
        <f>'CONFRONTO DATI STATICI'!U22</f>
        <v>0</v>
      </c>
      <c r="Z15" s="402" t="b">
        <f>'CONFRONTO DATI STATICI'!V22</f>
        <v>0</v>
      </c>
      <c r="AA15" s="621"/>
      <c r="AB15" s="623"/>
      <c r="AC15" s="414" t="str">
        <f>'CONFRONTO DATI STATICI'!W22</f>
        <v>Trave 14</v>
      </c>
      <c r="AD15" s="412">
        <f>'CONFRONTO DATI STATICI'!X22</f>
        <v>5.8148999999999999E-2</v>
      </c>
      <c r="AE15" s="406">
        <f>'CONFRONTO DATI STATICI'!Y22</f>
        <v>8.2618999999999998E-2</v>
      </c>
      <c r="AF15" s="412">
        <f>'CONFRONTO DATI STATICI'!Z22</f>
        <v>5.8124999999999996E-2</v>
      </c>
      <c r="AG15" s="406">
        <f>'CONFRONTO DATI STATICI'!AA22</f>
        <v>7.8520000000000013E-3</v>
      </c>
      <c r="AH15" s="412">
        <f>'CONFRONTO DATI STATICI'!AB22</f>
        <v>7.8440000000000003E-3</v>
      </c>
      <c r="AI15" s="406">
        <f>'CONFRONTO DATI STATICI'!AC22</f>
        <v>0.11666666666666667</v>
      </c>
      <c r="AJ15" s="410" t="b">
        <f>'CONFRONTO DATI STATICI'!AD22</f>
        <v>1</v>
      </c>
      <c r="AK15" s="406">
        <f>'CONFRONTO DATI STATICI'!AE22</f>
        <v>6.6665679038682294E-3</v>
      </c>
      <c r="AL15" s="408" t="b">
        <f>'CONFRONTO DATI STATICI'!AF22</f>
        <v>0</v>
      </c>
      <c r="AM15" s="402" t="b">
        <f>'CONFRONTO DATI STATICI'!AG22</f>
        <v>0</v>
      </c>
      <c r="AN15" s="621"/>
      <c r="AO15" s="623"/>
      <c r="AP15" s="414" t="str">
        <f>'CONFRONTO DATI STATICI'!A51</f>
        <v>Trave 14</v>
      </c>
      <c r="AQ15" s="412">
        <f>'CONFRONTO DATI STATICI'!B51</f>
        <v>6.0149000000000001E-2</v>
      </c>
      <c r="AR15" s="406">
        <f>'CONFRONTO DATI STATICI'!C51</f>
        <v>8.4619E-2</v>
      </c>
      <c r="AS15" s="412">
        <f>'CONFRONTO DATI STATICI'!D51</f>
        <v>6.0124999999999998E-2</v>
      </c>
      <c r="AT15" s="406">
        <f>'CONFRONTO DATI STATICI'!E51</f>
        <v>1.3852E-2</v>
      </c>
      <c r="AU15" s="412">
        <f>'CONFRONTO DATI STATICI'!F51</f>
        <v>1.3843999999999999E-2</v>
      </c>
      <c r="AV15" s="406">
        <f>'CONFRONTO DATI STATICI'!G51</f>
        <v>0.11666666666666667</v>
      </c>
      <c r="AW15" s="410" t="b">
        <f>'CONFRONTO DATI STATICI'!H51</f>
        <v>1</v>
      </c>
      <c r="AX15" s="406">
        <f>'CONFRONTO DATI STATICI'!I51</f>
        <v>6.6665679038682294E-3</v>
      </c>
      <c r="AY15" s="408" t="b">
        <f>'CONFRONTO DATI STATICI'!J51</f>
        <v>0</v>
      </c>
      <c r="AZ15" s="402" t="b">
        <f>'CONFRONTO DATI STATICI'!K51</f>
        <v>0</v>
      </c>
      <c r="BA15" s="621"/>
      <c r="BB15" s="623"/>
      <c r="BC15" s="414" t="str">
        <f>'CONFRONTO DATI STATICI'!M51</f>
        <v>Trave 14</v>
      </c>
      <c r="BD15" s="412">
        <f>'CONFRONTO DATI STATICI'!N51</f>
        <v>5.9149E-2</v>
      </c>
      <c r="BE15" s="406">
        <f>'CONFRONTO DATI STATICI'!O51</f>
        <v>8.4118999999999999E-2</v>
      </c>
      <c r="BF15" s="412">
        <f>'CONFRONTO DATI STATICI'!P51</f>
        <v>5.9124999999999997E-2</v>
      </c>
      <c r="BG15" s="406">
        <f>'CONFRONTO DATI STATICI'!Q51</f>
        <v>8.8519999999999988E-3</v>
      </c>
      <c r="BH15" s="412">
        <f>'CONFRONTO DATI STATICI'!R51</f>
        <v>8.8439999999999977E-3</v>
      </c>
      <c r="BI15" s="406">
        <f>'CONFRONTO DATI STATICI'!S51</f>
        <v>0.11666666666666667</v>
      </c>
      <c r="BJ15" s="410" t="b">
        <f>'CONFRONTO DATI STATICI'!T51</f>
        <v>1</v>
      </c>
      <c r="BK15" s="406">
        <f>'CONFRONTO DATI STATICI'!U51</f>
        <v>6.6665679038682294E-3</v>
      </c>
      <c r="BL15" s="408" t="b">
        <f>'CONFRONTO DATI STATICI'!V51</f>
        <v>0</v>
      </c>
      <c r="BM15" s="402" t="b">
        <f>'CONFRONTO DATI STATICI'!W51</f>
        <v>0</v>
      </c>
      <c r="BN15" s="621"/>
      <c r="BO15" s="623"/>
      <c r="BP15" s="414" t="str">
        <f>'CONFRONTO DATI STATICI'!Y51</f>
        <v>Trave 14</v>
      </c>
      <c r="BQ15" s="412">
        <f>'CONFRONTO DATI STATICI'!Z51</f>
        <v>5.8148999999999999E-2</v>
      </c>
      <c r="BR15" s="406">
        <f>'CONFRONTO DATI STATICI'!AA51</f>
        <v>8.3118999999999998E-2</v>
      </c>
      <c r="BS15" s="412">
        <f>'CONFRONTO DATI STATICI'!AB51</f>
        <v>5.8124999999999996E-2</v>
      </c>
      <c r="BT15" s="406">
        <f>'CONFRONTO DATI STATICI'!AC51</f>
        <v>7.8519999999999979E-3</v>
      </c>
      <c r="BU15" s="412">
        <f>'CONFRONTO DATI STATICI'!AD51</f>
        <v>7.8439999999999968E-3</v>
      </c>
      <c r="BV15" s="406">
        <f>'CONFRONTO DATI STATICI'!AE51</f>
        <v>0.11666666666666667</v>
      </c>
      <c r="BW15" s="410" t="b">
        <f>'CONFRONTO DATI STATICI'!AF51</f>
        <v>1</v>
      </c>
      <c r="BX15" s="406">
        <f>'CONFRONTO DATI STATICI'!AG51</f>
        <v>6.6665679038682294E-3</v>
      </c>
      <c r="BY15" s="408" t="b">
        <f>'CONFRONTO DATI STATICI'!AH51</f>
        <v>0</v>
      </c>
      <c r="BZ15" s="402" t="b">
        <f>'CONFRONTO DATI STATICI'!AI51</f>
        <v>0</v>
      </c>
      <c r="CB15" s="621"/>
      <c r="CC15" s="623"/>
      <c r="CD15" s="414" t="str">
        <f>'CONFRONTO DATI STATICI'!AM22</f>
        <v>Trave 14</v>
      </c>
      <c r="CE15" s="412">
        <f>'CONFRONTO DATI STATICI'!AN22</f>
        <v>4.7E-2</v>
      </c>
      <c r="CF15" s="406">
        <f>'CONFRONTO DATI STATICI'!AO22</f>
        <v>6.6000000000000003E-2</v>
      </c>
      <c r="CG15" s="412">
        <f>'CONFRONTO DATI STATICI'!AP22</f>
        <v>4.7E-2</v>
      </c>
      <c r="CH15" s="406">
        <f>'CONFRONTO DATI STATICI'!AQ22</f>
        <v>7.1000000000000004E-3</v>
      </c>
      <c r="CI15" s="412">
        <f>'CONFRONTO DATI STATICI'!AR22</f>
        <v>7.0000000000000001E-3</v>
      </c>
      <c r="CJ15" s="406">
        <f>'CONFRONTO DATI STATICI'!AS22</f>
        <v>0.11666666666666667</v>
      </c>
      <c r="CK15" s="410" t="b">
        <f>'CONFRONTO DATI STATICI'!AT22</f>
        <v>1</v>
      </c>
      <c r="CL15" s="406">
        <f>'CONFRONTO DATI STATICI'!AU22</f>
        <v>6.6665679038682294E-3</v>
      </c>
      <c r="CM15" s="408" t="b">
        <f>'CONFRONTO DATI STATICI'!AV22</f>
        <v>0</v>
      </c>
      <c r="CN15" s="402" t="b">
        <f>'CONFRONTO DATI STATICI'!AW22</f>
        <v>0</v>
      </c>
      <c r="CO15" s="621"/>
      <c r="CP15" s="623"/>
      <c r="CQ15" s="414" t="str">
        <f>'CONFRONTO DATI STATICI'!AY22</f>
        <v>Trave 14</v>
      </c>
      <c r="CR15" s="412">
        <f>'CONFRONTO DATI STATICI'!AZ22</f>
        <v>4.7E-2</v>
      </c>
      <c r="CS15" s="406">
        <f>'CONFRONTO DATI STATICI'!BA22</f>
        <v>6.6000000000000003E-2</v>
      </c>
      <c r="CT15" s="412">
        <f>'CONFRONTO DATI STATICI'!BB22</f>
        <v>4.7E-2</v>
      </c>
      <c r="CU15" s="406">
        <f>'CONFRONTO DATI STATICI'!BC22</f>
        <v>7.1000000000000004E-3</v>
      </c>
      <c r="CV15" s="412">
        <f>'CONFRONTO DATI STATICI'!BD22</f>
        <v>7.1000000000000004E-3</v>
      </c>
      <c r="CW15" s="406">
        <f>'CONFRONTO DATI STATICI'!BE22</f>
        <v>0.11666666666666667</v>
      </c>
      <c r="CX15" s="410" t="b">
        <f>'CONFRONTO DATI STATICI'!BF22</f>
        <v>1</v>
      </c>
      <c r="CY15" s="406">
        <f>'CONFRONTO DATI STATICI'!BG22</f>
        <v>6.6665679038682294E-3</v>
      </c>
      <c r="CZ15" s="408" t="b">
        <f>'CONFRONTO DATI STATICI'!BH22</f>
        <v>0</v>
      </c>
      <c r="DA15" s="402" t="b">
        <f>'CONFRONTO DATI STATICI'!BI22</f>
        <v>0</v>
      </c>
      <c r="DB15" s="621"/>
      <c r="DC15" s="623"/>
      <c r="DD15" s="414" t="str">
        <f>'CONFRONTO DATI STATICI'!BK22</f>
        <v>Trave 14</v>
      </c>
      <c r="DE15" s="412">
        <f>'CONFRONTO DATI STATICI'!BL22</f>
        <v>4.5999999999999999E-2</v>
      </c>
      <c r="DF15" s="406">
        <f>'CONFRONTO DATI STATICI'!BM22</f>
        <v>6.5000000000000002E-2</v>
      </c>
      <c r="DG15" s="412">
        <f>'CONFRONTO DATI STATICI'!BN22</f>
        <v>4.5999999999999999E-2</v>
      </c>
      <c r="DH15" s="406">
        <f>'CONFRONTO DATI STATICI'!BO22</f>
        <v>6.8999999999999999E-3</v>
      </c>
      <c r="DI15" s="412">
        <f>'CONFRONTO DATI STATICI'!BP22</f>
        <v>6.8999999999999999E-3</v>
      </c>
      <c r="DJ15" s="406">
        <f>'CONFRONTO DATI STATICI'!BQ22</f>
        <v>0.11666666666666667</v>
      </c>
      <c r="DK15" s="410" t="b">
        <f>'CONFRONTO DATI STATICI'!BR22</f>
        <v>1</v>
      </c>
      <c r="DL15" s="406">
        <f>'CONFRONTO DATI STATICI'!BS22</f>
        <v>6.6665679038682294E-3</v>
      </c>
      <c r="DM15" s="420" t="b">
        <f>'CONFRONTO DATI STATICI'!BT22</f>
        <v>0</v>
      </c>
      <c r="DN15" s="417" t="b">
        <f>'CONFRONTO DATI STATICI'!BU22</f>
        <v>0</v>
      </c>
      <c r="DO15" s="623"/>
      <c r="DP15" s="623"/>
      <c r="DQ15" s="414" t="str">
        <f>'CONFRONTO DATI STATICI'!AM50</f>
        <v>Trave 14</v>
      </c>
      <c r="DR15" s="412">
        <f>'CONFRONTO DATI STATICI'!AN50</f>
        <v>4.7E-2</v>
      </c>
      <c r="DS15" s="406">
        <f>'CONFRONTO DATI STATICI'!AO50</f>
        <v>6.6000000000000003E-2</v>
      </c>
      <c r="DT15" s="412">
        <f>'CONFRONTO DATI STATICI'!AP50</f>
        <v>4.7E-2</v>
      </c>
      <c r="DU15" s="406">
        <f>'CONFRONTO DATI STATICI'!AQ50</f>
        <v>7.0000000000000001E-3</v>
      </c>
      <c r="DV15" s="412">
        <f>'CONFRONTO DATI STATICI'!AR50</f>
        <v>7.0000000000000001E-3</v>
      </c>
      <c r="DW15" s="406">
        <f>'CONFRONTO DATI STATICI'!AS50</f>
        <v>0.11666666666666667</v>
      </c>
      <c r="DX15" s="410" t="b">
        <f>'CONFRONTO DATI STATICI'!AT50</f>
        <v>1</v>
      </c>
      <c r="DY15" s="406">
        <f>'CONFRONTO DATI STATICI'!AU50</f>
        <v>6.6665679038682294E-3</v>
      </c>
      <c r="DZ15" s="408" t="b">
        <f>'CONFRONTO DATI STATICI'!AV50</f>
        <v>0</v>
      </c>
      <c r="EA15" s="402" t="b">
        <f>'CONFRONTO DATI STATICI'!AW50</f>
        <v>0</v>
      </c>
      <c r="EB15" s="621"/>
      <c r="EC15" s="623"/>
      <c r="ED15" s="414" t="str">
        <f>'CONFRONTO DATI STATICI'!AY50</f>
        <v>Trave 14</v>
      </c>
      <c r="EE15" s="412">
        <f>'CONFRONTO DATI STATICI'!AZ50</f>
        <v>4.7E-2</v>
      </c>
      <c r="EF15" s="406">
        <f>'CONFRONTO DATI STATICI'!BA50</f>
        <v>6.6000000000000003E-2</v>
      </c>
      <c r="EG15" s="412">
        <f>'CONFRONTO DATI STATICI'!BB50</f>
        <v>4.7E-2</v>
      </c>
      <c r="EH15" s="406">
        <f>'CONFRONTO DATI STATICI'!BC50</f>
        <v>7.1000000000000004E-3</v>
      </c>
      <c r="EI15" s="412">
        <f>'CONFRONTO DATI STATICI'!BD50</f>
        <v>7.1000000000000004E-3</v>
      </c>
      <c r="EJ15" s="406">
        <f>'CONFRONTO DATI STATICI'!BE50</f>
        <v>0.11666666666666667</v>
      </c>
      <c r="EK15" s="410" t="b">
        <f>'CONFRONTO DATI STATICI'!BF50</f>
        <v>1</v>
      </c>
      <c r="EL15" s="406">
        <f>'CONFRONTO DATI STATICI'!BG50</f>
        <v>6.6665679038682294E-3</v>
      </c>
      <c r="EM15" s="408" t="b">
        <f>'CONFRONTO DATI STATICI'!BH50</f>
        <v>0</v>
      </c>
      <c r="EN15" s="402" t="b">
        <f>'CONFRONTO DATI STATICI'!BI50</f>
        <v>0</v>
      </c>
      <c r="EO15" s="621"/>
      <c r="EP15" s="623"/>
      <c r="EQ15" s="414" t="str">
        <f>'CONFRONTO DATI STATICI'!BK50</f>
        <v>Trave 14</v>
      </c>
      <c r="ER15" s="412">
        <f>'CONFRONTO DATI STATICI'!BL50</f>
        <v>4.5999999999999999E-2</v>
      </c>
      <c r="ES15" s="406">
        <f>'CONFRONTO DATI STATICI'!BM50</f>
        <v>6.5000000000000002E-2</v>
      </c>
      <c r="ET15" s="412">
        <f>'CONFRONTO DATI STATICI'!BN50</f>
        <v>4.5999999999999999E-2</v>
      </c>
      <c r="EU15" s="406">
        <f>'CONFRONTO DATI STATICI'!BO50</f>
        <v>6.8999999999999999E-3</v>
      </c>
      <c r="EV15" s="412">
        <f>'CONFRONTO DATI STATICI'!BP50</f>
        <v>6.8999999999999999E-3</v>
      </c>
      <c r="EW15" s="406">
        <f>'CONFRONTO DATI STATICI'!BQ50</f>
        <v>0.11666666666666667</v>
      </c>
      <c r="EX15" s="410" t="b">
        <f>'CONFRONTO DATI STATICI'!BR50</f>
        <v>1</v>
      </c>
      <c r="EY15" s="406">
        <f>'CONFRONTO DATI STATICI'!BS50</f>
        <v>6.6665679038682294E-3</v>
      </c>
      <c r="EZ15" s="408" t="b">
        <f>'CONFRONTO DATI STATICI'!BT50</f>
        <v>0</v>
      </c>
      <c r="FA15" s="402" t="b">
        <f>'CONFRONTO DATI STATICI'!BU50</f>
        <v>0</v>
      </c>
    </row>
    <row r="16" spans="1:157" ht="16" x14ac:dyDescent="0.2">
      <c r="A16" s="619"/>
      <c r="B16" s="616"/>
      <c r="C16" s="398" t="str">
        <f>'CONFRONTO DATI STATICI'!A23</f>
        <v>Trave 15</v>
      </c>
      <c r="D16" s="426">
        <f>'CONFRONTO DATI STATICI'!B23</f>
        <v>6.0366999999999997E-2</v>
      </c>
      <c r="E16" s="424">
        <f>'CONFRONTO DATI STATICI'!C23</f>
        <v>8.5500000000000007E-2</v>
      </c>
      <c r="F16" s="426">
        <f>'CONFRONTO DATI STATICI'!D23</f>
        <v>6.0353999999999998E-2</v>
      </c>
      <c r="G16" s="424">
        <f>'CONFRONTO DATI STATICI'!E23</f>
        <v>9.0270000000000003E-3</v>
      </c>
      <c r="H16" s="426">
        <f>'CONFRONTO DATI STATICI'!F23</f>
        <v>9.0240000000000008E-3</v>
      </c>
      <c r="I16" s="424">
        <f>'CONFRONTO DATI STATICI'!G23</f>
        <v>0.11666666666666667</v>
      </c>
      <c r="J16" s="429" t="b">
        <f>'CONFRONTO DATI STATICI'!H23</f>
        <v>1</v>
      </c>
      <c r="K16" s="427">
        <f>'CONFRONTO DATI STATICI'!I23</f>
        <v>6.6665679038682294E-3</v>
      </c>
      <c r="L16" s="420" t="b">
        <f>'CONFRONTO DATI STATICI'!J23</f>
        <v>0</v>
      </c>
      <c r="M16" s="417" t="b">
        <f>'CONFRONTO DATI STATICI'!K23</f>
        <v>0</v>
      </c>
      <c r="N16" s="619"/>
      <c r="O16" s="616"/>
      <c r="P16" s="398" t="str">
        <f>'CONFRONTO DATI STATICI'!L23</f>
        <v>Trave 15</v>
      </c>
      <c r="Q16" s="426">
        <f>'CONFRONTO DATI STATICI'!M23</f>
        <v>5.9366999999999996E-2</v>
      </c>
      <c r="R16" s="424">
        <f>'CONFRONTO DATI STATICI'!N23</f>
        <v>8.4500000000000006E-2</v>
      </c>
      <c r="S16" s="426">
        <f>'CONFRONTO DATI STATICI'!O23</f>
        <v>5.9353999999999997E-2</v>
      </c>
      <c r="T16" s="424">
        <f>'CONFRONTO DATI STATICI'!P23</f>
        <v>8.0269999999999994E-3</v>
      </c>
      <c r="U16" s="426">
        <f>'CONFRONTO DATI STATICI'!Q23</f>
        <v>8.0239999999999999E-3</v>
      </c>
      <c r="V16" s="424">
        <f>'CONFRONTO DATI STATICI'!R23</f>
        <v>0.11666666666666667</v>
      </c>
      <c r="W16" s="410" t="b">
        <f>'CONFRONTO DATI STATICI'!S23</f>
        <v>1</v>
      </c>
      <c r="X16" s="424">
        <f>'CONFRONTO DATI STATICI'!T23</f>
        <v>6.6665679038682294E-3</v>
      </c>
      <c r="Y16" s="408" t="b">
        <f>'CONFRONTO DATI STATICI'!U23</f>
        <v>0</v>
      </c>
      <c r="Z16" s="402" t="b">
        <f>'CONFRONTO DATI STATICI'!V23</f>
        <v>0</v>
      </c>
      <c r="AA16" s="621"/>
      <c r="AB16" s="623"/>
      <c r="AC16" s="414" t="str">
        <f>'CONFRONTO DATI STATICI'!W23</f>
        <v>Trave 15</v>
      </c>
      <c r="AD16" s="412">
        <f>'CONFRONTO DATI STATICI'!X23</f>
        <v>5.9366999999999996E-2</v>
      </c>
      <c r="AE16" s="406">
        <f>'CONFRONTO DATI STATICI'!Y23</f>
        <v>8.4500000000000006E-2</v>
      </c>
      <c r="AF16" s="412">
        <f>'CONFRONTO DATI STATICI'!Z23</f>
        <v>5.9353999999999997E-2</v>
      </c>
      <c r="AG16" s="406">
        <f>'CONFRONTO DATI STATICI'!AA23</f>
        <v>8.0269999999999994E-3</v>
      </c>
      <c r="AH16" s="412">
        <f>'CONFRONTO DATI STATICI'!AB23</f>
        <v>8.0239999999999999E-3</v>
      </c>
      <c r="AI16" s="406">
        <f>'CONFRONTO DATI STATICI'!AC23</f>
        <v>0.11666666666666667</v>
      </c>
      <c r="AJ16" s="410" t="b">
        <f>'CONFRONTO DATI STATICI'!AD23</f>
        <v>1</v>
      </c>
      <c r="AK16" s="406">
        <f>'CONFRONTO DATI STATICI'!AE23</f>
        <v>6.6665679038682294E-3</v>
      </c>
      <c r="AL16" s="408" t="b">
        <f>'CONFRONTO DATI STATICI'!AF23</f>
        <v>0</v>
      </c>
      <c r="AM16" s="402" t="b">
        <f>'CONFRONTO DATI STATICI'!AG23</f>
        <v>0</v>
      </c>
      <c r="AN16" s="621"/>
      <c r="AO16" s="623"/>
      <c r="AP16" s="414" t="str">
        <f>'CONFRONTO DATI STATICI'!A52</f>
        <v>Trave 15</v>
      </c>
      <c r="AQ16" s="412">
        <f>'CONFRONTO DATI STATICI'!B52</f>
        <v>6.1366999999999998E-2</v>
      </c>
      <c r="AR16" s="406">
        <f>'CONFRONTO DATI STATICI'!C52</f>
        <v>8.6500000000000007E-2</v>
      </c>
      <c r="AS16" s="412">
        <f>'CONFRONTO DATI STATICI'!D52</f>
        <v>6.1353999999999999E-2</v>
      </c>
      <c r="AT16" s="406">
        <f>'CONFRONTO DATI STATICI'!E52</f>
        <v>1.4027000000000001E-2</v>
      </c>
      <c r="AU16" s="412">
        <f>'CONFRONTO DATI STATICI'!F52</f>
        <v>1.4024000000000002E-2</v>
      </c>
      <c r="AV16" s="406">
        <f>'CONFRONTO DATI STATICI'!G52</f>
        <v>0.11666666666666667</v>
      </c>
      <c r="AW16" s="410" t="b">
        <f>'CONFRONTO DATI STATICI'!H52</f>
        <v>1</v>
      </c>
      <c r="AX16" s="406">
        <f>'CONFRONTO DATI STATICI'!I52</f>
        <v>6.6665679038682294E-3</v>
      </c>
      <c r="AY16" s="408" t="b">
        <f>'CONFRONTO DATI STATICI'!J52</f>
        <v>0</v>
      </c>
      <c r="AZ16" s="402" t="b">
        <f>'CONFRONTO DATI STATICI'!K52</f>
        <v>0</v>
      </c>
      <c r="BA16" s="621"/>
      <c r="BB16" s="623"/>
      <c r="BC16" s="414" t="str">
        <f>'CONFRONTO DATI STATICI'!M52</f>
        <v>Trave 15</v>
      </c>
      <c r="BD16" s="412">
        <f>'CONFRONTO DATI STATICI'!N52</f>
        <v>6.0366999999999997E-2</v>
      </c>
      <c r="BE16" s="406">
        <f>'CONFRONTO DATI STATICI'!O52</f>
        <v>8.5500000000000007E-2</v>
      </c>
      <c r="BF16" s="412">
        <f>'CONFRONTO DATI STATICI'!P52</f>
        <v>6.0353999999999998E-2</v>
      </c>
      <c r="BG16" s="406">
        <f>'CONFRONTO DATI STATICI'!Q52</f>
        <v>9.0270000000000003E-3</v>
      </c>
      <c r="BH16" s="412">
        <f>'CONFRONTO DATI STATICI'!R52</f>
        <v>9.0240000000000008E-3</v>
      </c>
      <c r="BI16" s="406">
        <f>'CONFRONTO DATI STATICI'!S52</f>
        <v>0.11666666666666667</v>
      </c>
      <c r="BJ16" s="410" t="b">
        <f>'CONFRONTO DATI STATICI'!T52</f>
        <v>1</v>
      </c>
      <c r="BK16" s="406">
        <f>'CONFRONTO DATI STATICI'!U52</f>
        <v>6.6665679038682294E-3</v>
      </c>
      <c r="BL16" s="408" t="b">
        <f>'CONFRONTO DATI STATICI'!V52</f>
        <v>0</v>
      </c>
      <c r="BM16" s="402" t="b">
        <f>'CONFRONTO DATI STATICI'!W52</f>
        <v>0</v>
      </c>
      <c r="BN16" s="621"/>
      <c r="BO16" s="623"/>
      <c r="BP16" s="414" t="str">
        <f>'CONFRONTO DATI STATICI'!Y52</f>
        <v>Trave 15</v>
      </c>
      <c r="BQ16" s="412">
        <f>'CONFRONTO DATI STATICI'!Z52</f>
        <v>5.9366999999999996E-2</v>
      </c>
      <c r="BR16" s="406">
        <f>'CONFRONTO DATI STATICI'!AA52</f>
        <v>8.4500000000000006E-2</v>
      </c>
      <c r="BS16" s="412">
        <f>'CONFRONTO DATI STATICI'!AB52</f>
        <v>5.9353999999999997E-2</v>
      </c>
      <c r="BT16" s="406">
        <f>'CONFRONTO DATI STATICI'!AC52</f>
        <v>8.0269999999999994E-3</v>
      </c>
      <c r="BU16" s="412">
        <f>'CONFRONTO DATI STATICI'!AD52</f>
        <v>8.0239999999999999E-3</v>
      </c>
      <c r="BV16" s="406">
        <f>'CONFRONTO DATI STATICI'!AE52</f>
        <v>0.11666666666666667</v>
      </c>
      <c r="BW16" s="410" t="b">
        <f>'CONFRONTO DATI STATICI'!AF52</f>
        <v>1</v>
      </c>
      <c r="BX16" s="406">
        <f>'CONFRONTO DATI STATICI'!AG52</f>
        <v>6.6665679038682294E-3</v>
      </c>
      <c r="BY16" s="408" t="b">
        <f>'CONFRONTO DATI STATICI'!AH52</f>
        <v>0</v>
      </c>
      <c r="BZ16" s="402" t="b">
        <f>'CONFRONTO DATI STATICI'!AI52</f>
        <v>0</v>
      </c>
      <c r="CB16" s="621"/>
      <c r="CC16" s="623"/>
      <c r="CD16" s="414" t="str">
        <f>'CONFRONTO DATI STATICI'!AM23</f>
        <v>Trave 15</v>
      </c>
      <c r="CE16" s="412">
        <f>'CONFRONTO DATI STATICI'!AN23</f>
        <v>4.48E-2</v>
      </c>
      <c r="CF16" s="406">
        <f>'CONFRONTO DATI STATICI'!AO23</f>
        <v>6.8000000000000005E-2</v>
      </c>
      <c r="CG16" s="412">
        <f>'CONFRONTO DATI STATICI'!AP23</f>
        <v>4.8000000000000001E-2</v>
      </c>
      <c r="CH16" s="406">
        <f>'CONFRONTO DATI STATICI'!AQ23</f>
        <v>7.3000000000000001E-3</v>
      </c>
      <c r="CI16" s="412">
        <f>'CONFRONTO DATI STATICI'!AR23</f>
        <v>7.3000000000000001E-3</v>
      </c>
      <c r="CJ16" s="406">
        <f>'CONFRONTO DATI STATICI'!AS23</f>
        <v>0.11666666666666667</v>
      </c>
      <c r="CK16" s="410" t="b">
        <f>'CONFRONTO DATI STATICI'!AT23</f>
        <v>1</v>
      </c>
      <c r="CL16" s="406">
        <f>'CONFRONTO DATI STATICI'!AU23</f>
        <v>6.6665679038682294E-3</v>
      </c>
      <c r="CM16" s="408" t="b">
        <f>'CONFRONTO DATI STATICI'!AV23</f>
        <v>0</v>
      </c>
      <c r="CN16" s="402" t="b">
        <f>'CONFRONTO DATI STATICI'!AW23</f>
        <v>0</v>
      </c>
      <c r="CO16" s="621"/>
      <c r="CP16" s="623"/>
      <c r="CQ16" s="414" t="str">
        <f>'CONFRONTO DATI STATICI'!AY23</f>
        <v>Trave 15</v>
      </c>
      <c r="CR16" s="412">
        <f>'CONFRONTO DATI STATICI'!AZ23</f>
        <v>4.9000000000000002E-2</v>
      </c>
      <c r="CS16" s="406">
        <f>'CONFRONTO DATI STATICI'!BA23</f>
        <v>6.9000000000000006E-2</v>
      </c>
      <c r="CT16" s="412">
        <f>'CONFRONTO DATI STATICI'!BB23</f>
        <v>4.9000000000000002E-2</v>
      </c>
      <c r="CU16" s="406">
        <f>'CONFRONTO DATI STATICI'!BC23</f>
        <v>7.3000000000000001E-3</v>
      </c>
      <c r="CV16" s="412">
        <f>'CONFRONTO DATI STATICI'!BD23</f>
        <v>7.4000000000000003E-3</v>
      </c>
      <c r="CW16" s="406">
        <f>'CONFRONTO DATI STATICI'!BE23</f>
        <v>0.11666666666666667</v>
      </c>
      <c r="CX16" s="410" t="b">
        <f>'CONFRONTO DATI STATICI'!BF23</f>
        <v>1</v>
      </c>
      <c r="CY16" s="406">
        <f>'CONFRONTO DATI STATICI'!BG23</f>
        <v>6.6665679038682294E-3</v>
      </c>
      <c r="CZ16" s="408" t="b">
        <f>'CONFRONTO DATI STATICI'!BH23</f>
        <v>0</v>
      </c>
      <c r="DA16" s="402" t="b">
        <f>'CONFRONTO DATI STATICI'!BI23</f>
        <v>0</v>
      </c>
      <c r="DB16" s="621"/>
      <c r="DC16" s="623"/>
      <c r="DD16" s="414" t="str">
        <f>'CONFRONTO DATI STATICI'!BK23</f>
        <v>Trave 15</v>
      </c>
      <c r="DE16" s="412">
        <f>'CONFRONTO DATI STATICI'!BL23</f>
        <v>4.7E-2</v>
      </c>
      <c r="DF16" s="406">
        <f>'CONFRONTO DATI STATICI'!BM23</f>
        <v>6.7000000000000004E-2</v>
      </c>
      <c r="DG16" s="412">
        <f>'CONFRONTO DATI STATICI'!BN23</f>
        <v>4.7E-2</v>
      </c>
      <c r="DH16" s="406">
        <f>'CONFRONTO DATI STATICI'!BO23</f>
        <v>7.1000000000000004E-3</v>
      </c>
      <c r="DI16" s="412">
        <f>'CONFRONTO DATI STATICI'!BP23</f>
        <v>7.1999999999999998E-3</v>
      </c>
      <c r="DJ16" s="406">
        <f>'CONFRONTO DATI STATICI'!BQ23</f>
        <v>0.11666666666666667</v>
      </c>
      <c r="DK16" s="410" t="b">
        <f>'CONFRONTO DATI STATICI'!BR23</f>
        <v>1</v>
      </c>
      <c r="DL16" s="406">
        <f>'CONFRONTO DATI STATICI'!BS23</f>
        <v>6.6665679038682294E-3</v>
      </c>
      <c r="DM16" s="420" t="b">
        <f>'CONFRONTO DATI STATICI'!BT23</f>
        <v>0</v>
      </c>
      <c r="DN16" s="417" t="b">
        <f>'CONFRONTO DATI STATICI'!BU23</f>
        <v>0</v>
      </c>
      <c r="DO16" s="623"/>
      <c r="DP16" s="623"/>
      <c r="DQ16" s="414" t="str">
        <f>'CONFRONTO DATI STATICI'!AM51</f>
        <v>Trave 15</v>
      </c>
      <c r="DR16" s="412">
        <f>'CONFRONTO DATI STATICI'!AN51</f>
        <v>4.8000000000000001E-2</v>
      </c>
      <c r="DS16" s="406">
        <f>'CONFRONTO DATI STATICI'!AO51</f>
        <v>6.8000000000000005E-2</v>
      </c>
      <c r="DT16" s="412">
        <f>'CONFRONTO DATI STATICI'!AP51</f>
        <v>4.8000000000000001E-2</v>
      </c>
      <c r="DU16" s="406">
        <f>'CONFRONTO DATI STATICI'!AQ51</f>
        <v>7.3000000000000001E-3</v>
      </c>
      <c r="DV16" s="412">
        <f>'CONFRONTO DATI STATICI'!AR51</f>
        <v>7.3000000000000001E-3</v>
      </c>
      <c r="DW16" s="406">
        <f>'CONFRONTO DATI STATICI'!AS51</f>
        <v>0.11666666666666667</v>
      </c>
      <c r="DX16" s="410" t="b">
        <f>'CONFRONTO DATI STATICI'!AT51</f>
        <v>1</v>
      </c>
      <c r="DY16" s="406">
        <f>'CONFRONTO DATI STATICI'!AU51</f>
        <v>6.6665679038682294E-3</v>
      </c>
      <c r="DZ16" s="408" t="b">
        <f>'CONFRONTO DATI STATICI'!AV51</f>
        <v>0</v>
      </c>
      <c r="EA16" s="402" t="b">
        <f>'CONFRONTO DATI STATICI'!AW51</f>
        <v>0</v>
      </c>
      <c r="EB16" s="621"/>
      <c r="EC16" s="623"/>
      <c r="ED16" s="414" t="str">
        <f>'CONFRONTO DATI STATICI'!AY51</f>
        <v>Trave 15</v>
      </c>
      <c r="EE16" s="412">
        <f>'CONFRONTO DATI STATICI'!AZ51</f>
        <v>4.9000000000000002E-2</v>
      </c>
      <c r="EF16" s="406">
        <f>'CONFRONTO DATI STATICI'!BA51</f>
        <v>6.9000000000000006E-2</v>
      </c>
      <c r="EG16" s="412">
        <f>'CONFRONTO DATI STATICI'!BB51</f>
        <v>4.9000000000000002E-2</v>
      </c>
      <c r="EH16" s="406">
        <f>'CONFRONTO DATI STATICI'!BC51</f>
        <v>7.3000000000000001E-3</v>
      </c>
      <c r="EI16" s="412">
        <f>'CONFRONTO DATI STATICI'!BD51</f>
        <v>7.4000000000000003E-3</v>
      </c>
      <c r="EJ16" s="406">
        <f>'CONFRONTO DATI STATICI'!BE51</f>
        <v>0.11666666666666667</v>
      </c>
      <c r="EK16" s="410" t="b">
        <f>'CONFRONTO DATI STATICI'!BF51</f>
        <v>1</v>
      </c>
      <c r="EL16" s="406">
        <f>'CONFRONTO DATI STATICI'!BG51</f>
        <v>6.6665679038682294E-3</v>
      </c>
      <c r="EM16" s="408" t="b">
        <f>'CONFRONTO DATI STATICI'!BH51</f>
        <v>0</v>
      </c>
      <c r="EN16" s="402" t="b">
        <f>'CONFRONTO DATI STATICI'!BI51</f>
        <v>0</v>
      </c>
      <c r="EO16" s="621"/>
      <c r="EP16" s="623"/>
      <c r="EQ16" s="414" t="str">
        <f>'CONFRONTO DATI STATICI'!BK51</f>
        <v>Trave 15</v>
      </c>
      <c r="ER16" s="412">
        <f>'CONFRONTO DATI STATICI'!BL51</f>
        <v>4.7E-2</v>
      </c>
      <c r="ES16" s="406">
        <f>'CONFRONTO DATI STATICI'!BM51</f>
        <v>6.7000000000000004E-2</v>
      </c>
      <c r="ET16" s="412">
        <f>'CONFRONTO DATI STATICI'!BN51</f>
        <v>4.7E-2</v>
      </c>
      <c r="EU16" s="406">
        <f>'CONFRONTO DATI STATICI'!BO51</f>
        <v>7.1000000000000004E-3</v>
      </c>
      <c r="EV16" s="412">
        <f>'CONFRONTO DATI STATICI'!BP51</f>
        <v>7.3000000000000001E-3</v>
      </c>
      <c r="EW16" s="406">
        <f>'CONFRONTO DATI STATICI'!BQ51</f>
        <v>0.11666666666666667</v>
      </c>
      <c r="EX16" s="410" t="b">
        <f>'CONFRONTO DATI STATICI'!BR51</f>
        <v>1</v>
      </c>
      <c r="EY16" s="406">
        <f>'CONFRONTO DATI STATICI'!BS51</f>
        <v>6.6665679038682294E-3</v>
      </c>
      <c r="EZ16" s="408" t="b">
        <f>'CONFRONTO DATI STATICI'!BT51</f>
        <v>0</v>
      </c>
      <c r="FA16" s="402" t="b">
        <f>'CONFRONTO DATI STATICI'!BU51</f>
        <v>0</v>
      </c>
    </row>
    <row r="17" spans="1:157" ht="16" x14ac:dyDescent="0.2">
      <c r="A17" s="619"/>
      <c r="B17" s="616"/>
      <c r="C17" s="398" t="str">
        <f>'CONFRONTO DATI STATICI'!A24</f>
        <v>Trave 16</v>
      </c>
      <c r="D17" s="426">
        <f>'CONFRONTO DATI STATICI'!B24</f>
        <v>6.1834E-2</v>
      </c>
      <c r="E17" s="424">
        <f>'CONFRONTO DATI STATICI'!C24</f>
        <v>8.7661000000000003E-2</v>
      </c>
      <c r="F17" s="426">
        <f>'CONFRONTO DATI STATICI'!D24</f>
        <v>6.1830999999999997E-2</v>
      </c>
      <c r="G17" s="424">
        <f>'CONFRONTO DATI STATICI'!E24</f>
        <v>9.2379999999999997E-3</v>
      </c>
      <c r="H17" s="426">
        <f>'CONFRONTO DATI STATICI'!F24</f>
        <v>9.2390000000000007E-3</v>
      </c>
      <c r="I17" s="424">
        <f>'CONFRONTO DATI STATICI'!G24</f>
        <v>0.11666666666666667</v>
      </c>
      <c r="J17" s="429" t="b">
        <f>'CONFRONTO DATI STATICI'!H24</f>
        <v>1</v>
      </c>
      <c r="K17" s="427">
        <f>'CONFRONTO DATI STATICI'!I24</f>
        <v>6.6665679038682294E-3</v>
      </c>
      <c r="L17" s="420" t="b">
        <f>'CONFRONTO DATI STATICI'!J24</f>
        <v>0</v>
      </c>
      <c r="M17" s="417" t="b">
        <f>'CONFRONTO DATI STATICI'!K24</f>
        <v>0</v>
      </c>
      <c r="N17" s="619"/>
      <c r="O17" s="616"/>
      <c r="P17" s="398" t="str">
        <f>'CONFRONTO DATI STATICI'!L24</f>
        <v>Trave 16</v>
      </c>
      <c r="Q17" s="426">
        <f>'CONFRONTO DATI STATICI'!M24</f>
        <v>6.0833999999999999E-2</v>
      </c>
      <c r="R17" s="424">
        <f>'CONFRONTO DATI STATICI'!N24</f>
        <v>8.6661000000000002E-2</v>
      </c>
      <c r="S17" s="426">
        <f>'CONFRONTO DATI STATICI'!O24</f>
        <v>6.0830999999999996E-2</v>
      </c>
      <c r="T17" s="424">
        <f>'CONFRONTO DATI STATICI'!P24</f>
        <v>8.2379999999999988E-3</v>
      </c>
      <c r="U17" s="426">
        <f>'CONFRONTO DATI STATICI'!Q24</f>
        <v>8.2389999999999998E-3</v>
      </c>
      <c r="V17" s="424">
        <f>'CONFRONTO DATI STATICI'!R24</f>
        <v>0.11666666666666667</v>
      </c>
      <c r="W17" s="410" t="b">
        <f>'CONFRONTO DATI STATICI'!S24</f>
        <v>1</v>
      </c>
      <c r="X17" s="424">
        <f>'CONFRONTO DATI STATICI'!T24</f>
        <v>6.6665679038682294E-3</v>
      </c>
      <c r="Y17" s="408" t="b">
        <f>'CONFRONTO DATI STATICI'!U24</f>
        <v>0</v>
      </c>
      <c r="Z17" s="402" t="b">
        <f>'CONFRONTO DATI STATICI'!V24</f>
        <v>0</v>
      </c>
      <c r="AA17" s="621"/>
      <c r="AB17" s="623"/>
      <c r="AC17" s="414" t="str">
        <f>'CONFRONTO DATI STATICI'!W24</f>
        <v>Trave 16</v>
      </c>
      <c r="AD17" s="412">
        <f>'CONFRONTO DATI STATICI'!X24</f>
        <v>6.0833999999999999E-2</v>
      </c>
      <c r="AE17" s="406">
        <f>'CONFRONTO DATI STATICI'!Y24</f>
        <v>8.6661000000000002E-2</v>
      </c>
      <c r="AF17" s="412">
        <f>'CONFRONTO DATI STATICI'!Z24</f>
        <v>6.0830999999999996E-2</v>
      </c>
      <c r="AG17" s="406">
        <f>'CONFRONTO DATI STATICI'!AA24</f>
        <v>8.2379999999999988E-3</v>
      </c>
      <c r="AH17" s="412">
        <f>'CONFRONTO DATI STATICI'!AB24</f>
        <v>8.2389999999999998E-3</v>
      </c>
      <c r="AI17" s="406">
        <f>'CONFRONTO DATI STATICI'!AC24</f>
        <v>0.11666666666666667</v>
      </c>
      <c r="AJ17" s="410" t="b">
        <f>'CONFRONTO DATI STATICI'!AD24</f>
        <v>1</v>
      </c>
      <c r="AK17" s="406">
        <f>'CONFRONTO DATI STATICI'!AE24</f>
        <v>6.6665679038682294E-3</v>
      </c>
      <c r="AL17" s="408" t="b">
        <f>'CONFRONTO DATI STATICI'!AF24</f>
        <v>0</v>
      </c>
      <c r="AM17" s="402" t="b">
        <f>'CONFRONTO DATI STATICI'!AG24</f>
        <v>0</v>
      </c>
      <c r="AN17" s="621"/>
      <c r="AO17" s="623"/>
      <c r="AP17" s="414" t="str">
        <f>'CONFRONTO DATI STATICI'!A53</f>
        <v>Trave 16</v>
      </c>
      <c r="AQ17" s="412">
        <f>'CONFRONTO DATI STATICI'!B53</f>
        <v>6.2834000000000001E-2</v>
      </c>
      <c r="AR17" s="406">
        <f>'CONFRONTO DATI STATICI'!C53</f>
        <v>8.8661000000000004E-2</v>
      </c>
      <c r="AS17" s="412">
        <f>'CONFRONTO DATI STATICI'!D53</f>
        <v>6.2830999999999998E-2</v>
      </c>
      <c r="AT17" s="406">
        <f>'CONFRONTO DATI STATICI'!E53</f>
        <v>1.4238000000000001E-2</v>
      </c>
      <c r="AU17" s="412">
        <f>'CONFRONTO DATI STATICI'!F53</f>
        <v>1.4239000000000002E-2</v>
      </c>
      <c r="AV17" s="406">
        <f>'CONFRONTO DATI STATICI'!G53</f>
        <v>0.11666666666666667</v>
      </c>
      <c r="AW17" s="410" t="b">
        <f>'CONFRONTO DATI STATICI'!H53</f>
        <v>1</v>
      </c>
      <c r="AX17" s="406">
        <f>'CONFRONTO DATI STATICI'!I53</f>
        <v>6.6665679038682294E-3</v>
      </c>
      <c r="AY17" s="408" t="b">
        <f>'CONFRONTO DATI STATICI'!J53</f>
        <v>0</v>
      </c>
      <c r="AZ17" s="402" t="b">
        <f>'CONFRONTO DATI STATICI'!K53</f>
        <v>0</v>
      </c>
      <c r="BA17" s="621"/>
      <c r="BB17" s="623"/>
      <c r="BC17" s="414" t="str">
        <f>'CONFRONTO DATI STATICI'!M53</f>
        <v>Trave 16</v>
      </c>
      <c r="BD17" s="412">
        <f>'CONFRONTO DATI STATICI'!N53</f>
        <v>6.1834E-2</v>
      </c>
      <c r="BE17" s="406">
        <f>'CONFRONTO DATI STATICI'!O53</f>
        <v>8.7661000000000003E-2</v>
      </c>
      <c r="BF17" s="412">
        <f>'CONFRONTO DATI STATICI'!P53</f>
        <v>6.1830999999999997E-2</v>
      </c>
      <c r="BG17" s="406">
        <f>'CONFRONTO DATI STATICI'!Q53</f>
        <v>9.2379999999999997E-3</v>
      </c>
      <c r="BH17" s="412">
        <f>'CONFRONTO DATI STATICI'!R53</f>
        <v>9.2390000000000007E-3</v>
      </c>
      <c r="BI17" s="406">
        <f>'CONFRONTO DATI STATICI'!S53</f>
        <v>0.11666666666666667</v>
      </c>
      <c r="BJ17" s="410" t="b">
        <f>'CONFRONTO DATI STATICI'!T53</f>
        <v>1</v>
      </c>
      <c r="BK17" s="406">
        <f>'CONFRONTO DATI STATICI'!U53</f>
        <v>6.6665679038682294E-3</v>
      </c>
      <c r="BL17" s="408" t="b">
        <f>'CONFRONTO DATI STATICI'!V53</f>
        <v>0</v>
      </c>
      <c r="BM17" s="402" t="b">
        <f>'CONFRONTO DATI STATICI'!W53</f>
        <v>0</v>
      </c>
      <c r="BN17" s="621"/>
      <c r="BO17" s="623"/>
      <c r="BP17" s="414" t="str">
        <f>'CONFRONTO DATI STATICI'!Y53</f>
        <v>Trave 16</v>
      </c>
      <c r="BQ17" s="412">
        <f>'CONFRONTO DATI STATICI'!Z53</f>
        <v>6.0833999999999999E-2</v>
      </c>
      <c r="BR17" s="406">
        <f>'CONFRONTO DATI STATICI'!AA53</f>
        <v>8.6661000000000002E-2</v>
      </c>
      <c r="BS17" s="412">
        <f>'CONFRONTO DATI STATICI'!AB53</f>
        <v>6.0830999999999996E-2</v>
      </c>
      <c r="BT17" s="406">
        <f>'CONFRONTO DATI STATICI'!AC53</f>
        <v>8.2379999999999988E-3</v>
      </c>
      <c r="BU17" s="412">
        <f>'CONFRONTO DATI STATICI'!AD53</f>
        <v>8.2389999999999998E-3</v>
      </c>
      <c r="BV17" s="406">
        <f>'CONFRONTO DATI STATICI'!AE53</f>
        <v>0.11666666666666667</v>
      </c>
      <c r="BW17" s="410" t="b">
        <f>'CONFRONTO DATI STATICI'!AF53</f>
        <v>1</v>
      </c>
      <c r="BX17" s="406">
        <f>'CONFRONTO DATI STATICI'!AG53</f>
        <v>6.6665679038682294E-3</v>
      </c>
      <c r="BY17" s="408" t="b">
        <f>'CONFRONTO DATI STATICI'!AH53</f>
        <v>0</v>
      </c>
      <c r="BZ17" s="402" t="b">
        <f>'CONFRONTO DATI STATICI'!AI53</f>
        <v>0</v>
      </c>
      <c r="CB17" s="621"/>
      <c r="CC17" s="623"/>
      <c r="CD17" s="414" t="str">
        <f>'CONFRONTO DATI STATICI'!AM24</f>
        <v>Trave 16</v>
      </c>
      <c r="CE17" s="412">
        <f>'CONFRONTO DATI STATICI'!AN24</f>
        <v>0.05</v>
      </c>
      <c r="CF17" s="406">
        <f>'CONFRONTO DATI STATICI'!AO24</f>
        <v>7.0999999999999994E-2</v>
      </c>
      <c r="CG17" s="412">
        <f>'CONFRONTO DATI STATICI'!AP24</f>
        <v>0.05</v>
      </c>
      <c r="CH17" s="406">
        <f>'CONFRONTO DATI STATICI'!AQ24</f>
        <v>7.6E-3</v>
      </c>
      <c r="CI17" s="412">
        <f>'CONFRONTO DATI STATICI'!AR24</f>
        <v>7.4999999999999997E-3</v>
      </c>
      <c r="CJ17" s="406">
        <f>'CONFRONTO DATI STATICI'!AS24</f>
        <v>0.11666666666666667</v>
      </c>
      <c r="CK17" s="410" t="b">
        <f>'CONFRONTO DATI STATICI'!AT24</f>
        <v>1</v>
      </c>
      <c r="CL17" s="406">
        <f>'CONFRONTO DATI STATICI'!AU24</f>
        <v>6.6665679038682294E-3</v>
      </c>
      <c r="CM17" s="408" t="b">
        <f>'CONFRONTO DATI STATICI'!AV24</f>
        <v>0</v>
      </c>
      <c r="CN17" s="402" t="b">
        <f>'CONFRONTO DATI STATICI'!AW24</f>
        <v>0</v>
      </c>
      <c r="CO17" s="621"/>
      <c r="CP17" s="623"/>
      <c r="CQ17" s="414" t="str">
        <f>'CONFRONTO DATI STATICI'!AY24</f>
        <v>Trave 16</v>
      </c>
      <c r="CR17" s="412">
        <f>'CONFRONTO DATI STATICI'!AZ24</f>
        <v>5.0999999999999997E-2</v>
      </c>
      <c r="CS17" s="406">
        <f>'CONFRONTO DATI STATICI'!BA24</f>
        <v>7.1999999999999995E-2</v>
      </c>
      <c r="CT17" s="412">
        <f>'CONFRONTO DATI STATICI'!BB24</f>
        <v>5.0999999999999997E-2</v>
      </c>
      <c r="CU17" s="406">
        <f>'CONFRONTO DATI STATICI'!BC24</f>
        <v>7.7000000000000002E-3</v>
      </c>
      <c r="CV17" s="412">
        <f>'CONFRONTO DATI STATICI'!BD24</f>
        <v>7.7000000000000002E-3</v>
      </c>
      <c r="CW17" s="406">
        <f>'CONFRONTO DATI STATICI'!BE24</f>
        <v>0.11666666666666667</v>
      </c>
      <c r="CX17" s="410" t="b">
        <f>'CONFRONTO DATI STATICI'!BF24</f>
        <v>1</v>
      </c>
      <c r="CY17" s="406">
        <f>'CONFRONTO DATI STATICI'!BG24</f>
        <v>6.6665679038682294E-3</v>
      </c>
      <c r="CZ17" s="408" t="b">
        <f>'CONFRONTO DATI STATICI'!BH24</f>
        <v>0</v>
      </c>
      <c r="DA17" s="402" t="b">
        <f>'CONFRONTO DATI STATICI'!BI24</f>
        <v>0</v>
      </c>
      <c r="DB17" s="621"/>
      <c r="DC17" s="623"/>
      <c r="DD17" s="414" t="str">
        <f>'CONFRONTO DATI STATICI'!BK24</f>
        <v>Trave 16</v>
      </c>
      <c r="DE17" s="412">
        <f>'CONFRONTO DATI STATICI'!BL24</f>
        <v>4.9000000000000002E-2</v>
      </c>
      <c r="DF17" s="406">
        <f>'CONFRONTO DATI STATICI'!BM24</f>
        <v>6.9000000000000006E-2</v>
      </c>
      <c r="DG17" s="412">
        <f>'CONFRONTO DATI STATICI'!BN24</f>
        <v>4.9000000000000002E-2</v>
      </c>
      <c r="DH17" s="406">
        <f>'CONFRONTO DATI STATICI'!BO24</f>
        <v>7.4000000000000003E-3</v>
      </c>
      <c r="DI17" s="412">
        <f>'CONFRONTO DATI STATICI'!BP24</f>
        <v>7.4999999999999997E-3</v>
      </c>
      <c r="DJ17" s="406">
        <f>'CONFRONTO DATI STATICI'!BQ24</f>
        <v>0.11666666666666667</v>
      </c>
      <c r="DK17" s="410" t="b">
        <f>'CONFRONTO DATI STATICI'!BR24</f>
        <v>1</v>
      </c>
      <c r="DL17" s="406">
        <f>'CONFRONTO DATI STATICI'!BS24</f>
        <v>6.6665679038682294E-3</v>
      </c>
      <c r="DM17" s="420" t="b">
        <f>'CONFRONTO DATI STATICI'!BT24</f>
        <v>0</v>
      </c>
      <c r="DN17" s="417" t="b">
        <f>'CONFRONTO DATI STATICI'!BU24</f>
        <v>0</v>
      </c>
      <c r="DO17" s="623"/>
      <c r="DP17" s="623"/>
      <c r="DQ17" s="414" t="str">
        <f>'CONFRONTO DATI STATICI'!AM52</f>
        <v>Trave 16</v>
      </c>
      <c r="DR17" s="412">
        <f>'CONFRONTO DATI STATICI'!AN52</f>
        <v>5.0999999999999997E-2</v>
      </c>
      <c r="DS17" s="406">
        <f>'CONFRONTO DATI STATICI'!AO52</f>
        <v>7.0999999999999994E-2</v>
      </c>
      <c r="DT17" s="412">
        <f>'CONFRONTO DATI STATICI'!AP52</f>
        <v>0.05</v>
      </c>
      <c r="DU17" s="406">
        <f>'CONFRONTO DATI STATICI'!AQ52</f>
        <v>7.6E-3</v>
      </c>
      <c r="DV17" s="412">
        <f>'CONFRONTO DATI STATICI'!AR52</f>
        <v>7.4999999999999997E-3</v>
      </c>
      <c r="DW17" s="406">
        <f>'CONFRONTO DATI STATICI'!AS52</f>
        <v>0.11666666666666667</v>
      </c>
      <c r="DX17" s="410" t="b">
        <f>'CONFRONTO DATI STATICI'!AT52</f>
        <v>1</v>
      </c>
      <c r="DY17" s="406">
        <f>'CONFRONTO DATI STATICI'!AU52</f>
        <v>6.6665679038682294E-3</v>
      </c>
      <c r="DZ17" s="408" t="b">
        <f>'CONFRONTO DATI STATICI'!AV52</f>
        <v>0</v>
      </c>
      <c r="EA17" s="402" t="b">
        <f>'CONFRONTO DATI STATICI'!AW52</f>
        <v>0</v>
      </c>
      <c r="EB17" s="621"/>
      <c r="EC17" s="623"/>
      <c r="ED17" s="414" t="str">
        <f>'CONFRONTO DATI STATICI'!AY52</f>
        <v>Trave 16</v>
      </c>
      <c r="EE17" s="412">
        <f>'CONFRONTO DATI STATICI'!AZ52</f>
        <v>5.0999999999999997E-2</v>
      </c>
      <c r="EF17" s="406">
        <f>'CONFRONTO DATI STATICI'!BA52</f>
        <v>7.1999999999999995E-2</v>
      </c>
      <c r="EG17" s="412">
        <f>'CONFRONTO DATI STATICI'!BB52</f>
        <v>5.0999999999999997E-2</v>
      </c>
      <c r="EH17" s="406">
        <f>'CONFRONTO DATI STATICI'!BC52</f>
        <v>7.7000000000000002E-3</v>
      </c>
      <c r="EI17" s="412">
        <f>'CONFRONTO DATI STATICI'!BD52</f>
        <v>7.7000000000000002E-3</v>
      </c>
      <c r="EJ17" s="406">
        <f>'CONFRONTO DATI STATICI'!BE52</f>
        <v>0.11666666666666667</v>
      </c>
      <c r="EK17" s="410" t="b">
        <f>'CONFRONTO DATI STATICI'!BF52</f>
        <v>1</v>
      </c>
      <c r="EL17" s="406">
        <f>'CONFRONTO DATI STATICI'!BG52</f>
        <v>6.6665679038682294E-3</v>
      </c>
      <c r="EM17" s="408" t="b">
        <f>'CONFRONTO DATI STATICI'!BH52</f>
        <v>0</v>
      </c>
      <c r="EN17" s="402" t="b">
        <f>'CONFRONTO DATI STATICI'!BI52</f>
        <v>0</v>
      </c>
      <c r="EO17" s="621"/>
      <c r="EP17" s="623"/>
      <c r="EQ17" s="414" t="str">
        <f>'CONFRONTO DATI STATICI'!BK52</f>
        <v>Trave 16</v>
      </c>
      <c r="ER17" s="412">
        <f>'CONFRONTO DATI STATICI'!BL52</f>
        <v>4.9000000000000002E-2</v>
      </c>
      <c r="ES17" s="406">
        <f>'CONFRONTO DATI STATICI'!BM52</f>
        <v>7.0000000000000007E-2</v>
      </c>
      <c r="ET17" s="412">
        <f>'CONFRONTO DATI STATICI'!BN52</f>
        <v>4.9000000000000002E-2</v>
      </c>
      <c r="EU17" s="406">
        <f>'CONFRONTO DATI STATICI'!BO52</f>
        <v>7.4000000000000003E-3</v>
      </c>
      <c r="EV17" s="412">
        <f>'CONFRONTO DATI STATICI'!BP52</f>
        <v>7.7000000000000002E-3</v>
      </c>
      <c r="EW17" s="406">
        <f>'CONFRONTO DATI STATICI'!BQ52</f>
        <v>0.11666666666666667</v>
      </c>
      <c r="EX17" s="410" t="b">
        <f>'CONFRONTO DATI STATICI'!BR52</f>
        <v>1</v>
      </c>
      <c r="EY17" s="406">
        <f>'CONFRONTO DATI STATICI'!BS52</f>
        <v>6.6665679038682294E-3</v>
      </c>
      <c r="EZ17" s="408" t="b">
        <f>'CONFRONTO DATI STATICI'!BT52</f>
        <v>0</v>
      </c>
      <c r="FA17" s="402" t="b">
        <f>'CONFRONTO DATI STATICI'!BU52</f>
        <v>0</v>
      </c>
    </row>
    <row r="18" spans="1:157" ht="16" x14ac:dyDescent="0.2">
      <c r="A18" s="619"/>
      <c r="B18" s="616"/>
      <c r="C18" s="398" t="str">
        <f>'CONFRONTO DATI STATICI'!A25</f>
        <v>Trave 17</v>
      </c>
      <c r="D18" s="426">
        <f>'CONFRONTO DATI STATICI'!B25</f>
        <v>6.3358999999999999E-2</v>
      </c>
      <c r="E18" s="424">
        <f>'CONFRONTO DATI STATICI'!C25</f>
        <v>8.9848999999999998E-2</v>
      </c>
      <c r="F18" s="426">
        <f>'CONFRONTO DATI STATICI'!D25</f>
        <v>6.3365000000000005E-2</v>
      </c>
      <c r="G18" s="424">
        <f>'CONFRONTO DATI STATICI'!E25</f>
        <v>9.4610000000000007E-3</v>
      </c>
      <c r="H18" s="426">
        <f>'CONFRONTO DATI STATICI'!F25</f>
        <v>9.4649999999999995E-3</v>
      </c>
      <c r="I18" s="424">
        <f>'CONFRONTO DATI STATICI'!G25</f>
        <v>0.11666666666666667</v>
      </c>
      <c r="J18" s="429" t="b">
        <f>'CONFRONTO DATI STATICI'!H25</f>
        <v>1</v>
      </c>
      <c r="K18" s="427">
        <f>'CONFRONTO DATI STATICI'!I25</f>
        <v>6.6665679038682294E-3</v>
      </c>
      <c r="L18" s="420" t="b">
        <f>'CONFRONTO DATI STATICI'!J25</f>
        <v>0</v>
      </c>
      <c r="M18" s="417" t="b">
        <f>'CONFRONTO DATI STATICI'!K25</f>
        <v>0</v>
      </c>
      <c r="N18" s="619"/>
      <c r="O18" s="616"/>
      <c r="P18" s="398" t="str">
        <f>'CONFRONTO DATI STATICI'!L25</f>
        <v>Trave 17</v>
      </c>
      <c r="Q18" s="426">
        <f>'CONFRONTO DATI STATICI'!M25</f>
        <v>6.2358999999999998E-2</v>
      </c>
      <c r="R18" s="424">
        <f>'CONFRONTO DATI STATICI'!N25</f>
        <v>8.8848999999999997E-2</v>
      </c>
      <c r="S18" s="426">
        <f>'CONFRONTO DATI STATICI'!O25</f>
        <v>6.2365000000000004E-2</v>
      </c>
      <c r="T18" s="424">
        <f>'CONFRONTO DATI STATICI'!P25</f>
        <v>8.4609999999999998E-3</v>
      </c>
      <c r="U18" s="426">
        <f>'CONFRONTO DATI STATICI'!Q25</f>
        <v>8.4650000000000003E-3</v>
      </c>
      <c r="V18" s="424">
        <f>'CONFRONTO DATI STATICI'!R25</f>
        <v>0.11666666666666667</v>
      </c>
      <c r="W18" s="410" t="b">
        <f>'CONFRONTO DATI STATICI'!S25</f>
        <v>1</v>
      </c>
      <c r="X18" s="424">
        <f>'CONFRONTO DATI STATICI'!T25</f>
        <v>6.6665679038682294E-3</v>
      </c>
      <c r="Y18" s="408" t="b">
        <f>'CONFRONTO DATI STATICI'!U25</f>
        <v>0</v>
      </c>
      <c r="Z18" s="402" t="b">
        <f>'CONFRONTO DATI STATICI'!V25</f>
        <v>0</v>
      </c>
      <c r="AA18" s="621"/>
      <c r="AB18" s="623"/>
      <c r="AC18" s="414" t="str">
        <f>'CONFRONTO DATI STATICI'!W25</f>
        <v>Trave 17</v>
      </c>
      <c r="AD18" s="412">
        <f>'CONFRONTO DATI STATICI'!X25</f>
        <v>6.2358999999999998E-2</v>
      </c>
      <c r="AE18" s="406">
        <f>'CONFRONTO DATI STATICI'!Y25</f>
        <v>8.8848999999999997E-2</v>
      </c>
      <c r="AF18" s="412">
        <f>'CONFRONTO DATI STATICI'!Z25</f>
        <v>6.2365000000000004E-2</v>
      </c>
      <c r="AG18" s="406">
        <f>'CONFRONTO DATI STATICI'!AA25</f>
        <v>8.4609999999999998E-3</v>
      </c>
      <c r="AH18" s="412">
        <f>'CONFRONTO DATI STATICI'!AB25</f>
        <v>8.4650000000000003E-3</v>
      </c>
      <c r="AI18" s="406">
        <f>'CONFRONTO DATI STATICI'!AC25</f>
        <v>0.11666666666666667</v>
      </c>
      <c r="AJ18" s="410" t="b">
        <f>'CONFRONTO DATI STATICI'!AD25</f>
        <v>1</v>
      </c>
      <c r="AK18" s="406">
        <f>'CONFRONTO DATI STATICI'!AE25</f>
        <v>6.6665679038682294E-3</v>
      </c>
      <c r="AL18" s="408" t="b">
        <f>'CONFRONTO DATI STATICI'!AF25</f>
        <v>0</v>
      </c>
      <c r="AM18" s="402" t="b">
        <f>'CONFRONTO DATI STATICI'!AG25</f>
        <v>0</v>
      </c>
      <c r="AN18" s="621"/>
      <c r="AO18" s="623"/>
      <c r="AP18" s="414" t="str">
        <f>'CONFRONTO DATI STATICI'!A54</f>
        <v>Trave 17</v>
      </c>
      <c r="AQ18" s="412">
        <f>'CONFRONTO DATI STATICI'!B54</f>
        <v>6.4359E-2</v>
      </c>
      <c r="AR18" s="406">
        <f>'CONFRONTO DATI STATICI'!C54</f>
        <v>9.0848999999999999E-2</v>
      </c>
      <c r="AS18" s="412">
        <f>'CONFRONTO DATI STATICI'!D54</f>
        <v>6.4365000000000006E-2</v>
      </c>
      <c r="AT18" s="406">
        <f>'CONFRONTO DATI STATICI'!E54</f>
        <v>1.4461000000000002E-2</v>
      </c>
      <c r="AU18" s="412">
        <f>'CONFRONTO DATI STATICI'!F54</f>
        <v>1.4464999999999999E-2</v>
      </c>
      <c r="AV18" s="406">
        <f>'CONFRONTO DATI STATICI'!G54</f>
        <v>0.11666666666666667</v>
      </c>
      <c r="AW18" s="410" t="b">
        <f>'CONFRONTO DATI STATICI'!H54</f>
        <v>1</v>
      </c>
      <c r="AX18" s="406">
        <f>'CONFRONTO DATI STATICI'!I54</f>
        <v>6.6665679038682294E-3</v>
      </c>
      <c r="AY18" s="408" t="b">
        <f>'CONFRONTO DATI STATICI'!J54</f>
        <v>0</v>
      </c>
      <c r="AZ18" s="402" t="b">
        <f>'CONFRONTO DATI STATICI'!K54</f>
        <v>0</v>
      </c>
      <c r="BA18" s="621"/>
      <c r="BB18" s="623"/>
      <c r="BC18" s="414" t="str">
        <f>'CONFRONTO DATI STATICI'!M54</f>
        <v>Trave 17</v>
      </c>
      <c r="BD18" s="412">
        <f>'CONFRONTO DATI STATICI'!N54</f>
        <v>6.3358999999999999E-2</v>
      </c>
      <c r="BE18" s="406">
        <f>'CONFRONTO DATI STATICI'!O54</f>
        <v>8.9848999999999998E-2</v>
      </c>
      <c r="BF18" s="412">
        <f>'CONFRONTO DATI STATICI'!P54</f>
        <v>6.3365000000000005E-2</v>
      </c>
      <c r="BG18" s="406">
        <f>'CONFRONTO DATI STATICI'!Q54</f>
        <v>9.4610000000000007E-3</v>
      </c>
      <c r="BH18" s="412">
        <f>'CONFRONTO DATI STATICI'!R54</f>
        <v>9.4649999999999977E-3</v>
      </c>
      <c r="BI18" s="406">
        <f>'CONFRONTO DATI STATICI'!S54</f>
        <v>0.11666666666666667</v>
      </c>
      <c r="BJ18" s="410" t="b">
        <f>'CONFRONTO DATI STATICI'!T54</f>
        <v>1</v>
      </c>
      <c r="BK18" s="406">
        <f>'CONFRONTO DATI STATICI'!U54</f>
        <v>6.6665679038682294E-3</v>
      </c>
      <c r="BL18" s="408" t="b">
        <f>'CONFRONTO DATI STATICI'!V54</f>
        <v>0</v>
      </c>
      <c r="BM18" s="402" t="b">
        <f>'CONFRONTO DATI STATICI'!W54</f>
        <v>0</v>
      </c>
      <c r="BN18" s="621"/>
      <c r="BO18" s="623"/>
      <c r="BP18" s="414" t="str">
        <f>'CONFRONTO DATI STATICI'!Y54</f>
        <v>Trave 17</v>
      </c>
      <c r="BQ18" s="412">
        <f>'CONFRONTO DATI STATICI'!Z54</f>
        <v>6.2358999999999998E-2</v>
      </c>
      <c r="BR18" s="406">
        <f>'CONFRONTO DATI STATICI'!AA54</f>
        <v>8.8848999999999997E-2</v>
      </c>
      <c r="BS18" s="412">
        <f>'CONFRONTO DATI STATICI'!AB54</f>
        <v>6.2365000000000004E-2</v>
      </c>
      <c r="BT18" s="406">
        <f>'CONFRONTO DATI STATICI'!AC54</f>
        <v>8.4609999999999998E-3</v>
      </c>
      <c r="BU18" s="412">
        <f>'CONFRONTO DATI STATICI'!AD54</f>
        <v>8.4649999999999968E-3</v>
      </c>
      <c r="BV18" s="406">
        <f>'CONFRONTO DATI STATICI'!AE54</f>
        <v>0.11666666666666667</v>
      </c>
      <c r="BW18" s="410" t="b">
        <f>'CONFRONTO DATI STATICI'!AF54</f>
        <v>1</v>
      </c>
      <c r="BX18" s="406">
        <f>'CONFRONTO DATI STATICI'!AG54</f>
        <v>6.6665679038682294E-3</v>
      </c>
      <c r="BY18" s="408" t="b">
        <f>'CONFRONTO DATI STATICI'!AH54</f>
        <v>0</v>
      </c>
      <c r="BZ18" s="402" t="b">
        <f>'CONFRONTO DATI STATICI'!AI54</f>
        <v>0</v>
      </c>
      <c r="CB18" s="621"/>
      <c r="CC18" s="623"/>
      <c r="CD18" s="414" t="str">
        <f>'CONFRONTO DATI STATICI'!AM25</f>
        <v>Trave 17</v>
      </c>
      <c r="CE18" s="412">
        <f>'CONFRONTO DATI STATICI'!AN25</f>
        <v>5.2999999999999999E-2</v>
      </c>
      <c r="CF18" s="406">
        <f>'CONFRONTO DATI STATICI'!AO25</f>
        <v>7.3999999999999996E-2</v>
      </c>
      <c r="CG18" s="412">
        <f>'CONFRONTO DATI STATICI'!AP25</f>
        <v>5.1999999999999998E-2</v>
      </c>
      <c r="CH18" s="406">
        <f>'CONFRONTO DATI STATICI'!AQ25</f>
        <v>8.0000000000000002E-3</v>
      </c>
      <c r="CI18" s="412">
        <f>'CONFRONTO DATI STATICI'!AR25</f>
        <v>7.9000000000000008E-3</v>
      </c>
      <c r="CJ18" s="406">
        <f>'CONFRONTO DATI STATICI'!AS25</f>
        <v>0.11666666666666667</v>
      </c>
      <c r="CK18" s="410" t="b">
        <f>'CONFRONTO DATI STATICI'!AT25</f>
        <v>1</v>
      </c>
      <c r="CL18" s="406">
        <f>'CONFRONTO DATI STATICI'!AU25</f>
        <v>6.6665679038682294E-3</v>
      </c>
      <c r="CM18" s="408" t="b">
        <f>'CONFRONTO DATI STATICI'!AV25</f>
        <v>0</v>
      </c>
      <c r="CN18" s="402" t="b">
        <f>'CONFRONTO DATI STATICI'!AW25</f>
        <v>0</v>
      </c>
      <c r="CO18" s="621"/>
      <c r="CP18" s="623"/>
      <c r="CQ18" s="414" t="str">
        <f>'CONFRONTO DATI STATICI'!AY25</f>
        <v>Trave 17</v>
      </c>
      <c r="CR18" s="412">
        <f>'CONFRONTO DATI STATICI'!AZ25</f>
        <v>5.2999999999999999E-2</v>
      </c>
      <c r="CS18" s="406">
        <f>'CONFRONTO DATI STATICI'!BA25</f>
        <v>7.4999999999999997E-2</v>
      </c>
      <c r="CT18" s="412">
        <f>'CONFRONTO DATI STATICI'!BB25</f>
        <v>5.2999999999999999E-2</v>
      </c>
      <c r="CU18" s="406">
        <f>'CONFRONTO DATI STATICI'!BC25</f>
        <v>8.0000000000000002E-3</v>
      </c>
      <c r="CV18" s="412">
        <f>'CONFRONTO DATI STATICI'!BD25</f>
        <v>8.0999999999999996E-3</v>
      </c>
      <c r="CW18" s="406">
        <f>'CONFRONTO DATI STATICI'!BE25</f>
        <v>0.11666666666666667</v>
      </c>
      <c r="CX18" s="410" t="b">
        <f>'CONFRONTO DATI STATICI'!BF25</f>
        <v>1</v>
      </c>
      <c r="CY18" s="406">
        <f>'CONFRONTO DATI STATICI'!BG25</f>
        <v>6.6665679038682294E-3</v>
      </c>
      <c r="CZ18" s="408" t="b">
        <f>'CONFRONTO DATI STATICI'!BH25</f>
        <v>0</v>
      </c>
      <c r="DA18" s="402" t="b">
        <f>'CONFRONTO DATI STATICI'!BI25</f>
        <v>0</v>
      </c>
      <c r="DB18" s="621"/>
      <c r="DC18" s="623"/>
      <c r="DD18" s="414" t="str">
        <f>'CONFRONTO DATI STATICI'!BK25</f>
        <v>Trave 17</v>
      </c>
      <c r="DE18" s="412">
        <f>'CONFRONTO DATI STATICI'!BL25</f>
        <v>5.0999999999999997E-2</v>
      </c>
      <c r="DF18" s="406">
        <f>'CONFRONTO DATI STATICI'!BM25</f>
        <v>7.1999999999999995E-2</v>
      </c>
      <c r="DG18" s="412">
        <f>'CONFRONTO DATI STATICI'!BN25</f>
        <v>5.1999999999999998E-2</v>
      </c>
      <c r="DH18" s="406">
        <f>'CONFRONTO DATI STATICI'!BO25</f>
        <v>7.7000000000000002E-3</v>
      </c>
      <c r="DI18" s="412">
        <f>'CONFRONTO DATI STATICI'!BP25</f>
        <v>7.7999999999999996E-3</v>
      </c>
      <c r="DJ18" s="406">
        <f>'CONFRONTO DATI STATICI'!BQ25</f>
        <v>0.11666666666666667</v>
      </c>
      <c r="DK18" s="410" t="b">
        <f>'CONFRONTO DATI STATICI'!BR25</f>
        <v>1</v>
      </c>
      <c r="DL18" s="406">
        <f>'CONFRONTO DATI STATICI'!BS25</f>
        <v>6.6665679038682294E-3</v>
      </c>
      <c r="DM18" s="420" t="b">
        <f>'CONFRONTO DATI STATICI'!BT25</f>
        <v>0</v>
      </c>
      <c r="DN18" s="417" t="b">
        <f>'CONFRONTO DATI STATICI'!BU25</f>
        <v>0</v>
      </c>
      <c r="DO18" s="623"/>
      <c r="DP18" s="623"/>
      <c r="DQ18" s="414" t="str">
        <f>'CONFRONTO DATI STATICI'!AM53</f>
        <v>Trave 17</v>
      </c>
      <c r="DR18" s="412">
        <f>'CONFRONTO DATI STATICI'!AN53</f>
        <v>5.2999999999999999E-2</v>
      </c>
      <c r="DS18" s="406">
        <f>'CONFRONTO DATI STATICI'!AO53</f>
        <v>7.3999999999999996E-2</v>
      </c>
      <c r="DT18" s="412">
        <f>'CONFRONTO DATI STATICI'!AP53</f>
        <v>5.1999999999999998E-2</v>
      </c>
      <c r="DU18" s="406">
        <f>'CONFRONTO DATI STATICI'!AQ53</f>
        <v>8.0000000000000002E-3</v>
      </c>
      <c r="DV18" s="412">
        <f>'CONFRONTO DATI STATICI'!AR53</f>
        <v>7.9000000000000008E-3</v>
      </c>
      <c r="DW18" s="406">
        <f>'CONFRONTO DATI STATICI'!AS53</f>
        <v>0.11666666666666667</v>
      </c>
      <c r="DX18" s="410" t="b">
        <f>'CONFRONTO DATI STATICI'!AT53</f>
        <v>1</v>
      </c>
      <c r="DY18" s="406">
        <f>'CONFRONTO DATI STATICI'!AU53</f>
        <v>6.6665679038682294E-3</v>
      </c>
      <c r="DZ18" s="408" t="b">
        <f>'CONFRONTO DATI STATICI'!AV53</f>
        <v>0</v>
      </c>
      <c r="EA18" s="402" t="b">
        <f>'CONFRONTO DATI STATICI'!AW53</f>
        <v>0</v>
      </c>
      <c r="EB18" s="621"/>
      <c r="EC18" s="623"/>
      <c r="ED18" s="414" t="str">
        <f>'CONFRONTO DATI STATICI'!AY53</f>
        <v>Trave 17</v>
      </c>
      <c r="EE18" s="412">
        <f>'CONFRONTO DATI STATICI'!AZ53</f>
        <v>5.2999999999999999E-2</v>
      </c>
      <c r="EF18" s="406">
        <f>'CONFRONTO DATI STATICI'!BA53</f>
        <v>7.4999999999999997E-2</v>
      </c>
      <c r="EG18" s="412">
        <f>'CONFRONTO DATI STATICI'!BB53</f>
        <v>5.3999999999999999E-2</v>
      </c>
      <c r="EH18" s="406">
        <f>'CONFRONTO DATI STATICI'!BC53</f>
        <v>8.0000000000000002E-3</v>
      </c>
      <c r="EI18" s="412">
        <f>'CONFRONTO DATI STATICI'!BD53</f>
        <v>8.0999999999999996E-3</v>
      </c>
      <c r="EJ18" s="406">
        <f>'CONFRONTO DATI STATICI'!BE53</f>
        <v>0.11666666666666667</v>
      </c>
      <c r="EK18" s="410" t="b">
        <f>'CONFRONTO DATI STATICI'!BF53</f>
        <v>1</v>
      </c>
      <c r="EL18" s="406">
        <f>'CONFRONTO DATI STATICI'!BG53</f>
        <v>6.6665679038682294E-3</v>
      </c>
      <c r="EM18" s="408" t="b">
        <f>'CONFRONTO DATI STATICI'!BH53</f>
        <v>0</v>
      </c>
      <c r="EN18" s="402" t="b">
        <f>'CONFRONTO DATI STATICI'!BI53</f>
        <v>0</v>
      </c>
      <c r="EO18" s="621"/>
      <c r="EP18" s="623"/>
      <c r="EQ18" s="414" t="str">
        <f>'CONFRONTO DATI STATICI'!BK53</f>
        <v>Trave 17</v>
      </c>
      <c r="ER18" s="412">
        <f>'CONFRONTO DATI STATICI'!BL53</f>
        <v>5.0999999999999997E-2</v>
      </c>
      <c r="ES18" s="406">
        <f>'CONFRONTO DATI STATICI'!BM53</f>
        <v>7.1999999999999995E-2</v>
      </c>
      <c r="ET18" s="412">
        <f>'CONFRONTO DATI STATICI'!BN53</f>
        <v>5.1999999999999998E-2</v>
      </c>
      <c r="EU18" s="406">
        <f>'CONFRONTO DATI STATICI'!BO53</f>
        <v>7.7000000000000002E-3</v>
      </c>
      <c r="EV18" s="412">
        <f>'CONFRONTO DATI STATICI'!BP53</f>
        <v>7.9000000000000008E-3</v>
      </c>
      <c r="EW18" s="406">
        <f>'CONFRONTO DATI STATICI'!BQ53</f>
        <v>0.11666666666666667</v>
      </c>
      <c r="EX18" s="410" t="b">
        <f>'CONFRONTO DATI STATICI'!BR53</f>
        <v>1</v>
      </c>
      <c r="EY18" s="406">
        <f>'CONFRONTO DATI STATICI'!BS53</f>
        <v>6.6665679038682294E-3</v>
      </c>
      <c r="EZ18" s="408" t="b">
        <f>'CONFRONTO DATI STATICI'!BT53</f>
        <v>0</v>
      </c>
      <c r="FA18" s="402" t="b">
        <f>'CONFRONTO DATI STATICI'!BU53</f>
        <v>0</v>
      </c>
    </row>
    <row r="19" spans="1:157" ht="16" x14ac:dyDescent="0.2">
      <c r="A19" s="619"/>
      <c r="B19" s="616"/>
      <c r="C19" s="398" t="str">
        <f>'CONFRONTO DATI STATICI'!A26</f>
        <v>Trave 18</v>
      </c>
      <c r="D19" s="426">
        <f>'CONFRONTO DATI STATICI'!B26</f>
        <v>6.4840999999999996E-2</v>
      </c>
      <c r="E19" s="424">
        <f>'CONFRONTO DATI STATICI'!C26</f>
        <v>9.1952000000000006E-2</v>
      </c>
      <c r="F19" s="426">
        <f>'CONFRONTO DATI STATICI'!D26</f>
        <v>6.4854999999999996E-2</v>
      </c>
      <c r="G19" s="424">
        <f>'CONFRONTO DATI STATICI'!E26</f>
        <v>9.6799999999999994E-3</v>
      </c>
      <c r="H19" s="426">
        <f>'CONFRONTO DATI STATICI'!F26</f>
        <v>9.6860000000000002E-3</v>
      </c>
      <c r="I19" s="424">
        <f>'CONFRONTO DATI STATICI'!G26</f>
        <v>0.11666666666666667</v>
      </c>
      <c r="J19" s="429" t="b">
        <f>'CONFRONTO DATI STATICI'!H26</f>
        <v>1</v>
      </c>
      <c r="K19" s="427">
        <f>'CONFRONTO DATI STATICI'!I26</f>
        <v>6.6665679038682294E-3</v>
      </c>
      <c r="L19" s="420" t="b">
        <f>'CONFRONTO DATI STATICI'!J26</f>
        <v>0</v>
      </c>
      <c r="M19" s="417" t="b">
        <f>'CONFRONTO DATI STATICI'!K26</f>
        <v>0</v>
      </c>
      <c r="N19" s="619"/>
      <c r="O19" s="616"/>
      <c r="P19" s="398" t="str">
        <f>'CONFRONTO DATI STATICI'!L26</f>
        <v>Trave 18</v>
      </c>
      <c r="Q19" s="426">
        <f>'CONFRONTO DATI STATICI'!M26</f>
        <v>6.3840999999999995E-2</v>
      </c>
      <c r="R19" s="424">
        <f>'CONFRONTO DATI STATICI'!N26</f>
        <v>9.0952000000000005E-2</v>
      </c>
      <c r="S19" s="426">
        <f>'CONFRONTO DATI STATICI'!O26</f>
        <v>6.3854999999999995E-2</v>
      </c>
      <c r="T19" s="424">
        <f>'CONFRONTO DATI STATICI'!P26</f>
        <v>8.6800000000000002E-3</v>
      </c>
      <c r="U19" s="426">
        <f>'CONFRONTO DATI STATICI'!Q26</f>
        <v>8.6859999999999993E-3</v>
      </c>
      <c r="V19" s="424">
        <f>'CONFRONTO DATI STATICI'!R26</f>
        <v>0.11666666666666667</v>
      </c>
      <c r="W19" s="410" t="b">
        <f>'CONFRONTO DATI STATICI'!S26</f>
        <v>1</v>
      </c>
      <c r="X19" s="424">
        <f>'CONFRONTO DATI STATICI'!T26</f>
        <v>6.6665679038682294E-3</v>
      </c>
      <c r="Y19" s="408" t="b">
        <f>'CONFRONTO DATI STATICI'!U26</f>
        <v>0</v>
      </c>
      <c r="Z19" s="402" t="b">
        <f>'CONFRONTO DATI STATICI'!V26</f>
        <v>0</v>
      </c>
      <c r="AA19" s="621"/>
      <c r="AB19" s="623"/>
      <c r="AC19" s="414" t="str">
        <f>'CONFRONTO DATI STATICI'!W26</f>
        <v>Trave 18</v>
      </c>
      <c r="AD19" s="412">
        <f>'CONFRONTO DATI STATICI'!X26</f>
        <v>6.3840999999999995E-2</v>
      </c>
      <c r="AE19" s="406">
        <f>'CONFRONTO DATI STATICI'!Y26</f>
        <v>9.0952000000000005E-2</v>
      </c>
      <c r="AF19" s="412">
        <f>'CONFRONTO DATI STATICI'!Z26</f>
        <v>6.3854999999999995E-2</v>
      </c>
      <c r="AG19" s="406">
        <f>'CONFRONTO DATI STATICI'!AA26</f>
        <v>8.6800000000000002E-3</v>
      </c>
      <c r="AH19" s="412">
        <f>'CONFRONTO DATI STATICI'!AB26</f>
        <v>8.6859999999999993E-3</v>
      </c>
      <c r="AI19" s="406">
        <f>'CONFRONTO DATI STATICI'!AC26</f>
        <v>0.11666666666666667</v>
      </c>
      <c r="AJ19" s="410" t="b">
        <f>'CONFRONTO DATI STATICI'!AD26</f>
        <v>1</v>
      </c>
      <c r="AK19" s="406">
        <f>'CONFRONTO DATI STATICI'!AE26</f>
        <v>6.6665679038682294E-3</v>
      </c>
      <c r="AL19" s="408" t="b">
        <f>'CONFRONTO DATI STATICI'!AF26</f>
        <v>0</v>
      </c>
      <c r="AM19" s="402" t="b">
        <f>'CONFRONTO DATI STATICI'!AG26</f>
        <v>0</v>
      </c>
      <c r="AN19" s="621"/>
      <c r="AO19" s="623"/>
      <c r="AP19" s="414" t="str">
        <f>'CONFRONTO DATI STATICI'!A55</f>
        <v>Trave 18</v>
      </c>
      <c r="AQ19" s="412">
        <f>'CONFRONTO DATI STATICI'!B55</f>
        <v>6.5840999999999997E-2</v>
      </c>
      <c r="AR19" s="406">
        <f>'CONFRONTO DATI STATICI'!C55</f>
        <v>9.2952000000000007E-2</v>
      </c>
      <c r="AS19" s="412">
        <f>'CONFRONTO DATI STATICI'!D55</f>
        <v>6.5854999999999997E-2</v>
      </c>
      <c r="AT19" s="406">
        <f>'CONFRONTO DATI STATICI'!E55</f>
        <v>1.4679999999999999E-2</v>
      </c>
      <c r="AU19" s="412">
        <f>'CONFRONTO DATI STATICI'!F55</f>
        <v>1.4686000000000001E-2</v>
      </c>
      <c r="AV19" s="406">
        <f>'CONFRONTO DATI STATICI'!G55</f>
        <v>0.11666666666666667</v>
      </c>
      <c r="AW19" s="410" t="b">
        <f>'CONFRONTO DATI STATICI'!H55</f>
        <v>1</v>
      </c>
      <c r="AX19" s="406">
        <f>'CONFRONTO DATI STATICI'!I55</f>
        <v>6.6665679038682294E-3</v>
      </c>
      <c r="AY19" s="408" t="b">
        <f>'CONFRONTO DATI STATICI'!J55</f>
        <v>0</v>
      </c>
      <c r="AZ19" s="402" t="b">
        <f>'CONFRONTO DATI STATICI'!K55</f>
        <v>0</v>
      </c>
      <c r="BA19" s="621"/>
      <c r="BB19" s="623"/>
      <c r="BC19" s="414" t="str">
        <f>'CONFRONTO DATI STATICI'!M55</f>
        <v>Trave 18</v>
      </c>
      <c r="BD19" s="412">
        <f>'CONFRONTO DATI STATICI'!N55</f>
        <v>6.4840999999999996E-2</v>
      </c>
      <c r="BE19" s="406">
        <f>'CONFRONTO DATI STATICI'!O55</f>
        <v>9.1952000000000006E-2</v>
      </c>
      <c r="BF19" s="412">
        <f>'CONFRONTO DATI STATICI'!P55</f>
        <v>6.4854999999999996E-2</v>
      </c>
      <c r="BG19" s="406">
        <f>'CONFRONTO DATI STATICI'!Q55</f>
        <v>9.6799999999999976E-3</v>
      </c>
      <c r="BH19" s="412">
        <f>'CONFRONTO DATI STATICI'!R55</f>
        <v>9.6860000000000002E-3</v>
      </c>
      <c r="BI19" s="406">
        <f>'CONFRONTO DATI STATICI'!S55</f>
        <v>0.11666666666666667</v>
      </c>
      <c r="BJ19" s="410" t="b">
        <f>'CONFRONTO DATI STATICI'!T55</f>
        <v>1</v>
      </c>
      <c r="BK19" s="406">
        <f>'CONFRONTO DATI STATICI'!U55</f>
        <v>6.6665679038682294E-3</v>
      </c>
      <c r="BL19" s="408" t="b">
        <f>'CONFRONTO DATI STATICI'!V55</f>
        <v>0</v>
      </c>
      <c r="BM19" s="402" t="b">
        <f>'CONFRONTO DATI STATICI'!W55</f>
        <v>0</v>
      </c>
      <c r="BN19" s="621"/>
      <c r="BO19" s="623"/>
      <c r="BP19" s="414" t="str">
        <f>'CONFRONTO DATI STATICI'!Y55</f>
        <v>Trave 18</v>
      </c>
      <c r="BQ19" s="412">
        <f>'CONFRONTO DATI STATICI'!Z55</f>
        <v>6.3840999999999995E-2</v>
      </c>
      <c r="BR19" s="406">
        <f>'CONFRONTO DATI STATICI'!AA55</f>
        <v>9.0952000000000005E-2</v>
      </c>
      <c r="BS19" s="412">
        <f>'CONFRONTO DATI STATICI'!AB55</f>
        <v>6.3854999999999995E-2</v>
      </c>
      <c r="BT19" s="406">
        <f>'CONFRONTO DATI STATICI'!AC55</f>
        <v>8.6799999999999967E-3</v>
      </c>
      <c r="BU19" s="412">
        <f>'CONFRONTO DATI STATICI'!AD55</f>
        <v>8.6859999999999993E-3</v>
      </c>
      <c r="BV19" s="406">
        <f>'CONFRONTO DATI STATICI'!AE55</f>
        <v>0.11666666666666667</v>
      </c>
      <c r="BW19" s="410" t="b">
        <f>'CONFRONTO DATI STATICI'!AF55</f>
        <v>1</v>
      </c>
      <c r="BX19" s="406">
        <f>'CONFRONTO DATI STATICI'!AG55</f>
        <v>6.6665679038682294E-3</v>
      </c>
      <c r="BY19" s="408" t="b">
        <f>'CONFRONTO DATI STATICI'!AH55</f>
        <v>0</v>
      </c>
      <c r="BZ19" s="402" t="b">
        <f>'CONFRONTO DATI STATICI'!AI55</f>
        <v>0</v>
      </c>
      <c r="CB19" s="621"/>
      <c r="CC19" s="623"/>
      <c r="CD19" s="414" t="str">
        <f>'CONFRONTO DATI STATICI'!AM26</f>
        <v>Trave 18</v>
      </c>
      <c r="CE19" s="412">
        <f>'CONFRONTO DATI STATICI'!AN26</f>
        <v>5.5E-2</v>
      </c>
      <c r="CF19" s="406">
        <f>'CONFRONTO DATI STATICI'!AO26</f>
        <v>7.8E-2</v>
      </c>
      <c r="CG19" s="412">
        <f>'CONFRONTO DATI STATICI'!AP26</f>
        <v>5.3999999999999999E-2</v>
      </c>
      <c r="CH19" s="406">
        <f>'CONFRONTO DATI STATICI'!AQ26</f>
        <v>8.3999999999999995E-3</v>
      </c>
      <c r="CI19" s="412">
        <f>'CONFRONTO DATI STATICI'!AR26</f>
        <v>8.5000000000000006E-3</v>
      </c>
      <c r="CJ19" s="406">
        <f>'CONFRONTO DATI STATICI'!AS26</f>
        <v>0.11666666666666667</v>
      </c>
      <c r="CK19" s="410" t="b">
        <f>'CONFRONTO DATI STATICI'!AT26</f>
        <v>1</v>
      </c>
      <c r="CL19" s="406">
        <f>'CONFRONTO DATI STATICI'!AU26</f>
        <v>6.6665679038682294E-3</v>
      </c>
      <c r="CM19" s="408" t="b">
        <f>'CONFRONTO DATI STATICI'!AV26</f>
        <v>0</v>
      </c>
      <c r="CN19" s="402" t="b">
        <f>'CONFRONTO DATI STATICI'!AW26</f>
        <v>0</v>
      </c>
      <c r="CO19" s="621"/>
      <c r="CP19" s="623"/>
      <c r="CQ19" s="414" t="str">
        <f>'CONFRONTO DATI STATICI'!AY26</f>
        <v>Trave 18</v>
      </c>
      <c r="CR19" s="412">
        <f>'CONFRONTO DATI STATICI'!AZ26</f>
        <v>5.6000000000000001E-2</v>
      </c>
      <c r="CS19" s="406">
        <f>'CONFRONTO DATI STATICI'!BA26</f>
        <v>0.08</v>
      </c>
      <c r="CT19" s="412">
        <f>'CONFRONTO DATI STATICI'!BB26</f>
        <v>5.7000000000000002E-2</v>
      </c>
      <c r="CU19" s="406">
        <f>'CONFRONTO DATI STATICI'!BC26</f>
        <v>8.5000000000000006E-3</v>
      </c>
      <c r="CV19" s="412">
        <f>'CONFRONTO DATI STATICI'!BD26</f>
        <v>8.5000000000000006E-3</v>
      </c>
      <c r="CW19" s="406">
        <f>'CONFRONTO DATI STATICI'!BE26</f>
        <v>0.11666666666666667</v>
      </c>
      <c r="CX19" s="410" t="b">
        <f>'CONFRONTO DATI STATICI'!BF26</f>
        <v>1</v>
      </c>
      <c r="CY19" s="406">
        <f>'CONFRONTO DATI STATICI'!BG26</f>
        <v>6.6665679038682294E-3</v>
      </c>
      <c r="CZ19" s="408" t="b">
        <f>'CONFRONTO DATI STATICI'!BH26</f>
        <v>0</v>
      </c>
      <c r="DA19" s="402" t="b">
        <f>'CONFRONTO DATI STATICI'!BI26</f>
        <v>0</v>
      </c>
      <c r="DB19" s="621"/>
      <c r="DC19" s="623"/>
      <c r="DD19" s="414" t="str">
        <f>'CONFRONTO DATI STATICI'!BK26</f>
        <v>Trave 18</v>
      </c>
      <c r="DE19" s="412">
        <f>'CONFRONTO DATI STATICI'!BL26</f>
        <v>5.2999999999999999E-2</v>
      </c>
      <c r="DF19" s="406">
        <f>'CONFRONTO DATI STATICI'!BM26</f>
        <v>7.5999999999999998E-2</v>
      </c>
      <c r="DG19" s="412">
        <f>'CONFRONTO DATI STATICI'!BN26</f>
        <v>5.3999999999999999E-2</v>
      </c>
      <c r="DH19" s="406">
        <f>'CONFRONTO DATI STATICI'!BO26</f>
        <v>8.0000000000000002E-3</v>
      </c>
      <c r="DI19" s="412">
        <f>'CONFRONTO DATI STATICI'!BP26</f>
        <v>8.2000000000000007E-3</v>
      </c>
      <c r="DJ19" s="406">
        <f>'CONFRONTO DATI STATICI'!BQ26</f>
        <v>0.11666666666666667</v>
      </c>
      <c r="DK19" s="410" t="b">
        <f>'CONFRONTO DATI STATICI'!BR26</f>
        <v>1</v>
      </c>
      <c r="DL19" s="406">
        <f>'CONFRONTO DATI STATICI'!BS26</f>
        <v>6.6665679038682294E-3</v>
      </c>
      <c r="DM19" s="420" t="b">
        <f>'CONFRONTO DATI STATICI'!BT26</f>
        <v>0</v>
      </c>
      <c r="DN19" s="417" t="b">
        <f>'CONFRONTO DATI STATICI'!BU26</f>
        <v>0</v>
      </c>
      <c r="DO19" s="623"/>
      <c r="DP19" s="623"/>
      <c r="DQ19" s="414" t="str">
        <f>'CONFRONTO DATI STATICI'!AM54</f>
        <v>Trave 18</v>
      </c>
      <c r="DR19" s="412">
        <f>'CONFRONTO DATI STATICI'!AN54</f>
        <v>5.6000000000000001E-2</v>
      </c>
      <c r="DS19" s="406">
        <f>'CONFRONTO DATI STATICI'!AO54</f>
        <v>7.8E-2</v>
      </c>
      <c r="DT19" s="412">
        <f>'CONFRONTO DATI STATICI'!AP54</f>
        <v>5.5E-2</v>
      </c>
      <c r="DU19" s="406">
        <f>'CONFRONTO DATI STATICI'!AQ54</f>
        <v>8.3999999999999995E-3</v>
      </c>
      <c r="DV19" s="412">
        <f>'CONFRONTO DATI STATICI'!AR54</f>
        <v>8.2000000000000007E-3</v>
      </c>
      <c r="DW19" s="406">
        <f>'CONFRONTO DATI STATICI'!AS54</f>
        <v>0.11666666666666667</v>
      </c>
      <c r="DX19" s="410" t="b">
        <f>'CONFRONTO DATI STATICI'!AT54</f>
        <v>1</v>
      </c>
      <c r="DY19" s="406">
        <f>'CONFRONTO DATI STATICI'!AU54</f>
        <v>6.6665679038682294E-3</v>
      </c>
      <c r="DZ19" s="408" t="b">
        <f>'CONFRONTO DATI STATICI'!AV54</f>
        <v>0</v>
      </c>
      <c r="EA19" s="402" t="b">
        <f>'CONFRONTO DATI STATICI'!AW54</f>
        <v>0</v>
      </c>
      <c r="EB19" s="621"/>
      <c r="EC19" s="623"/>
      <c r="ED19" s="414" t="str">
        <f>'CONFRONTO DATI STATICI'!AY54</f>
        <v>Trave 18</v>
      </c>
      <c r="EE19" s="412">
        <f>'CONFRONTO DATI STATICI'!AZ54</f>
        <v>5.6000000000000001E-2</v>
      </c>
      <c r="EF19" s="406">
        <f>'CONFRONTO DATI STATICI'!BA54</f>
        <v>0.08</v>
      </c>
      <c r="EG19" s="412">
        <f>'CONFRONTO DATI STATICI'!BB54</f>
        <v>5.7000000000000002E-2</v>
      </c>
      <c r="EH19" s="406">
        <f>'CONFRONTO DATI STATICI'!BC54</f>
        <v>8.5000000000000006E-3</v>
      </c>
      <c r="EI19" s="412">
        <f>'CONFRONTO DATI STATICI'!BD54</f>
        <v>8.5000000000000006E-3</v>
      </c>
      <c r="EJ19" s="406">
        <f>'CONFRONTO DATI STATICI'!BE54</f>
        <v>0.11666666666666667</v>
      </c>
      <c r="EK19" s="410" t="b">
        <f>'CONFRONTO DATI STATICI'!BF54</f>
        <v>1</v>
      </c>
      <c r="EL19" s="406">
        <f>'CONFRONTO DATI STATICI'!BG54</f>
        <v>6.6665679038682294E-3</v>
      </c>
      <c r="EM19" s="408" t="b">
        <f>'CONFRONTO DATI STATICI'!BH54</f>
        <v>0</v>
      </c>
      <c r="EN19" s="402" t="b">
        <f>'CONFRONTO DATI STATICI'!BI54</f>
        <v>0</v>
      </c>
      <c r="EO19" s="621"/>
      <c r="EP19" s="623"/>
      <c r="EQ19" s="414" t="str">
        <f>'CONFRONTO DATI STATICI'!BK54</f>
        <v>Trave 18</v>
      </c>
      <c r="ER19" s="412">
        <f>'CONFRONTO DATI STATICI'!BL54</f>
        <v>5.2999999999999999E-2</v>
      </c>
      <c r="ES19" s="406">
        <f>'CONFRONTO DATI STATICI'!BM54</f>
        <v>7.5999999999999998E-2</v>
      </c>
      <c r="ET19" s="412">
        <f>'CONFRONTO DATI STATICI'!BN54</f>
        <v>5.3999999999999999E-2</v>
      </c>
      <c r="EU19" s="406">
        <f>'CONFRONTO DATI STATICI'!BO54</f>
        <v>8.0999999999999996E-3</v>
      </c>
      <c r="EV19" s="412">
        <f>'CONFRONTO DATI STATICI'!BP54</f>
        <v>8.2000000000000007E-3</v>
      </c>
      <c r="EW19" s="406">
        <f>'CONFRONTO DATI STATICI'!BQ54</f>
        <v>0.11666666666666667</v>
      </c>
      <c r="EX19" s="410" t="b">
        <f>'CONFRONTO DATI STATICI'!BR54</f>
        <v>1</v>
      </c>
      <c r="EY19" s="406">
        <f>'CONFRONTO DATI STATICI'!BS54</f>
        <v>6.6665679038682294E-3</v>
      </c>
      <c r="EZ19" s="408" t="b">
        <f>'CONFRONTO DATI STATICI'!BT54</f>
        <v>0</v>
      </c>
      <c r="FA19" s="402" t="b">
        <f>'CONFRONTO DATI STATICI'!BU54</f>
        <v>0</v>
      </c>
    </row>
    <row r="20" spans="1:157" ht="16" x14ac:dyDescent="0.2">
      <c r="A20" s="619"/>
      <c r="B20" s="616"/>
      <c r="C20" s="398" t="str">
        <f>'CONFRONTO DATI STATICI'!A27</f>
        <v>Trave 19</v>
      </c>
      <c r="D20" s="426">
        <f>'CONFRONTO DATI STATICI'!B27</f>
        <v>6.4854999999999996E-2</v>
      </c>
      <c r="E20" s="424">
        <f>'CONFRONTO DATI STATICI'!C27</f>
        <v>8.8299000000000002E-2</v>
      </c>
      <c r="F20" s="426">
        <f>'CONFRONTO DATI STATICI'!D27</f>
        <v>6.2264E-2</v>
      </c>
      <c r="G20" s="424">
        <f>'CONFRONTO DATI STATICI'!E27</f>
        <v>9.8879999999999992E-3</v>
      </c>
      <c r="H20" s="426">
        <f>'CONFRONTO DATI STATICI'!F27</f>
        <v>9.8960000000000003E-3</v>
      </c>
      <c r="I20" s="424">
        <f>'CONFRONTO DATI STATICI'!G27</f>
        <v>0.11666666666666667</v>
      </c>
      <c r="J20" s="429" t="b">
        <f>'CONFRONTO DATI STATICI'!H27</f>
        <v>1</v>
      </c>
      <c r="K20" s="427">
        <f>'CONFRONTO DATI STATICI'!I27</f>
        <v>6.6665679038682294E-3</v>
      </c>
      <c r="L20" s="420" t="b">
        <f>'CONFRONTO DATI STATICI'!J27</f>
        <v>0</v>
      </c>
      <c r="M20" s="417" t="b">
        <f>'CONFRONTO DATI STATICI'!K27</f>
        <v>0</v>
      </c>
      <c r="N20" s="619"/>
      <c r="O20" s="616"/>
      <c r="P20" s="398" t="str">
        <f>'CONFRONTO DATI STATICI'!L27</f>
        <v>Trave 19</v>
      </c>
      <c r="Q20" s="426">
        <f>'CONFRONTO DATI STATICI'!M27</f>
        <v>6.3854999999999995E-2</v>
      </c>
      <c r="R20" s="424">
        <f>'CONFRONTO DATI STATICI'!N27</f>
        <v>8.7299000000000002E-2</v>
      </c>
      <c r="S20" s="426">
        <f>'CONFRONTO DATI STATICI'!O27</f>
        <v>6.1263999999999999E-2</v>
      </c>
      <c r="T20" s="424">
        <f>'CONFRONTO DATI STATICI'!P27</f>
        <v>8.8880000000000001E-3</v>
      </c>
      <c r="U20" s="426">
        <f>'CONFRONTO DATI STATICI'!Q27</f>
        <v>8.8960000000000011E-3</v>
      </c>
      <c r="V20" s="424">
        <f>'CONFRONTO DATI STATICI'!R27</f>
        <v>0.11666666666666667</v>
      </c>
      <c r="W20" s="410" t="b">
        <f>'CONFRONTO DATI STATICI'!S27</f>
        <v>1</v>
      </c>
      <c r="X20" s="424">
        <f>'CONFRONTO DATI STATICI'!T27</f>
        <v>6.6665679038682294E-3</v>
      </c>
      <c r="Y20" s="408" t="b">
        <f>'CONFRONTO DATI STATICI'!U27</f>
        <v>0</v>
      </c>
      <c r="Z20" s="402" t="b">
        <f>'CONFRONTO DATI STATICI'!V27</f>
        <v>0</v>
      </c>
      <c r="AA20" s="621"/>
      <c r="AB20" s="623"/>
      <c r="AC20" s="414" t="str">
        <f>'CONFRONTO DATI STATICI'!W27</f>
        <v>Trave 19</v>
      </c>
      <c r="AD20" s="412">
        <f>'CONFRONTO DATI STATICI'!X27</f>
        <v>6.3854999999999995E-2</v>
      </c>
      <c r="AE20" s="406">
        <f>'CONFRONTO DATI STATICI'!Y27</f>
        <v>8.7299000000000002E-2</v>
      </c>
      <c r="AF20" s="412">
        <f>'CONFRONTO DATI STATICI'!Z27</f>
        <v>6.1263999999999999E-2</v>
      </c>
      <c r="AG20" s="406">
        <f>'CONFRONTO DATI STATICI'!AA27</f>
        <v>8.8880000000000001E-3</v>
      </c>
      <c r="AH20" s="412">
        <f>'CONFRONTO DATI STATICI'!AB27</f>
        <v>8.8960000000000011E-3</v>
      </c>
      <c r="AI20" s="406">
        <f>'CONFRONTO DATI STATICI'!AC27</f>
        <v>0.11666666666666667</v>
      </c>
      <c r="AJ20" s="410" t="b">
        <f>'CONFRONTO DATI STATICI'!AD27</f>
        <v>1</v>
      </c>
      <c r="AK20" s="406">
        <f>'CONFRONTO DATI STATICI'!AE27</f>
        <v>6.6665679038682294E-3</v>
      </c>
      <c r="AL20" s="408" t="b">
        <f>'CONFRONTO DATI STATICI'!AF27</f>
        <v>0</v>
      </c>
      <c r="AM20" s="402" t="b">
        <f>'CONFRONTO DATI STATICI'!AG27</f>
        <v>0</v>
      </c>
      <c r="AN20" s="621"/>
      <c r="AO20" s="623"/>
      <c r="AP20" s="414" t="str">
        <f>'CONFRONTO DATI STATICI'!A56</f>
        <v>Trave 19</v>
      </c>
      <c r="AQ20" s="412">
        <f>'CONFRONTO DATI STATICI'!B56</f>
        <v>6.5854999999999997E-2</v>
      </c>
      <c r="AR20" s="406">
        <f>'CONFRONTO DATI STATICI'!C56</f>
        <v>8.9299000000000003E-2</v>
      </c>
      <c r="AS20" s="412">
        <f>'CONFRONTO DATI STATICI'!D56</f>
        <v>6.3264000000000001E-2</v>
      </c>
      <c r="AT20" s="406">
        <f>'CONFRONTO DATI STATICI'!E56</f>
        <v>1.4887999999999998E-2</v>
      </c>
      <c r="AU20" s="412">
        <f>'CONFRONTO DATI STATICI'!F56</f>
        <v>1.4896E-2</v>
      </c>
      <c r="AV20" s="406">
        <f>'CONFRONTO DATI STATICI'!G56</f>
        <v>0.11666666666666667</v>
      </c>
      <c r="AW20" s="410" t="b">
        <f>'CONFRONTO DATI STATICI'!H56</f>
        <v>1</v>
      </c>
      <c r="AX20" s="406">
        <f>'CONFRONTO DATI STATICI'!I56</f>
        <v>6.6665679038682294E-3</v>
      </c>
      <c r="AY20" s="408" t="b">
        <f>'CONFRONTO DATI STATICI'!J56</f>
        <v>0</v>
      </c>
      <c r="AZ20" s="402" t="b">
        <f>'CONFRONTO DATI STATICI'!K56</f>
        <v>0</v>
      </c>
      <c r="BA20" s="621"/>
      <c r="BB20" s="623"/>
      <c r="BC20" s="414" t="str">
        <f>'CONFRONTO DATI STATICI'!M56</f>
        <v>Trave 19</v>
      </c>
      <c r="BD20" s="412">
        <f>'CONFRONTO DATI STATICI'!N56</f>
        <v>6.4854999999999996E-2</v>
      </c>
      <c r="BE20" s="406">
        <f>'CONFRONTO DATI STATICI'!O56</f>
        <v>8.8299000000000002E-2</v>
      </c>
      <c r="BF20" s="412">
        <f>'CONFRONTO DATI STATICI'!P56</f>
        <v>6.2264E-2</v>
      </c>
      <c r="BG20" s="406">
        <f>'CONFRONTO DATI STATICI'!Q56</f>
        <v>9.8879999999999975E-3</v>
      </c>
      <c r="BH20" s="412">
        <f>'CONFRONTO DATI STATICI'!R56</f>
        <v>9.8959999999999985E-3</v>
      </c>
      <c r="BI20" s="406">
        <f>'CONFRONTO DATI STATICI'!S56</f>
        <v>0.11666666666666667</v>
      </c>
      <c r="BJ20" s="410" t="b">
        <f>'CONFRONTO DATI STATICI'!T56</f>
        <v>1</v>
      </c>
      <c r="BK20" s="406">
        <f>'CONFRONTO DATI STATICI'!U56</f>
        <v>6.6665679038682294E-3</v>
      </c>
      <c r="BL20" s="408" t="b">
        <f>'CONFRONTO DATI STATICI'!V56</f>
        <v>0</v>
      </c>
      <c r="BM20" s="402" t="b">
        <f>'CONFRONTO DATI STATICI'!W56</f>
        <v>0</v>
      </c>
      <c r="BN20" s="621"/>
      <c r="BO20" s="623"/>
      <c r="BP20" s="414" t="str">
        <f>'CONFRONTO DATI STATICI'!Y56</f>
        <v>Trave 19</v>
      </c>
      <c r="BQ20" s="412">
        <f>'CONFRONTO DATI STATICI'!Z56</f>
        <v>6.3854999999999995E-2</v>
      </c>
      <c r="BR20" s="406">
        <f>'CONFRONTO DATI STATICI'!AA56</f>
        <v>8.7299000000000002E-2</v>
      </c>
      <c r="BS20" s="412">
        <f>'CONFRONTO DATI STATICI'!AB56</f>
        <v>6.1263999999999999E-2</v>
      </c>
      <c r="BT20" s="406">
        <f>'CONFRONTO DATI STATICI'!AC56</f>
        <v>8.8879999999999966E-3</v>
      </c>
      <c r="BU20" s="412">
        <f>'CONFRONTO DATI STATICI'!AD56</f>
        <v>8.8959999999999977E-3</v>
      </c>
      <c r="BV20" s="406">
        <f>'CONFRONTO DATI STATICI'!AE56</f>
        <v>0.11666666666666667</v>
      </c>
      <c r="BW20" s="410" t="b">
        <f>'CONFRONTO DATI STATICI'!AF56</f>
        <v>1</v>
      </c>
      <c r="BX20" s="406">
        <f>'CONFRONTO DATI STATICI'!AG56</f>
        <v>6.6665679038682294E-3</v>
      </c>
      <c r="BY20" s="408" t="b">
        <f>'CONFRONTO DATI STATICI'!AH56</f>
        <v>0</v>
      </c>
      <c r="BZ20" s="402" t="b">
        <f>'CONFRONTO DATI STATICI'!AI56</f>
        <v>0</v>
      </c>
      <c r="CB20" s="621"/>
      <c r="CC20" s="623"/>
      <c r="CD20" s="414" t="str">
        <f>'CONFRONTO DATI STATICI'!AM27</f>
        <v>Trave 19</v>
      </c>
      <c r="CE20" s="412">
        <f>'CONFRONTO DATI STATICI'!AN27</f>
        <v>5.8000000000000003E-2</v>
      </c>
      <c r="CF20" s="406">
        <f>'CONFRONTO DATI STATICI'!AO27</f>
        <v>8.1000000000000003E-2</v>
      </c>
      <c r="CG20" s="412">
        <f>'CONFRONTO DATI STATICI'!AP27</f>
        <v>5.7000000000000002E-2</v>
      </c>
      <c r="CH20" s="406">
        <f>'CONFRONTO DATI STATICI'!AQ27</f>
        <v>8.8000000000000005E-3</v>
      </c>
      <c r="CI20" s="412">
        <f>'CONFRONTO DATI STATICI'!AR27</f>
        <v>8.6999999999999994E-3</v>
      </c>
      <c r="CJ20" s="406">
        <f>'CONFRONTO DATI STATICI'!AS27</f>
        <v>0.11666666666666667</v>
      </c>
      <c r="CK20" s="410" t="b">
        <f>'CONFRONTO DATI STATICI'!AT27</f>
        <v>1</v>
      </c>
      <c r="CL20" s="406">
        <f>'CONFRONTO DATI STATICI'!AU27</f>
        <v>6.6665679038682294E-3</v>
      </c>
      <c r="CM20" s="408" t="b">
        <f>'CONFRONTO DATI STATICI'!AV27</f>
        <v>0</v>
      </c>
      <c r="CN20" s="402" t="b">
        <f>'CONFRONTO DATI STATICI'!AW27</f>
        <v>0</v>
      </c>
      <c r="CO20" s="621"/>
      <c r="CP20" s="623"/>
      <c r="CQ20" s="414" t="str">
        <f>'CONFRONTO DATI STATICI'!AY27</f>
        <v>Trave 19</v>
      </c>
      <c r="CR20" s="412">
        <f>'CONFRONTO DATI STATICI'!AZ27</f>
        <v>5.8999999999999997E-2</v>
      </c>
      <c r="CS20" s="406">
        <f>'CONFRONTO DATI STATICI'!BA27</f>
        <v>8.4000000000000005E-2</v>
      </c>
      <c r="CT20" s="412">
        <f>'CONFRONTO DATI STATICI'!BB27</f>
        <v>5.8999999999999997E-2</v>
      </c>
      <c r="CU20" s="406">
        <f>'CONFRONTO DATI STATICI'!BC27</f>
        <v>8.8999999999999999E-3</v>
      </c>
      <c r="CV20" s="412">
        <f>'CONFRONTO DATI STATICI'!BD27</f>
        <v>8.9999999999999993E-3</v>
      </c>
      <c r="CW20" s="406">
        <f>'CONFRONTO DATI STATICI'!BE27</f>
        <v>0.11666666666666667</v>
      </c>
      <c r="CX20" s="410" t="b">
        <f>'CONFRONTO DATI STATICI'!BF27</f>
        <v>1</v>
      </c>
      <c r="CY20" s="406">
        <f>'CONFRONTO DATI STATICI'!BG27</f>
        <v>6.6665679038682294E-3</v>
      </c>
      <c r="CZ20" s="408" t="b">
        <f>'CONFRONTO DATI STATICI'!BH27</f>
        <v>0</v>
      </c>
      <c r="DA20" s="402" t="b">
        <f>'CONFRONTO DATI STATICI'!BI27</f>
        <v>0</v>
      </c>
      <c r="DB20" s="621"/>
      <c r="DC20" s="623"/>
      <c r="DD20" s="414" t="str">
        <f>'CONFRONTO DATI STATICI'!BK27</f>
        <v>Trave 19</v>
      </c>
      <c r="DE20" s="412">
        <f>'CONFRONTO DATI STATICI'!BL27</f>
        <v>5.6000000000000001E-2</v>
      </c>
      <c r="DF20" s="406">
        <f>'CONFRONTO DATI STATICI'!BM27</f>
        <v>7.9000000000000001E-2</v>
      </c>
      <c r="DG20" s="412">
        <f>'CONFRONTO DATI STATICI'!BN27</f>
        <v>5.7000000000000002E-2</v>
      </c>
      <c r="DH20" s="406">
        <f>'CONFRONTO DATI STATICI'!BO27</f>
        <v>8.3000000000000001E-3</v>
      </c>
      <c r="DI20" s="412">
        <f>'CONFRONTO DATI STATICI'!BP27</f>
        <v>8.6E-3</v>
      </c>
      <c r="DJ20" s="406">
        <f>'CONFRONTO DATI STATICI'!BQ27</f>
        <v>0.11666666666666667</v>
      </c>
      <c r="DK20" s="410" t="b">
        <f>'CONFRONTO DATI STATICI'!BR27</f>
        <v>1</v>
      </c>
      <c r="DL20" s="406">
        <f>'CONFRONTO DATI STATICI'!BS27</f>
        <v>6.6665679038682294E-3</v>
      </c>
      <c r="DM20" s="420" t="b">
        <f>'CONFRONTO DATI STATICI'!BT27</f>
        <v>0</v>
      </c>
      <c r="DN20" s="417" t="b">
        <f>'CONFRONTO DATI STATICI'!BU27</f>
        <v>0</v>
      </c>
      <c r="DO20" s="623"/>
      <c r="DP20" s="623"/>
      <c r="DQ20" s="414" t="str">
        <f>'CONFRONTO DATI STATICI'!AM55</f>
        <v>Trave 19</v>
      </c>
      <c r="DR20" s="412">
        <f>'CONFRONTO DATI STATICI'!AN55</f>
        <v>5.8000000000000003E-2</v>
      </c>
      <c r="DS20" s="406">
        <f>'CONFRONTO DATI STATICI'!AO55</f>
        <v>8.1000000000000003E-2</v>
      </c>
      <c r="DT20" s="412">
        <f>'CONFRONTO DATI STATICI'!AP55</f>
        <v>5.7000000000000002E-2</v>
      </c>
      <c r="DU20" s="406">
        <f>'CONFRONTO DATI STATICI'!AQ55</f>
        <v>8.8000000000000005E-3</v>
      </c>
      <c r="DV20" s="412">
        <f>'CONFRONTO DATI STATICI'!AR55</f>
        <v>8.6E-3</v>
      </c>
      <c r="DW20" s="406">
        <f>'CONFRONTO DATI STATICI'!AS55</f>
        <v>0.11666666666666667</v>
      </c>
      <c r="DX20" s="410" t="b">
        <f>'CONFRONTO DATI STATICI'!AT55</f>
        <v>1</v>
      </c>
      <c r="DY20" s="406">
        <f>'CONFRONTO DATI STATICI'!AU55</f>
        <v>6.6665679038682294E-3</v>
      </c>
      <c r="DZ20" s="408" t="b">
        <f>'CONFRONTO DATI STATICI'!AV55</f>
        <v>0</v>
      </c>
      <c r="EA20" s="402" t="b">
        <f>'CONFRONTO DATI STATICI'!AW55</f>
        <v>0</v>
      </c>
      <c r="EB20" s="621"/>
      <c r="EC20" s="623"/>
      <c r="ED20" s="414" t="str">
        <f>'CONFRONTO DATI STATICI'!AY55</f>
        <v>Trave 19</v>
      </c>
      <c r="EE20" s="412">
        <f>'CONFRONTO DATI STATICI'!AZ55</f>
        <v>5.8999999999999997E-2</v>
      </c>
      <c r="EF20" s="406">
        <f>'CONFRONTO DATI STATICI'!BA55</f>
        <v>8.3000000000000004E-2</v>
      </c>
      <c r="EG20" s="412">
        <f>'CONFRONTO DATI STATICI'!BB55</f>
        <v>5.8999999999999997E-2</v>
      </c>
      <c r="EH20" s="406">
        <f>'CONFRONTO DATI STATICI'!BC55</f>
        <v>8.8999999999999999E-3</v>
      </c>
      <c r="EI20" s="412">
        <f>'CONFRONTO DATI STATICI'!BD55</f>
        <v>8.9999999999999993E-3</v>
      </c>
      <c r="EJ20" s="406">
        <f>'CONFRONTO DATI STATICI'!BE55</f>
        <v>0.11666666666666667</v>
      </c>
      <c r="EK20" s="410" t="b">
        <f>'CONFRONTO DATI STATICI'!BF55</f>
        <v>1</v>
      </c>
      <c r="EL20" s="406">
        <f>'CONFRONTO DATI STATICI'!BG55</f>
        <v>6.6665679038682294E-3</v>
      </c>
      <c r="EM20" s="408" t="b">
        <f>'CONFRONTO DATI STATICI'!BH55</f>
        <v>0</v>
      </c>
      <c r="EN20" s="402" t="b">
        <f>'CONFRONTO DATI STATICI'!BI55</f>
        <v>0</v>
      </c>
      <c r="EO20" s="621"/>
      <c r="EP20" s="623"/>
      <c r="EQ20" s="414" t="str">
        <f>'CONFRONTO DATI STATICI'!BK55</f>
        <v>Trave 19</v>
      </c>
      <c r="ER20" s="412">
        <f>'CONFRONTO DATI STATICI'!BL55</f>
        <v>5.6000000000000001E-2</v>
      </c>
      <c r="ES20" s="406">
        <f>'CONFRONTO DATI STATICI'!BM55</f>
        <v>7.9000000000000001E-2</v>
      </c>
      <c r="ET20" s="412">
        <f>'CONFRONTO DATI STATICI'!BN55</f>
        <v>5.7000000000000002E-2</v>
      </c>
      <c r="EU20" s="406">
        <f>'CONFRONTO DATI STATICI'!BO55</f>
        <v>8.3000000000000001E-3</v>
      </c>
      <c r="EV20" s="412">
        <f>'CONFRONTO DATI STATICI'!BP55</f>
        <v>8.6E-3</v>
      </c>
      <c r="EW20" s="406">
        <f>'CONFRONTO DATI STATICI'!BQ55</f>
        <v>0.11666666666666667</v>
      </c>
      <c r="EX20" s="410" t="b">
        <f>'CONFRONTO DATI STATICI'!BR55</f>
        <v>1</v>
      </c>
      <c r="EY20" s="406">
        <f>'CONFRONTO DATI STATICI'!BS55</f>
        <v>6.6665679038682294E-3</v>
      </c>
      <c r="EZ20" s="408" t="b">
        <f>'CONFRONTO DATI STATICI'!BT55</f>
        <v>0</v>
      </c>
      <c r="FA20" s="402" t="b">
        <f>'CONFRONTO DATI STATICI'!BU55</f>
        <v>0</v>
      </c>
    </row>
    <row r="21" spans="1:157" ht="16" x14ac:dyDescent="0.2">
      <c r="A21" s="619"/>
      <c r="B21" s="616"/>
      <c r="C21" s="398" t="str">
        <f>'CONFRONTO DATI STATICI'!A28</f>
        <v>Trave 20</v>
      </c>
      <c r="D21" s="426">
        <f>'CONFRONTO DATI STATICI'!B28</f>
        <v>6.6245999999999999E-2</v>
      </c>
      <c r="E21" s="424">
        <f>'CONFRONTO DATI STATICI'!C28</f>
        <v>9.3942999999999999E-2</v>
      </c>
      <c r="F21" s="426">
        <f>'CONFRONTO DATI STATICI'!D28</f>
        <v>6.6266000000000005E-2</v>
      </c>
      <c r="G21" s="424">
        <f>'CONFRONTO DATI STATICI'!E28</f>
        <v>1.0083999999999999E-2</v>
      </c>
      <c r="H21" s="426">
        <f>'CONFRONTO DATI STATICI'!F28</f>
        <v>1.0094000000000001E-2</v>
      </c>
      <c r="I21" s="424">
        <f>'CONFRONTO DATI STATICI'!G28</f>
        <v>0.11666666666666667</v>
      </c>
      <c r="J21" s="429" t="b">
        <f>'CONFRONTO DATI STATICI'!H28</f>
        <v>1</v>
      </c>
      <c r="K21" s="427">
        <f>'CONFRONTO DATI STATICI'!I28</f>
        <v>6.6665679038682294E-3</v>
      </c>
      <c r="L21" s="420" t="b">
        <f>'CONFRONTO DATI STATICI'!J28</f>
        <v>0</v>
      </c>
      <c r="M21" s="417" t="b">
        <f>'CONFRONTO DATI STATICI'!K28</f>
        <v>0</v>
      </c>
      <c r="N21" s="619"/>
      <c r="O21" s="616"/>
      <c r="P21" s="398" t="str">
        <f>'CONFRONTO DATI STATICI'!L28</f>
        <v>Trave 20</v>
      </c>
      <c r="Q21" s="426">
        <f>'CONFRONTO DATI STATICI'!M28</f>
        <v>6.5245999999999998E-2</v>
      </c>
      <c r="R21" s="424">
        <f>'CONFRONTO DATI STATICI'!N28</f>
        <v>9.2942999999999998E-2</v>
      </c>
      <c r="S21" s="426">
        <f>'CONFRONTO DATI STATICI'!O28</f>
        <v>6.5266000000000005E-2</v>
      </c>
      <c r="T21" s="424">
        <f>'CONFRONTO DATI STATICI'!P28</f>
        <v>9.0839999999999983E-3</v>
      </c>
      <c r="U21" s="426">
        <f>'CONFRONTO DATI STATICI'!Q28</f>
        <v>9.0940000000000014E-3</v>
      </c>
      <c r="V21" s="424">
        <f>'CONFRONTO DATI STATICI'!R28</f>
        <v>0.11666666666666667</v>
      </c>
      <c r="W21" s="410" t="b">
        <f>'CONFRONTO DATI STATICI'!S28</f>
        <v>1</v>
      </c>
      <c r="X21" s="424">
        <f>'CONFRONTO DATI STATICI'!T28</f>
        <v>6.6665679038682294E-3</v>
      </c>
      <c r="Y21" s="408" t="b">
        <f>'CONFRONTO DATI STATICI'!U28</f>
        <v>0</v>
      </c>
      <c r="Z21" s="402" t="b">
        <f>'CONFRONTO DATI STATICI'!V28</f>
        <v>0</v>
      </c>
      <c r="AA21" s="621"/>
      <c r="AB21" s="623"/>
      <c r="AC21" s="414" t="str">
        <f>'CONFRONTO DATI STATICI'!W28</f>
        <v>Trave 20</v>
      </c>
      <c r="AD21" s="412">
        <f>'CONFRONTO DATI STATICI'!X28</f>
        <v>6.5245999999999998E-2</v>
      </c>
      <c r="AE21" s="406">
        <f>'CONFRONTO DATI STATICI'!Y28</f>
        <v>9.2942999999999998E-2</v>
      </c>
      <c r="AF21" s="412">
        <f>'CONFRONTO DATI STATICI'!Z28</f>
        <v>6.5266000000000005E-2</v>
      </c>
      <c r="AG21" s="406">
        <f>'CONFRONTO DATI STATICI'!AA28</f>
        <v>9.0839999999999983E-3</v>
      </c>
      <c r="AH21" s="412">
        <f>'CONFRONTO DATI STATICI'!AB28</f>
        <v>9.0940000000000014E-3</v>
      </c>
      <c r="AI21" s="406">
        <f>'CONFRONTO DATI STATICI'!AC28</f>
        <v>0.11666666666666667</v>
      </c>
      <c r="AJ21" s="410" t="b">
        <f>'CONFRONTO DATI STATICI'!AD28</f>
        <v>1</v>
      </c>
      <c r="AK21" s="406">
        <f>'CONFRONTO DATI STATICI'!AE28</f>
        <v>6.6665679038682294E-3</v>
      </c>
      <c r="AL21" s="408" t="b">
        <f>'CONFRONTO DATI STATICI'!AF28</f>
        <v>0</v>
      </c>
      <c r="AM21" s="402" t="b">
        <f>'CONFRONTO DATI STATICI'!AG28</f>
        <v>0</v>
      </c>
      <c r="AN21" s="621"/>
      <c r="AO21" s="623"/>
      <c r="AP21" s="414" t="str">
        <f>'CONFRONTO DATI STATICI'!A57</f>
        <v>Trave 20</v>
      </c>
      <c r="AQ21" s="412">
        <f>'CONFRONTO DATI STATICI'!B57</f>
        <v>6.7246E-2</v>
      </c>
      <c r="AR21" s="406">
        <f>'CONFRONTO DATI STATICI'!C57</f>
        <v>9.4943E-2</v>
      </c>
      <c r="AS21" s="412">
        <f>'CONFRONTO DATI STATICI'!D57</f>
        <v>6.7266000000000006E-2</v>
      </c>
      <c r="AT21" s="406">
        <f>'CONFRONTO DATI STATICI'!E57</f>
        <v>1.5084E-2</v>
      </c>
      <c r="AU21" s="412">
        <f>'CONFRONTO DATI STATICI'!F57</f>
        <v>1.5094E-2</v>
      </c>
      <c r="AV21" s="406">
        <f>'CONFRONTO DATI STATICI'!G57</f>
        <v>0.11666666666666667</v>
      </c>
      <c r="AW21" s="410" t="b">
        <f>'CONFRONTO DATI STATICI'!H57</f>
        <v>1</v>
      </c>
      <c r="AX21" s="406">
        <f>'CONFRONTO DATI STATICI'!I57</f>
        <v>6.6665679038682294E-3</v>
      </c>
      <c r="AY21" s="408" t="b">
        <f>'CONFRONTO DATI STATICI'!J57</f>
        <v>0</v>
      </c>
      <c r="AZ21" s="402" t="b">
        <f>'CONFRONTO DATI STATICI'!K57</f>
        <v>0</v>
      </c>
      <c r="BA21" s="621"/>
      <c r="BB21" s="623"/>
      <c r="BC21" s="414" t="str">
        <f>'CONFRONTO DATI STATICI'!M57</f>
        <v>Trave 20</v>
      </c>
      <c r="BD21" s="412">
        <f>'CONFRONTO DATI STATICI'!N57</f>
        <v>6.6245999999999999E-2</v>
      </c>
      <c r="BE21" s="406">
        <f>'CONFRONTO DATI STATICI'!O57</f>
        <v>9.3942999999999999E-2</v>
      </c>
      <c r="BF21" s="412">
        <f>'CONFRONTO DATI STATICI'!P57</f>
        <v>6.6266000000000005E-2</v>
      </c>
      <c r="BG21" s="406">
        <f>'CONFRONTO DATI STATICI'!Q57</f>
        <v>1.0083999999999999E-2</v>
      </c>
      <c r="BH21" s="412">
        <f>'CONFRONTO DATI STATICI'!R57</f>
        <v>1.0093999999999999E-2</v>
      </c>
      <c r="BI21" s="406">
        <f>'CONFRONTO DATI STATICI'!S57</f>
        <v>0.11666666666666667</v>
      </c>
      <c r="BJ21" s="410" t="b">
        <f>'CONFRONTO DATI STATICI'!T57</f>
        <v>1</v>
      </c>
      <c r="BK21" s="406">
        <f>'CONFRONTO DATI STATICI'!U57</f>
        <v>6.6665679038682294E-3</v>
      </c>
      <c r="BL21" s="408" t="b">
        <f>'CONFRONTO DATI STATICI'!V57</f>
        <v>0</v>
      </c>
      <c r="BM21" s="402" t="b">
        <f>'CONFRONTO DATI STATICI'!W57</f>
        <v>0</v>
      </c>
      <c r="BN21" s="621"/>
      <c r="BO21" s="623"/>
      <c r="BP21" s="414" t="str">
        <f>'CONFRONTO DATI STATICI'!Y57</f>
        <v>Trave 20</v>
      </c>
      <c r="BQ21" s="412">
        <f>'CONFRONTO DATI STATICI'!Z57</f>
        <v>6.5245999999999998E-2</v>
      </c>
      <c r="BR21" s="406">
        <f>'CONFRONTO DATI STATICI'!AA57</f>
        <v>9.2942999999999998E-2</v>
      </c>
      <c r="BS21" s="412">
        <f>'CONFRONTO DATI STATICI'!AB57</f>
        <v>6.5266000000000005E-2</v>
      </c>
      <c r="BT21" s="406">
        <f>'CONFRONTO DATI STATICI'!AC57</f>
        <v>9.0839999999999983E-3</v>
      </c>
      <c r="BU21" s="412">
        <f>'CONFRONTO DATI STATICI'!AD57</f>
        <v>9.0939999999999979E-3</v>
      </c>
      <c r="BV21" s="406">
        <f>'CONFRONTO DATI STATICI'!AE57</f>
        <v>0.11666666666666667</v>
      </c>
      <c r="BW21" s="410" t="b">
        <f>'CONFRONTO DATI STATICI'!AF57</f>
        <v>1</v>
      </c>
      <c r="BX21" s="406">
        <f>'CONFRONTO DATI STATICI'!AG57</f>
        <v>6.6665679038682294E-3</v>
      </c>
      <c r="BY21" s="408" t="b">
        <f>'CONFRONTO DATI STATICI'!AH57</f>
        <v>0</v>
      </c>
      <c r="BZ21" s="402" t="b">
        <f>'CONFRONTO DATI STATICI'!AI57</f>
        <v>0</v>
      </c>
      <c r="CB21" s="621"/>
      <c r="CC21" s="623"/>
      <c r="CD21" s="414" t="str">
        <f>'CONFRONTO DATI STATICI'!AM28</f>
        <v>Trave 20</v>
      </c>
      <c r="CE21" s="412">
        <f>'CONFRONTO DATI STATICI'!AN28</f>
        <v>0.06</v>
      </c>
      <c r="CF21" s="406">
        <f>'CONFRONTO DATI STATICI'!AO28</f>
        <v>8.5000000000000006E-2</v>
      </c>
      <c r="CG21" s="412">
        <f>'CONFRONTO DATI STATICI'!AP28</f>
        <v>0.06</v>
      </c>
      <c r="CH21" s="406">
        <f>'CONFRONTO DATI STATICI'!AQ28</f>
        <v>9.1000000000000004E-3</v>
      </c>
      <c r="CI21" s="412">
        <f>'CONFRONTO DATI STATICI'!AR28</f>
        <v>8.9999999999999993E-3</v>
      </c>
      <c r="CJ21" s="406">
        <f>'CONFRONTO DATI STATICI'!AS28</f>
        <v>0.11666666666666667</v>
      </c>
      <c r="CK21" s="410" t="b">
        <f>'CONFRONTO DATI STATICI'!AT28</f>
        <v>1</v>
      </c>
      <c r="CL21" s="406">
        <f>'CONFRONTO DATI STATICI'!AU28</f>
        <v>6.6665679038682294E-3</v>
      </c>
      <c r="CM21" s="408" t="b">
        <f>'CONFRONTO DATI STATICI'!AV28</f>
        <v>0</v>
      </c>
      <c r="CN21" s="402" t="b">
        <f>'CONFRONTO DATI STATICI'!AW28</f>
        <v>0</v>
      </c>
      <c r="CO21" s="621"/>
      <c r="CP21" s="623"/>
      <c r="CQ21" s="414" t="str">
        <f>'CONFRONTO DATI STATICI'!AY28</f>
        <v>Trave 20</v>
      </c>
      <c r="CR21" s="412">
        <f>'CONFRONTO DATI STATICI'!AZ28</f>
        <v>6.2E-2</v>
      </c>
      <c r="CS21" s="406">
        <f>'CONFRONTO DATI STATICI'!BA28</f>
        <v>8.6999999999999994E-2</v>
      </c>
      <c r="CT21" s="412">
        <f>'CONFRONTO DATI STATICI'!BB28</f>
        <v>6.2E-2</v>
      </c>
      <c r="CU21" s="406">
        <f>'CONFRONTO DATI STATICI'!BC28</f>
        <v>9.2999999999999992E-3</v>
      </c>
      <c r="CV21" s="412">
        <f>'CONFRONTO DATI STATICI'!BD28</f>
        <v>9.4000000000000004E-3</v>
      </c>
      <c r="CW21" s="406">
        <f>'CONFRONTO DATI STATICI'!BE28</f>
        <v>0.11666666666666667</v>
      </c>
      <c r="CX21" s="410" t="b">
        <f>'CONFRONTO DATI STATICI'!BF28</f>
        <v>1</v>
      </c>
      <c r="CY21" s="406">
        <f>'CONFRONTO DATI STATICI'!BG28</f>
        <v>6.6665679038682294E-3</v>
      </c>
      <c r="CZ21" s="408" t="b">
        <f>'CONFRONTO DATI STATICI'!BH28</f>
        <v>0</v>
      </c>
      <c r="DA21" s="402" t="b">
        <f>'CONFRONTO DATI STATICI'!BI28</f>
        <v>0</v>
      </c>
      <c r="DB21" s="621"/>
      <c r="DC21" s="623"/>
      <c r="DD21" s="414" t="str">
        <f>'CONFRONTO DATI STATICI'!BK28</f>
        <v>Trave 20</v>
      </c>
      <c r="DE21" s="412">
        <f>'CONFRONTO DATI STATICI'!BL28</f>
        <v>5.8000000000000003E-2</v>
      </c>
      <c r="DF21" s="406">
        <f>'CONFRONTO DATI STATICI'!BM28</f>
        <v>8.2000000000000003E-2</v>
      </c>
      <c r="DG21" s="412">
        <f>'CONFRONTO DATI STATICI'!BN28</f>
        <v>5.8999999999999997E-2</v>
      </c>
      <c r="DH21" s="406">
        <f>'CONFRONTO DATI STATICI'!BO28</f>
        <v>8.6E-3</v>
      </c>
      <c r="DI21" s="412">
        <f>'CONFRONTO DATI STATICI'!BP28</f>
        <v>8.8999999999999999E-3</v>
      </c>
      <c r="DJ21" s="406">
        <f>'CONFRONTO DATI STATICI'!BQ28</f>
        <v>0.11666666666666667</v>
      </c>
      <c r="DK21" s="410" t="b">
        <f>'CONFRONTO DATI STATICI'!BR28</f>
        <v>1</v>
      </c>
      <c r="DL21" s="406">
        <f>'CONFRONTO DATI STATICI'!BS28</f>
        <v>6.6665679038682294E-3</v>
      </c>
      <c r="DM21" s="420" t="b">
        <f>'CONFRONTO DATI STATICI'!BT28</f>
        <v>0</v>
      </c>
      <c r="DN21" s="417" t="b">
        <f>'CONFRONTO DATI STATICI'!BU28</f>
        <v>0</v>
      </c>
      <c r="DO21" s="623"/>
      <c r="DP21" s="623"/>
      <c r="DQ21" s="414" t="str">
        <f>'CONFRONTO DATI STATICI'!AM56</f>
        <v>Trave 20</v>
      </c>
      <c r="DR21" s="412">
        <f>'CONFRONTO DATI STATICI'!AN56</f>
        <v>6.0999999999999999E-2</v>
      </c>
      <c r="DS21" s="406">
        <f>'CONFRONTO DATI STATICI'!AO56</f>
        <v>8.5000000000000006E-2</v>
      </c>
      <c r="DT21" s="412">
        <f>'CONFRONTO DATI STATICI'!AP56</f>
        <v>0.06</v>
      </c>
      <c r="DU21" s="406">
        <f>'CONFRONTO DATI STATICI'!AQ56</f>
        <v>9.1999999999999998E-3</v>
      </c>
      <c r="DV21" s="412">
        <f>'CONFRONTO DATI STATICI'!AR56</f>
        <v>8.8999999999999999E-3</v>
      </c>
      <c r="DW21" s="406">
        <f>'CONFRONTO DATI STATICI'!AS56</f>
        <v>0.11666666666666667</v>
      </c>
      <c r="DX21" s="410" t="b">
        <f>'CONFRONTO DATI STATICI'!AT56</f>
        <v>1</v>
      </c>
      <c r="DY21" s="406">
        <f>'CONFRONTO DATI STATICI'!AU56</f>
        <v>6.6665679038682294E-3</v>
      </c>
      <c r="DZ21" s="408" t="b">
        <f>'CONFRONTO DATI STATICI'!AV56</f>
        <v>0</v>
      </c>
      <c r="EA21" s="402" t="b">
        <f>'CONFRONTO DATI STATICI'!AW56</f>
        <v>0</v>
      </c>
      <c r="EB21" s="621"/>
      <c r="EC21" s="623"/>
      <c r="ED21" s="414" t="str">
        <f>'CONFRONTO DATI STATICI'!AY56</f>
        <v>Trave 20</v>
      </c>
      <c r="EE21" s="412">
        <f>'CONFRONTO DATI STATICI'!AZ56</f>
        <v>6.2E-2</v>
      </c>
      <c r="EF21" s="406">
        <f>'CONFRONTO DATI STATICI'!BA56</f>
        <v>8.6999999999999994E-2</v>
      </c>
      <c r="EG21" s="412">
        <f>'CONFRONTO DATI STATICI'!BB56</f>
        <v>6.2E-2</v>
      </c>
      <c r="EH21" s="406">
        <f>'CONFRONTO DATI STATICI'!BC56</f>
        <v>9.4000000000000004E-3</v>
      </c>
      <c r="EI21" s="412">
        <f>'CONFRONTO DATI STATICI'!BD56</f>
        <v>9.4000000000000004E-3</v>
      </c>
      <c r="EJ21" s="406">
        <f>'CONFRONTO DATI STATICI'!BE56</f>
        <v>0.11666666666666667</v>
      </c>
      <c r="EK21" s="410" t="b">
        <f>'CONFRONTO DATI STATICI'!BF56</f>
        <v>1</v>
      </c>
      <c r="EL21" s="406">
        <f>'CONFRONTO DATI STATICI'!BG56</f>
        <v>6.6665679038682294E-3</v>
      </c>
      <c r="EM21" s="408" t="b">
        <f>'CONFRONTO DATI STATICI'!BH56</f>
        <v>0</v>
      </c>
      <c r="EN21" s="402" t="b">
        <f>'CONFRONTO DATI STATICI'!BI56</f>
        <v>0</v>
      </c>
      <c r="EO21" s="621"/>
      <c r="EP21" s="623"/>
      <c r="EQ21" s="414" t="str">
        <f>'CONFRONTO DATI STATICI'!BK56</f>
        <v>Trave 20</v>
      </c>
      <c r="ER21" s="412">
        <f>'CONFRONTO DATI STATICI'!BL56</f>
        <v>5.8000000000000003E-2</v>
      </c>
      <c r="ES21" s="406">
        <f>'CONFRONTO DATI STATICI'!BM56</f>
        <v>8.2000000000000003E-2</v>
      </c>
      <c r="ET21" s="412">
        <f>'CONFRONTO DATI STATICI'!BN56</f>
        <v>5.8999999999999997E-2</v>
      </c>
      <c r="EU21" s="406">
        <f>'CONFRONTO DATI STATICI'!BO56</f>
        <v>8.6E-3</v>
      </c>
      <c r="EV21" s="412">
        <f>'CONFRONTO DATI STATICI'!BP56</f>
        <v>8.8999999999999999E-3</v>
      </c>
      <c r="EW21" s="406">
        <f>'CONFRONTO DATI STATICI'!BQ56</f>
        <v>0.11666666666666667</v>
      </c>
      <c r="EX21" s="410" t="b">
        <f>'CONFRONTO DATI STATICI'!BR56</f>
        <v>1</v>
      </c>
      <c r="EY21" s="406">
        <f>'CONFRONTO DATI STATICI'!BS56</f>
        <v>6.6665679038682294E-3</v>
      </c>
      <c r="EZ21" s="408" t="b">
        <f>'CONFRONTO DATI STATICI'!BT56</f>
        <v>0</v>
      </c>
      <c r="FA21" s="402" t="b">
        <f>'CONFRONTO DATI STATICI'!BU56</f>
        <v>0</v>
      </c>
    </row>
    <row r="22" spans="1:157" ht="17" thickBot="1" x14ac:dyDescent="0.25">
      <c r="A22" s="619"/>
      <c r="B22" s="616"/>
      <c r="C22" s="398" t="str">
        <f>'CONFRONTO DATI STATICI'!A29</f>
        <v>Trave 21</v>
      </c>
      <c r="D22" s="426">
        <f>'CONFRONTO DATI STATICI'!B29</f>
        <v>6.7577999999999999E-2</v>
      </c>
      <c r="E22" s="424">
        <f>'CONFRONTO DATI STATICI'!C29</f>
        <v>9.5856999999999998E-2</v>
      </c>
      <c r="F22" s="426">
        <f>'CONFRONTO DATI STATICI'!D29</f>
        <v>6.7607E-2</v>
      </c>
      <c r="G22" s="424">
        <f>'CONFRONTO DATI STATICI'!E29</f>
        <v>1.0269E-2</v>
      </c>
      <c r="H22" s="426">
        <f>'CONFRONTO DATI STATICI'!F29</f>
        <v>1.0281E-2</v>
      </c>
      <c r="I22" s="424">
        <f>'CONFRONTO DATI STATICI'!G29</f>
        <v>0.11666666666666667</v>
      </c>
      <c r="J22" s="429" t="b">
        <f>'CONFRONTO DATI STATICI'!H29</f>
        <v>1</v>
      </c>
      <c r="K22" s="427">
        <f>'CONFRONTO DATI STATICI'!I29</f>
        <v>6.6665679038682294E-3</v>
      </c>
      <c r="L22" s="420" t="b">
        <f>'CONFRONTO DATI STATICI'!J29</f>
        <v>0</v>
      </c>
      <c r="M22" s="417" t="b">
        <f>'CONFRONTO DATI STATICI'!K29</f>
        <v>0</v>
      </c>
      <c r="N22" s="619"/>
      <c r="O22" s="616"/>
      <c r="P22" s="398" t="str">
        <f>'CONFRONTO DATI STATICI'!L29</f>
        <v>Trave 21</v>
      </c>
      <c r="Q22" s="426">
        <f>'CONFRONTO DATI STATICI'!M29</f>
        <v>6.6577999999999998E-2</v>
      </c>
      <c r="R22" s="424">
        <f>'CONFRONTO DATI STATICI'!N29</f>
        <v>9.4856999999999997E-2</v>
      </c>
      <c r="S22" s="426">
        <f>'CONFRONTO DATI STATICI'!O29</f>
        <v>6.6607E-2</v>
      </c>
      <c r="T22" s="424">
        <f>'CONFRONTO DATI STATICI'!P29</f>
        <v>9.2689999999999995E-3</v>
      </c>
      <c r="U22" s="426">
        <f>'CONFRONTO DATI STATICI'!Q29</f>
        <v>9.2810000000000011E-3</v>
      </c>
      <c r="V22" s="424">
        <f>'CONFRONTO DATI STATICI'!R29</f>
        <v>0.11666666666666667</v>
      </c>
      <c r="W22" s="410" t="b">
        <f>'CONFRONTO DATI STATICI'!S29</f>
        <v>1</v>
      </c>
      <c r="X22" s="424">
        <f>'CONFRONTO DATI STATICI'!T29</f>
        <v>6.6665679038682294E-3</v>
      </c>
      <c r="Y22" s="408" t="b">
        <f>'CONFRONTO DATI STATICI'!U29</f>
        <v>0</v>
      </c>
      <c r="Z22" s="402" t="b">
        <f>'CONFRONTO DATI STATICI'!V29</f>
        <v>0</v>
      </c>
      <c r="AA22" s="621"/>
      <c r="AB22" s="623"/>
      <c r="AC22" s="414" t="str">
        <f>'CONFRONTO DATI STATICI'!W29</f>
        <v>Trave 21</v>
      </c>
      <c r="AD22" s="412">
        <f>'CONFRONTO DATI STATICI'!X29</f>
        <v>6.6577999999999998E-2</v>
      </c>
      <c r="AE22" s="406">
        <f>'CONFRONTO DATI STATICI'!Y29</f>
        <v>9.4856999999999997E-2</v>
      </c>
      <c r="AF22" s="412">
        <f>'CONFRONTO DATI STATICI'!Z29</f>
        <v>6.6607E-2</v>
      </c>
      <c r="AG22" s="406">
        <f>'CONFRONTO DATI STATICI'!AA29</f>
        <v>9.2689999999999995E-3</v>
      </c>
      <c r="AH22" s="412">
        <f>'CONFRONTO DATI STATICI'!AB29</f>
        <v>9.2810000000000011E-3</v>
      </c>
      <c r="AI22" s="406">
        <f>'CONFRONTO DATI STATICI'!AC29</f>
        <v>0.11666666666666667</v>
      </c>
      <c r="AJ22" s="410" t="b">
        <f>'CONFRONTO DATI STATICI'!AD29</f>
        <v>1</v>
      </c>
      <c r="AK22" s="406">
        <f>'CONFRONTO DATI STATICI'!AE29</f>
        <v>6.6665679038682294E-3</v>
      </c>
      <c r="AL22" s="408" t="b">
        <f>'CONFRONTO DATI STATICI'!AF29</f>
        <v>0</v>
      </c>
      <c r="AM22" s="402" t="b">
        <f>'CONFRONTO DATI STATICI'!AG29</f>
        <v>0</v>
      </c>
      <c r="AN22" s="621"/>
      <c r="AO22" s="623"/>
      <c r="AP22" s="414" t="str">
        <f>'CONFRONTO DATI STATICI'!A58</f>
        <v>Trave 21</v>
      </c>
      <c r="AQ22" s="412">
        <f>'CONFRONTO DATI STATICI'!B58</f>
        <v>6.8578E-2</v>
      </c>
      <c r="AR22" s="406">
        <f>'CONFRONTO DATI STATICI'!C58</f>
        <v>9.6856999999999999E-2</v>
      </c>
      <c r="AS22" s="413">
        <f>'CONFRONTO DATI STATICI'!D58</f>
        <v>6.8607000000000001E-2</v>
      </c>
      <c r="AT22" s="406">
        <f>'CONFRONTO DATI STATICI'!E58</f>
        <v>1.5269000000000001E-2</v>
      </c>
      <c r="AU22" s="412">
        <f>'CONFRONTO DATI STATICI'!F58</f>
        <v>1.5280999999999999E-2</v>
      </c>
      <c r="AV22" s="406">
        <f>'CONFRONTO DATI STATICI'!G58</f>
        <v>0.11666666666666667</v>
      </c>
      <c r="AW22" s="410" t="b">
        <f>'CONFRONTO DATI STATICI'!H58</f>
        <v>1</v>
      </c>
      <c r="AX22" s="406">
        <f>'CONFRONTO DATI STATICI'!I58</f>
        <v>6.6665679038682294E-3</v>
      </c>
      <c r="AY22" s="408" t="b">
        <f>'CONFRONTO DATI STATICI'!J58</f>
        <v>0</v>
      </c>
      <c r="AZ22" s="402" t="b">
        <f>'CONFRONTO DATI STATICI'!K58</f>
        <v>0</v>
      </c>
      <c r="BA22" s="621"/>
      <c r="BB22" s="623"/>
      <c r="BC22" s="414" t="str">
        <f>'CONFRONTO DATI STATICI'!M58</f>
        <v>Trave 21</v>
      </c>
      <c r="BD22" s="412">
        <f>'CONFRONTO DATI STATICI'!N58</f>
        <v>6.7577999999999999E-2</v>
      </c>
      <c r="BE22" s="406">
        <f>'CONFRONTO DATI STATICI'!O58</f>
        <v>9.5856999999999998E-2</v>
      </c>
      <c r="BF22" s="412">
        <f>'CONFRONTO DATI STATICI'!P58</f>
        <v>6.7607E-2</v>
      </c>
      <c r="BG22" s="406">
        <f>'CONFRONTO DATI STATICI'!Q58</f>
        <v>1.0269E-2</v>
      </c>
      <c r="BH22" s="412">
        <f>'CONFRONTO DATI STATICI'!R58</f>
        <v>1.0280999999999998E-2</v>
      </c>
      <c r="BI22" s="406">
        <f>'CONFRONTO DATI STATICI'!S58</f>
        <v>0.11666666666666667</v>
      </c>
      <c r="BJ22" s="410" t="b">
        <f>'CONFRONTO DATI STATICI'!T58</f>
        <v>1</v>
      </c>
      <c r="BK22" s="406">
        <f>'CONFRONTO DATI STATICI'!U58</f>
        <v>6.6665679038682294E-3</v>
      </c>
      <c r="BL22" s="408" t="b">
        <f>'CONFRONTO DATI STATICI'!V58</f>
        <v>0</v>
      </c>
      <c r="BM22" s="402" t="b">
        <f>'CONFRONTO DATI STATICI'!W58</f>
        <v>0</v>
      </c>
      <c r="BN22" s="621"/>
      <c r="BO22" s="623"/>
      <c r="BP22" s="414" t="str">
        <f>'CONFRONTO DATI STATICI'!Y58</f>
        <v>Trave 21</v>
      </c>
      <c r="BQ22" s="412">
        <f>'CONFRONTO DATI STATICI'!Z58</f>
        <v>6.6577999999999998E-2</v>
      </c>
      <c r="BR22" s="406">
        <f>'CONFRONTO DATI STATICI'!AA58</f>
        <v>9.4856999999999997E-2</v>
      </c>
      <c r="BS22" s="412">
        <f>'CONFRONTO DATI STATICI'!AB58</f>
        <v>6.6607E-2</v>
      </c>
      <c r="BT22" s="406">
        <f>'CONFRONTO DATI STATICI'!AC58</f>
        <v>9.2689999999999995E-3</v>
      </c>
      <c r="BU22" s="412">
        <f>'CONFRONTO DATI STATICI'!AD58</f>
        <v>9.2809999999999976E-3</v>
      </c>
      <c r="BV22" s="406">
        <f>'CONFRONTO DATI STATICI'!AE58</f>
        <v>0.11666666666666667</v>
      </c>
      <c r="BW22" s="410" t="b">
        <f>'CONFRONTO DATI STATICI'!AF58</f>
        <v>1</v>
      </c>
      <c r="BX22" s="406">
        <f>'CONFRONTO DATI STATICI'!AG58</f>
        <v>6.6665679038682294E-3</v>
      </c>
      <c r="BY22" s="408" t="b">
        <f>'CONFRONTO DATI STATICI'!AH58</f>
        <v>0</v>
      </c>
      <c r="BZ22" s="402" t="b">
        <f>'CONFRONTO DATI STATICI'!AI58</f>
        <v>0</v>
      </c>
      <c r="CB22" s="621"/>
      <c r="CC22" s="623"/>
      <c r="CD22" s="414" t="str">
        <f>'CONFRONTO DATI STATICI'!AM29</f>
        <v>Trave 21</v>
      </c>
      <c r="CE22" s="412">
        <f>'CONFRONTO DATI STATICI'!AN29</f>
        <v>6.3E-2</v>
      </c>
      <c r="CF22" s="406">
        <f>'CONFRONTO DATI STATICI'!AO29</f>
        <v>8.7999999999999995E-2</v>
      </c>
      <c r="CG22" s="412">
        <f>'CONFRONTO DATI STATICI'!AP29</f>
        <v>6.2E-2</v>
      </c>
      <c r="CH22" s="406">
        <f>'CONFRONTO DATI STATICI'!AQ29</f>
        <v>9.4000000000000004E-3</v>
      </c>
      <c r="CI22" s="412">
        <f>'CONFRONTO DATI STATICI'!AR29</f>
        <v>9.1999999999999998E-3</v>
      </c>
      <c r="CJ22" s="406">
        <f>'CONFRONTO DATI STATICI'!AS29</f>
        <v>0.11666666666666667</v>
      </c>
      <c r="CK22" s="410" t="b">
        <f>'CONFRONTO DATI STATICI'!AT29</f>
        <v>1</v>
      </c>
      <c r="CL22" s="406">
        <f>'CONFRONTO DATI STATICI'!AU29</f>
        <v>6.6665679038682294E-3</v>
      </c>
      <c r="CM22" s="408" t="b">
        <f>'CONFRONTO DATI STATICI'!AV29</f>
        <v>0</v>
      </c>
      <c r="CN22" s="402" t="b">
        <f>'CONFRONTO DATI STATICI'!AW29</f>
        <v>0</v>
      </c>
      <c r="CO22" s="621"/>
      <c r="CP22" s="623"/>
      <c r="CQ22" s="414" t="str">
        <f>'CONFRONTO DATI STATICI'!AY29</f>
        <v>Trave 21</v>
      </c>
      <c r="CR22" s="412">
        <f>'CONFRONTO DATI STATICI'!AZ29</f>
        <v>6.4000000000000001E-2</v>
      </c>
      <c r="CS22" s="406">
        <f>'CONFRONTO DATI STATICI'!BA29</f>
        <v>9.0999999999999998E-2</v>
      </c>
      <c r="CT22" s="412">
        <f>'CONFRONTO DATI STATICI'!BB29</f>
        <v>6.5000000000000002E-2</v>
      </c>
      <c r="CU22" s="406">
        <f>'CONFRONTO DATI STATICI'!BC29</f>
        <v>9.7000000000000003E-3</v>
      </c>
      <c r="CV22" s="412">
        <f>'CONFRONTO DATI STATICI'!BD29</f>
        <v>9.7000000000000003E-3</v>
      </c>
      <c r="CW22" s="406">
        <f>'CONFRONTO DATI STATICI'!BE29</f>
        <v>0.11666666666666667</v>
      </c>
      <c r="CX22" s="410" t="b">
        <f>'CONFRONTO DATI STATICI'!BF29</f>
        <v>1</v>
      </c>
      <c r="CY22" s="406">
        <f>'CONFRONTO DATI STATICI'!BG29</f>
        <v>6.6665679038682294E-3</v>
      </c>
      <c r="CZ22" s="408" t="b">
        <f>'CONFRONTO DATI STATICI'!BH29</f>
        <v>0</v>
      </c>
      <c r="DA22" s="402" t="b">
        <f>'CONFRONTO DATI STATICI'!BI29</f>
        <v>0</v>
      </c>
      <c r="DB22" s="621"/>
      <c r="DC22" s="623"/>
      <c r="DD22" s="414" t="str">
        <f>'CONFRONTO DATI STATICI'!BK29</f>
        <v>Trave 21</v>
      </c>
      <c r="DE22" s="412">
        <f>'CONFRONTO DATI STATICI'!BL29</f>
        <v>0.06</v>
      </c>
      <c r="DF22" s="406">
        <f>'CONFRONTO DATI STATICI'!BM29</f>
        <v>8.5000000000000006E-2</v>
      </c>
      <c r="DG22" s="412">
        <f>'CONFRONTO DATI STATICI'!BN29</f>
        <v>6.0999999999999999E-2</v>
      </c>
      <c r="DH22" s="406">
        <f>'CONFRONTO DATI STATICI'!BO29</f>
        <v>8.8999999999999999E-3</v>
      </c>
      <c r="DI22" s="412">
        <f>'CONFRONTO DATI STATICI'!BP29</f>
        <v>9.1999999999999998E-3</v>
      </c>
      <c r="DJ22" s="406">
        <f>'CONFRONTO DATI STATICI'!BQ29</f>
        <v>0.11666666666666667</v>
      </c>
      <c r="DK22" s="411" t="b">
        <f>'CONFRONTO DATI STATICI'!BR29</f>
        <v>1</v>
      </c>
      <c r="DL22" s="406">
        <f>'CONFRONTO DATI STATICI'!BS29</f>
        <v>6.6665679038682294E-3</v>
      </c>
      <c r="DM22" s="421" t="b">
        <f>'CONFRONTO DATI STATICI'!BT29</f>
        <v>0</v>
      </c>
      <c r="DN22" s="417" t="b">
        <f>'CONFRONTO DATI STATICI'!BU29</f>
        <v>0</v>
      </c>
      <c r="DO22" s="623"/>
      <c r="DP22" s="623"/>
      <c r="DQ22" s="414" t="str">
        <f>'CONFRONTO DATI STATICI'!AM57</f>
        <v>Trave 21</v>
      </c>
      <c r="DR22" s="413">
        <f>'CONFRONTO DATI STATICI'!AN57</f>
        <v>6.3E-2</v>
      </c>
      <c r="DS22" s="406">
        <f>'CONFRONTO DATI STATICI'!AO57</f>
        <v>8.7999999999999995E-2</v>
      </c>
      <c r="DT22" s="412">
        <f>'CONFRONTO DATI STATICI'!AP57</f>
        <v>6.2E-2</v>
      </c>
      <c r="DU22" s="406">
        <f>'CONFRONTO DATI STATICI'!AQ57</f>
        <v>9.4999999999999998E-3</v>
      </c>
      <c r="DV22" s="412">
        <f>'CONFRONTO DATI STATICI'!AR57</f>
        <v>9.2999999999999992E-3</v>
      </c>
      <c r="DW22" s="406">
        <f>'CONFRONTO DATI STATICI'!AS57</f>
        <v>0.11666666666666667</v>
      </c>
      <c r="DX22" s="410" t="b">
        <f>'CONFRONTO DATI STATICI'!AT57</f>
        <v>1</v>
      </c>
      <c r="DY22" s="406">
        <f>'CONFRONTO DATI STATICI'!AU57</f>
        <v>6.6665679038682294E-3</v>
      </c>
      <c r="DZ22" s="408" t="b">
        <f>'CONFRONTO DATI STATICI'!AV57</f>
        <v>0</v>
      </c>
      <c r="EA22" s="402" t="b">
        <f>'CONFRONTO DATI STATICI'!AW57</f>
        <v>0</v>
      </c>
      <c r="EB22" s="621"/>
      <c r="EC22" s="623"/>
      <c r="ED22" s="414" t="str">
        <f>'CONFRONTO DATI STATICI'!AY57</f>
        <v>Trave 21</v>
      </c>
      <c r="EE22" s="412">
        <f>'CONFRONTO DATI STATICI'!AZ57</f>
        <v>6.4000000000000001E-2</v>
      </c>
      <c r="EF22" s="406">
        <f>'CONFRONTO DATI STATICI'!BA57</f>
        <v>9.0999999999999998E-2</v>
      </c>
      <c r="EG22" s="412">
        <f>'CONFRONTO DATI STATICI'!BB57</f>
        <v>6.5000000000000002E-2</v>
      </c>
      <c r="EH22" s="406">
        <f>'CONFRONTO DATI STATICI'!BC57</f>
        <v>9.7000000000000003E-3</v>
      </c>
      <c r="EI22" s="412">
        <f>'CONFRONTO DATI STATICI'!BD57</f>
        <v>9.7000000000000003E-3</v>
      </c>
      <c r="EJ22" s="406">
        <f>'CONFRONTO DATI STATICI'!BE57</f>
        <v>0.11666666666666667</v>
      </c>
      <c r="EK22" s="410" t="b">
        <f>'CONFRONTO DATI STATICI'!BF57</f>
        <v>1</v>
      </c>
      <c r="EL22" s="406">
        <f>'CONFRONTO DATI STATICI'!BG57</f>
        <v>6.6665679038682294E-3</v>
      </c>
      <c r="EM22" s="409" t="b">
        <f>'CONFRONTO DATI STATICI'!BH57</f>
        <v>0</v>
      </c>
      <c r="EN22" s="402" t="b">
        <f>'CONFRONTO DATI STATICI'!BI57</f>
        <v>0</v>
      </c>
      <c r="EO22" s="621"/>
      <c r="EP22" s="623"/>
      <c r="EQ22" s="414" t="str">
        <f>'CONFRONTO DATI STATICI'!BK57</f>
        <v>Trave 21</v>
      </c>
      <c r="ER22" s="412">
        <f>'CONFRONTO DATI STATICI'!BL57</f>
        <v>0.06</v>
      </c>
      <c r="ES22" s="406">
        <f>'CONFRONTO DATI STATICI'!BM57</f>
        <v>8.5000000000000006E-2</v>
      </c>
      <c r="ET22" s="412">
        <f>'CONFRONTO DATI STATICI'!BN57</f>
        <v>6.0999999999999999E-2</v>
      </c>
      <c r="EU22" s="406">
        <f>'CONFRONTO DATI STATICI'!BO57</f>
        <v>8.8999999999999999E-3</v>
      </c>
      <c r="EV22" s="413">
        <f>'CONFRONTO DATI STATICI'!BP57</f>
        <v>9.2999999999999992E-3</v>
      </c>
      <c r="EW22" s="406">
        <f>'CONFRONTO DATI STATICI'!BQ57</f>
        <v>0.11666666666666667</v>
      </c>
      <c r="EX22" s="410" t="b">
        <f>'CONFRONTO DATI STATICI'!BR57</f>
        <v>1</v>
      </c>
      <c r="EY22" s="406">
        <f>'CONFRONTO DATI STATICI'!BS57</f>
        <v>6.6665679038682294E-3</v>
      </c>
      <c r="EZ22" s="408" t="b">
        <f>'CONFRONTO DATI STATICI'!BT57</f>
        <v>0</v>
      </c>
      <c r="FA22" s="402" t="b">
        <f>'CONFRONTO DATI STATICI'!BU57</f>
        <v>0</v>
      </c>
    </row>
    <row r="23" spans="1:157" ht="17" thickBot="1" x14ac:dyDescent="0.25">
      <c r="A23" s="620"/>
      <c r="B23" s="617"/>
      <c r="C23" s="396" t="str">
        <f>'CONFRONTO DATI STATICI'!A30</f>
        <v>Trave 22</v>
      </c>
      <c r="D23" s="311">
        <f>'CONFRONTO DATI STATICI'!B30</f>
        <v>6.8862000000000007E-2</v>
      </c>
      <c r="E23" s="425">
        <f>'CONFRONTO DATI STATICI'!C30</f>
        <v>9.7762000000000002E-2</v>
      </c>
      <c r="F23" s="311">
        <f>'CONFRONTO DATI STATICI'!D30</f>
        <v>6.8900000000000003E-2</v>
      </c>
      <c r="G23" s="425">
        <f>'CONFRONTO DATI STATICI'!E30</f>
        <v>1.0437999999999999E-2</v>
      </c>
      <c r="H23" s="311">
        <f>'CONFRONTO DATI STATICI'!F30</f>
        <v>1.0453E-2</v>
      </c>
      <c r="I23" s="425">
        <f>'CONFRONTO DATI STATICI'!G30</f>
        <v>0.11666666666666667</v>
      </c>
      <c r="J23" s="289" t="b">
        <f>'CONFRONTO DATI STATICI'!H30</f>
        <v>1</v>
      </c>
      <c r="K23" s="428">
        <f>'CONFRONTO DATI STATICI'!I30</f>
        <v>6.6665679038682294E-3</v>
      </c>
      <c r="L23" s="421" t="b">
        <f>'CONFRONTO DATI STATICI'!J30</f>
        <v>0</v>
      </c>
      <c r="M23" s="418" t="b">
        <f>'CONFRONTO DATI STATICI'!K30</f>
        <v>0</v>
      </c>
      <c r="N23" s="620"/>
      <c r="O23" s="617"/>
      <c r="P23" s="396" t="str">
        <f>'CONFRONTO DATI STATICI'!L30</f>
        <v>Trave 22</v>
      </c>
      <c r="Q23" s="311">
        <f>'CONFRONTO DATI STATICI'!M30</f>
        <v>6.7862000000000006E-2</v>
      </c>
      <c r="R23" s="425">
        <f>'CONFRONTO DATI STATICI'!N30</f>
        <v>9.6762000000000001E-2</v>
      </c>
      <c r="S23" s="311">
        <f>'CONFRONTO DATI STATICI'!O30</f>
        <v>6.7900000000000002E-2</v>
      </c>
      <c r="T23" s="425">
        <f>'CONFRONTO DATI STATICI'!P30</f>
        <v>9.4379999999999985E-3</v>
      </c>
      <c r="U23" s="311">
        <f>'CONFRONTO DATI STATICI'!Q30</f>
        <v>9.4529999999999996E-3</v>
      </c>
      <c r="V23" s="425">
        <f>'CONFRONTO DATI STATICI'!R30</f>
        <v>0.11666666666666667</v>
      </c>
      <c r="W23" s="411" t="b">
        <f>'CONFRONTO DATI STATICI'!S30</f>
        <v>1</v>
      </c>
      <c r="X23" s="425">
        <f>'CONFRONTO DATI STATICI'!T30</f>
        <v>6.6665679038682294E-3</v>
      </c>
      <c r="Y23" s="409" t="b">
        <f>'CONFRONTO DATI STATICI'!U30</f>
        <v>0</v>
      </c>
      <c r="Z23" s="405" t="b">
        <f>'CONFRONTO DATI STATICI'!V30</f>
        <v>0</v>
      </c>
      <c r="AA23" s="622"/>
      <c r="AB23" s="624"/>
      <c r="AC23" s="415" t="str">
        <f>'CONFRONTO DATI STATICI'!W30</f>
        <v>Trave 22</v>
      </c>
      <c r="AD23" s="413">
        <f>'CONFRONTO DATI STATICI'!X30</f>
        <v>6.7862000000000006E-2</v>
      </c>
      <c r="AE23" s="407">
        <f>'CONFRONTO DATI STATICI'!Y30</f>
        <v>9.6762000000000001E-2</v>
      </c>
      <c r="AF23" s="413">
        <f>'CONFRONTO DATI STATICI'!Z30</f>
        <v>6.7900000000000002E-2</v>
      </c>
      <c r="AG23" s="407">
        <f>'CONFRONTO DATI STATICI'!AA30</f>
        <v>9.4379999999999985E-3</v>
      </c>
      <c r="AH23" s="413">
        <f>'CONFRONTO DATI STATICI'!AB30</f>
        <v>9.4529999999999996E-3</v>
      </c>
      <c r="AI23" s="407">
        <f>'CONFRONTO DATI STATICI'!AC30</f>
        <v>0.11666666666666667</v>
      </c>
      <c r="AJ23" s="411" t="b">
        <f>'CONFRONTO DATI STATICI'!AD30</f>
        <v>1</v>
      </c>
      <c r="AK23" s="407">
        <f>'CONFRONTO DATI STATICI'!AE30</f>
        <v>6.6665679038682294E-3</v>
      </c>
      <c r="AL23" s="409" t="b">
        <f>'CONFRONTO DATI STATICI'!AF30</f>
        <v>0</v>
      </c>
      <c r="AM23" s="405" t="b">
        <f>'CONFRONTO DATI STATICI'!AG30</f>
        <v>0</v>
      </c>
      <c r="AN23" s="622"/>
      <c r="AO23" s="624"/>
      <c r="AP23" s="415" t="str">
        <f>'CONFRONTO DATI STATICI'!A59</f>
        <v>Trave 22</v>
      </c>
      <c r="AQ23" s="413">
        <f>'CONFRONTO DATI STATICI'!B59</f>
        <v>6.9862000000000007E-2</v>
      </c>
      <c r="AR23" s="404">
        <f>'CONFRONTO DATI STATICI'!C59</f>
        <v>9.8762000000000003E-2</v>
      </c>
      <c r="AS23" s="401">
        <f>'CONFRONTO DATI STATICI'!D59</f>
        <v>6.9900000000000004E-2</v>
      </c>
      <c r="AT23" s="407">
        <f>'CONFRONTO DATI STATICI'!E59</f>
        <v>1.5438E-2</v>
      </c>
      <c r="AU23" s="413">
        <f>'CONFRONTO DATI STATICI'!F59</f>
        <v>1.5453000000000001E-2</v>
      </c>
      <c r="AV23" s="407">
        <f>'CONFRONTO DATI STATICI'!G59</f>
        <v>0.11666666666666667</v>
      </c>
      <c r="AW23" s="411" t="b">
        <f>'CONFRONTO DATI STATICI'!H59</f>
        <v>1</v>
      </c>
      <c r="AX23" s="407">
        <f>'CONFRONTO DATI STATICI'!I59</f>
        <v>6.6665679038682294E-3</v>
      </c>
      <c r="AY23" s="409" t="b">
        <f>'CONFRONTO DATI STATICI'!J59</f>
        <v>0</v>
      </c>
      <c r="AZ23" s="405" t="b">
        <f>'CONFRONTO DATI STATICI'!K59</f>
        <v>0</v>
      </c>
      <c r="BA23" s="622"/>
      <c r="BB23" s="624"/>
      <c r="BC23" s="415" t="str">
        <f>'CONFRONTO DATI STATICI'!M59</f>
        <v>Trave 22</v>
      </c>
      <c r="BD23" s="413">
        <f>'CONFRONTO DATI STATICI'!N59</f>
        <v>6.8862000000000007E-2</v>
      </c>
      <c r="BE23" s="407">
        <f>'CONFRONTO DATI STATICI'!O59</f>
        <v>9.3761999999999998E-2</v>
      </c>
      <c r="BF23" s="413">
        <f>'CONFRONTO DATI STATICI'!P59</f>
        <v>6.8900000000000003E-2</v>
      </c>
      <c r="BG23" s="407">
        <f>'CONFRONTO DATI STATICI'!Q59</f>
        <v>1.0437999999999999E-2</v>
      </c>
      <c r="BH23" s="413">
        <f>'CONFRONTO DATI STATICI'!R59</f>
        <v>1.0453E-2</v>
      </c>
      <c r="BI23" s="407">
        <f>'CONFRONTO DATI STATICI'!S59</f>
        <v>0.11666666666666667</v>
      </c>
      <c r="BJ23" s="411" t="b">
        <f>'CONFRONTO DATI STATICI'!T59</f>
        <v>1</v>
      </c>
      <c r="BK23" s="407">
        <f>'CONFRONTO DATI STATICI'!U59</f>
        <v>6.6665679038682294E-3</v>
      </c>
      <c r="BL23" s="409" t="b">
        <f>'CONFRONTO DATI STATICI'!V59</f>
        <v>0</v>
      </c>
      <c r="BM23" s="405" t="b">
        <f>'CONFRONTO DATI STATICI'!W59</f>
        <v>0</v>
      </c>
      <c r="BN23" s="622"/>
      <c r="BO23" s="624"/>
      <c r="BP23" s="415" t="str">
        <f>'CONFRONTO DATI STATICI'!Y59</f>
        <v>Trave 22</v>
      </c>
      <c r="BQ23" s="413">
        <f>'CONFRONTO DATI STATICI'!Z59</f>
        <v>6.7862000000000006E-2</v>
      </c>
      <c r="BR23" s="407">
        <f>'CONFRONTO DATI STATICI'!AA59</f>
        <v>9.2761999999999997E-2</v>
      </c>
      <c r="BS23" s="413">
        <f>'CONFRONTO DATI STATICI'!AB59</f>
        <v>6.7900000000000002E-2</v>
      </c>
      <c r="BT23" s="407">
        <f>'CONFRONTO DATI STATICI'!AC59</f>
        <v>9.4379999999999985E-3</v>
      </c>
      <c r="BU23" s="413">
        <f>'CONFRONTO DATI STATICI'!AD59</f>
        <v>9.4529999999999996E-3</v>
      </c>
      <c r="BV23" s="407">
        <f>'CONFRONTO DATI STATICI'!AE59</f>
        <v>0.11666666666666667</v>
      </c>
      <c r="BW23" s="411" t="b">
        <f>'CONFRONTO DATI STATICI'!AF59</f>
        <v>1</v>
      </c>
      <c r="BX23" s="407">
        <f>'CONFRONTO DATI STATICI'!AG59</f>
        <v>6.6665679038682294E-3</v>
      </c>
      <c r="BY23" s="409" t="b">
        <f>'CONFRONTO DATI STATICI'!AH59</f>
        <v>0</v>
      </c>
      <c r="BZ23" s="405" t="b">
        <f>'CONFRONTO DATI STATICI'!AI59</f>
        <v>0</v>
      </c>
      <c r="CB23" s="622"/>
      <c r="CC23" s="624"/>
      <c r="CD23" s="415" t="str">
        <f>'CONFRONTO DATI STATICI'!AM30</f>
        <v>Trave 22</v>
      </c>
      <c r="CE23" s="413">
        <f>'CONFRONTO DATI STATICI'!AN30</f>
        <v>6.5000000000000002E-2</v>
      </c>
      <c r="CF23" s="407">
        <f>'CONFRONTO DATI STATICI'!AO30</f>
        <v>9.0999999999999998E-2</v>
      </c>
      <c r="CG23" s="413">
        <f>'CONFRONTO DATI STATICI'!AP30</f>
        <v>6.4000000000000001E-2</v>
      </c>
      <c r="CH23" s="407">
        <f>'CONFRONTO DATI STATICI'!AQ30</f>
        <v>9.7999999999999997E-3</v>
      </c>
      <c r="CI23" s="413">
        <f>'CONFRONTO DATI STATICI'!AR30</f>
        <v>9.4999999999999998E-3</v>
      </c>
      <c r="CJ23" s="407">
        <f>'CONFRONTO DATI STATICI'!AS30</f>
        <v>0.11666666666666667</v>
      </c>
      <c r="CK23" s="411" t="b">
        <f>'CONFRONTO DATI STATICI'!AT30</f>
        <v>1</v>
      </c>
      <c r="CL23" s="407">
        <f>'CONFRONTO DATI STATICI'!AU30</f>
        <v>6.6665679038682294E-3</v>
      </c>
      <c r="CM23" s="409" t="b">
        <f>'CONFRONTO DATI STATICI'!AV30</f>
        <v>0</v>
      </c>
      <c r="CN23" s="405" t="b">
        <f>'CONFRONTO DATI STATICI'!AW30</f>
        <v>0</v>
      </c>
      <c r="CO23" s="622"/>
      <c r="CP23" s="624"/>
      <c r="CQ23" s="415" t="str">
        <f>'CONFRONTO DATI STATICI'!AY30</f>
        <v>Trave 22</v>
      </c>
      <c r="CR23" s="413">
        <f>'CONFRONTO DATI STATICI'!AZ30</f>
        <v>6.7000000000000004E-2</v>
      </c>
      <c r="CS23" s="407">
        <f>'CONFRONTO DATI STATICI'!BA30</f>
        <v>9.5000000000000001E-2</v>
      </c>
      <c r="CT23" s="413">
        <f>'CONFRONTO DATI STATICI'!BB30</f>
        <v>6.7000000000000004E-2</v>
      </c>
      <c r="CU23" s="407">
        <f>'CONFRONTO DATI STATICI'!BC30</f>
        <v>0.01</v>
      </c>
      <c r="CV23" s="413">
        <f>'CONFRONTO DATI STATICI'!BD30</f>
        <v>0.01</v>
      </c>
      <c r="CW23" s="407">
        <f>'CONFRONTO DATI STATICI'!BE30</f>
        <v>0.11666666666666667</v>
      </c>
      <c r="CX23" s="411" t="b">
        <f>'CONFRONTO DATI STATICI'!BF30</f>
        <v>1</v>
      </c>
      <c r="CY23" s="407">
        <f>'CONFRONTO DATI STATICI'!BG30</f>
        <v>6.6665679038682294E-3</v>
      </c>
      <c r="CZ23" s="409" t="b">
        <f>'CONFRONTO DATI STATICI'!BH30</f>
        <v>0</v>
      </c>
      <c r="DA23" s="405" t="b">
        <f>'CONFRONTO DATI STATICI'!BI30</f>
        <v>0</v>
      </c>
      <c r="DB23" s="622"/>
      <c r="DC23" s="624"/>
      <c r="DD23" s="415" t="str">
        <f>'CONFRONTO DATI STATICI'!BK30</f>
        <v>Trave 22</v>
      </c>
      <c r="DE23" s="413">
        <f>'CONFRONTO DATI STATICI'!BL30</f>
        <v>6.0999999999999999E-2</v>
      </c>
      <c r="DF23" s="407">
        <f>'CONFRONTO DATI STATICI'!BM30</f>
        <v>8.7999999999999995E-2</v>
      </c>
      <c r="DG23" s="413">
        <f>'CONFRONTO DATI STATICI'!BN30</f>
        <v>6.3E-2</v>
      </c>
      <c r="DH23" s="407">
        <f>'CONFRONTO DATI STATICI'!BO30</f>
        <v>9.1000000000000004E-3</v>
      </c>
      <c r="DI23" s="413">
        <f>'CONFRONTO DATI STATICI'!BP30</f>
        <v>9.4999999999999998E-3</v>
      </c>
      <c r="DJ23" s="404">
        <f>'CONFRONTO DATI STATICI'!BQ30</f>
        <v>0.11666666666666667</v>
      </c>
      <c r="DK23" s="422" t="b">
        <f>'CONFRONTO DATI STATICI'!BR30</f>
        <v>1</v>
      </c>
      <c r="DL23" s="404">
        <f>'CONFRONTO DATI STATICI'!BS30</f>
        <v>6.6665679038682294E-3</v>
      </c>
      <c r="DM23" s="419" t="b">
        <f>'CONFRONTO DATI STATICI'!BT30</f>
        <v>0</v>
      </c>
      <c r="DN23" s="418" t="b">
        <f>'CONFRONTO DATI STATICI'!BU30</f>
        <v>0</v>
      </c>
      <c r="DO23" s="624"/>
      <c r="DP23" s="624"/>
      <c r="DQ23" s="403" t="str">
        <f>'CONFRONTO DATI STATICI'!AM58</f>
        <v>Trave 22</v>
      </c>
      <c r="DR23" s="401">
        <f>'CONFRONTO DATI STATICI'!AN58</f>
        <v>6.5000000000000002E-2</v>
      </c>
      <c r="DS23" s="407">
        <f>'CONFRONTO DATI STATICI'!AO58</f>
        <v>9.0999999999999998E-2</v>
      </c>
      <c r="DT23" s="413">
        <f>'CONFRONTO DATI STATICI'!AP58</f>
        <v>6.4000000000000001E-2</v>
      </c>
      <c r="DU23" s="407">
        <f>'CONFRONTO DATI STATICI'!AQ58</f>
        <v>9.9000000000000008E-3</v>
      </c>
      <c r="DV23" s="413">
        <f>'CONFRONTO DATI STATICI'!AR58</f>
        <v>9.5999999999999992E-3</v>
      </c>
      <c r="DW23" s="407">
        <f>'CONFRONTO DATI STATICI'!AS58</f>
        <v>0.11666666666666667</v>
      </c>
      <c r="DX23" s="411" t="b">
        <f>'CONFRONTO DATI STATICI'!AT58</f>
        <v>1</v>
      </c>
      <c r="DY23" s="407">
        <f>'CONFRONTO DATI STATICI'!AU58</f>
        <v>6.6665679038682294E-3</v>
      </c>
      <c r="DZ23" s="409" t="b">
        <f>'CONFRONTO DATI STATICI'!AV58</f>
        <v>0</v>
      </c>
      <c r="EA23" s="405" t="b">
        <f>'CONFRONTO DATI STATICI'!AW58</f>
        <v>0</v>
      </c>
      <c r="EB23" s="622"/>
      <c r="EC23" s="624"/>
      <c r="ED23" s="415" t="str">
        <f>'CONFRONTO DATI STATICI'!AY58</f>
        <v>Trave 22</v>
      </c>
      <c r="EE23" s="413">
        <f>'CONFRONTO DATI STATICI'!AZ58</f>
        <v>6.7000000000000004E-2</v>
      </c>
      <c r="EF23" s="407">
        <f>'CONFRONTO DATI STATICI'!BA58</f>
        <v>9.5000000000000001E-2</v>
      </c>
      <c r="EG23" s="413">
        <f>'CONFRONTO DATI STATICI'!BB58</f>
        <v>6.7000000000000004E-2</v>
      </c>
      <c r="EH23" s="407">
        <f>'CONFRONTO DATI STATICI'!BC58</f>
        <v>0.01</v>
      </c>
      <c r="EI23" s="413">
        <f>'CONFRONTO DATI STATICI'!BD58</f>
        <v>0.01</v>
      </c>
      <c r="EJ23" s="407">
        <f>'CONFRONTO DATI STATICI'!BE58</f>
        <v>0.11666666666666667</v>
      </c>
      <c r="EK23" s="411" t="b">
        <f>'CONFRONTO DATI STATICI'!BF58</f>
        <v>1</v>
      </c>
      <c r="EL23" s="404">
        <f>'CONFRONTO DATI STATICI'!BG58</f>
        <v>6.6665679038682294E-3</v>
      </c>
      <c r="EM23" s="416" t="b">
        <f>'CONFRONTO DATI STATICI'!BH58</f>
        <v>0</v>
      </c>
      <c r="EN23" s="405" t="b">
        <f>'CONFRONTO DATI STATICI'!BI58</f>
        <v>0</v>
      </c>
      <c r="EO23" s="622"/>
      <c r="EP23" s="624"/>
      <c r="EQ23" s="415" t="str">
        <f>'CONFRONTO DATI STATICI'!BK58</f>
        <v>Trave 22</v>
      </c>
      <c r="ER23" s="413">
        <f>'CONFRONTO DATI STATICI'!BL58</f>
        <v>6.2E-2</v>
      </c>
      <c r="ES23" s="407">
        <f>'CONFRONTO DATI STATICI'!BM58</f>
        <v>8.7999999999999995E-2</v>
      </c>
      <c r="ET23" s="413">
        <f>'CONFRONTO DATI STATICI'!BN58</f>
        <v>6.3E-2</v>
      </c>
      <c r="EU23" s="404">
        <f>'CONFRONTO DATI STATICI'!BO58</f>
        <v>9.1999999999999998E-3</v>
      </c>
      <c r="EV23" s="401">
        <f>'CONFRONTO DATI STATICI'!BP58</f>
        <v>9.5999999999999992E-3</v>
      </c>
      <c r="EW23" s="407">
        <f>'CONFRONTO DATI STATICI'!BQ58</f>
        <v>0.11666666666666667</v>
      </c>
      <c r="EX23" s="411" t="b">
        <f>'CONFRONTO DATI STATICI'!BR58</f>
        <v>1</v>
      </c>
      <c r="EY23" s="407">
        <f>'CONFRONTO DATI STATICI'!BS58</f>
        <v>6.6665679038682294E-3</v>
      </c>
      <c r="EZ23" s="409" t="b">
        <f>'CONFRONTO DATI STATICI'!BT58</f>
        <v>0</v>
      </c>
      <c r="FA23" s="405" t="b">
        <f>'CONFRONTO DATI STATICI'!BU58</f>
        <v>0</v>
      </c>
    </row>
  </sheetData>
  <mergeCells count="24">
    <mergeCell ref="EP2:EP23"/>
    <mergeCell ref="DC2:DC23"/>
    <mergeCell ref="DO2:DO23"/>
    <mergeCell ref="DP2:DP23"/>
    <mergeCell ref="EB2:EB23"/>
    <mergeCell ref="EC2:EC23"/>
    <mergeCell ref="EO2:EO23"/>
    <mergeCell ref="DB2:DB23"/>
    <mergeCell ref="AB2:AB23"/>
    <mergeCell ref="AN2:AN23"/>
    <mergeCell ref="AO2:AO23"/>
    <mergeCell ref="BA2:BA23"/>
    <mergeCell ref="BB2:BB23"/>
    <mergeCell ref="BN2:BN23"/>
    <mergeCell ref="BO2:BO23"/>
    <mergeCell ref="CB2:CB23"/>
    <mergeCell ref="CC2:CC23"/>
    <mergeCell ref="CO2:CO23"/>
    <mergeCell ref="CP2:CP23"/>
    <mergeCell ref="B2:B23"/>
    <mergeCell ref="A2:A23"/>
    <mergeCell ref="N2:N23"/>
    <mergeCell ref="O2:O23"/>
    <mergeCell ref="AA2:AA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baseColWidth="10" defaultColWidth="8.83203125" defaultRowHeight="15" x14ac:dyDescent="0.2"/>
  <sheetData>
    <row r="1" spans="1:99" x14ac:dyDescent="0.2">
      <c r="BG1" s="567" t="s">
        <v>1124</v>
      </c>
      <c r="BH1" s="567"/>
      <c r="BI1" s="567"/>
      <c r="BJ1" s="567"/>
      <c r="BK1" s="567"/>
      <c r="BL1" s="567"/>
      <c r="BM1" s="567"/>
      <c r="BN1" s="567"/>
      <c r="BO1" s="567"/>
      <c r="BP1" s="567"/>
      <c r="BQ1" s="567"/>
      <c r="BR1" s="567"/>
      <c r="BS1" s="567"/>
      <c r="BT1" s="567"/>
      <c r="BU1" s="567"/>
      <c r="BV1" s="567"/>
      <c r="BW1" s="567"/>
      <c r="BX1" s="567"/>
      <c r="BY1" s="567"/>
      <c r="BZ1" s="567"/>
      <c r="CA1" s="567"/>
      <c r="CB1" s="567"/>
      <c r="CC1" s="567"/>
      <c r="CD1" s="567"/>
      <c r="CE1" s="567"/>
      <c r="CF1" s="567"/>
      <c r="CG1" s="567"/>
      <c r="CH1" s="567"/>
      <c r="CI1" s="567"/>
      <c r="CJ1" s="567"/>
      <c r="CK1" s="567"/>
      <c r="CL1" s="567"/>
      <c r="CM1" s="567"/>
      <c r="CN1" s="567"/>
      <c r="CO1" s="567"/>
      <c r="CP1" s="567"/>
      <c r="CQ1" s="567"/>
      <c r="CR1" s="567"/>
      <c r="CS1" s="567"/>
      <c r="CT1" s="567"/>
      <c r="CU1" s="567"/>
    </row>
    <row r="2" spans="1:99" x14ac:dyDescent="0.2">
      <c r="A2" s="567" t="s">
        <v>1122</v>
      </c>
      <c r="B2" s="567"/>
      <c r="C2" s="567"/>
      <c r="D2" s="567"/>
      <c r="E2" s="567"/>
      <c r="F2" s="567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567"/>
      <c r="AH2" s="567"/>
      <c r="AI2" s="567"/>
      <c r="AJ2" s="567"/>
      <c r="AK2" s="567"/>
      <c r="AL2" s="567"/>
      <c r="AM2" s="567"/>
      <c r="AN2" s="567"/>
      <c r="AO2" s="567"/>
      <c r="AP2" s="567"/>
    </row>
    <row r="179" spans="1:100" x14ac:dyDescent="0.2">
      <c r="BG179" s="567" t="s">
        <v>1125</v>
      </c>
      <c r="BH179" s="567"/>
      <c r="BI179" s="567"/>
      <c r="BJ179" s="567"/>
      <c r="BK179" s="567"/>
      <c r="BL179" s="567"/>
      <c r="BM179" s="567"/>
      <c r="BN179" s="567"/>
      <c r="BO179" s="567"/>
      <c r="BP179" s="567"/>
      <c r="BQ179" s="567"/>
      <c r="BR179" s="567"/>
      <c r="BS179" s="567"/>
      <c r="BT179" s="567"/>
      <c r="BU179" s="567"/>
      <c r="BV179" s="567"/>
      <c r="BW179" s="567"/>
      <c r="BX179" s="567"/>
      <c r="BY179" s="567"/>
      <c r="BZ179" s="567"/>
      <c r="CA179" s="567"/>
      <c r="CB179" s="567"/>
      <c r="CC179" s="567"/>
      <c r="CD179" s="567"/>
      <c r="CE179" s="567"/>
      <c r="CF179" s="567"/>
      <c r="CG179" s="567"/>
      <c r="CH179" s="567"/>
      <c r="CI179" s="567"/>
      <c r="CJ179" s="567"/>
      <c r="CK179" s="567"/>
      <c r="CL179" s="567"/>
      <c r="CM179" s="567"/>
      <c r="CN179" s="567"/>
      <c r="CO179" s="567"/>
      <c r="CP179" s="567"/>
      <c r="CQ179" s="567"/>
      <c r="CR179" s="567"/>
      <c r="CS179" s="567"/>
      <c r="CT179" s="567"/>
      <c r="CU179" s="567"/>
      <c r="CV179" s="567"/>
    </row>
    <row r="185" spans="1:100" x14ac:dyDescent="0.2">
      <c r="A185" s="567" t="s">
        <v>1123</v>
      </c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7"/>
      <c r="AH185" s="567"/>
      <c r="AI185" s="567"/>
      <c r="AJ185" s="567"/>
      <c r="AK185" s="567"/>
      <c r="AL185" s="567"/>
      <c r="AM185" s="567"/>
      <c r="AN185" s="567"/>
      <c r="AO185" s="567"/>
      <c r="AP185" s="567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Soletta </vt:lpstr>
      <vt:lpstr>Sollecitazioni Trave SAP</vt:lpstr>
      <vt:lpstr>Sollecitazioni Soletta SAP</vt:lpstr>
      <vt:lpstr>Calcolo domanda-capacità</vt:lpstr>
      <vt:lpstr>D-C TRAVERSI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2023-12-12T09:28:18Z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