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budaf\OneDrive - Politecnico di Milano\Desktop\MMPE\Lab7 - Cineca\"/>
    </mc:Choice>
  </mc:AlternateContent>
  <xr:revisionPtr revIDLastSave="0" documentId="13_ncr:1_{E9A1CFFC-B8C4-4727-99D8-43AEC3508C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P6" i="1"/>
  <c r="E8" i="1"/>
  <c r="P5" i="1" s="1"/>
  <c r="L8" i="1"/>
  <c r="L6" i="1"/>
  <c r="E6" i="1"/>
</calcChain>
</file>

<file path=xl/sharedStrings.xml><?xml version="1.0" encoding="utf-8"?>
<sst xmlns="http://schemas.openxmlformats.org/spreadsheetml/2006/main" count="42" uniqueCount="13">
  <si>
    <t>Atomo</t>
  </si>
  <si>
    <t>Magnetic shielding</t>
  </si>
  <si>
    <t xml:space="preserve">Atomo Isotropico </t>
  </si>
  <si>
    <t>Si</t>
  </si>
  <si>
    <t>C</t>
  </si>
  <si>
    <t>H</t>
  </si>
  <si>
    <t>Numero</t>
  </si>
  <si>
    <t>O</t>
  </si>
  <si>
    <t>Chemical Shift</t>
  </si>
  <si>
    <t>Average H</t>
  </si>
  <si>
    <t>Average C</t>
  </si>
  <si>
    <t>Sperimental Value</t>
  </si>
  <si>
    <t>58?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</si>
</sst>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e" xfId="0" builtinId="0"/>
  </cellStyles>
  <dxfs count="4">
    <dxf>
      <numFmt numFmtId="164" formatCode="0.000E+00"/>
    </dxf>
    <dxf>
      <numFmt numFmtId="164" formatCode="0.000E+00"/>
    </dxf>
    <dxf>
      <numFmt numFmtId="164" formatCode="0.000E+00"/>
    </dxf>
    <dxf>
      <numFmt numFmtId="164" formatCode="0.0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0</xdr:row>
      <xdr:rowOff>68580</xdr:rowOff>
    </xdr:from>
    <xdr:to>
      <xdr:col>3</xdr:col>
      <xdr:colOff>289560</xdr:colOff>
      <xdr:row>2</xdr:row>
      <xdr:rowOff>38100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C4DF650F-D717-A38F-F0EF-E01BD61EC403}"/>
            </a:ext>
          </a:extLst>
        </xdr:cNvPr>
        <xdr:cNvSpPr txBox="1"/>
      </xdr:nvSpPr>
      <xdr:spPr>
        <a:xfrm>
          <a:off x="106680" y="68580"/>
          <a:ext cx="2011680" cy="335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TMS</a:t>
          </a:r>
        </a:p>
      </xdr:txBody>
    </xdr:sp>
    <xdr:clientData/>
  </xdr:twoCellAnchor>
  <xdr:twoCellAnchor>
    <xdr:from>
      <xdr:col>6</xdr:col>
      <xdr:colOff>304800</xdr:colOff>
      <xdr:row>0</xdr:row>
      <xdr:rowOff>68580</xdr:rowOff>
    </xdr:from>
    <xdr:to>
      <xdr:col>10</xdr:col>
      <xdr:colOff>571500</xdr:colOff>
      <xdr:row>2</xdr:row>
      <xdr:rowOff>7620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799957C1-AA37-9C5B-9E1D-F5602578B1F3}"/>
            </a:ext>
          </a:extLst>
        </xdr:cNvPr>
        <xdr:cNvSpPr txBox="1"/>
      </xdr:nvSpPr>
      <xdr:spPr>
        <a:xfrm>
          <a:off x="4526280" y="68580"/>
          <a:ext cx="337566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Etere dimetilico (DME)</a:t>
          </a:r>
        </a:p>
      </xdr:txBody>
    </xdr:sp>
    <xdr:clientData/>
  </xdr:twoCellAnchor>
  <xdr:twoCellAnchor>
    <xdr:from>
      <xdr:col>13</xdr:col>
      <xdr:colOff>7620</xdr:colOff>
      <xdr:row>0</xdr:row>
      <xdr:rowOff>38100</xdr:rowOff>
    </xdr:from>
    <xdr:to>
      <xdr:col>17</xdr:col>
      <xdr:colOff>76200</xdr:colOff>
      <xdr:row>2</xdr:row>
      <xdr:rowOff>0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1F57C045-1273-6FFC-C9B1-A59C4A0790BA}"/>
            </a:ext>
          </a:extLst>
        </xdr:cNvPr>
        <xdr:cNvSpPr txBox="1"/>
      </xdr:nvSpPr>
      <xdr:spPr>
        <a:xfrm>
          <a:off x="9364980" y="38100"/>
          <a:ext cx="2628900" cy="327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Chemical shift</a:t>
          </a:r>
        </a:p>
        <a:p>
          <a:endParaRPr lang="en-US" sz="16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F35AE9-5E6C-472E-A10E-79202EC1E185}" name="Tabella1" displayName="Tabella1" ref="A4:C21" totalsRowShown="0">
  <autoFilter ref="A4:C21" xr:uid="{4AF35AE9-5E6C-472E-A10E-79202EC1E185}"/>
  <tableColumns count="3">
    <tableColumn id="3" xr3:uid="{8F830030-8358-4E29-A74E-A832D9CA1654}" name="Numero"/>
    <tableColumn id="1" xr3:uid="{AB740079-B593-4A07-BDE7-8BF49D676181}" name="Atomo Isotropico "/>
    <tableColumn id="2" xr3:uid="{915E2A90-9454-4043-99AE-5D01BC18DE9C}" name="Magnetic shielding" dataDxfId="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9312C5-C943-4AA1-BB42-11E24F1B1CF7}" name="Tabella2" displayName="Tabella2" ref="H4:J13" totalsRowShown="0">
  <autoFilter ref="H4:J13" xr:uid="{439312C5-C943-4AA1-BB42-11E24F1B1CF7}"/>
  <tableColumns count="3">
    <tableColumn id="1" xr3:uid="{47C566A4-AEBE-415A-9B90-E7FDAC728B15}" name="Numero"/>
    <tableColumn id="2" xr3:uid="{5AD326D6-62D7-4187-9AF0-DC0A073CCAC1}" name="Atomo Isotropico "/>
    <tableColumn id="3" xr3:uid="{A39537DF-FFF0-4B12-B76D-C00AAF7C0567}" name="Magnetic shielding" dataDxfId="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59A444-2EE8-470C-A486-0D45E49EDD4C}" name="Tabella3" displayName="Tabella3" ref="O4:Q6" totalsRowShown="0">
  <autoFilter ref="O4:Q6" xr:uid="{6759A444-2EE8-470C-A486-0D45E49EDD4C}"/>
  <tableColumns count="3">
    <tableColumn id="1" xr3:uid="{D635839C-B6A5-43BB-93C2-CF935324B9FD}" name="Atomo"/>
    <tableColumn id="2" xr3:uid="{2B5D9D9C-8C46-41CC-9BAE-7E2A117B9E32}" name="Chemical Shift" dataDxfId="1">
      <calculatedColumnFormula>E8-L8</calculatedColumnFormula>
    </tableColumn>
    <tableColumn id="3" xr3:uid="{5BC2E6AE-F9AC-4B8C-A764-87A121DFD298}" name="Sperimental Value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Q21"/>
  <sheetViews>
    <sheetView tabSelected="1" topLeftCell="A3" workbookViewId="0">
      <selection activeCell="O16" sqref="O16"/>
    </sheetView>
  </sheetViews>
  <sheetFormatPr defaultRowHeight="14.4" x14ac:dyDescent="0.3"/>
  <cols>
    <col min="1" max="1" width="13" customWidth="1"/>
    <col min="2" max="2" width="10.6640625" customWidth="1"/>
    <col min="3" max="3" width="15.88671875" customWidth="1"/>
    <col min="5" max="5" width="9.44140625" bestFit="1" customWidth="1"/>
    <col min="6" max="6" width="10.6640625" customWidth="1"/>
    <col min="7" max="7" width="14.5546875" customWidth="1"/>
    <col min="8" max="8" width="13" customWidth="1"/>
    <col min="9" max="9" width="10.88671875" customWidth="1"/>
    <col min="10" max="10" width="16.44140625" customWidth="1"/>
    <col min="12" max="12" width="9.44140625" bestFit="1" customWidth="1"/>
    <col min="13" max="14" width="10.6640625" customWidth="1"/>
    <col min="16" max="16" width="15.44140625" customWidth="1"/>
    <col min="17" max="17" width="13" customWidth="1"/>
  </cols>
  <sheetData>
    <row r="4" spans="1:17" x14ac:dyDescent="0.3">
      <c r="A4" t="s">
        <v>6</v>
      </c>
      <c r="B4" t="s">
        <v>2</v>
      </c>
      <c r="C4" s="1" t="s">
        <v>1</v>
      </c>
      <c r="H4" t="s">
        <v>6</v>
      </c>
      <c r="I4" t="s">
        <v>2</v>
      </c>
      <c r="J4" s="1" t="s">
        <v>1</v>
      </c>
      <c r="O4" t="s">
        <v>0</v>
      </c>
      <c r="P4" t="s">
        <v>8</v>
      </c>
      <c r="Q4" s="1" t="s">
        <v>11</v>
      </c>
    </row>
    <row r="5" spans="1:17" x14ac:dyDescent="0.3">
      <c r="A5">
        <v>1</v>
      </c>
      <c r="B5" t="s">
        <v>3</v>
      </c>
      <c r="C5" s="1">
        <v>405.97160000000002</v>
      </c>
      <c r="E5" t="s">
        <v>9</v>
      </c>
      <c r="H5">
        <v>1</v>
      </c>
      <c r="I5" t="s">
        <v>7</v>
      </c>
      <c r="J5" s="1">
        <v>323.52569999999997</v>
      </c>
      <c r="L5" t="s">
        <v>9</v>
      </c>
      <c r="O5" t="s">
        <v>4</v>
      </c>
      <c r="P5" s="1">
        <f t="shared" ref="P5" si="0">E8-L8</f>
        <v>60.077249999999992</v>
      </c>
      <c r="Q5" s="1" t="s">
        <v>12</v>
      </c>
    </row>
    <row r="6" spans="1:17" x14ac:dyDescent="0.3">
      <c r="A6">
        <v>2</v>
      </c>
      <c r="B6" t="s">
        <v>4</v>
      </c>
      <c r="C6" s="1">
        <v>192.66890000000001</v>
      </c>
      <c r="E6" s="1">
        <f>SUM(C8:C13,C15:C17,C19:C21)/12</f>
        <v>31.651933333333336</v>
      </c>
      <c r="H6">
        <v>2</v>
      </c>
      <c r="I6" t="s">
        <v>4</v>
      </c>
      <c r="J6" s="1">
        <v>132.5421</v>
      </c>
      <c r="L6" s="1">
        <f>SUM(J8:J13)/6</f>
        <v>28.337266666666665</v>
      </c>
      <c r="O6" t="s">
        <v>5</v>
      </c>
      <c r="P6" s="1">
        <f>E6-L6</f>
        <v>3.3146666666666711</v>
      </c>
      <c r="Q6" s="1">
        <f>3.242</f>
        <v>3.242</v>
      </c>
    </row>
    <row r="7" spans="1:17" x14ac:dyDescent="0.3">
      <c r="A7">
        <v>3</v>
      </c>
      <c r="B7" t="s">
        <v>4</v>
      </c>
      <c r="C7" s="1">
        <v>192.6122</v>
      </c>
      <c r="E7" t="s">
        <v>10</v>
      </c>
      <c r="H7">
        <v>3</v>
      </c>
      <c r="I7" t="s">
        <v>4</v>
      </c>
      <c r="J7" s="1">
        <v>132.57990000000001</v>
      </c>
      <c r="L7" t="s">
        <v>10</v>
      </c>
    </row>
    <row r="8" spans="1:17" x14ac:dyDescent="0.3">
      <c r="A8">
        <v>4</v>
      </c>
      <c r="B8" t="s">
        <v>5</v>
      </c>
      <c r="C8" s="1">
        <v>31.650600000000001</v>
      </c>
      <c r="E8" s="1">
        <f>SUM(C6:C7,C14,C18)/4</f>
        <v>192.63825</v>
      </c>
      <c r="H8">
        <v>4</v>
      </c>
      <c r="I8" t="s">
        <v>5</v>
      </c>
      <c r="J8" s="1">
        <v>27.9207</v>
      </c>
      <c r="L8" s="1">
        <f>SUM(J6:J7)/2</f>
        <v>132.56100000000001</v>
      </c>
    </row>
    <row r="9" spans="1:17" x14ac:dyDescent="0.3">
      <c r="A9">
        <v>5</v>
      </c>
      <c r="B9" t="s">
        <v>5</v>
      </c>
      <c r="C9" s="1">
        <v>31.6493</v>
      </c>
      <c r="H9">
        <v>5</v>
      </c>
      <c r="I9" t="s">
        <v>5</v>
      </c>
      <c r="J9" s="1">
        <v>28.5458</v>
      </c>
      <c r="P9" s="2"/>
    </row>
    <row r="10" spans="1:17" x14ac:dyDescent="0.3">
      <c r="A10">
        <v>6</v>
      </c>
      <c r="B10" t="s">
        <v>5</v>
      </c>
      <c r="C10" s="1">
        <v>31.650500000000001</v>
      </c>
      <c r="H10">
        <v>6</v>
      </c>
      <c r="I10" t="s">
        <v>5</v>
      </c>
      <c r="J10" s="1">
        <v>28.5458</v>
      </c>
    </row>
    <row r="11" spans="1:17" x14ac:dyDescent="0.3">
      <c r="A11">
        <v>7</v>
      </c>
      <c r="B11" t="s">
        <v>5</v>
      </c>
      <c r="C11" s="1">
        <v>31.655000000000001</v>
      </c>
      <c r="H11">
        <v>7</v>
      </c>
      <c r="I11" t="s">
        <v>5</v>
      </c>
      <c r="J11" s="1">
        <v>27.921500000000002</v>
      </c>
    </row>
    <row r="12" spans="1:17" x14ac:dyDescent="0.3">
      <c r="A12">
        <v>8</v>
      </c>
      <c r="B12" t="s">
        <v>5</v>
      </c>
      <c r="C12" s="1">
        <v>31.652699999999999</v>
      </c>
      <c r="H12">
        <v>8</v>
      </c>
      <c r="I12" t="s">
        <v>5</v>
      </c>
      <c r="J12" s="1">
        <v>28.544899999999998</v>
      </c>
    </row>
    <row r="13" spans="1:17" x14ac:dyDescent="0.3">
      <c r="A13">
        <v>9</v>
      </c>
      <c r="B13" t="s">
        <v>5</v>
      </c>
      <c r="C13" s="1">
        <v>31.651700000000002</v>
      </c>
      <c r="H13">
        <v>9</v>
      </c>
      <c r="I13" t="s">
        <v>5</v>
      </c>
      <c r="J13" s="1">
        <v>28.544899999999998</v>
      </c>
    </row>
    <row r="14" spans="1:17" x14ac:dyDescent="0.3">
      <c r="A14">
        <v>10</v>
      </c>
      <c r="B14" t="s">
        <v>4</v>
      </c>
      <c r="C14" s="1">
        <v>192.6438</v>
      </c>
      <c r="H14" s="1"/>
    </row>
    <row r="15" spans="1:17" x14ac:dyDescent="0.3">
      <c r="A15">
        <v>11</v>
      </c>
      <c r="B15" t="s">
        <v>5</v>
      </c>
      <c r="C15" s="1">
        <v>31.652799999999999</v>
      </c>
      <c r="H15" s="1"/>
    </row>
    <row r="16" spans="1:17" x14ac:dyDescent="0.3">
      <c r="A16">
        <v>12</v>
      </c>
      <c r="B16" t="s">
        <v>5</v>
      </c>
      <c r="C16" s="1">
        <v>31.652999999999999</v>
      </c>
      <c r="H16" s="1"/>
    </row>
    <row r="17" spans="1:8" x14ac:dyDescent="0.3">
      <c r="A17">
        <v>13</v>
      </c>
      <c r="B17" t="s">
        <v>5</v>
      </c>
      <c r="C17" s="1">
        <v>31.650400000000001</v>
      </c>
      <c r="H17" s="1"/>
    </row>
    <row r="18" spans="1:8" x14ac:dyDescent="0.3">
      <c r="A18">
        <v>14</v>
      </c>
      <c r="B18" t="s">
        <v>4</v>
      </c>
      <c r="C18" s="1">
        <v>192.62809999999999</v>
      </c>
      <c r="H18" s="1"/>
    </row>
    <row r="19" spans="1:8" x14ac:dyDescent="0.3">
      <c r="A19">
        <v>15</v>
      </c>
      <c r="B19" t="s">
        <v>5</v>
      </c>
      <c r="C19" s="1">
        <v>31.651700000000002</v>
      </c>
      <c r="H19" s="1"/>
    </row>
    <row r="20" spans="1:8" x14ac:dyDescent="0.3">
      <c r="A20">
        <v>16</v>
      </c>
      <c r="B20" t="s">
        <v>5</v>
      </c>
      <c r="C20" s="1">
        <v>31.652699999999999</v>
      </c>
      <c r="H20" s="1"/>
    </row>
    <row r="21" spans="1:8" x14ac:dyDescent="0.3">
      <c r="A21">
        <v>17</v>
      </c>
      <c r="B21" t="s">
        <v>5</v>
      </c>
      <c r="C21" s="1">
        <v>31.652799999999999</v>
      </c>
      <c r="H21" s="1"/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Buda</dc:creator>
  <cp:lastModifiedBy>Filippo Buda</cp:lastModifiedBy>
  <dcterms:created xsi:type="dcterms:W3CDTF">2015-06-05T18:19:34Z</dcterms:created>
  <dcterms:modified xsi:type="dcterms:W3CDTF">2024-06-27T14:09:13Z</dcterms:modified>
</cp:coreProperties>
</file>