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\OneDrive\Desktop\POLIMI\II ANNO\II SEMESTRE\MOLECULAR MODELING IN PROCESS ENGINEERING\Practicals\Project3\"/>
    </mc:Choice>
  </mc:AlternateContent>
  <xr:revisionPtr revIDLastSave="0" documentId="13_ncr:1_{29AB6D32-A1BD-4374-85BB-FD04CE6F1CDF}" xr6:coauthVersionLast="47" xr6:coauthVersionMax="47" xr10:uidLastSave="{00000000-0000-0000-0000-000000000000}"/>
  <bookViews>
    <workbookView xWindow="-108" yWindow="-108" windowWidth="23256" windowHeight="12456" xr2:uid="{7A20CAF0-AEAC-455A-8BA3-2B594A1823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E42" i="1" s="1"/>
  <c r="F42" i="1" s="1"/>
  <c r="D41" i="1"/>
  <c r="D40" i="1"/>
  <c r="E40" i="1" s="1"/>
  <c r="F40" i="1" s="1"/>
  <c r="D39" i="1"/>
  <c r="E39" i="1" s="1"/>
  <c r="F39" i="1" s="1"/>
  <c r="D38" i="1"/>
  <c r="E38" i="1" s="1"/>
  <c r="F38" i="1" s="1"/>
  <c r="D32" i="1"/>
  <c r="E32" i="1" s="1"/>
  <c r="F32" i="1" s="1"/>
  <c r="D37" i="1"/>
  <c r="E37" i="1" s="1"/>
  <c r="F37" i="1" s="1"/>
  <c r="D36" i="1"/>
  <c r="D35" i="1"/>
  <c r="E35" i="1" s="1"/>
  <c r="F35" i="1" s="1"/>
  <c r="K35" i="1" s="1"/>
  <c r="D34" i="1"/>
  <c r="E34" i="1" s="1"/>
  <c r="F34" i="1" s="1"/>
  <c r="K34" i="1" s="1"/>
  <c r="D33" i="1"/>
  <c r="E33" i="1" s="1"/>
  <c r="F33" i="1" s="1"/>
  <c r="K33" i="1" s="1"/>
  <c r="D31" i="1"/>
  <c r="E31" i="1" s="1"/>
  <c r="F31" i="1" s="1"/>
  <c r="K31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I2" i="1"/>
  <c r="F3" i="1"/>
  <c r="K3" i="1" s="1"/>
  <c r="F14" i="1"/>
  <c r="K14" i="1" s="1"/>
  <c r="F15" i="1"/>
  <c r="K15" i="1" s="1"/>
  <c r="F16" i="1"/>
  <c r="K16" i="1" s="1"/>
  <c r="F17" i="1"/>
  <c r="K17" i="1" s="1"/>
  <c r="F18" i="1"/>
  <c r="K18" i="1" s="1"/>
  <c r="F26" i="1"/>
  <c r="K26" i="1" s="1"/>
  <c r="F27" i="1"/>
  <c r="K27" i="1" s="1"/>
  <c r="E3" i="1"/>
  <c r="E4" i="1"/>
  <c r="F4" i="1" s="1"/>
  <c r="K4" i="1" s="1"/>
  <c r="E5" i="1"/>
  <c r="F5" i="1" s="1"/>
  <c r="K5" i="1" s="1"/>
  <c r="E6" i="1"/>
  <c r="F6" i="1" s="1"/>
  <c r="K6" i="1" s="1"/>
  <c r="E7" i="1"/>
  <c r="F7" i="1" s="1"/>
  <c r="K7" i="1" s="1"/>
  <c r="E8" i="1"/>
  <c r="F8" i="1" s="1"/>
  <c r="K8" i="1" s="1"/>
  <c r="E9" i="1"/>
  <c r="F9" i="1" s="1"/>
  <c r="K9" i="1" s="1"/>
  <c r="E10" i="1"/>
  <c r="F10" i="1" s="1"/>
  <c r="K10" i="1" s="1"/>
  <c r="E11" i="1"/>
  <c r="F11" i="1" s="1"/>
  <c r="K11" i="1" s="1"/>
  <c r="E12" i="1"/>
  <c r="F12" i="1" s="1"/>
  <c r="K12" i="1" s="1"/>
  <c r="E13" i="1"/>
  <c r="F13" i="1" s="1"/>
  <c r="K13" i="1" s="1"/>
  <c r="E14" i="1"/>
  <c r="E15" i="1"/>
  <c r="E16" i="1"/>
  <c r="E17" i="1"/>
  <c r="E18" i="1"/>
  <c r="E19" i="1"/>
  <c r="F19" i="1" s="1"/>
  <c r="K19" i="1" s="1"/>
  <c r="E20" i="1"/>
  <c r="F20" i="1" s="1"/>
  <c r="K20" i="1" s="1"/>
  <c r="E21" i="1"/>
  <c r="F21" i="1" s="1"/>
  <c r="K21" i="1" s="1"/>
  <c r="E22" i="1"/>
  <c r="F22" i="1" s="1"/>
  <c r="K22" i="1" s="1"/>
  <c r="E23" i="1"/>
  <c r="F23" i="1" s="1"/>
  <c r="K23" i="1" s="1"/>
  <c r="E24" i="1"/>
  <c r="F24" i="1" s="1"/>
  <c r="K24" i="1" s="1"/>
  <c r="E25" i="1"/>
  <c r="F25" i="1" s="1"/>
  <c r="K25" i="1" s="1"/>
  <c r="E26" i="1"/>
  <c r="E27" i="1"/>
  <c r="E28" i="1"/>
  <c r="F28" i="1" s="1"/>
  <c r="K28" i="1" s="1"/>
  <c r="E29" i="1"/>
  <c r="F29" i="1" s="1"/>
  <c r="K29" i="1" s="1"/>
  <c r="E30" i="1"/>
  <c r="F30" i="1" s="1"/>
  <c r="K30" i="1" s="1"/>
  <c r="E36" i="1"/>
  <c r="F36" i="1" s="1"/>
  <c r="K36" i="1" s="1"/>
  <c r="E41" i="1"/>
  <c r="F41" i="1" s="1"/>
  <c r="K41" i="1" s="1"/>
  <c r="E2" i="1"/>
  <c r="F2" i="1" s="1"/>
  <c r="K2" i="1" s="1"/>
  <c r="K32" i="1" l="1"/>
  <c r="K37" i="1"/>
  <c r="K38" i="1"/>
  <c r="K39" i="1"/>
  <c r="K40" i="1"/>
  <c r="K42" i="1"/>
</calcChain>
</file>

<file path=xl/sharedStrings.xml><?xml version="1.0" encoding="utf-8"?>
<sst xmlns="http://schemas.openxmlformats.org/spreadsheetml/2006/main" count="6" uniqueCount="6">
  <si>
    <t>N</t>
  </si>
  <si>
    <t>SCF [Hartree]</t>
  </si>
  <si>
    <t>SCF [kcal/mol]</t>
  </si>
  <si>
    <t>Zero-Point  Correction</t>
  </si>
  <si>
    <t>Energia Totale [kcal/mol]</t>
  </si>
  <si>
    <t>d [Å]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</si>
</sst>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Foglio1!$K$1</c:f>
              <c:strCache>
                <c:ptCount val="1"/>
                <c:pt idx="0">
                  <c:v>Energia Totale [kcal/mol]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Foglio1!$C$2:$C$42</c:f>
              <c:numCache>
                <c:formatCode>General</c:formatCode>
                <c:ptCount val="41"/>
                <c:pt idx="0">
                  <c:v>0.5</c:v>
                </c:pt>
                <c:pt idx="1">
                  <c:v>0.52500000000000002</c:v>
                </c:pt>
                <c:pt idx="2">
                  <c:v>0.55000000000000004</c:v>
                </c:pt>
                <c:pt idx="3">
                  <c:v>0.57499999999999996</c:v>
                </c:pt>
                <c:pt idx="4">
                  <c:v>0.6</c:v>
                </c:pt>
                <c:pt idx="5">
                  <c:v>0.625</c:v>
                </c:pt>
                <c:pt idx="6">
                  <c:v>0.65</c:v>
                </c:pt>
                <c:pt idx="7">
                  <c:v>0.67500000000000004</c:v>
                </c:pt>
                <c:pt idx="8">
                  <c:v>0.7</c:v>
                </c:pt>
                <c:pt idx="9">
                  <c:v>0.72499999999999998</c:v>
                </c:pt>
                <c:pt idx="10">
                  <c:v>0.75</c:v>
                </c:pt>
                <c:pt idx="11">
                  <c:v>0.77500000000000002</c:v>
                </c:pt>
                <c:pt idx="12">
                  <c:v>0.8</c:v>
                </c:pt>
                <c:pt idx="13">
                  <c:v>0.82499999999999996</c:v>
                </c:pt>
                <c:pt idx="14">
                  <c:v>0.85</c:v>
                </c:pt>
                <c:pt idx="15">
                  <c:v>0.875</c:v>
                </c:pt>
                <c:pt idx="16">
                  <c:v>0.9</c:v>
                </c:pt>
                <c:pt idx="17">
                  <c:v>0.92500000000000004</c:v>
                </c:pt>
                <c:pt idx="18">
                  <c:v>0.95</c:v>
                </c:pt>
                <c:pt idx="19">
                  <c:v>0.97499999999999998</c:v>
                </c:pt>
                <c:pt idx="20" formatCode="#,##0.000">
                  <c:v>1</c:v>
                </c:pt>
                <c:pt idx="21" formatCode="#,##0.000">
                  <c:v>1.0249999999999999</c:v>
                </c:pt>
                <c:pt idx="22" formatCode="#,##0.000">
                  <c:v>1.05</c:v>
                </c:pt>
                <c:pt idx="23" formatCode="#,##0.000">
                  <c:v>1.075</c:v>
                </c:pt>
                <c:pt idx="24" formatCode="#,##0.000">
                  <c:v>1.0999999999999999</c:v>
                </c:pt>
                <c:pt idx="25" formatCode="#,##0.000">
                  <c:v>1.1249999999999998</c:v>
                </c:pt>
                <c:pt idx="26" formatCode="#,##0.000">
                  <c:v>1.1499999999999997</c:v>
                </c:pt>
                <c:pt idx="27" formatCode="#,##0.000">
                  <c:v>1.1749999999999996</c:v>
                </c:pt>
                <c:pt idx="28" formatCode="#,##0.000">
                  <c:v>1.1999999999999995</c:v>
                </c:pt>
                <c:pt idx="29" formatCode="#,##0.000">
                  <c:v>1.2249999999999994</c:v>
                </c:pt>
                <c:pt idx="30" formatCode="#,##0.000">
                  <c:v>1.2499999999999993</c:v>
                </c:pt>
                <c:pt idx="31" formatCode="#,##0.000">
                  <c:v>1.2749999999999992</c:v>
                </c:pt>
                <c:pt idx="32" formatCode="#,##0.000">
                  <c:v>1.2999999999999992</c:v>
                </c:pt>
                <c:pt idx="33" formatCode="#,##0.000">
                  <c:v>1.3249999999999991</c:v>
                </c:pt>
                <c:pt idx="34" formatCode="#,##0.000">
                  <c:v>1.349999999999999</c:v>
                </c:pt>
                <c:pt idx="35" formatCode="#,##0.000">
                  <c:v>1.3749999999999989</c:v>
                </c:pt>
                <c:pt idx="36" formatCode="#,##0.000">
                  <c:v>1.3999999999999988</c:v>
                </c:pt>
                <c:pt idx="37" formatCode="#,##0.000">
                  <c:v>1.4249999999999987</c:v>
                </c:pt>
                <c:pt idx="38" formatCode="#,##0.000">
                  <c:v>1.4499999999999986</c:v>
                </c:pt>
                <c:pt idx="39" formatCode="#,##0.000">
                  <c:v>1.4749999999999985</c:v>
                </c:pt>
                <c:pt idx="40" formatCode="#,##0.000">
                  <c:v>1.4999999999999984</c:v>
                </c:pt>
              </c:numCache>
            </c:numRef>
          </c:xVal>
          <c:yVal>
            <c:numRef>
              <c:f>Foglio1!$K$2:$K$42</c:f>
              <c:numCache>
                <c:formatCode>General</c:formatCode>
                <c:ptCount val="41"/>
                <c:pt idx="0">
                  <c:v>-648.10019749999992</c:v>
                </c:pt>
                <c:pt idx="1">
                  <c:v>-660.68784749999986</c:v>
                </c:pt>
                <c:pt idx="2">
                  <c:v>-670.72157249999998</c:v>
                </c:pt>
                <c:pt idx="3">
                  <c:v>-678.5778724999999</c:v>
                </c:pt>
                <c:pt idx="4">
                  <c:v>-684.57677249999995</c:v>
                </c:pt>
                <c:pt idx="5">
                  <c:v>-688.98182249999991</c:v>
                </c:pt>
                <c:pt idx="6">
                  <c:v>-692.02519749999999</c:v>
                </c:pt>
                <c:pt idx="7">
                  <c:v>-693.89514749999989</c:v>
                </c:pt>
                <c:pt idx="8">
                  <c:v>-694.75482250000005</c:v>
                </c:pt>
                <c:pt idx="9">
                  <c:v>-694.74854749999997</c:v>
                </c:pt>
                <c:pt idx="10">
                  <c:v>-694.0018225</c:v>
                </c:pt>
                <c:pt idx="11">
                  <c:v>-692.61504749999995</c:v>
                </c:pt>
                <c:pt idx="12">
                  <c:v>-690.67607249999992</c:v>
                </c:pt>
                <c:pt idx="13">
                  <c:v>-688.26647249999996</c:v>
                </c:pt>
                <c:pt idx="14">
                  <c:v>-685.44272250000006</c:v>
                </c:pt>
                <c:pt idx="15">
                  <c:v>-682.26757250000003</c:v>
                </c:pt>
                <c:pt idx="16">
                  <c:v>-678.79122249999989</c:v>
                </c:pt>
                <c:pt idx="17">
                  <c:v>-675.05759750000004</c:v>
                </c:pt>
                <c:pt idx="18">
                  <c:v>-671.09179749999987</c:v>
                </c:pt>
                <c:pt idx="19">
                  <c:v>-666.93147249999993</c:v>
                </c:pt>
                <c:pt idx="20">
                  <c:v>-662.60172249999994</c:v>
                </c:pt>
                <c:pt idx="21">
                  <c:v>-658.12764749999997</c:v>
                </c:pt>
                <c:pt idx="22">
                  <c:v>-653.53434749999997</c:v>
                </c:pt>
                <c:pt idx="23">
                  <c:v>-648.83437249999997</c:v>
                </c:pt>
                <c:pt idx="24">
                  <c:v>-644.04654749999997</c:v>
                </c:pt>
                <c:pt idx="25">
                  <c:v>-639.18969749999997</c:v>
                </c:pt>
                <c:pt idx="26">
                  <c:v>-634.27009750000002</c:v>
                </c:pt>
                <c:pt idx="27">
                  <c:v>-629.31284749999998</c:v>
                </c:pt>
                <c:pt idx="28">
                  <c:v>-624.32422249999991</c:v>
                </c:pt>
                <c:pt idx="29">
                  <c:v>-619.3104975</c:v>
                </c:pt>
                <c:pt idx="30">
                  <c:v>-614.28422249999994</c:v>
                </c:pt>
                <c:pt idx="31">
                  <c:v>-609.26422249999996</c:v>
                </c:pt>
                <c:pt idx="32">
                  <c:v>-604.24422249999998</c:v>
                </c:pt>
                <c:pt idx="33">
                  <c:v>-599.24304749999999</c:v>
                </c:pt>
                <c:pt idx="34">
                  <c:v>-594.26069749999999</c:v>
                </c:pt>
                <c:pt idx="35">
                  <c:v>-589.30972249999991</c:v>
                </c:pt>
                <c:pt idx="36">
                  <c:v>-584.39639749999992</c:v>
                </c:pt>
                <c:pt idx="37">
                  <c:v>-579.52072250000003</c:v>
                </c:pt>
                <c:pt idx="38">
                  <c:v>-574.69524749999994</c:v>
                </c:pt>
                <c:pt idx="39">
                  <c:v>-569.91369750000001</c:v>
                </c:pt>
                <c:pt idx="40">
                  <c:v>-565.18862249999995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A-4416-93F3-5FC60902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36672"/>
        <c:axId val="1569837632"/>
      </c:scatterChart>
      <c:valAx>
        <c:axId val="156983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837632"/>
        <c:crosses val="autoZero"/>
        <c:crossBetween val="midCat"/>
      </c:valAx>
      <c:valAx>
        <c:axId val="15698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83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2</xdr:row>
      <xdr:rowOff>38100</xdr:rowOff>
    </xdr:from>
    <xdr:to>
      <xdr:col>19</xdr:col>
      <xdr:colOff>594360</xdr:colOff>
      <xdr:row>23</xdr:row>
      <xdr:rowOff>53340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B2712-0D73-537B-99AB-EEFEF0420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9AFE-E4C8-4663-ADE7-B5F136922A73}">
  <dimension ref="B1:K42"/>
  <sheetViews>
    <sheetView tabSelected="1" workbookViewId="0">
      <selection activeCell="K1" activeCellId="1" sqref="C1:C1048576 K1:K1048576"/>
    </sheetView>
  </sheetViews>
  <sheetFormatPr defaultRowHeight="14.4" x14ac:dyDescent="0.3"/>
  <cols>
    <col min="2" max="2" width="3.6640625" bestFit="1" customWidth="1"/>
    <col min="3" max="3" width="11.109375" bestFit="1" customWidth="1"/>
    <col min="4" max="4" width="11.88671875" bestFit="1" customWidth="1"/>
    <col min="5" max="6" width="12.6640625" bestFit="1" customWidth="1"/>
    <col min="9" max="9" width="10" bestFit="1" customWidth="1"/>
    <col min="11" max="11" width="20.88671875" bestFit="1" customWidth="1"/>
  </cols>
  <sheetData>
    <row r="1" spans="2:11" x14ac:dyDescent="0.3">
      <c r="B1" s="2" t="s">
        <v>0</v>
      </c>
      <c r="C1" s="7" t="s">
        <v>5</v>
      </c>
      <c r="D1" s="2"/>
      <c r="E1" s="2" t="s">
        <v>1</v>
      </c>
      <c r="F1" s="7" t="s">
        <v>2</v>
      </c>
      <c r="H1" s="6" t="s">
        <v>3</v>
      </c>
      <c r="I1" s="3"/>
      <c r="K1" t="s">
        <v>4</v>
      </c>
    </row>
    <row r="2" spans="2:11" ht="15" thickBot="1" x14ac:dyDescent="0.35">
      <c r="B2">
        <v>1</v>
      </c>
      <c r="C2">
        <v>0.5</v>
      </c>
      <c r="D2" s="1">
        <v>-104300</v>
      </c>
      <c r="E2">
        <f>D2/100000</f>
        <v>-1.0429999999999999</v>
      </c>
      <c r="F2">
        <f>E2*627.5</f>
        <v>-654.48249999999996</v>
      </c>
      <c r="H2" s="4">
        <v>1.0170999999999999E-2</v>
      </c>
      <c r="I2" s="5">
        <f>H2*627.5</f>
        <v>6.3823024999999998</v>
      </c>
      <c r="K2">
        <f>F2+$I$2</f>
        <v>-648.10019749999992</v>
      </c>
    </row>
    <row r="3" spans="2:11" x14ac:dyDescent="0.3">
      <c r="B3">
        <v>2</v>
      </c>
      <c r="C3">
        <v>0.52500000000000002</v>
      </c>
      <c r="D3" s="1">
        <v>-106306</v>
      </c>
      <c r="E3">
        <f t="shared" ref="E3:E42" si="0">D3/100000</f>
        <v>-1.0630599999999999</v>
      </c>
      <c r="F3">
        <f t="shared" ref="F3:F42" si="1">E3*627.5</f>
        <v>-667.0701499999999</v>
      </c>
      <c r="K3">
        <f>F3+$I$2</f>
        <v>-660.68784749999986</v>
      </c>
    </row>
    <row r="4" spans="2:11" x14ac:dyDescent="0.3">
      <c r="B4">
        <v>3</v>
      </c>
      <c r="C4">
        <v>0.55000000000000004</v>
      </c>
      <c r="D4" s="1">
        <v>-107905</v>
      </c>
      <c r="E4">
        <f t="shared" si="0"/>
        <v>-1.0790500000000001</v>
      </c>
      <c r="F4">
        <f t="shared" si="1"/>
        <v>-677.10387500000002</v>
      </c>
      <c r="K4">
        <f t="shared" ref="K4:K42" si="2">F4+$I$2</f>
        <v>-670.72157249999998</v>
      </c>
    </row>
    <row r="5" spans="2:11" x14ac:dyDescent="0.3">
      <c r="B5">
        <v>4</v>
      </c>
      <c r="C5">
        <v>0.57499999999999996</v>
      </c>
      <c r="D5" s="1">
        <v>-109157</v>
      </c>
      <c r="E5">
        <f t="shared" si="0"/>
        <v>-1.0915699999999999</v>
      </c>
      <c r="F5">
        <f t="shared" si="1"/>
        <v>-684.96017499999994</v>
      </c>
      <c r="K5">
        <f t="shared" si="2"/>
        <v>-678.5778724999999</v>
      </c>
    </row>
    <row r="6" spans="2:11" x14ac:dyDescent="0.3">
      <c r="B6">
        <v>5</v>
      </c>
      <c r="C6">
        <v>0.6</v>
      </c>
      <c r="D6" s="1">
        <v>-110113</v>
      </c>
      <c r="E6">
        <f t="shared" si="0"/>
        <v>-1.1011299999999999</v>
      </c>
      <c r="F6">
        <f t="shared" si="1"/>
        <v>-690.95907499999998</v>
      </c>
      <c r="K6">
        <f t="shared" si="2"/>
        <v>-684.57677249999995</v>
      </c>
    </row>
    <row r="7" spans="2:11" x14ac:dyDescent="0.3">
      <c r="B7">
        <v>6</v>
      </c>
      <c r="C7">
        <v>0.625</v>
      </c>
      <c r="D7" s="1">
        <v>-110815</v>
      </c>
      <c r="E7">
        <f t="shared" si="0"/>
        <v>-1.10815</v>
      </c>
      <c r="F7">
        <f t="shared" si="1"/>
        <v>-695.36412499999994</v>
      </c>
      <c r="K7">
        <f t="shared" si="2"/>
        <v>-688.98182249999991</v>
      </c>
    </row>
    <row r="8" spans="2:11" x14ac:dyDescent="0.3">
      <c r="B8">
        <v>7</v>
      </c>
      <c r="C8">
        <v>0.65</v>
      </c>
      <c r="D8" s="1">
        <v>-111300</v>
      </c>
      <c r="E8">
        <f t="shared" si="0"/>
        <v>-1.113</v>
      </c>
      <c r="F8">
        <f t="shared" si="1"/>
        <v>-698.40750000000003</v>
      </c>
      <c r="K8">
        <f t="shared" si="2"/>
        <v>-692.02519749999999</v>
      </c>
    </row>
    <row r="9" spans="2:11" x14ac:dyDescent="0.3">
      <c r="B9">
        <v>8</v>
      </c>
      <c r="C9">
        <v>0.67500000000000004</v>
      </c>
      <c r="D9" s="1">
        <v>-111598</v>
      </c>
      <c r="E9">
        <f t="shared" si="0"/>
        <v>-1.11598</v>
      </c>
      <c r="F9">
        <f t="shared" si="1"/>
        <v>-700.27744999999993</v>
      </c>
      <c r="K9">
        <f t="shared" si="2"/>
        <v>-693.89514749999989</v>
      </c>
    </row>
    <row r="10" spans="2:11" x14ac:dyDescent="0.3">
      <c r="B10">
        <v>9</v>
      </c>
      <c r="C10">
        <v>0.7</v>
      </c>
      <c r="D10" s="1">
        <v>-111735</v>
      </c>
      <c r="E10">
        <f t="shared" si="0"/>
        <v>-1.1173500000000001</v>
      </c>
      <c r="F10">
        <f t="shared" si="1"/>
        <v>-701.13712500000008</v>
      </c>
      <c r="K10">
        <f t="shared" si="2"/>
        <v>-694.75482250000005</v>
      </c>
    </row>
    <row r="11" spans="2:11" x14ac:dyDescent="0.3">
      <c r="B11">
        <v>10</v>
      </c>
      <c r="C11">
        <v>0.72499999999999998</v>
      </c>
      <c r="D11" s="1">
        <v>-111734</v>
      </c>
      <c r="E11">
        <f t="shared" si="0"/>
        <v>-1.11734</v>
      </c>
      <c r="F11">
        <f t="shared" si="1"/>
        <v>-701.13085000000001</v>
      </c>
      <c r="K11">
        <f t="shared" si="2"/>
        <v>-694.74854749999997</v>
      </c>
    </row>
    <row r="12" spans="2:11" x14ac:dyDescent="0.3">
      <c r="B12">
        <v>11</v>
      </c>
      <c r="C12">
        <v>0.75</v>
      </c>
      <c r="D12" s="1">
        <v>-111615</v>
      </c>
      <c r="E12">
        <f t="shared" si="0"/>
        <v>-1.11615</v>
      </c>
      <c r="F12">
        <f t="shared" si="1"/>
        <v>-700.38412500000004</v>
      </c>
      <c r="K12">
        <f t="shared" si="2"/>
        <v>-694.0018225</v>
      </c>
    </row>
    <row r="13" spans="2:11" x14ac:dyDescent="0.3">
      <c r="B13">
        <v>12</v>
      </c>
      <c r="C13">
        <v>0.77500000000000002</v>
      </c>
      <c r="D13" s="1">
        <v>-111394</v>
      </c>
      <c r="E13">
        <f t="shared" si="0"/>
        <v>-1.1139399999999999</v>
      </c>
      <c r="F13">
        <f t="shared" si="1"/>
        <v>-698.99734999999998</v>
      </c>
      <c r="K13">
        <f t="shared" si="2"/>
        <v>-692.61504749999995</v>
      </c>
    </row>
    <row r="14" spans="2:11" x14ac:dyDescent="0.3">
      <c r="B14">
        <v>13</v>
      </c>
      <c r="C14">
        <v>0.8</v>
      </c>
      <c r="D14" s="1">
        <v>-111085</v>
      </c>
      <c r="E14">
        <f t="shared" si="0"/>
        <v>-1.1108499999999999</v>
      </c>
      <c r="F14">
        <f t="shared" si="1"/>
        <v>-697.05837499999996</v>
      </c>
      <c r="K14">
        <f t="shared" si="2"/>
        <v>-690.67607249999992</v>
      </c>
    </row>
    <row r="15" spans="2:11" x14ac:dyDescent="0.3">
      <c r="B15">
        <v>14</v>
      </c>
      <c r="C15">
        <v>0.82499999999999996</v>
      </c>
      <c r="D15" s="1">
        <v>-110701</v>
      </c>
      <c r="E15">
        <f t="shared" si="0"/>
        <v>-1.10701</v>
      </c>
      <c r="F15">
        <f t="shared" si="1"/>
        <v>-694.648775</v>
      </c>
      <c r="K15">
        <f t="shared" si="2"/>
        <v>-688.26647249999996</v>
      </c>
    </row>
    <row r="16" spans="2:11" x14ac:dyDescent="0.3">
      <c r="B16">
        <v>15</v>
      </c>
      <c r="C16">
        <v>0.85</v>
      </c>
      <c r="D16" s="1">
        <v>-110251</v>
      </c>
      <c r="E16">
        <f t="shared" si="0"/>
        <v>-1.1025100000000001</v>
      </c>
      <c r="F16">
        <f t="shared" si="1"/>
        <v>-691.8250250000001</v>
      </c>
      <c r="K16">
        <f t="shared" si="2"/>
        <v>-685.44272250000006</v>
      </c>
    </row>
    <row r="17" spans="2:11" x14ac:dyDescent="0.3">
      <c r="B17">
        <v>16</v>
      </c>
      <c r="C17">
        <v>0.875</v>
      </c>
      <c r="D17" s="1">
        <v>-109745</v>
      </c>
      <c r="E17">
        <f t="shared" si="0"/>
        <v>-1.09745</v>
      </c>
      <c r="F17">
        <f t="shared" si="1"/>
        <v>-688.64987500000007</v>
      </c>
      <c r="K17">
        <f t="shared" si="2"/>
        <v>-682.26757250000003</v>
      </c>
    </row>
    <row r="18" spans="2:11" x14ac:dyDescent="0.3">
      <c r="B18">
        <v>17</v>
      </c>
      <c r="C18">
        <v>0.9</v>
      </c>
      <c r="D18" s="1">
        <v>-109191</v>
      </c>
      <c r="E18">
        <f t="shared" si="0"/>
        <v>-1.0919099999999999</v>
      </c>
      <c r="F18">
        <f t="shared" si="1"/>
        <v>-685.17352499999993</v>
      </c>
      <c r="K18">
        <f t="shared" si="2"/>
        <v>-678.79122249999989</v>
      </c>
    </row>
    <row r="19" spans="2:11" x14ac:dyDescent="0.3">
      <c r="B19">
        <v>18</v>
      </c>
      <c r="C19">
        <v>0.92500000000000004</v>
      </c>
      <c r="D19" s="1">
        <v>-108596</v>
      </c>
      <c r="E19">
        <f t="shared" si="0"/>
        <v>-1.08596</v>
      </c>
      <c r="F19">
        <f t="shared" si="1"/>
        <v>-681.43990000000008</v>
      </c>
      <c r="K19">
        <f t="shared" si="2"/>
        <v>-675.05759750000004</v>
      </c>
    </row>
    <row r="20" spans="2:11" x14ac:dyDescent="0.3">
      <c r="B20">
        <v>19</v>
      </c>
      <c r="C20">
        <v>0.95</v>
      </c>
      <c r="D20" s="1">
        <v>-107964</v>
      </c>
      <c r="E20">
        <f t="shared" si="0"/>
        <v>-1.0796399999999999</v>
      </c>
      <c r="F20">
        <f t="shared" si="1"/>
        <v>-677.47409999999991</v>
      </c>
      <c r="K20">
        <f t="shared" si="2"/>
        <v>-671.09179749999987</v>
      </c>
    </row>
    <row r="21" spans="2:11" x14ac:dyDescent="0.3">
      <c r="B21">
        <v>20</v>
      </c>
      <c r="C21">
        <v>0.97499999999999998</v>
      </c>
      <c r="D21" s="1">
        <v>-107301</v>
      </c>
      <c r="E21">
        <f t="shared" si="0"/>
        <v>-1.07301</v>
      </c>
      <c r="F21">
        <f t="shared" si="1"/>
        <v>-673.31377499999996</v>
      </c>
      <c r="K21">
        <f t="shared" si="2"/>
        <v>-666.93147249999993</v>
      </c>
    </row>
    <row r="22" spans="2:11" x14ac:dyDescent="0.3">
      <c r="B22">
        <v>21</v>
      </c>
      <c r="C22" s="8">
        <v>1</v>
      </c>
      <c r="D22" s="1">
        <v>-106611</v>
      </c>
      <c r="E22">
        <f t="shared" si="0"/>
        <v>-1.0661099999999999</v>
      </c>
      <c r="F22">
        <f t="shared" si="1"/>
        <v>-668.98402499999997</v>
      </c>
      <c r="K22">
        <f t="shared" si="2"/>
        <v>-662.60172249999994</v>
      </c>
    </row>
    <row r="23" spans="2:11" x14ac:dyDescent="0.3">
      <c r="B23">
        <v>22</v>
      </c>
      <c r="C23" s="8">
        <v>1.0249999999999999</v>
      </c>
      <c r="D23" s="1">
        <v>-105898</v>
      </c>
      <c r="E23">
        <f t="shared" si="0"/>
        <v>-1.05898</v>
      </c>
      <c r="F23">
        <f t="shared" si="1"/>
        <v>-664.50995</v>
      </c>
      <c r="K23">
        <f t="shared" si="2"/>
        <v>-658.12764749999997</v>
      </c>
    </row>
    <row r="24" spans="2:11" x14ac:dyDescent="0.3">
      <c r="B24">
        <v>23</v>
      </c>
      <c r="C24" s="8">
        <v>1.05</v>
      </c>
      <c r="D24" s="1">
        <v>-105166</v>
      </c>
      <c r="E24">
        <f t="shared" si="0"/>
        <v>-1.05166</v>
      </c>
      <c r="F24">
        <f t="shared" si="1"/>
        <v>-659.91665</v>
      </c>
      <c r="K24">
        <f t="shared" si="2"/>
        <v>-653.53434749999997</v>
      </c>
    </row>
    <row r="25" spans="2:11" x14ac:dyDescent="0.3">
      <c r="B25">
        <v>24</v>
      </c>
      <c r="C25" s="8">
        <f>C24+0.025</f>
        <v>1.075</v>
      </c>
      <c r="D25" s="1">
        <v>-104417</v>
      </c>
      <c r="E25">
        <f t="shared" si="0"/>
        <v>-1.04417</v>
      </c>
      <c r="F25">
        <f t="shared" si="1"/>
        <v>-655.21667500000001</v>
      </c>
      <c r="K25">
        <f t="shared" si="2"/>
        <v>-648.83437249999997</v>
      </c>
    </row>
    <row r="26" spans="2:11" x14ac:dyDescent="0.3">
      <c r="B26">
        <v>25</v>
      </c>
      <c r="C26" s="8">
        <f t="shared" ref="C26:C42" si="3">C25+0.025</f>
        <v>1.0999999999999999</v>
      </c>
      <c r="D26" s="1">
        <v>-103654</v>
      </c>
      <c r="E26">
        <f t="shared" si="0"/>
        <v>-1.03654</v>
      </c>
      <c r="F26">
        <f t="shared" si="1"/>
        <v>-650.42885000000001</v>
      </c>
      <c r="K26">
        <f t="shared" si="2"/>
        <v>-644.04654749999997</v>
      </c>
    </row>
    <row r="27" spans="2:11" x14ac:dyDescent="0.3">
      <c r="B27">
        <v>26</v>
      </c>
      <c r="C27" s="8">
        <f t="shared" si="3"/>
        <v>1.1249999999999998</v>
      </c>
      <c r="D27" s="1">
        <v>-102880</v>
      </c>
      <c r="E27">
        <f t="shared" si="0"/>
        <v>-1.0287999999999999</v>
      </c>
      <c r="F27">
        <f t="shared" si="1"/>
        <v>-645.572</v>
      </c>
      <c r="K27">
        <f t="shared" si="2"/>
        <v>-639.18969749999997</v>
      </c>
    </row>
    <row r="28" spans="2:11" x14ac:dyDescent="0.3">
      <c r="B28">
        <v>27</v>
      </c>
      <c r="C28" s="8">
        <f t="shared" si="3"/>
        <v>1.1499999999999997</v>
      </c>
      <c r="D28" s="1">
        <v>-102096</v>
      </c>
      <c r="E28">
        <f t="shared" si="0"/>
        <v>-1.0209600000000001</v>
      </c>
      <c r="F28">
        <f t="shared" si="1"/>
        <v>-640.65240000000006</v>
      </c>
      <c r="K28">
        <f t="shared" si="2"/>
        <v>-634.27009750000002</v>
      </c>
    </row>
    <row r="29" spans="2:11" x14ac:dyDescent="0.3">
      <c r="B29">
        <v>28</v>
      </c>
      <c r="C29" s="8">
        <f t="shared" si="3"/>
        <v>1.1749999999999996</v>
      </c>
      <c r="D29" s="1">
        <v>-101306</v>
      </c>
      <c r="E29">
        <f t="shared" si="0"/>
        <v>-1.0130600000000001</v>
      </c>
      <c r="F29">
        <f t="shared" si="1"/>
        <v>-635.69515000000001</v>
      </c>
      <c r="K29">
        <f t="shared" si="2"/>
        <v>-629.31284749999998</v>
      </c>
    </row>
    <row r="30" spans="2:11" x14ac:dyDescent="0.3">
      <c r="B30">
        <v>29</v>
      </c>
      <c r="C30" s="8">
        <f t="shared" si="3"/>
        <v>1.1999999999999995</v>
      </c>
      <c r="D30" s="1">
        <v>-100511</v>
      </c>
      <c r="E30">
        <f t="shared" si="0"/>
        <v>-1.0051099999999999</v>
      </c>
      <c r="F30">
        <f t="shared" si="1"/>
        <v>-630.70652499999994</v>
      </c>
      <c r="K30">
        <f t="shared" si="2"/>
        <v>-624.32422249999991</v>
      </c>
    </row>
    <row r="31" spans="2:11" x14ac:dyDescent="0.3">
      <c r="B31">
        <v>30</v>
      </c>
      <c r="C31" s="8">
        <f t="shared" si="3"/>
        <v>1.2249999999999994</v>
      </c>
      <c r="D31">
        <f>-0.99712*100000</f>
        <v>-99712</v>
      </c>
      <c r="E31">
        <f t="shared" si="0"/>
        <v>-0.99712000000000001</v>
      </c>
      <c r="F31">
        <f t="shared" si="1"/>
        <v>-625.69280000000003</v>
      </c>
      <c r="K31">
        <f t="shared" si="2"/>
        <v>-619.3104975</v>
      </c>
    </row>
    <row r="32" spans="2:11" x14ac:dyDescent="0.3">
      <c r="B32">
        <v>31</v>
      </c>
      <c r="C32" s="8">
        <f t="shared" si="3"/>
        <v>1.2499999999999993</v>
      </c>
      <c r="D32">
        <f>-0.98911*100000</f>
        <v>-98911</v>
      </c>
      <c r="E32">
        <f t="shared" si="0"/>
        <v>-0.98911000000000004</v>
      </c>
      <c r="F32">
        <f t="shared" si="1"/>
        <v>-620.66652499999998</v>
      </c>
      <c r="K32">
        <f t="shared" si="2"/>
        <v>-614.28422249999994</v>
      </c>
    </row>
    <row r="33" spans="2:11" x14ac:dyDescent="0.3">
      <c r="B33">
        <v>32</v>
      </c>
      <c r="C33" s="8">
        <f t="shared" si="3"/>
        <v>1.2749999999999992</v>
      </c>
      <c r="D33">
        <f>-0.98111*100000</f>
        <v>-98111</v>
      </c>
      <c r="E33">
        <f t="shared" si="0"/>
        <v>-0.98111000000000004</v>
      </c>
      <c r="F33">
        <f t="shared" si="1"/>
        <v>-615.646525</v>
      </c>
      <c r="K33">
        <f t="shared" si="2"/>
        <v>-609.26422249999996</v>
      </c>
    </row>
    <row r="34" spans="2:11" x14ac:dyDescent="0.3">
      <c r="B34">
        <v>33</v>
      </c>
      <c r="C34" s="8">
        <f t="shared" si="3"/>
        <v>1.2999999999999992</v>
      </c>
      <c r="D34">
        <f>-0.97311*100000</f>
        <v>-97311</v>
      </c>
      <c r="E34">
        <f t="shared" si="0"/>
        <v>-0.97311000000000003</v>
      </c>
      <c r="F34">
        <f t="shared" si="1"/>
        <v>-610.62652500000002</v>
      </c>
      <c r="K34">
        <f t="shared" si="2"/>
        <v>-604.24422249999998</v>
      </c>
    </row>
    <row r="35" spans="2:11" x14ac:dyDescent="0.3">
      <c r="B35">
        <v>34</v>
      </c>
      <c r="C35" s="8">
        <f t="shared" si="3"/>
        <v>1.3249999999999991</v>
      </c>
      <c r="D35">
        <f>-0.96514*100000</f>
        <v>-96514</v>
      </c>
      <c r="E35">
        <f t="shared" si="0"/>
        <v>-0.96514</v>
      </c>
      <c r="F35">
        <f t="shared" si="1"/>
        <v>-605.62535000000003</v>
      </c>
      <c r="K35">
        <f t="shared" si="2"/>
        <v>-599.24304749999999</v>
      </c>
    </row>
    <row r="36" spans="2:11" x14ac:dyDescent="0.3">
      <c r="B36">
        <v>35</v>
      </c>
      <c r="C36" s="8">
        <f t="shared" si="3"/>
        <v>1.349999999999999</v>
      </c>
      <c r="D36">
        <f>-0.9572*100000</f>
        <v>-95720</v>
      </c>
      <c r="E36">
        <f t="shared" si="0"/>
        <v>-0.95720000000000005</v>
      </c>
      <c r="F36">
        <f t="shared" si="1"/>
        <v>-600.64300000000003</v>
      </c>
      <c r="K36">
        <f t="shared" si="2"/>
        <v>-594.26069749999999</v>
      </c>
    </row>
    <row r="37" spans="2:11" x14ac:dyDescent="0.3">
      <c r="B37">
        <v>36</v>
      </c>
      <c r="C37" s="8">
        <f t="shared" si="3"/>
        <v>1.3749999999999989</v>
      </c>
      <c r="D37">
        <f>-0.94931*100000</f>
        <v>-94931</v>
      </c>
      <c r="E37">
        <f t="shared" si="0"/>
        <v>-0.94930999999999999</v>
      </c>
      <c r="F37">
        <f t="shared" si="1"/>
        <v>-595.69202499999994</v>
      </c>
      <c r="K37">
        <f t="shared" si="2"/>
        <v>-589.30972249999991</v>
      </c>
    </row>
    <row r="38" spans="2:11" x14ac:dyDescent="0.3">
      <c r="B38">
        <v>37</v>
      </c>
      <c r="C38" s="8">
        <f t="shared" si="3"/>
        <v>1.3999999999999988</v>
      </c>
      <c r="D38">
        <f>-0.94148*100000</f>
        <v>-94148</v>
      </c>
      <c r="E38">
        <f t="shared" si="0"/>
        <v>-0.94147999999999998</v>
      </c>
      <c r="F38">
        <f t="shared" si="1"/>
        <v>-590.77869999999996</v>
      </c>
      <c r="K38">
        <f t="shared" si="2"/>
        <v>-584.39639749999992</v>
      </c>
    </row>
    <row r="39" spans="2:11" x14ac:dyDescent="0.3">
      <c r="B39">
        <v>38</v>
      </c>
      <c r="C39" s="8">
        <f t="shared" si="3"/>
        <v>1.4249999999999987</v>
      </c>
      <c r="D39">
        <f>-0.93371*100000</f>
        <v>-93371</v>
      </c>
      <c r="E39">
        <f t="shared" si="0"/>
        <v>-0.93371000000000004</v>
      </c>
      <c r="F39">
        <f t="shared" si="1"/>
        <v>-585.90302500000007</v>
      </c>
      <c r="K39">
        <f t="shared" si="2"/>
        <v>-579.52072250000003</v>
      </c>
    </row>
    <row r="40" spans="2:11" x14ac:dyDescent="0.3">
      <c r="B40">
        <v>39</v>
      </c>
      <c r="C40" s="8">
        <f t="shared" si="3"/>
        <v>1.4499999999999986</v>
      </c>
      <c r="D40">
        <f>-0.92602*100000</f>
        <v>-92602</v>
      </c>
      <c r="E40">
        <f t="shared" si="0"/>
        <v>-0.92601999999999995</v>
      </c>
      <c r="F40">
        <f t="shared" si="1"/>
        <v>-581.07754999999997</v>
      </c>
      <c r="K40">
        <f t="shared" si="2"/>
        <v>-574.69524749999994</v>
      </c>
    </row>
    <row r="41" spans="2:11" x14ac:dyDescent="0.3">
      <c r="B41">
        <v>40</v>
      </c>
      <c r="C41" s="8">
        <f t="shared" si="3"/>
        <v>1.4749999999999985</v>
      </c>
      <c r="D41">
        <f>-0.9184*100000</f>
        <v>-91840</v>
      </c>
      <c r="E41">
        <f t="shared" si="0"/>
        <v>-0.91839999999999999</v>
      </c>
      <c r="F41">
        <f t="shared" si="1"/>
        <v>-576.29600000000005</v>
      </c>
      <c r="K41">
        <f t="shared" si="2"/>
        <v>-569.91369750000001</v>
      </c>
    </row>
    <row r="42" spans="2:11" x14ac:dyDescent="0.3">
      <c r="B42">
        <v>41</v>
      </c>
      <c r="C42" s="8">
        <f t="shared" si="3"/>
        <v>1.4999999999999984</v>
      </c>
      <c r="D42">
        <f>-0.91087*100000</f>
        <v>-91087</v>
      </c>
      <c r="E42">
        <f t="shared" si="0"/>
        <v>-0.91086999999999996</v>
      </c>
      <c r="F42">
        <f t="shared" si="1"/>
        <v>-571.57092499999999</v>
      </c>
      <c r="K42">
        <f t="shared" si="2"/>
        <v>-565.18862249999995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287A-64DC-403D-8E67-E45EFDB4778E}">
  <dimension ref="A1"/>
  <sheetViews>
    <sheetView workbookViewId="0">
      <selection sqref="A1:B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</dc:creator>
  <cp:lastModifiedBy>NOEMI</cp:lastModifiedBy>
  <dcterms:created xsi:type="dcterms:W3CDTF">2024-03-22T15:49:36Z</dcterms:created>
  <dcterms:modified xsi:type="dcterms:W3CDTF">2024-03-23T11:06:42Z</dcterms:modified>
</cp:coreProperties>
</file>