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LINES\SYSTEM\"/>
    </mc:Choice>
  </mc:AlternateContent>
  <bookViews>
    <workbookView xWindow="0" yWindow="0" windowWidth="22965" windowHeight="11655" tabRatio="763" activeTab="6"/>
  </bookViews>
  <sheets>
    <sheet name="JULY 17TH" sheetId="1" r:id="rId1"/>
    <sheet name="JULY 18TH " sheetId="2" r:id="rId2"/>
    <sheet name="JULY 19TH" sheetId="3" r:id="rId3"/>
    <sheet name="JULY 20TH" sheetId="4" r:id="rId4"/>
    <sheet name="JULY 21ST" sheetId="5" r:id="rId5"/>
    <sheet name="JULY 22ND" sheetId="6" r:id="rId6"/>
    <sheet name="JULY 23RD 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7" l="1"/>
  <c r="G28" i="7"/>
  <c r="D28" i="7"/>
  <c r="I27" i="7"/>
  <c r="D27" i="7"/>
  <c r="I26" i="7"/>
  <c r="I25" i="7"/>
  <c r="I24" i="7"/>
  <c r="N23" i="7"/>
  <c r="L24" i="7"/>
  <c r="I23" i="7"/>
  <c r="C23" i="7"/>
  <c r="B23" i="7"/>
  <c r="N22" i="7"/>
  <c r="I22" i="7"/>
  <c r="D22" i="7"/>
  <c r="N21" i="7"/>
  <c r="I21" i="7"/>
  <c r="D21" i="7"/>
  <c r="N20" i="7"/>
  <c r="I20" i="7"/>
  <c r="D20" i="7"/>
  <c r="N19" i="7"/>
  <c r="I19" i="7"/>
  <c r="D19" i="7"/>
  <c r="N18" i="7"/>
  <c r="I18" i="7"/>
  <c r="D18" i="7"/>
  <c r="N17" i="7"/>
  <c r="D17" i="7"/>
  <c r="N16" i="7"/>
  <c r="D16" i="7"/>
  <c r="N15" i="7"/>
  <c r="D15" i="7"/>
  <c r="N14" i="7"/>
  <c r="D14" i="7"/>
  <c r="N13" i="7"/>
  <c r="H13" i="7"/>
  <c r="G13" i="7"/>
  <c r="D13" i="7"/>
  <c r="N12" i="7"/>
  <c r="I12" i="7"/>
  <c r="D12" i="7"/>
  <c r="N11" i="7"/>
  <c r="I11" i="7"/>
  <c r="D11" i="7"/>
  <c r="I10" i="7"/>
  <c r="D10" i="7"/>
  <c r="I9" i="7"/>
  <c r="D9" i="7"/>
  <c r="I8" i="7"/>
  <c r="D8" i="7"/>
  <c r="I7" i="7"/>
  <c r="D7" i="7"/>
  <c r="N6" i="7"/>
  <c r="I6" i="7"/>
  <c r="D6" i="7"/>
  <c r="N5" i="7"/>
  <c r="I5" i="7"/>
  <c r="D5" i="7"/>
  <c r="N4" i="7"/>
  <c r="I4" i="7"/>
  <c r="D4" i="7"/>
  <c r="N3" i="7"/>
  <c r="I3" i="7"/>
  <c r="D3" i="7"/>
  <c r="I13" i="7" l="1"/>
  <c r="D23" i="7"/>
  <c r="I28" i="7"/>
  <c r="B32" i="7"/>
  <c r="M24" i="7"/>
  <c r="M23" i="6"/>
  <c r="L23" i="6"/>
  <c r="H28" i="6"/>
  <c r="G28" i="6"/>
  <c r="D28" i="6"/>
  <c r="I27" i="6"/>
  <c r="D27" i="6"/>
  <c r="I26" i="6"/>
  <c r="I25" i="6"/>
  <c r="I24" i="6"/>
  <c r="M24" i="6"/>
  <c r="L24" i="6"/>
  <c r="I23" i="6"/>
  <c r="C23" i="6"/>
  <c r="B23" i="6"/>
  <c r="N22" i="6"/>
  <c r="I22" i="6"/>
  <c r="D22" i="6"/>
  <c r="N21" i="6"/>
  <c r="I21" i="6"/>
  <c r="D21" i="6"/>
  <c r="N20" i="6"/>
  <c r="I20" i="6"/>
  <c r="D20" i="6"/>
  <c r="N19" i="6"/>
  <c r="I19" i="6"/>
  <c r="D19" i="6"/>
  <c r="N18" i="6"/>
  <c r="I18" i="6"/>
  <c r="D18" i="6"/>
  <c r="N17" i="6"/>
  <c r="D17" i="6"/>
  <c r="N16" i="6"/>
  <c r="D16" i="6"/>
  <c r="N15" i="6"/>
  <c r="D15" i="6"/>
  <c r="N14" i="6"/>
  <c r="D14" i="6"/>
  <c r="N13" i="6"/>
  <c r="H13" i="6"/>
  <c r="G13" i="6"/>
  <c r="D13" i="6"/>
  <c r="N12" i="6"/>
  <c r="I12" i="6"/>
  <c r="D12" i="6"/>
  <c r="N11" i="6"/>
  <c r="I11" i="6"/>
  <c r="D11" i="6"/>
  <c r="I10" i="6"/>
  <c r="D10" i="6"/>
  <c r="I9" i="6"/>
  <c r="D9" i="6"/>
  <c r="I8" i="6"/>
  <c r="D8" i="6"/>
  <c r="I7" i="6"/>
  <c r="D7" i="6"/>
  <c r="N6" i="6"/>
  <c r="I6" i="6"/>
  <c r="D6" i="6"/>
  <c r="N5" i="6"/>
  <c r="I5" i="6"/>
  <c r="D5" i="6"/>
  <c r="N4" i="6"/>
  <c r="I4" i="6"/>
  <c r="D4" i="6"/>
  <c r="N3" i="6"/>
  <c r="I3" i="6"/>
  <c r="D3" i="6"/>
  <c r="N24" i="7" l="1"/>
  <c r="C32" i="7"/>
  <c r="D32" i="7" s="1"/>
  <c r="I28" i="6"/>
  <c r="I13" i="6"/>
  <c r="B32" i="6"/>
  <c r="D23" i="6"/>
  <c r="N24" i="6"/>
  <c r="C32" i="6"/>
  <c r="N23" i="6"/>
  <c r="M23" i="5"/>
  <c r="L23" i="5"/>
  <c r="N23" i="5" s="1"/>
  <c r="L24" i="5"/>
  <c r="B23" i="5"/>
  <c r="C23" i="5"/>
  <c r="H28" i="5"/>
  <c r="G28" i="5"/>
  <c r="D28" i="5"/>
  <c r="I27" i="5"/>
  <c r="D27" i="5"/>
  <c r="I26" i="5"/>
  <c r="I25" i="5"/>
  <c r="I24" i="5"/>
  <c r="I23" i="5"/>
  <c r="N22" i="5"/>
  <c r="I22" i="5"/>
  <c r="D22" i="5"/>
  <c r="N21" i="5"/>
  <c r="I21" i="5"/>
  <c r="D21" i="5"/>
  <c r="N20" i="5"/>
  <c r="I20" i="5"/>
  <c r="D20" i="5"/>
  <c r="N19" i="5"/>
  <c r="I19" i="5"/>
  <c r="D19" i="5"/>
  <c r="N18" i="5"/>
  <c r="I18" i="5"/>
  <c r="D18" i="5"/>
  <c r="N17" i="5"/>
  <c r="D17" i="5"/>
  <c r="N16" i="5"/>
  <c r="D16" i="5"/>
  <c r="N15" i="5"/>
  <c r="D15" i="5"/>
  <c r="N14" i="5"/>
  <c r="D14" i="5"/>
  <c r="N13" i="5"/>
  <c r="H13" i="5"/>
  <c r="G13" i="5"/>
  <c r="D13" i="5"/>
  <c r="N12" i="5"/>
  <c r="I12" i="5"/>
  <c r="D12" i="5"/>
  <c r="N11" i="5"/>
  <c r="I11" i="5"/>
  <c r="D11" i="5"/>
  <c r="I10" i="5"/>
  <c r="D10" i="5"/>
  <c r="I9" i="5"/>
  <c r="D9" i="5"/>
  <c r="I8" i="5"/>
  <c r="D8" i="5"/>
  <c r="I7" i="5"/>
  <c r="D7" i="5"/>
  <c r="N6" i="5"/>
  <c r="I6" i="5"/>
  <c r="D6" i="5"/>
  <c r="N5" i="5"/>
  <c r="I5" i="5"/>
  <c r="D5" i="5"/>
  <c r="N4" i="5"/>
  <c r="I4" i="5"/>
  <c r="D4" i="5"/>
  <c r="N3" i="5"/>
  <c r="I3" i="5"/>
  <c r="D3" i="5"/>
  <c r="D32" i="6" l="1"/>
  <c r="M24" i="5"/>
  <c r="N24" i="5" s="1"/>
  <c r="I13" i="5"/>
  <c r="I28" i="5"/>
  <c r="B32" i="5"/>
  <c r="D23" i="5"/>
  <c r="H28" i="4"/>
  <c r="G28" i="4"/>
  <c r="D28" i="4"/>
  <c r="I27" i="4"/>
  <c r="D27" i="4"/>
  <c r="I26" i="4"/>
  <c r="I25" i="4"/>
  <c r="M24" i="4"/>
  <c r="L24" i="4"/>
  <c r="I24" i="4"/>
  <c r="N23" i="4"/>
  <c r="I23" i="4"/>
  <c r="C23" i="4"/>
  <c r="B23" i="4"/>
  <c r="N22" i="4"/>
  <c r="I22" i="4"/>
  <c r="D22" i="4"/>
  <c r="N21" i="4"/>
  <c r="I21" i="4"/>
  <c r="D21" i="4"/>
  <c r="N20" i="4"/>
  <c r="I20" i="4"/>
  <c r="D20" i="4"/>
  <c r="N19" i="4"/>
  <c r="I19" i="4"/>
  <c r="D19" i="4"/>
  <c r="N18" i="4"/>
  <c r="I18" i="4"/>
  <c r="D18" i="4"/>
  <c r="N17" i="4"/>
  <c r="D17" i="4"/>
  <c r="N16" i="4"/>
  <c r="D16" i="4"/>
  <c r="N15" i="4"/>
  <c r="D15" i="4"/>
  <c r="N14" i="4"/>
  <c r="D14" i="4"/>
  <c r="N13" i="4"/>
  <c r="H13" i="4"/>
  <c r="G13" i="4"/>
  <c r="D13" i="4"/>
  <c r="N12" i="4"/>
  <c r="I12" i="4"/>
  <c r="D12" i="4"/>
  <c r="N11" i="4"/>
  <c r="I11" i="4"/>
  <c r="D11" i="4"/>
  <c r="I10" i="4"/>
  <c r="D10" i="4"/>
  <c r="I9" i="4"/>
  <c r="D9" i="4"/>
  <c r="I8" i="4"/>
  <c r="D8" i="4"/>
  <c r="I7" i="4"/>
  <c r="D7" i="4"/>
  <c r="N6" i="4"/>
  <c r="I6" i="4"/>
  <c r="D6" i="4"/>
  <c r="N5" i="4"/>
  <c r="I5" i="4"/>
  <c r="D5" i="4"/>
  <c r="N4" i="4"/>
  <c r="I4" i="4"/>
  <c r="D4" i="4"/>
  <c r="N3" i="4"/>
  <c r="I3" i="4"/>
  <c r="D3" i="4"/>
  <c r="C32" i="5" l="1"/>
  <c r="D32" i="5" s="1"/>
  <c r="I13" i="4"/>
  <c r="I28" i="4"/>
  <c r="N24" i="4"/>
  <c r="C32" i="4"/>
  <c r="B32" i="4"/>
  <c r="D23" i="4"/>
  <c r="H28" i="3"/>
  <c r="G28" i="3"/>
  <c r="D28" i="3"/>
  <c r="I27" i="3"/>
  <c r="D27" i="3"/>
  <c r="I26" i="3"/>
  <c r="I25" i="3"/>
  <c r="M24" i="3"/>
  <c r="L24" i="3"/>
  <c r="I24" i="3"/>
  <c r="N23" i="3"/>
  <c r="I23" i="3"/>
  <c r="C23" i="3"/>
  <c r="B23" i="3"/>
  <c r="N22" i="3"/>
  <c r="I22" i="3"/>
  <c r="D22" i="3"/>
  <c r="N21" i="3"/>
  <c r="I21" i="3"/>
  <c r="D21" i="3"/>
  <c r="N20" i="3"/>
  <c r="I20" i="3"/>
  <c r="D20" i="3"/>
  <c r="N19" i="3"/>
  <c r="I19" i="3"/>
  <c r="D19" i="3"/>
  <c r="N18" i="3"/>
  <c r="I18" i="3"/>
  <c r="D18" i="3"/>
  <c r="N17" i="3"/>
  <c r="D17" i="3"/>
  <c r="N16" i="3"/>
  <c r="D16" i="3"/>
  <c r="N15" i="3"/>
  <c r="D15" i="3"/>
  <c r="N14" i="3"/>
  <c r="D14" i="3"/>
  <c r="N13" i="3"/>
  <c r="H13" i="3"/>
  <c r="G13" i="3"/>
  <c r="D13" i="3"/>
  <c r="N12" i="3"/>
  <c r="I12" i="3"/>
  <c r="D12" i="3"/>
  <c r="N11" i="3"/>
  <c r="I11" i="3"/>
  <c r="D11" i="3"/>
  <c r="I10" i="3"/>
  <c r="D10" i="3"/>
  <c r="I9" i="3"/>
  <c r="D9" i="3"/>
  <c r="I8" i="3"/>
  <c r="D8" i="3"/>
  <c r="I7" i="3"/>
  <c r="D7" i="3"/>
  <c r="N6" i="3"/>
  <c r="I6" i="3"/>
  <c r="D6" i="3"/>
  <c r="N5" i="3"/>
  <c r="I5" i="3"/>
  <c r="D5" i="3"/>
  <c r="N4" i="3"/>
  <c r="I4" i="3"/>
  <c r="D4" i="3"/>
  <c r="N3" i="3"/>
  <c r="I3" i="3"/>
  <c r="D3" i="3"/>
  <c r="D32" i="4" l="1"/>
  <c r="N24" i="3"/>
  <c r="C32" i="3"/>
  <c r="I28" i="3"/>
  <c r="B32" i="3"/>
  <c r="I13" i="3"/>
  <c r="D23" i="3"/>
  <c r="H28" i="2"/>
  <c r="G28" i="2"/>
  <c r="D28" i="2"/>
  <c r="I27" i="2"/>
  <c r="D27" i="2"/>
  <c r="I26" i="2"/>
  <c r="I25" i="2"/>
  <c r="N24" i="2"/>
  <c r="M24" i="2"/>
  <c r="L24" i="2"/>
  <c r="I24" i="2"/>
  <c r="N23" i="2"/>
  <c r="I23" i="2"/>
  <c r="C23" i="2"/>
  <c r="B23" i="2"/>
  <c r="N22" i="2"/>
  <c r="I22" i="2"/>
  <c r="D22" i="2"/>
  <c r="N21" i="2"/>
  <c r="I21" i="2"/>
  <c r="D21" i="2"/>
  <c r="N20" i="2"/>
  <c r="I20" i="2"/>
  <c r="D20" i="2"/>
  <c r="N19" i="2"/>
  <c r="I19" i="2"/>
  <c r="D19" i="2"/>
  <c r="N18" i="2"/>
  <c r="I18" i="2"/>
  <c r="D18" i="2"/>
  <c r="N17" i="2"/>
  <c r="D17" i="2"/>
  <c r="N16" i="2"/>
  <c r="D16" i="2"/>
  <c r="N15" i="2"/>
  <c r="D15" i="2"/>
  <c r="N14" i="2"/>
  <c r="D14" i="2"/>
  <c r="N13" i="2"/>
  <c r="H13" i="2"/>
  <c r="G13" i="2"/>
  <c r="D13" i="2"/>
  <c r="N12" i="2"/>
  <c r="I12" i="2"/>
  <c r="D12" i="2"/>
  <c r="N11" i="2"/>
  <c r="I11" i="2"/>
  <c r="D11" i="2"/>
  <c r="I10" i="2"/>
  <c r="D10" i="2"/>
  <c r="I9" i="2"/>
  <c r="D9" i="2"/>
  <c r="I8" i="2"/>
  <c r="D8" i="2"/>
  <c r="I7" i="2"/>
  <c r="D7" i="2"/>
  <c r="N6" i="2"/>
  <c r="I6" i="2"/>
  <c r="D6" i="2"/>
  <c r="N5" i="2"/>
  <c r="I5" i="2"/>
  <c r="D5" i="2"/>
  <c r="N4" i="2"/>
  <c r="I4" i="2"/>
  <c r="D4" i="2"/>
  <c r="N3" i="2"/>
  <c r="I3" i="2"/>
  <c r="D3" i="2"/>
  <c r="D32" i="3" l="1"/>
  <c r="I28" i="2"/>
  <c r="B32" i="2"/>
  <c r="C32" i="2"/>
  <c r="I13" i="2"/>
  <c r="D23" i="2"/>
  <c r="H28" i="1"/>
  <c r="G28" i="1"/>
  <c r="D28" i="1"/>
  <c r="I27" i="1"/>
  <c r="D27" i="1"/>
  <c r="I26" i="1"/>
  <c r="I25" i="1"/>
  <c r="N24" i="1"/>
  <c r="M24" i="1"/>
  <c r="L24" i="1"/>
  <c r="I24" i="1"/>
  <c r="N23" i="1"/>
  <c r="I23" i="1"/>
  <c r="C23" i="1"/>
  <c r="B23" i="1"/>
  <c r="N22" i="1"/>
  <c r="I22" i="1"/>
  <c r="D22" i="1"/>
  <c r="N21" i="1"/>
  <c r="I21" i="1"/>
  <c r="D21" i="1"/>
  <c r="N20" i="1"/>
  <c r="I20" i="1"/>
  <c r="D20" i="1"/>
  <c r="N19" i="1"/>
  <c r="I19" i="1"/>
  <c r="D19" i="1"/>
  <c r="N18" i="1"/>
  <c r="I18" i="1"/>
  <c r="D18" i="1"/>
  <c r="N17" i="1"/>
  <c r="D17" i="1"/>
  <c r="N16" i="1"/>
  <c r="D16" i="1"/>
  <c r="N15" i="1"/>
  <c r="D15" i="1"/>
  <c r="N14" i="1"/>
  <c r="D14" i="1"/>
  <c r="N13" i="1"/>
  <c r="H13" i="1"/>
  <c r="G13" i="1"/>
  <c r="D13" i="1"/>
  <c r="N12" i="1"/>
  <c r="I12" i="1"/>
  <c r="D12" i="1"/>
  <c r="N11" i="1"/>
  <c r="I11" i="1"/>
  <c r="D11" i="1"/>
  <c r="I10" i="1"/>
  <c r="D10" i="1"/>
  <c r="I9" i="1"/>
  <c r="D9" i="1"/>
  <c r="I8" i="1"/>
  <c r="D8" i="1"/>
  <c r="I7" i="1"/>
  <c r="D7" i="1"/>
  <c r="N6" i="1"/>
  <c r="I6" i="1"/>
  <c r="D6" i="1"/>
  <c r="N5" i="1"/>
  <c r="I5" i="1"/>
  <c r="D5" i="1"/>
  <c r="N4" i="1"/>
  <c r="I4" i="1"/>
  <c r="D4" i="1"/>
  <c r="N3" i="1"/>
  <c r="I3" i="1"/>
  <c r="D3" i="1"/>
  <c r="D32" i="2" l="1"/>
  <c r="I28" i="1"/>
  <c r="C32" i="1"/>
  <c r="B32" i="1"/>
  <c r="I13" i="1"/>
  <c r="D23" i="1"/>
  <c r="D32" i="1" l="1"/>
</calcChain>
</file>

<file path=xl/sharedStrings.xml><?xml version="1.0" encoding="utf-8"?>
<sst xmlns="http://schemas.openxmlformats.org/spreadsheetml/2006/main" count="686" uniqueCount="74">
  <si>
    <t>Volume</t>
  </si>
  <si>
    <t>Win / Lose</t>
  </si>
  <si>
    <t>Hold</t>
  </si>
  <si>
    <t>MLB ALL STAR GAME</t>
  </si>
  <si>
    <t>SOCCER</t>
  </si>
  <si>
    <t>ARENA FOOTBALL</t>
  </si>
  <si>
    <t>MLB ML</t>
  </si>
  <si>
    <t>SOCCER ML</t>
  </si>
  <si>
    <t>ML</t>
  </si>
  <si>
    <t>MLB SP</t>
  </si>
  <si>
    <t>SOCCER SPREAD</t>
  </si>
  <si>
    <t>SPREAD</t>
  </si>
  <si>
    <t>MLB TOTAL</t>
  </si>
  <si>
    <t>SOCCER TOTAL</t>
  </si>
  <si>
    <t>TOTAL</t>
  </si>
  <si>
    <t>MLB 1H ML</t>
  </si>
  <si>
    <t>SOCCER 1H ML</t>
  </si>
  <si>
    <t>AF TOTAL</t>
  </si>
  <si>
    <t>MLB 1H RL</t>
  </si>
  <si>
    <t>SOCCER 1H SPREAD</t>
  </si>
  <si>
    <t>MLB 1H TOTAL</t>
  </si>
  <si>
    <t>SOCCER 1H TOTAL</t>
  </si>
  <si>
    <t>MLB 2H ML</t>
  </si>
  <si>
    <t>SOCCER 2H ML</t>
  </si>
  <si>
    <t>MLB 2H RL</t>
  </si>
  <si>
    <t>SOCCER 2H SPREAD</t>
  </si>
  <si>
    <t>CANADIAN FOOTBALL</t>
  </si>
  <si>
    <t>MLB 2H TOTAL</t>
  </si>
  <si>
    <t>SOCCER 2H TOTAL</t>
  </si>
  <si>
    <t>MLB ATL 1.5</t>
  </si>
  <si>
    <t>SOCCER EXOTICS</t>
  </si>
  <si>
    <t>MLB ALT 2.5</t>
  </si>
  <si>
    <t>MLB GAME PROPS</t>
  </si>
  <si>
    <t>1H ML</t>
  </si>
  <si>
    <t>MLB PLAYER PROPS</t>
  </si>
  <si>
    <t>1H SP</t>
  </si>
  <si>
    <t>MLB LIVE ML</t>
  </si>
  <si>
    <t>1H TOT</t>
  </si>
  <si>
    <t>MLB LIVE SP</t>
  </si>
  <si>
    <t>WNBA</t>
  </si>
  <si>
    <t>2H ML</t>
  </si>
  <si>
    <t>MLB LIVE TOT</t>
  </si>
  <si>
    <t>WNBA ML</t>
  </si>
  <si>
    <t>2H SP</t>
  </si>
  <si>
    <t>MLB EXOTICS</t>
  </si>
  <si>
    <t>WNBA SPREAD</t>
  </si>
  <si>
    <t>2H TOT</t>
  </si>
  <si>
    <t>MLB GRAND SALAMI</t>
  </si>
  <si>
    <t>WNBA TOTAL</t>
  </si>
  <si>
    <t>1Q ML</t>
  </si>
  <si>
    <t>MLB SERIES</t>
  </si>
  <si>
    <t>WNBA 1H ML</t>
  </si>
  <si>
    <t>1Q SP</t>
  </si>
  <si>
    <t>JAP BASEBALL</t>
  </si>
  <si>
    <t>WNBA 1H SPREAD</t>
  </si>
  <si>
    <t>1Q TOT</t>
  </si>
  <si>
    <t>WNBA 1H TOTAL</t>
  </si>
  <si>
    <t>EXOTICS</t>
  </si>
  <si>
    <t>WNBA 2H ML</t>
  </si>
  <si>
    <t>CFL TOTAL</t>
  </si>
  <si>
    <t>WNBA 2H SPREAD</t>
  </si>
  <si>
    <t>MATCHUPS</t>
  </si>
  <si>
    <t>WNBA 2ND TOTAL</t>
  </si>
  <si>
    <t>TENNIS/MMA/BOXING/GOLF</t>
  </si>
  <si>
    <t>WNBA EXOTICS</t>
  </si>
  <si>
    <t>MATCHUPS TOTAL</t>
  </si>
  <si>
    <t>Total</t>
  </si>
  <si>
    <t>JULY 17TH</t>
  </si>
  <si>
    <t>JULY 18TH</t>
  </si>
  <si>
    <t>JULY 19TH</t>
  </si>
  <si>
    <t>JULY 20TH</t>
  </si>
  <si>
    <t>JULY 21ST</t>
  </si>
  <si>
    <t>JULY 22nd</t>
  </si>
  <si>
    <t>JULY 23nd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</si>
</sst>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9" fontId="0" fillId="0" borderId="6" xfId="0" applyNumberFormat="1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4" fontId="0" fillId="0" borderId="5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" fontId="1" fillId="0" borderId="5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4" fontId="2" fillId="0" borderId="8" xfId="0" applyNumberFormat="1" applyFont="1" applyBorder="1" applyAlignment="1">
      <alignment horizontal="center" vertical="center"/>
    </xf>
    <xf numFmtId="9" fontId="0" fillId="0" borderId="9" xfId="0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8" fontId="6" fillId="0" borderId="5" xfId="0" applyNumberFormat="1" applyFont="1" applyBorder="1" applyAlignment="1">
      <alignment horizontal="center" vertical="center"/>
    </xf>
    <xf numFmtId="8" fontId="6" fillId="4" borderId="5" xfId="0" applyNumberFormat="1" applyFont="1" applyFill="1" applyBorder="1" applyAlignment="1">
      <alignment horizontal="center" vertical="center"/>
    </xf>
    <xf numFmtId="9" fontId="6" fillId="4" borderId="6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4" fontId="5" fillId="0" borderId="8" xfId="0" applyNumberFormat="1" applyFont="1" applyBorder="1" applyAlignment="1">
      <alignment horizontal="center" vertical="center"/>
    </xf>
    <xf numFmtId="9" fontId="7" fillId="0" borderId="9" xfId="0" applyNumberFormat="1" applyFont="1" applyBorder="1" applyAlignment="1">
      <alignment horizontal="center" vertical="center"/>
    </xf>
  </cellXfs>
  <cellStyles count="1">
    <cellStyle name="Normal" xfId="0" builtinId="0"/>
  </cellStyles>
  <dxfs count="5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opLeftCell="A10" workbookViewId="0">
      <selection activeCell="F32" sqref="A1:XFD1048576"/>
    </sheetView>
  </sheetViews>
  <sheetFormatPr defaultRowHeight="15" x14ac:dyDescent="0.25"/>
  <cols>
    <col min="1" max="1" width="26.85546875" bestFit="1" customWidth="1"/>
    <col min="2" max="2" width="20.28515625" customWidth="1"/>
    <col min="3" max="3" width="14.7109375" bestFit="1" customWidth="1"/>
    <col min="4" max="4" width="7.7109375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20.42578125" bestFit="1" customWidth="1"/>
    <col min="12" max="12" width="11.28515625" customWidth="1"/>
    <col min="13" max="13" width="12.5703125" customWidth="1"/>
    <col min="14" max="14" width="7.7109375" bestFit="1" customWidth="1"/>
  </cols>
  <sheetData>
    <row r="1" spans="1:14" x14ac:dyDescent="0.25">
      <c r="A1" s="1" t="s">
        <v>67</v>
      </c>
      <c r="B1" s="2" t="s">
        <v>0</v>
      </c>
      <c r="C1" s="2" t="s">
        <v>1</v>
      </c>
      <c r="D1" s="3" t="s">
        <v>2</v>
      </c>
      <c r="E1" s="4"/>
      <c r="F1" s="1" t="s">
        <v>67</v>
      </c>
      <c r="G1" s="2" t="s">
        <v>0</v>
      </c>
      <c r="H1" s="2" t="s">
        <v>1</v>
      </c>
      <c r="I1" s="3" t="s">
        <v>2</v>
      </c>
      <c r="K1" s="1" t="s">
        <v>67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3</v>
      </c>
      <c r="B2" s="6"/>
      <c r="C2" s="6"/>
      <c r="D2" s="7"/>
      <c r="E2" s="4"/>
      <c r="F2" s="5" t="s">
        <v>4</v>
      </c>
      <c r="G2" s="6"/>
      <c r="H2" s="6"/>
      <c r="I2" s="8"/>
      <c r="K2" s="5" t="s">
        <v>5</v>
      </c>
      <c r="L2" s="6"/>
      <c r="M2" s="6"/>
      <c r="N2" s="7"/>
    </row>
    <row r="3" spans="1:14" x14ac:dyDescent="0.25">
      <c r="A3" s="9" t="s">
        <v>6</v>
      </c>
      <c r="B3" s="10">
        <v>100630</v>
      </c>
      <c r="C3" s="10">
        <v>-5953</v>
      </c>
      <c r="D3" s="8">
        <f t="shared" ref="D3:D23" si="0">(C3/B3)</f>
        <v>-5.915730895359237E-2</v>
      </c>
      <c r="E3" s="4"/>
      <c r="F3" s="11" t="s">
        <v>7</v>
      </c>
      <c r="G3" s="10">
        <v>150</v>
      </c>
      <c r="H3" s="10">
        <v>-150</v>
      </c>
      <c r="I3" s="8">
        <f>(H3/G3)</f>
        <v>-1</v>
      </c>
      <c r="K3" s="11" t="s">
        <v>8</v>
      </c>
      <c r="L3" s="10">
        <v>0</v>
      </c>
      <c r="M3" s="10">
        <v>0</v>
      </c>
      <c r="N3" s="8" t="e">
        <f t="shared" ref="N3:N4" si="1">(M3/L3)</f>
        <v>#DIV/0!</v>
      </c>
    </row>
    <row r="4" spans="1:14" x14ac:dyDescent="0.25">
      <c r="A4" s="12" t="s">
        <v>9</v>
      </c>
      <c r="B4" s="10">
        <v>9275</v>
      </c>
      <c r="C4" s="10">
        <v>-1346</v>
      </c>
      <c r="D4" s="8">
        <f t="shared" si="0"/>
        <v>-0.14512129380053909</v>
      </c>
      <c r="E4" s="4"/>
      <c r="F4" s="11" t="s">
        <v>10</v>
      </c>
      <c r="G4" s="10">
        <v>3804</v>
      </c>
      <c r="H4" s="10">
        <v>-2071</v>
      </c>
      <c r="I4" s="8">
        <f t="shared" ref="I4:I13" si="2">(H4/G4)</f>
        <v>-0.54442691903259721</v>
      </c>
      <c r="K4" s="11" t="s">
        <v>11</v>
      </c>
      <c r="L4" s="10"/>
      <c r="M4" s="10"/>
      <c r="N4" s="8" t="e">
        <f t="shared" si="1"/>
        <v>#DIV/0!</v>
      </c>
    </row>
    <row r="5" spans="1:14" x14ac:dyDescent="0.25">
      <c r="A5" s="11" t="s">
        <v>12</v>
      </c>
      <c r="B5" s="10">
        <v>48684</v>
      </c>
      <c r="C5" s="10">
        <v>-25410</v>
      </c>
      <c r="D5" s="8">
        <f t="shared" si="0"/>
        <v>-0.52193739216169588</v>
      </c>
      <c r="E5" s="4"/>
      <c r="F5" s="11" t="s">
        <v>13</v>
      </c>
      <c r="G5" s="10">
        <v>3924</v>
      </c>
      <c r="H5" s="10">
        <v>-3847</v>
      </c>
      <c r="I5" s="8">
        <f t="shared" si="2"/>
        <v>-0.98037716615698267</v>
      </c>
      <c r="K5" s="11" t="s">
        <v>14</v>
      </c>
      <c r="L5" s="10"/>
      <c r="M5" s="10"/>
      <c r="N5" s="8" t="e">
        <f>(M5/L5)</f>
        <v>#DIV/0!</v>
      </c>
    </row>
    <row r="6" spans="1:14" x14ac:dyDescent="0.25">
      <c r="A6" s="13" t="s">
        <v>15</v>
      </c>
      <c r="B6" s="10">
        <v>19399</v>
      </c>
      <c r="C6" s="10">
        <v>3902</v>
      </c>
      <c r="D6" s="8">
        <f t="shared" si="0"/>
        <v>0.20114438888602507</v>
      </c>
      <c r="E6" s="4"/>
      <c r="F6" s="13" t="s">
        <v>16</v>
      </c>
      <c r="G6" s="10"/>
      <c r="H6" s="10"/>
      <c r="I6" s="8" t="e">
        <f t="shared" si="2"/>
        <v>#DIV/0!</v>
      </c>
      <c r="K6" s="11" t="s">
        <v>17</v>
      </c>
      <c r="L6" s="10"/>
      <c r="M6" s="10"/>
      <c r="N6" s="8" t="e">
        <f>(M6/L6)</f>
        <v>#DIV/0!</v>
      </c>
    </row>
    <row r="7" spans="1:14" x14ac:dyDescent="0.25">
      <c r="A7" s="13" t="s">
        <v>18</v>
      </c>
      <c r="B7" s="10">
        <v>11100</v>
      </c>
      <c r="C7" s="10">
        <v>7194</v>
      </c>
      <c r="D7" s="8">
        <f t="shared" si="0"/>
        <v>0.64810810810810815</v>
      </c>
      <c r="E7" s="4"/>
      <c r="F7" s="13" t="s">
        <v>19</v>
      </c>
      <c r="G7" s="10"/>
      <c r="H7" s="10"/>
      <c r="I7" s="8" t="e">
        <f t="shared" si="2"/>
        <v>#DIV/0!</v>
      </c>
    </row>
    <row r="8" spans="1:14" ht="15.75" thickBot="1" x14ac:dyDescent="0.3">
      <c r="A8" s="13" t="s">
        <v>20</v>
      </c>
      <c r="B8" s="10">
        <v>10706</v>
      </c>
      <c r="C8" s="10">
        <v>-1447</v>
      </c>
      <c r="D8" s="8">
        <f t="shared" si="0"/>
        <v>-0.13515785540818231</v>
      </c>
      <c r="E8" s="4"/>
      <c r="F8" s="13" t="s">
        <v>21</v>
      </c>
      <c r="G8" s="10"/>
      <c r="H8" s="10"/>
      <c r="I8" s="8" t="e">
        <f t="shared" si="2"/>
        <v>#DIV/0!</v>
      </c>
    </row>
    <row r="9" spans="1:14" x14ac:dyDescent="0.25">
      <c r="A9" s="13" t="s">
        <v>22</v>
      </c>
      <c r="B9" s="10">
        <v>0</v>
      </c>
      <c r="C9" s="10">
        <v>0</v>
      </c>
      <c r="D9" s="8" t="e">
        <f t="shared" si="0"/>
        <v>#DIV/0!</v>
      </c>
      <c r="E9" s="4"/>
      <c r="F9" s="13" t="s">
        <v>23</v>
      </c>
      <c r="G9" s="10"/>
      <c r="H9" s="10"/>
      <c r="I9" s="8" t="e">
        <f t="shared" si="2"/>
        <v>#DIV/0!</v>
      </c>
      <c r="K9" s="1" t="s">
        <v>67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24</v>
      </c>
      <c r="B10" s="10">
        <v>0</v>
      </c>
      <c r="C10" s="10">
        <v>0</v>
      </c>
      <c r="D10" s="8" t="e">
        <f t="shared" si="0"/>
        <v>#DIV/0!</v>
      </c>
      <c r="E10" s="4"/>
      <c r="F10" s="13" t="s">
        <v>25</v>
      </c>
      <c r="G10" s="10"/>
      <c r="H10" s="10"/>
      <c r="I10" s="8" t="e">
        <f t="shared" si="2"/>
        <v>#DIV/0!</v>
      </c>
      <c r="K10" s="5" t="s">
        <v>26</v>
      </c>
      <c r="L10" s="6"/>
      <c r="M10" s="6"/>
      <c r="N10" s="7"/>
    </row>
    <row r="11" spans="1:14" x14ac:dyDescent="0.25">
      <c r="A11" s="13" t="s">
        <v>27</v>
      </c>
      <c r="B11" s="10">
        <v>385</v>
      </c>
      <c r="C11" s="10">
        <v>-385</v>
      </c>
      <c r="D11" s="8">
        <f t="shared" si="0"/>
        <v>-1</v>
      </c>
      <c r="E11" s="4"/>
      <c r="F11" s="13" t="s">
        <v>28</v>
      </c>
      <c r="G11" s="10"/>
      <c r="H11" s="10"/>
      <c r="I11" s="8" t="e">
        <f t="shared" si="2"/>
        <v>#DIV/0!</v>
      </c>
      <c r="K11" s="11" t="s">
        <v>8</v>
      </c>
      <c r="L11" s="10"/>
      <c r="M11" s="10"/>
      <c r="N11" s="8" t="e">
        <f t="shared" ref="N11:N23" si="3">(M11/L11)</f>
        <v>#DIV/0!</v>
      </c>
    </row>
    <row r="12" spans="1:14" x14ac:dyDescent="0.25">
      <c r="A12" s="13" t="s">
        <v>29</v>
      </c>
      <c r="B12" s="10">
        <v>100</v>
      </c>
      <c r="C12" s="10">
        <v>-100</v>
      </c>
      <c r="D12" s="8">
        <f t="shared" si="0"/>
        <v>-1</v>
      </c>
      <c r="E12" s="4"/>
      <c r="F12" s="11" t="s">
        <v>30</v>
      </c>
      <c r="G12" s="10">
        <v>20</v>
      </c>
      <c r="H12" s="14">
        <v>-20</v>
      </c>
      <c r="I12" s="8">
        <f t="shared" si="2"/>
        <v>-1</v>
      </c>
      <c r="K12" s="11" t="s">
        <v>11</v>
      </c>
      <c r="L12" s="10"/>
      <c r="M12" s="10"/>
      <c r="N12" s="8" t="e">
        <f t="shared" si="3"/>
        <v>#DIV/0!</v>
      </c>
    </row>
    <row r="13" spans="1:14" ht="16.5" thickBot="1" x14ac:dyDescent="0.3">
      <c r="A13" s="13" t="s">
        <v>31</v>
      </c>
      <c r="B13" s="10">
        <v>68</v>
      </c>
      <c r="C13" s="10">
        <v>-68</v>
      </c>
      <c r="D13" s="8">
        <f t="shared" si="0"/>
        <v>-1</v>
      </c>
      <c r="E13" s="4"/>
      <c r="F13" s="15" t="s">
        <v>13</v>
      </c>
      <c r="G13" s="16">
        <f>SUM(G3:G12)</f>
        <v>7898</v>
      </c>
      <c r="H13" s="16">
        <f>SUM(H3:H12)</f>
        <v>-6088</v>
      </c>
      <c r="I13" s="17">
        <f t="shared" si="2"/>
        <v>-0.77082805773613572</v>
      </c>
      <c r="K13" s="11" t="s">
        <v>14</v>
      </c>
      <c r="L13" s="10"/>
      <c r="M13" s="10"/>
      <c r="N13" s="8" t="e">
        <f t="shared" si="3"/>
        <v>#DIV/0!</v>
      </c>
    </row>
    <row r="14" spans="1:14" x14ac:dyDescent="0.25">
      <c r="A14" s="13" t="s">
        <v>32</v>
      </c>
      <c r="B14" s="10">
        <v>1642</v>
      </c>
      <c r="C14" s="10">
        <v>-982</v>
      </c>
      <c r="D14" s="8">
        <f t="shared" si="0"/>
        <v>-0.59805115712545676</v>
      </c>
      <c r="E14" s="4"/>
      <c r="F14" s="4"/>
      <c r="G14" s="4"/>
      <c r="H14" s="4"/>
      <c r="I14" s="4"/>
      <c r="K14" s="11" t="s">
        <v>33</v>
      </c>
      <c r="L14" s="10"/>
      <c r="M14" s="10"/>
      <c r="N14" s="8" t="e">
        <f t="shared" si="3"/>
        <v>#DIV/0!</v>
      </c>
    </row>
    <row r="15" spans="1:14" ht="15.75" thickBot="1" x14ac:dyDescent="0.3">
      <c r="A15" s="13" t="s">
        <v>34</v>
      </c>
      <c r="B15" s="10">
        <v>0</v>
      </c>
      <c r="C15" s="10">
        <v>0</v>
      </c>
      <c r="D15" s="8" t="e">
        <f t="shared" si="0"/>
        <v>#DIV/0!</v>
      </c>
      <c r="E15" s="4"/>
      <c r="K15" s="11" t="s">
        <v>35</v>
      </c>
      <c r="L15" s="10"/>
      <c r="M15" s="10"/>
      <c r="N15" s="8" t="e">
        <f t="shared" si="3"/>
        <v>#DIV/0!</v>
      </c>
    </row>
    <row r="16" spans="1:14" x14ac:dyDescent="0.25">
      <c r="A16" s="13" t="s">
        <v>36</v>
      </c>
      <c r="B16" s="10">
        <v>6087</v>
      </c>
      <c r="C16" s="10">
        <v>649</v>
      </c>
      <c r="D16" s="8">
        <f t="shared" si="0"/>
        <v>0.10662066699523574</v>
      </c>
      <c r="E16" s="4"/>
      <c r="F16" s="1" t="s">
        <v>67</v>
      </c>
      <c r="G16" s="2" t="s">
        <v>0</v>
      </c>
      <c r="H16" s="2" t="s">
        <v>1</v>
      </c>
      <c r="I16" s="3" t="s">
        <v>2</v>
      </c>
      <c r="K16" s="11" t="s">
        <v>37</v>
      </c>
      <c r="L16" s="10"/>
      <c r="M16" s="10"/>
      <c r="N16" s="8" t="e">
        <f t="shared" si="3"/>
        <v>#DIV/0!</v>
      </c>
    </row>
    <row r="17" spans="1:14" x14ac:dyDescent="0.25">
      <c r="A17" s="13" t="s">
        <v>38</v>
      </c>
      <c r="B17" s="10">
        <v>4704</v>
      </c>
      <c r="C17" s="10">
        <v>2693</v>
      </c>
      <c r="D17" s="8">
        <f t="shared" si="0"/>
        <v>0.5724914965986394</v>
      </c>
      <c r="E17" s="4"/>
      <c r="F17" s="5" t="s">
        <v>39</v>
      </c>
      <c r="G17" s="6"/>
      <c r="H17" s="6"/>
      <c r="I17" s="7"/>
      <c r="K17" s="11" t="s">
        <v>40</v>
      </c>
      <c r="L17" s="10"/>
      <c r="M17" s="10"/>
      <c r="N17" s="8" t="e">
        <f t="shared" si="3"/>
        <v>#DIV/0!</v>
      </c>
    </row>
    <row r="18" spans="1:14" x14ac:dyDescent="0.25">
      <c r="A18" s="13" t="s">
        <v>41</v>
      </c>
      <c r="B18" s="10">
        <v>5372</v>
      </c>
      <c r="C18" s="10">
        <v>1307</v>
      </c>
      <c r="D18" s="8">
        <f t="shared" si="0"/>
        <v>0.24329858525688758</v>
      </c>
      <c r="E18" s="4"/>
      <c r="F18" s="11" t="s">
        <v>42</v>
      </c>
      <c r="G18" s="10">
        <v>0</v>
      </c>
      <c r="H18" s="10">
        <v>0</v>
      </c>
      <c r="I18" s="8" t="e">
        <f t="shared" ref="I18:I28" si="4">(H18/G18)</f>
        <v>#DIV/0!</v>
      </c>
      <c r="K18" s="11" t="s">
        <v>43</v>
      </c>
      <c r="L18" s="10"/>
      <c r="M18" s="10"/>
      <c r="N18" s="8" t="e">
        <f t="shared" si="3"/>
        <v>#DIV/0!</v>
      </c>
    </row>
    <row r="19" spans="1:14" x14ac:dyDescent="0.25">
      <c r="A19" s="11" t="s">
        <v>44</v>
      </c>
      <c r="B19" s="10">
        <v>8099.99</v>
      </c>
      <c r="C19" s="10">
        <v>-3978.99</v>
      </c>
      <c r="D19" s="8">
        <f t="shared" si="0"/>
        <v>-0.49123393979498736</v>
      </c>
      <c r="E19" s="4"/>
      <c r="F19" s="11" t="s">
        <v>45</v>
      </c>
      <c r="G19" s="10">
        <v>403</v>
      </c>
      <c r="H19" s="10">
        <v>-403</v>
      </c>
      <c r="I19" s="8">
        <f t="shared" si="4"/>
        <v>-1</v>
      </c>
      <c r="K19" s="11" t="s">
        <v>46</v>
      </c>
      <c r="L19" s="10"/>
      <c r="M19" s="10"/>
      <c r="N19" s="8" t="e">
        <f t="shared" si="3"/>
        <v>#DIV/0!</v>
      </c>
    </row>
    <row r="20" spans="1:14" x14ac:dyDescent="0.25">
      <c r="A20" s="11" t="s">
        <v>47</v>
      </c>
      <c r="B20" s="10">
        <v>85</v>
      </c>
      <c r="C20" s="10">
        <v>-85</v>
      </c>
      <c r="D20" s="8">
        <f t="shared" si="0"/>
        <v>-1</v>
      </c>
      <c r="E20" s="4"/>
      <c r="F20" s="11" t="s">
        <v>48</v>
      </c>
      <c r="G20" s="10">
        <v>427</v>
      </c>
      <c r="H20" s="10">
        <v>-116</v>
      </c>
      <c r="I20" s="8">
        <f>(H20/G20)</f>
        <v>-0.27166276346604218</v>
      </c>
      <c r="K20" s="11" t="s">
        <v>49</v>
      </c>
      <c r="L20" s="10"/>
      <c r="M20" s="10"/>
      <c r="N20" s="8" t="e">
        <f t="shared" si="3"/>
        <v>#DIV/0!</v>
      </c>
    </row>
    <row r="21" spans="1:14" x14ac:dyDescent="0.25">
      <c r="A21" s="11" t="s">
        <v>50</v>
      </c>
      <c r="B21" s="10">
        <v>0</v>
      </c>
      <c r="C21" s="10">
        <v>0</v>
      </c>
      <c r="D21" s="8" t="e">
        <f t="shared" si="0"/>
        <v>#DIV/0!</v>
      </c>
      <c r="E21" s="4"/>
      <c r="F21" s="13" t="s">
        <v>51</v>
      </c>
      <c r="G21" s="10">
        <v>0</v>
      </c>
      <c r="H21" s="10">
        <v>0</v>
      </c>
      <c r="I21" s="8" t="e">
        <f>(H21/G21)</f>
        <v>#DIV/0!</v>
      </c>
      <c r="K21" s="11" t="s">
        <v>52</v>
      </c>
      <c r="L21" s="10"/>
      <c r="M21" s="10"/>
      <c r="N21" s="8" t="e">
        <f t="shared" si="3"/>
        <v>#DIV/0!</v>
      </c>
    </row>
    <row r="22" spans="1:14" x14ac:dyDescent="0.25">
      <c r="A22" s="18" t="s">
        <v>53</v>
      </c>
      <c r="B22" s="10">
        <v>116</v>
      </c>
      <c r="C22" s="10">
        <v>50</v>
      </c>
      <c r="D22" s="8">
        <f t="shared" si="0"/>
        <v>0.43103448275862066</v>
      </c>
      <c r="E22" s="4"/>
      <c r="F22" s="13" t="s">
        <v>54</v>
      </c>
      <c r="G22" s="10">
        <v>351</v>
      </c>
      <c r="H22" s="10">
        <v>-351</v>
      </c>
      <c r="I22" s="8">
        <f t="shared" si="4"/>
        <v>-1</v>
      </c>
      <c r="K22" s="11" t="s">
        <v>55</v>
      </c>
      <c r="L22" s="10"/>
      <c r="M22" s="10"/>
      <c r="N22" s="8" t="e">
        <f t="shared" si="3"/>
        <v>#DIV/0!</v>
      </c>
    </row>
    <row r="23" spans="1:14" ht="16.5" thickBot="1" x14ac:dyDescent="0.3">
      <c r="A23" s="15" t="s">
        <v>12</v>
      </c>
      <c r="B23" s="16">
        <f>SUM(B3:B22)</f>
        <v>226452.99</v>
      </c>
      <c r="C23" s="16">
        <f>SUM(C3:C22)</f>
        <v>-23959.989999999998</v>
      </c>
      <c r="D23" s="8">
        <f t="shared" si="0"/>
        <v>-0.10580558022219093</v>
      </c>
      <c r="E23" s="4"/>
      <c r="F23" s="13" t="s">
        <v>56</v>
      </c>
      <c r="G23" s="10">
        <v>1440</v>
      </c>
      <c r="H23" s="10">
        <v>-1440</v>
      </c>
      <c r="I23" s="8">
        <f t="shared" si="4"/>
        <v>-1</v>
      </c>
      <c r="K23" s="11" t="s">
        <v>57</v>
      </c>
      <c r="L23" s="10"/>
      <c r="M23" s="10"/>
      <c r="N23" s="8" t="e">
        <f t="shared" si="3"/>
        <v>#DIV/0!</v>
      </c>
    </row>
    <row r="24" spans="1:14" ht="15.75" thickBot="1" x14ac:dyDescent="0.3">
      <c r="A24" s="4"/>
      <c r="B24" s="4"/>
      <c r="C24" s="4"/>
      <c r="D24" s="4"/>
      <c r="E24" s="4"/>
      <c r="F24" s="13" t="s">
        <v>58</v>
      </c>
      <c r="G24" s="10">
        <v>0</v>
      </c>
      <c r="H24" s="10">
        <v>0</v>
      </c>
      <c r="I24" s="8" t="e">
        <f t="shared" si="4"/>
        <v>#DIV/0!</v>
      </c>
      <c r="K24" s="19" t="s">
        <v>59</v>
      </c>
      <c r="L24" s="10">
        <f>SUM(L11:L23)</f>
        <v>0</v>
      </c>
      <c r="M24" s="10">
        <f>SUM(M11:M23)</f>
        <v>0</v>
      </c>
      <c r="N24" s="8" t="e">
        <f>(M24/L24)</f>
        <v>#DIV/0!</v>
      </c>
    </row>
    <row r="25" spans="1:14" x14ac:dyDescent="0.25">
      <c r="A25" s="1" t="s">
        <v>67</v>
      </c>
      <c r="B25" s="2" t="s">
        <v>0</v>
      </c>
      <c r="C25" s="2" t="s">
        <v>1</v>
      </c>
      <c r="D25" s="3" t="s">
        <v>2</v>
      </c>
      <c r="E25" s="4"/>
      <c r="F25" s="13" t="s">
        <v>60</v>
      </c>
      <c r="G25" s="10">
        <v>268</v>
      </c>
      <c r="H25" s="10">
        <v>-160</v>
      </c>
      <c r="I25" s="8">
        <f t="shared" si="4"/>
        <v>-0.59701492537313428</v>
      </c>
    </row>
    <row r="26" spans="1:14" x14ac:dyDescent="0.25">
      <c r="A26" s="20" t="s">
        <v>61</v>
      </c>
      <c r="B26" s="6"/>
      <c r="C26" s="6"/>
      <c r="D26" s="7"/>
      <c r="E26" s="4"/>
      <c r="F26" s="13" t="s">
        <v>62</v>
      </c>
      <c r="G26" s="10">
        <v>478</v>
      </c>
      <c r="H26" s="10">
        <v>-370</v>
      </c>
      <c r="I26" s="8">
        <f t="shared" si="4"/>
        <v>-0.77405857740585771</v>
      </c>
    </row>
    <row r="27" spans="1:14" x14ac:dyDescent="0.25">
      <c r="A27" s="11" t="s">
        <v>63</v>
      </c>
      <c r="B27" s="10">
        <v>2182</v>
      </c>
      <c r="C27" s="10">
        <v>1616</v>
      </c>
      <c r="D27" s="8">
        <f>(C27/B27)</f>
        <v>0.74060494958753442</v>
      </c>
      <c r="E27" s="4"/>
      <c r="F27" s="11" t="s">
        <v>64</v>
      </c>
      <c r="G27" s="10">
        <v>500</v>
      </c>
      <c r="H27" s="10">
        <v>-500</v>
      </c>
      <c r="I27" s="8">
        <f t="shared" si="4"/>
        <v>-1</v>
      </c>
    </row>
    <row r="28" spans="1:14" ht="16.5" thickBot="1" x14ac:dyDescent="0.3">
      <c r="A28" s="15" t="s">
        <v>65</v>
      </c>
      <c r="B28" s="16"/>
      <c r="C28" s="16"/>
      <c r="D28" s="8" t="e">
        <f>(C28/B28)</f>
        <v>#DIV/0!</v>
      </c>
      <c r="E28" s="4"/>
      <c r="F28" s="15" t="s">
        <v>48</v>
      </c>
      <c r="G28" s="16">
        <f>SUM(G18:G27)</f>
        <v>3867</v>
      </c>
      <c r="H28" s="16">
        <f>SUM(H18:H27)</f>
        <v>-3340</v>
      </c>
      <c r="I28" s="17">
        <f t="shared" si="4"/>
        <v>-0.86371864494440131</v>
      </c>
    </row>
    <row r="29" spans="1:14" ht="15.75" thickBot="1" x14ac:dyDescent="0.3">
      <c r="E29" s="4"/>
    </row>
    <row r="30" spans="1:14" ht="21" x14ac:dyDescent="0.25">
      <c r="A30" s="1" t="s">
        <v>67</v>
      </c>
      <c r="B30" s="21" t="s">
        <v>0</v>
      </c>
      <c r="C30" s="21" t="s">
        <v>1</v>
      </c>
      <c r="D30" s="22" t="s">
        <v>2</v>
      </c>
      <c r="E30" s="4"/>
    </row>
    <row r="31" spans="1:14" ht="21" x14ac:dyDescent="0.25">
      <c r="A31" s="23"/>
      <c r="B31" s="24"/>
      <c r="C31" s="25"/>
      <c r="D31" s="26"/>
      <c r="E31" s="4"/>
    </row>
    <row r="32" spans="1:14" ht="21.75" thickBot="1" x14ac:dyDescent="0.3">
      <c r="A32" s="27" t="s">
        <v>66</v>
      </c>
      <c r="B32" s="28">
        <f>(B23+G13+L6+B27+G28+L24)</f>
        <v>240399.99</v>
      </c>
      <c r="C32" s="28">
        <f>(C23+C27+H28+H13+M6+M24)</f>
        <v>-31771.989999999998</v>
      </c>
      <c r="D32" s="29">
        <f>(C32/B32)</f>
        <v>-0.13216302546435213</v>
      </c>
    </row>
  </sheetData>
  <conditionalFormatting sqref="H18:I24 H26:I28 I25 C32:D32 C27:D28 C3:D23 H3:I13 M3:N6">
    <cfRule type="cellIs" dxfId="49" priority="7" operator="lessThan">
      <formula>0</formula>
    </cfRule>
    <cfRule type="cellIs" dxfId="48" priority="8" operator="greaterThan">
      <formula>0</formula>
    </cfRule>
  </conditionalFormatting>
  <conditionalFormatting sqref="H25">
    <cfRule type="cellIs" dxfId="47" priority="5" operator="lessThan">
      <formula>0</formula>
    </cfRule>
    <cfRule type="cellIs" dxfId="46" priority="6" operator="greaterThan">
      <formula>0</formula>
    </cfRule>
  </conditionalFormatting>
  <conditionalFormatting sqref="M11:N23">
    <cfRule type="cellIs" dxfId="45" priority="3" operator="lessThan">
      <formula>0</formula>
    </cfRule>
    <cfRule type="cellIs" dxfId="44" priority="4" operator="greaterThan">
      <formula>0</formula>
    </cfRule>
  </conditionalFormatting>
  <conditionalFormatting sqref="M24:N24">
    <cfRule type="cellIs" dxfId="43" priority="1" operator="lessThan">
      <formula>0</formula>
    </cfRule>
    <cfRule type="cellIs" dxfId="42" priority="2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F31" sqref="A1:XFD1048576"/>
    </sheetView>
  </sheetViews>
  <sheetFormatPr defaultRowHeight="15" x14ac:dyDescent="0.25"/>
  <cols>
    <col min="1" max="1" width="26.85546875" bestFit="1" customWidth="1"/>
    <col min="2" max="2" width="20.28515625" customWidth="1"/>
    <col min="3" max="3" width="14.7109375" bestFit="1" customWidth="1"/>
    <col min="4" max="4" width="7.7109375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20.42578125" bestFit="1" customWidth="1"/>
    <col min="12" max="12" width="11.28515625" customWidth="1"/>
    <col min="13" max="13" width="12.5703125" customWidth="1"/>
    <col min="14" max="14" width="7.7109375" bestFit="1" customWidth="1"/>
  </cols>
  <sheetData>
    <row r="1" spans="1:14" x14ac:dyDescent="0.25">
      <c r="A1" s="1" t="s">
        <v>68</v>
      </c>
      <c r="B1" s="2" t="s">
        <v>0</v>
      </c>
      <c r="C1" s="2" t="s">
        <v>1</v>
      </c>
      <c r="D1" s="3" t="s">
        <v>2</v>
      </c>
      <c r="E1" s="4"/>
      <c r="F1" s="1" t="s">
        <v>68</v>
      </c>
      <c r="G1" s="2" t="s">
        <v>0</v>
      </c>
      <c r="H1" s="2" t="s">
        <v>1</v>
      </c>
      <c r="I1" s="3" t="s">
        <v>2</v>
      </c>
      <c r="K1" s="1" t="s">
        <v>68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3</v>
      </c>
      <c r="B2" s="6"/>
      <c r="C2" s="6"/>
      <c r="D2" s="7"/>
      <c r="E2" s="4"/>
      <c r="F2" s="5" t="s">
        <v>4</v>
      </c>
      <c r="G2" s="6"/>
      <c r="H2" s="6"/>
      <c r="I2" s="8"/>
      <c r="K2" s="5" t="s">
        <v>5</v>
      </c>
      <c r="L2" s="6"/>
      <c r="M2" s="6"/>
      <c r="N2" s="7"/>
    </row>
    <row r="3" spans="1:14" x14ac:dyDescent="0.25">
      <c r="A3" s="9" t="s">
        <v>6</v>
      </c>
      <c r="B3" s="10">
        <v>113825</v>
      </c>
      <c r="C3" s="10">
        <v>18660</v>
      </c>
      <c r="D3" s="8">
        <f t="shared" ref="D3:D23" si="0">(C3/B3)</f>
        <v>0.16393586646167363</v>
      </c>
      <c r="E3" s="4"/>
      <c r="F3" s="11" t="s">
        <v>7</v>
      </c>
      <c r="G3" s="10">
        <v>1021</v>
      </c>
      <c r="H3" s="10">
        <v>-776</v>
      </c>
      <c r="I3" s="8">
        <f>(H3/G3)</f>
        <v>-0.76003917727717929</v>
      </c>
      <c r="K3" s="11" t="s">
        <v>8</v>
      </c>
      <c r="L3" s="10">
        <v>0</v>
      </c>
      <c r="M3" s="10">
        <v>0</v>
      </c>
      <c r="N3" s="8" t="e">
        <f t="shared" ref="N3:N4" si="1">(M3/L3)</f>
        <v>#DIV/0!</v>
      </c>
    </row>
    <row r="4" spans="1:14" x14ac:dyDescent="0.25">
      <c r="A4" s="12" t="s">
        <v>9</v>
      </c>
      <c r="B4" s="10">
        <v>9235</v>
      </c>
      <c r="C4" s="10">
        <v>4113</v>
      </c>
      <c r="D4" s="8">
        <f t="shared" si="0"/>
        <v>0.44537087168381156</v>
      </c>
      <c r="E4" s="4"/>
      <c r="F4" s="11" t="s">
        <v>10</v>
      </c>
      <c r="G4" s="10">
        <v>4826</v>
      </c>
      <c r="H4" s="10">
        <v>-643</v>
      </c>
      <c r="I4" s="8">
        <f t="shared" ref="I4:I13" si="2">(H4/G4)</f>
        <v>-0.13323663489432241</v>
      </c>
      <c r="K4" s="11" t="s">
        <v>11</v>
      </c>
      <c r="L4" s="10"/>
      <c r="M4" s="10"/>
      <c r="N4" s="8" t="e">
        <f t="shared" si="1"/>
        <v>#DIV/0!</v>
      </c>
    </row>
    <row r="5" spans="1:14" x14ac:dyDescent="0.25">
      <c r="A5" s="11" t="s">
        <v>12</v>
      </c>
      <c r="B5" s="10">
        <v>22431</v>
      </c>
      <c r="C5" s="10">
        <v>-6341</v>
      </c>
      <c r="D5" s="8">
        <f t="shared" si="0"/>
        <v>-0.28268913557130759</v>
      </c>
      <c r="E5" s="4"/>
      <c r="F5" s="11" t="s">
        <v>13</v>
      </c>
      <c r="G5" s="10">
        <v>5302</v>
      </c>
      <c r="H5" s="10">
        <v>1392</v>
      </c>
      <c r="I5" s="8">
        <f t="shared" si="2"/>
        <v>0.26254243681629574</v>
      </c>
      <c r="K5" s="11" t="s">
        <v>14</v>
      </c>
      <c r="L5" s="10"/>
      <c r="M5" s="10"/>
      <c r="N5" s="8" t="e">
        <f>(M5/L5)</f>
        <v>#DIV/0!</v>
      </c>
    </row>
    <row r="6" spans="1:14" x14ac:dyDescent="0.25">
      <c r="A6" s="13" t="s">
        <v>15</v>
      </c>
      <c r="B6" s="10">
        <v>15839</v>
      </c>
      <c r="C6" s="10">
        <v>6403</v>
      </c>
      <c r="D6" s="8">
        <f t="shared" si="0"/>
        <v>0.40425531914893614</v>
      </c>
      <c r="E6" s="4"/>
      <c r="F6" s="13" t="s">
        <v>16</v>
      </c>
      <c r="G6" s="10"/>
      <c r="H6" s="10"/>
      <c r="I6" s="8" t="e">
        <f t="shared" si="2"/>
        <v>#DIV/0!</v>
      </c>
      <c r="K6" s="11" t="s">
        <v>17</v>
      </c>
      <c r="L6" s="10"/>
      <c r="M6" s="10"/>
      <c r="N6" s="8" t="e">
        <f>(M6/L6)</f>
        <v>#DIV/0!</v>
      </c>
    </row>
    <row r="7" spans="1:14" x14ac:dyDescent="0.25">
      <c r="A7" s="13" t="s">
        <v>18</v>
      </c>
      <c r="B7" s="10">
        <v>14479</v>
      </c>
      <c r="C7" s="10">
        <v>12958</v>
      </c>
      <c r="D7" s="8">
        <f t="shared" si="0"/>
        <v>0.89495130879204365</v>
      </c>
      <c r="E7" s="4"/>
      <c r="F7" s="13" t="s">
        <v>19</v>
      </c>
      <c r="G7" s="10"/>
      <c r="H7" s="10"/>
      <c r="I7" s="8" t="e">
        <f t="shared" si="2"/>
        <v>#DIV/0!</v>
      </c>
    </row>
    <row r="8" spans="1:14" ht="15.75" thickBot="1" x14ac:dyDescent="0.3">
      <c r="A8" s="13" t="s">
        <v>20</v>
      </c>
      <c r="B8" s="10">
        <v>5325</v>
      </c>
      <c r="C8" s="10">
        <v>1813</v>
      </c>
      <c r="D8" s="8">
        <f t="shared" si="0"/>
        <v>0.3404694835680751</v>
      </c>
      <c r="E8" s="4"/>
      <c r="F8" s="13" t="s">
        <v>21</v>
      </c>
      <c r="G8" s="10"/>
      <c r="H8" s="10"/>
      <c r="I8" s="8" t="e">
        <f t="shared" si="2"/>
        <v>#DIV/0!</v>
      </c>
    </row>
    <row r="9" spans="1:14" x14ac:dyDescent="0.25">
      <c r="A9" s="13" t="s">
        <v>22</v>
      </c>
      <c r="B9" s="10">
        <v>0</v>
      </c>
      <c r="C9" s="10">
        <v>0</v>
      </c>
      <c r="D9" s="8" t="e">
        <f t="shared" si="0"/>
        <v>#DIV/0!</v>
      </c>
      <c r="E9" s="4"/>
      <c r="F9" s="13" t="s">
        <v>23</v>
      </c>
      <c r="G9" s="10"/>
      <c r="H9" s="10"/>
      <c r="I9" s="8" t="e">
        <f t="shared" si="2"/>
        <v>#DIV/0!</v>
      </c>
      <c r="K9" s="1" t="s">
        <v>68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24</v>
      </c>
      <c r="B10" s="10">
        <v>1779</v>
      </c>
      <c r="C10" s="10">
        <v>1251</v>
      </c>
      <c r="D10" s="8">
        <f t="shared" si="0"/>
        <v>0.70320404721753793</v>
      </c>
      <c r="E10" s="4"/>
      <c r="F10" s="13" t="s">
        <v>25</v>
      </c>
      <c r="G10" s="10"/>
      <c r="H10" s="10"/>
      <c r="I10" s="8" t="e">
        <f t="shared" si="2"/>
        <v>#DIV/0!</v>
      </c>
      <c r="K10" s="5" t="s">
        <v>26</v>
      </c>
      <c r="L10" s="6"/>
      <c r="M10" s="6"/>
      <c r="N10" s="7"/>
    </row>
    <row r="11" spans="1:14" x14ac:dyDescent="0.25">
      <c r="A11" s="13" t="s">
        <v>27</v>
      </c>
      <c r="B11" s="10">
        <v>0</v>
      </c>
      <c r="C11" s="10">
        <v>0</v>
      </c>
      <c r="D11" s="8" t="e">
        <f t="shared" si="0"/>
        <v>#DIV/0!</v>
      </c>
      <c r="E11" s="4"/>
      <c r="F11" s="13" t="s">
        <v>28</v>
      </c>
      <c r="G11" s="10"/>
      <c r="H11" s="10"/>
      <c r="I11" s="8" t="e">
        <f t="shared" si="2"/>
        <v>#DIV/0!</v>
      </c>
      <c r="K11" s="11" t="s">
        <v>8</v>
      </c>
      <c r="L11" s="10"/>
      <c r="M11" s="10"/>
      <c r="N11" s="8" t="e">
        <f t="shared" ref="N11:N23" si="3">(M11/L11)</f>
        <v>#DIV/0!</v>
      </c>
    </row>
    <row r="12" spans="1:14" x14ac:dyDescent="0.25">
      <c r="A12" s="13" t="s">
        <v>29</v>
      </c>
      <c r="B12" s="10">
        <v>0</v>
      </c>
      <c r="C12" s="10">
        <v>0</v>
      </c>
      <c r="D12" s="8" t="e">
        <f t="shared" si="0"/>
        <v>#DIV/0!</v>
      </c>
      <c r="E12" s="4"/>
      <c r="F12" s="11" t="s">
        <v>30</v>
      </c>
      <c r="G12" s="10">
        <v>700</v>
      </c>
      <c r="H12" s="14">
        <v>228</v>
      </c>
      <c r="I12" s="8">
        <f t="shared" si="2"/>
        <v>0.32571428571428573</v>
      </c>
      <c r="K12" s="11" t="s">
        <v>11</v>
      </c>
      <c r="L12" s="10"/>
      <c r="M12" s="10"/>
      <c r="N12" s="8" t="e">
        <f t="shared" si="3"/>
        <v>#DIV/0!</v>
      </c>
    </row>
    <row r="13" spans="1:14" ht="16.5" thickBot="1" x14ac:dyDescent="0.3">
      <c r="A13" s="13" t="s">
        <v>31</v>
      </c>
      <c r="B13" s="10">
        <v>0</v>
      </c>
      <c r="C13" s="10">
        <v>0</v>
      </c>
      <c r="D13" s="8" t="e">
        <f t="shared" si="0"/>
        <v>#DIV/0!</v>
      </c>
      <c r="E13" s="4"/>
      <c r="F13" s="15" t="s">
        <v>13</v>
      </c>
      <c r="G13" s="16">
        <f>SUM(G3:G12)</f>
        <v>11849</v>
      </c>
      <c r="H13" s="16">
        <f>SUM(H3:H12)</f>
        <v>201</v>
      </c>
      <c r="I13" s="17">
        <f t="shared" si="2"/>
        <v>1.6963456831800151E-2</v>
      </c>
      <c r="K13" s="11" t="s">
        <v>14</v>
      </c>
      <c r="L13" s="10"/>
      <c r="M13" s="10"/>
      <c r="N13" s="8" t="e">
        <f t="shared" si="3"/>
        <v>#DIV/0!</v>
      </c>
    </row>
    <row r="14" spans="1:14" x14ac:dyDescent="0.25">
      <c r="A14" s="13" t="s">
        <v>32</v>
      </c>
      <c r="B14" s="10">
        <v>3052</v>
      </c>
      <c r="C14" s="10">
        <v>1103</v>
      </c>
      <c r="D14" s="8">
        <f t="shared" si="0"/>
        <v>0.3614023591087811</v>
      </c>
      <c r="E14" s="4"/>
      <c r="F14" s="4"/>
      <c r="G14" s="4"/>
      <c r="H14" s="4"/>
      <c r="I14" s="4"/>
      <c r="K14" s="11" t="s">
        <v>33</v>
      </c>
      <c r="L14" s="10"/>
      <c r="M14" s="10"/>
      <c r="N14" s="8" t="e">
        <f t="shared" si="3"/>
        <v>#DIV/0!</v>
      </c>
    </row>
    <row r="15" spans="1:14" ht="15.75" thickBot="1" x14ac:dyDescent="0.3">
      <c r="A15" s="13" t="s">
        <v>34</v>
      </c>
      <c r="B15" s="10">
        <v>0</v>
      </c>
      <c r="C15" s="10">
        <v>0</v>
      </c>
      <c r="D15" s="8" t="e">
        <f t="shared" si="0"/>
        <v>#DIV/0!</v>
      </c>
      <c r="E15" s="4"/>
      <c r="K15" s="11" t="s">
        <v>35</v>
      </c>
      <c r="L15" s="10"/>
      <c r="M15" s="10"/>
      <c r="N15" s="8" t="e">
        <f t="shared" si="3"/>
        <v>#DIV/0!</v>
      </c>
    </row>
    <row r="16" spans="1:14" x14ac:dyDescent="0.25">
      <c r="A16" s="13" t="s">
        <v>36</v>
      </c>
      <c r="B16" s="10">
        <v>2004</v>
      </c>
      <c r="C16" s="10">
        <v>1121</v>
      </c>
      <c r="D16" s="8">
        <f t="shared" si="0"/>
        <v>0.55938123752495006</v>
      </c>
      <c r="E16" s="4"/>
      <c r="F16" s="1" t="s">
        <v>68</v>
      </c>
      <c r="G16" s="2" t="s">
        <v>0</v>
      </c>
      <c r="H16" s="2" t="s">
        <v>1</v>
      </c>
      <c r="I16" s="3" t="s">
        <v>2</v>
      </c>
      <c r="K16" s="11" t="s">
        <v>37</v>
      </c>
      <c r="L16" s="10"/>
      <c r="M16" s="10"/>
      <c r="N16" s="8" t="e">
        <f t="shared" si="3"/>
        <v>#DIV/0!</v>
      </c>
    </row>
    <row r="17" spans="1:14" x14ac:dyDescent="0.25">
      <c r="A17" s="13" t="s">
        <v>38</v>
      </c>
      <c r="B17" s="10">
        <v>2939</v>
      </c>
      <c r="C17" s="10">
        <v>-1695</v>
      </c>
      <c r="D17" s="8">
        <f t="shared" si="0"/>
        <v>-0.57672677781558357</v>
      </c>
      <c r="E17" s="4"/>
      <c r="F17" s="5" t="s">
        <v>39</v>
      </c>
      <c r="G17" s="6"/>
      <c r="H17" s="6"/>
      <c r="I17" s="7"/>
      <c r="K17" s="11" t="s">
        <v>40</v>
      </c>
      <c r="L17" s="10"/>
      <c r="M17" s="10"/>
      <c r="N17" s="8" t="e">
        <f t="shared" si="3"/>
        <v>#DIV/0!</v>
      </c>
    </row>
    <row r="18" spans="1:14" x14ac:dyDescent="0.25">
      <c r="A18" s="13" t="s">
        <v>41</v>
      </c>
      <c r="B18" s="10">
        <v>4409</v>
      </c>
      <c r="C18" s="10">
        <v>-524</v>
      </c>
      <c r="D18" s="8">
        <f t="shared" si="0"/>
        <v>-0.11884781129507825</v>
      </c>
      <c r="E18" s="4"/>
      <c r="F18" s="11" t="s">
        <v>42</v>
      </c>
      <c r="G18" s="10">
        <v>0</v>
      </c>
      <c r="H18" s="10">
        <v>0</v>
      </c>
      <c r="I18" s="8" t="e">
        <f t="shared" ref="I18:I28" si="4">(H18/G18)</f>
        <v>#DIV/0!</v>
      </c>
      <c r="K18" s="11" t="s">
        <v>43</v>
      </c>
      <c r="L18" s="10"/>
      <c r="M18" s="10"/>
      <c r="N18" s="8" t="e">
        <f t="shared" si="3"/>
        <v>#DIV/0!</v>
      </c>
    </row>
    <row r="19" spans="1:14" x14ac:dyDescent="0.25">
      <c r="A19" s="11" t="s">
        <v>44</v>
      </c>
      <c r="B19" s="10">
        <v>11817.99</v>
      </c>
      <c r="C19" s="10">
        <v>1642</v>
      </c>
      <c r="D19" s="8">
        <f t="shared" si="0"/>
        <v>0.13894071665317029</v>
      </c>
      <c r="E19" s="4"/>
      <c r="F19" s="11" t="s">
        <v>45</v>
      </c>
      <c r="G19" s="10">
        <v>458</v>
      </c>
      <c r="H19" s="10">
        <v>-354</v>
      </c>
      <c r="I19" s="8">
        <f t="shared" si="4"/>
        <v>-0.77292576419213976</v>
      </c>
      <c r="K19" s="11" t="s">
        <v>46</v>
      </c>
      <c r="L19" s="10"/>
      <c r="M19" s="10"/>
      <c r="N19" s="8" t="e">
        <f t="shared" si="3"/>
        <v>#DIV/0!</v>
      </c>
    </row>
    <row r="20" spans="1:14" x14ac:dyDescent="0.25">
      <c r="A20" s="11" t="s">
        <v>47</v>
      </c>
      <c r="B20" s="10">
        <v>0</v>
      </c>
      <c r="C20" s="10">
        <v>0</v>
      </c>
      <c r="D20" s="8" t="e">
        <f t="shared" si="0"/>
        <v>#DIV/0!</v>
      </c>
      <c r="E20" s="4"/>
      <c r="F20" s="11" t="s">
        <v>48</v>
      </c>
      <c r="G20" s="10">
        <v>1689</v>
      </c>
      <c r="H20" s="10">
        <v>-1689</v>
      </c>
      <c r="I20" s="8">
        <f>(H20/G20)</f>
        <v>-1</v>
      </c>
      <c r="K20" s="11" t="s">
        <v>49</v>
      </c>
      <c r="L20" s="10"/>
      <c r="M20" s="10"/>
      <c r="N20" s="8" t="e">
        <f t="shared" si="3"/>
        <v>#DIV/0!</v>
      </c>
    </row>
    <row r="21" spans="1:14" x14ac:dyDescent="0.25">
      <c r="A21" s="11" t="s">
        <v>50</v>
      </c>
      <c r="B21" s="10">
        <v>0</v>
      </c>
      <c r="C21" s="10">
        <v>0</v>
      </c>
      <c r="D21" s="8" t="e">
        <f t="shared" si="0"/>
        <v>#DIV/0!</v>
      </c>
      <c r="E21" s="4"/>
      <c r="F21" s="13" t="s">
        <v>51</v>
      </c>
      <c r="G21" s="10">
        <v>0</v>
      </c>
      <c r="H21" s="10">
        <v>0</v>
      </c>
      <c r="I21" s="8" t="e">
        <f>(H21/G21)</f>
        <v>#DIV/0!</v>
      </c>
      <c r="K21" s="11" t="s">
        <v>52</v>
      </c>
      <c r="L21" s="10"/>
      <c r="M21" s="10"/>
      <c r="N21" s="8" t="e">
        <f t="shared" si="3"/>
        <v>#DIV/0!</v>
      </c>
    </row>
    <row r="22" spans="1:14" x14ac:dyDescent="0.25">
      <c r="A22" s="18" t="s">
        <v>53</v>
      </c>
      <c r="B22" s="10">
        <v>0</v>
      </c>
      <c r="C22" s="10">
        <v>0</v>
      </c>
      <c r="D22" s="8" t="e">
        <f t="shared" si="0"/>
        <v>#DIV/0!</v>
      </c>
      <c r="E22" s="4"/>
      <c r="F22" s="13" t="s">
        <v>54</v>
      </c>
      <c r="G22" s="10">
        <v>935</v>
      </c>
      <c r="H22" s="10">
        <v>-730</v>
      </c>
      <c r="I22" s="8">
        <f t="shared" si="4"/>
        <v>-0.78074866310160429</v>
      </c>
      <c r="K22" s="11" t="s">
        <v>55</v>
      </c>
      <c r="L22" s="10"/>
      <c r="M22" s="10"/>
      <c r="N22" s="8" t="e">
        <f t="shared" si="3"/>
        <v>#DIV/0!</v>
      </c>
    </row>
    <row r="23" spans="1:14" ht="16.5" thickBot="1" x14ac:dyDescent="0.3">
      <c r="A23" s="15" t="s">
        <v>12</v>
      </c>
      <c r="B23" s="16">
        <f>SUM(B3:B22)</f>
        <v>207134.99</v>
      </c>
      <c r="C23" s="16">
        <f>SUM(C3:C22)</f>
        <v>40504</v>
      </c>
      <c r="D23" s="8">
        <f t="shared" si="0"/>
        <v>0.19554397834957774</v>
      </c>
      <c r="E23" s="4"/>
      <c r="F23" s="13" t="s">
        <v>56</v>
      </c>
      <c r="G23" s="10">
        <v>815</v>
      </c>
      <c r="H23" s="10">
        <v>264</v>
      </c>
      <c r="I23" s="8">
        <f t="shared" si="4"/>
        <v>0.32392638036809818</v>
      </c>
      <c r="K23" s="11" t="s">
        <v>57</v>
      </c>
      <c r="L23" s="10"/>
      <c r="M23" s="10"/>
      <c r="N23" s="8" t="e">
        <f t="shared" si="3"/>
        <v>#DIV/0!</v>
      </c>
    </row>
    <row r="24" spans="1:14" ht="15.75" thickBot="1" x14ac:dyDescent="0.3">
      <c r="A24" s="4"/>
      <c r="B24" s="4"/>
      <c r="C24" s="4"/>
      <c r="D24" s="4"/>
      <c r="E24" s="4"/>
      <c r="F24" s="13" t="s">
        <v>58</v>
      </c>
      <c r="G24" s="10"/>
      <c r="H24" s="10"/>
      <c r="I24" s="8" t="e">
        <f t="shared" si="4"/>
        <v>#DIV/0!</v>
      </c>
      <c r="K24" s="19" t="s">
        <v>59</v>
      </c>
      <c r="L24" s="10">
        <f>SUM(L11:L23)</f>
        <v>0</v>
      </c>
      <c r="M24" s="10">
        <f>SUM(M11:M23)</f>
        <v>0</v>
      </c>
      <c r="N24" s="8" t="e">
        <f>(M24/L24)</f>
        <v>#DIV/0!</v>
      </c>
    </row>
    <row r="25" spans="1:14" x14ac:dyDescent="0.25">
      <c r="A25" s="1" t="s">
        <v>68</v>
      </c>
      <c r="B25" s="2" t="s">
        <v>0</v>
      </c>
      <c r="C25" s="2" t="s">
        <v>1</v>
      </c>
      <c r="D25" s="3" t="s">
        <v>2</v>
      </c>
      <c r="E25" s="4"/>
      <c r="F25" s="13" t="s">
        <v>60</v>
      </c>
      <c r="G25" s="10">
        <v>1790</v>
      </c>
      <c r="H25" s="10">
        <v>-210</v>
      </c>
      <c r="I25" s="8">
        <f t="shared" si="4"/>
        <v>-0.11731843575418995</v>
      </c>
    </row>
    <row r="26" spans="1:14" x14ac:dyDescent="0.25">
      <c r="A26" s="20" t="s">
        <v>61</v>
      </c>
      <c r="B26" s="6"/>
      <c r="C26" s="6"/>
      <c r="D26" s="7"/>
      <c r="E26" s="4"/>
      <c r="F26" s="13" t="s">
        <v>62</v>
      </c>
      <c r="G26" s="10">
        <v>2582</v>
      </c>
      <c r="H26" s="10">
        <v>1400</v>
      </c>
      <c r="I26" s="8">
        <f t="shared" si="4"/>
        <v>0.5422153369481022</v>
      </c>
    </row>
    <row r="27" spans="1:14" x14ac:dyDescent="0.25">
      <c r="A27" s="11" t="s">
        <v>63</v>
      </c>
      <c r="B27" s="10">
        <v>11497</v>
      </c>
      <c r="C27" s="10">
        <v>1327</v>
      </c>
      <c r="D27" s="8">
        <f>(C27/B27)</f>
        <v>0.1154214142819866</v>
      </c>
      <c r="E27" s="4"/>
      <c r="F27" s="11" t="s">
        <v>64</v>
      </c>
      <c r="G27" s="10">
        <v>530</v>
      </c>
      <c r="H27" s="10">
        <v>-170</v>
      </c>
      <c r="I27" s="8">
        <f t="shared" si="4"/>
        <v>-0.32075471698113206</v>
      </c>
    </row>
    <row r="28" spans="1:14" ht="16.5" thickBot="1" x14ac:dyDescent="0.3">
      <c r="A28" s="15" t="s">
        <v>65</v>
      </c>
      <c r="B28" s="16"/>
      <c r="C28" s="16"/>
      <c r="D28" s="8" t="e">
        <f>(C28/B28)</f>
        <v>#DIV/0!</v>
      </c>
      <c r="E28" s="4"/>
      <c r="F28" s="15" t="s">
        <v>48</v>
      </c>
      <c r="G28" s="16">
        <f>SUM(G18:G27)</f>
        <v>8799</v>
      </c>
      <c r="H28" s="16">
        <f>SUM(H18:H27)</f>
        <v>-1489</v>
      </c>
      <c r="I28" s="17">
        <f t="shared" si="4"/>
        <v>-0.16922377542902603</v>
      </c>
    </row>
    <row r="29" spans="1:14" ht="15.75" thickBot="1" x14ac:dyDescent="0.3">
      <c r="E29" s="4"/>
    </row>
    <row r="30" spans="1:14" ht="21" x14ac:dyDescent="0.25">
      <c r="A30" s="1" t="s">
        <v>68</v>
      </c>
      <c r="B30" s="21" t="s">
        <v>0</v>
      </c>
      <c r="C30" s="21" t="s">
        <v>1</v>
      </c>
      <c r="D30" s="22" t="s">
        <v>2</v>
      </c>
      <c r="E30" s="4"/>
    </row>
    <row r="31" spans="1:14" ht="21" x14ac:dyDescent="0.25">
      <c r="A31" s="23"/>
      <c r="B31" s="24"/>
      <c r="C31" s="25"/>
      <c r="D31" s="26"/>
      <c r="E31" s="4"/>
    </row>
    <row r="32" spans="1:14" ht="21.75" thickBot="1" x14ac:dyDescent="0.3">
      <c r="A32" s="27" t="s">
        <v>66</v>
      </c>
      <c r="B32" s="28">
        <f>(B23+G13+L6+B27+G28+L24)</f>
        <v>239279.99</v>
      </c>
      <c r="C32" s="28">
        <f>(C23+C27+H28+H13+M6+M24)</f>
        <v>40543</v>
      </c>
      <c r="D32" s="29">
        <f>(C32/B32)</f>
        <v>0.16943748618511728</v>
      </c>
    </row>
  </sheetData>
  <conditionalFormatting sqref="H18:I24 H26:I28 I25 C32:D32 C27:D28 C3:D23 H3:I13 M3:N6">
    <cfRule type="cellIs" dxfId="41" priority="7" operator="lessThan">
      <formula>0</formula>
    </cfRule>
    <cfRule type="cellIs" dxfId="40" priority="8" operator="greaterThan">
      <formula>0</formula>
    </cfRule>
  </conditionalFormatting>
  <conditionalFormatting sqref="H25">
    <cfRule type="cellIs" dxfId="39" priority="5" operator="lessThan">
      <formula>0</formula>
    </cfRule>
    <cfRule type="cellIs" dxfId="38" priority="6" operator="greaterThan">
      <formula>0</formula>
    </cfRule>
  </conditionalFormatting>
  <conditionalFormatting sqref="M11:N23">
    <cfRule type="cellIs" dxfId="37" priority="3" operator="lessThan">
      <formula>0</formula>
    </cfRule>
    <cfRule type="cellIs" dxfId="36" priority="4" operator="greaterThan">
      <formula>0</formula>
    </cfRule>
  </conditionalFormatting>
  <conditionalFormatting sqref="M24:N24">
    <cfRule type="cellIs" dxfId="35" priority="1" operator="lessThan">
      <formula>0</formula>
    </cfRule>
    <cfRule type="cellIs" dxfId="34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F34" sqref="A1:XFD1048576"/>
    </sheetView>
  </sheetViews>
  <sheetFormatPr defaultRowHeight="15" x14ac:dyDescent="0.25"/>
  <cols>
    <col min="1" max="1" width="26.85546875" bestFit="1" customWidth="1"/>
    <col min="2" max="2" width="20.28515625" customWidth="1"/>
    <col min="3" max="3" width="14.7109375" bestFit="1" customWidth="1"/>
    <col min="4" max="4" width="7.7109375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20.42578125" bestFit="1" customWidth="1"/>
    <col min="12" max="12" width="11.28515625" customWidth="1"/>
    <col min="13" max="13" width="12.5703125" customWidth="1"/>
    <col min="14" max="14" width="7.7109375" bestFit="1" customWidth="1"/>
  </cols>
  <sheetData>
    <row r="1" spans="1:14" x14ac:dyDescent="0.25">
      <c r="A1" s="1" t="s">
        <v>69</v>
      </c>
      <c r="B1" s="2" t="s">
        <v>0</v>
      </c>
      <c r="C1" s="2" t="s">
        <v>1</v>
      </c>
      <c r="D1" s="3" t="s">
        <v>2</v>
      </c>
      <c r="E1" s="4"/>
      <c r="F1" s="1" t="s">
        <v>69</v>
      </c>
      <c r="G1" s="2" t="s">
        <v>0</v>
      </c>
      <c r="H1" s="2" t="s">
        <v>1</v>
      </c>
      <c r="I1" s="3" t="s">
        <v>2</v>
      </c>
      <c r="K1" s="1" t="s">
        <v>69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3</v>
      </c>
      <c r="B2" s="6"/>
      <c r="C2" s="6"/>
      <c r="D2" s="7"/>
      <c r="E2" s="4"/>
      <c r="F2" s="5" t="s">
        <v>4</v>
      </c>
      <c r="G2" s="6"/>
      <c r="H2" s="6"/>
      <c r="I2" s="8"/>
      <c r="K2" s="5" t="s">
        <v>5</v>
      </c>
      <c r="L2" s="6"/>
      <c r="M2" s="6"/>
      <c r="N2" s="7"/>
    </row>
    <row r="3" spans="1:14" x14ac:dyDescent="0.25">
      <c r="A3" s="9" t="s">
        <v>6</v>
      </c>
      <c r="B3" s="10">
        <v>134478</v>
      </c>
      <c r="C3" s="10">
        <v>-4505</v>
      </c>
      <c r="D3" s="8">
        <f t="shared" ref="D3:D23" si="0">(C3/B3)</f>
        <v>-3.3499903329912699E-2</v>
      </c>
      <c r="E3" s="4"/>
      <c r="F3" s="11" t="s">
        <v>7</v>
      </c>
      <c r="G3" s="10">
        <v>2167</v>
      </c>
      <c r="H3" s="10">
        <v>-2167</v>
      </c>
      <c r="I3" s="8">
        <f>(H3/G3)</f>
        <v>-1</v>
      </c>
      <c r="K3" s="11" t="s">
        <v>8</v>
      </c>
      <c r="L3" s="10">
        <v>0</v>
      </c>
      <c r="M3" s="10">
        <v>0</v>
      </c>
      <c r="N3" s="8" t="e">
        <f t="shared" ref="N3:N4" si="1">(M3/L3)</f>
        <v>#DIV/0!</v>
      </c>
    </row>
    <row r="4" spans="1:14" x14ac:dyDescent="0.25">
      <c r="A4" s="12" t="s">
        <v>9</v>
      </c>
      <c r="B4" s="10">
        <v>16157</v>
      </c>
      <c r="C4" s="10">
        <v>-5901</v>
      </c>
      <c r="D4" s="8">
        <f t="shared" si="0"/>
        <v>-0.36522869344556541</v>
      </c>
      <c r="E4" s="4"/>
      <c r="F4" s="11" t="s">
        <v>10</v>
      </c>
      <c r="G4" s="10">
        <v>18271</v>
      </c>
      <c r="H4" s="10">
        <v>8044</v>
      </c>
      <c r="I4" s="8">
        <f t="shared" ref="I4:I13" si="2">(H4/G4)</f>
        <v>0.44026052213890865</v>
      </c>
      <c r="K4" s="11" t="s">
        <v>11</v>
      </c>
      <c r="L4" s="10"/>
      <c r="M4" s="10"/>
      <c r="N4" s="8" t="e">
        <f t="shared" si="1"/>
        <v>#DIV/0!</v>
      </c>
    </row>
    <row r="5" spans="1:14" x14ac:dyDescent="0.25">
      <c r="A5" s="11" t="s">
        <v>12</v>
      </c>
      <c r="B5" s="10">
        <v>39712</v>
      </c>
      <c r="C5" s="10">
        <v>22925</v>
      </c>
      <c r="D5" s="8">
        <f t="shared" si="0"/>
        <v>0.57728142626913781</v>
      </c>
      <c r="E5" s="4"/>
      <c r="F5" s="11" t="s">
        <v>13</v>
      </c>
      <c r="G5" s="10">
        <v>11427</v>
      </c>
      <c r="H5" s="10">
        <v>-4188</v>
      </c>
      <c r="I5" s="8">
        <f t="shared" si="2"/>
        <v>-0.36650039380414806</v>
      </c>
      <c r="K5" s="11" t="s">
        <v>14</v>
      </c>
      <c r="L5" s="10"/>
      <c r="M5" s="10"/>
      <c r="N5" s="8" t="e">
        <f>(M5/L5)</f>
        <v>#DIV/0!</v>
      </c>
    </row>
    <row r="6" spans="1:14" x14ac:dyDescent="0.25">
      <c r="A6" s="13" t="s">
        <v>15</v>
      </c>
      <c r="B6" s="10">
        <v>7580</v>
      </c>
      <c r="C6" s="10">
        <v>-2494</v>
      </c>
      <c r="D6" s="8">
        <f t="shared" si="0"/>
        <v>-0.32902374670184698</v>
      </c>
      <c r="E6" s="4"/>
      <c r="F6" s="13" t="s">
        <v>16</v>
      </c>
      <c r="G6" s="10"/>
      <c r="H6" s="10"/>
      <c r="I6" s="8" t="e">
        <f t="shared" si="2"/>
        <v>#DIV/0!</v>
      </c>
      <c r="K6" s="11" t="s">
        <v>17</v>
      </c>
      <c r="L6" s="10"/>
      <c r="M6" s="10"/>
      <c r="N6" s="8" t="e">
        <f>(M6/L6)</f>
        <v>#DIV/0!</v>
      </c>
    </row>
    <row r="7" spans="1:14" x14ac:dyDescent="0.25">
      <c r="A7" s="13" t="s">
        <v>18</v>
      </c>
      <c r="B7" s="10">
        <v>24851</v>
      </c>
      <c r="C7" s="10">
        <v>297</v>
      </c>
      <c r="D7" s="8">
        <f t="shared" si="0"/>
        <v>1.1951229326787655E-2</v>
      </c>
      <c r="E7" s="4"/>
      <c r="F7" s="13" t="s">
        <v>19</v>
      </c>
      <c r="G7" s="10"/>
      <c r="H7" s="10"/>
      <c r="I7" s="8" t="e">
        <f t="shared" si="2"/>
        <v>#DIV/0!</v>
      </c>
    </row>
    <row r="8" spans="1:14" ht="15.75" thickBot="1" x14ac:dyDescent="0.3">
      <c r="A8" s="13" t="s">
        <v>20</v>
      </c>
      <c r="B8" s="10">
        <v>13736</v>
      </c>
      <c r="C8" s="10">
        <v>-87</v>
      </c>
      <c r="D8" s="8">
        <f t="shared" si="0"/>
        <v>-6.3337216074548629E-3</v>
      </c>
      <c r="E8" s="4"/>
      <c r="F8" s="13" t="s">
        <v>21</v>
      </c>
      <c r="G8" s="10"/>
      <c r="H8" s="10"/>
      <c r="I8" s="8" t="e">
        <f t="shared" si="2"/>
        <v>#DIV/0!</v>
      </c>
    </row>
    <row r="9" spans="1:14" x14ac:dyDescent="0.25">
      <c r="A9" s="13" t="s">
        <v>22</v>
      </c>
      <c r="B9" s="10">
        <v>0</v>
      </c>
      <c r="C9" s="10">
        <v>0</v>
      </c>
      <c r="D9" s="8" t="e">
        <f t="shared" si="0"/>
        <v>#DIV/0!</v>
      </c>
      <c r="E9" s="4"/>
      <c r="F9" s="13" t="s">
        <v>23</v>
      </c>
      <c r="G9" s="10"/>
      <c r="H9" s="10"/>
      <c r="I9" s="8" t="e">
        <f t="shared" si="2"/>
        <v>#DIV/0!</v>
      </c>
      <c r="K9" s="1" t="s">
        <v>69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24</v>
      </c>
      <c r="B10" s="10">
        <v>0</v>
      </c>
      <c r="C10" s="10">
        <v>0</v>
      </c>
      <c r="D10" s="8" t="e">
        <f t="shared" si="0"/>
        <v>#DIV/0!</v>
      </c>
      <c r="E10" s="4"/>
      <c r="F10" s="13" t="s">
        <v>25</v>
      </c>
      <c r="G10" s="10"/>
      <c r="H10" s="10"/>
      <c r="I10" s="8" t="e">
        <f t="shared" si="2"/>
        <v>#DIV/0!</v>
      </c>
      <c r="K10" s="5" t="s">
        <v>26</v>
      </c>
      <c r="L10" s="6"/>
      <c r="M10" s="6"/>
      <c r="N10" s="7"/>
    </row>
    <row r="11" spans="1:14" x14ac:dyDescent="0.25">
      <c r="A11" s="13" t="s">
        <v>27</v>
      </c>
      <c r="B11" s="10">
        <v>0</v>
      </c>
      <c r="C11" s="10">
        <v>0</v>
      </c>
      <c r="D11" s="8" t="e">
        <f t="shared" si="0"/>
        <v>#DIV/0!</v>
      </c>
      <c r="E11" s="4"/>
      <c r="F11" s="13" t="s">
        <v>28</v>
      </c>
      <c r="G11" s="10"/>
      <c r="H11" s="10"/>
      <c r="I11" s="8" t="e">
        <f t="shared" si="2"/>
        <v>#DIV/0!</v>
      </c>
      <c r="K11" s="11" t="s">
        <v>8</v>
      </c>
      <c r="L11" s="10">
        <v>2057</v>
      </c>
      <c r="M11" s="10">
        <v>1100</v>
      </c>
      <c r="N11" s="8">
        <f t="shared" ref="N11:N23" si="3">(M11/L11)</f>
        <v>0.53475935828877008</v>
      </c>
    </row>
    <row r="12" spans="1:14" x14ac:dyDescent="0.25">
      <c r="A12" s="13" t="s">
        <v>29</v>
      </c>
      <c r="B12" s="10">
        <v>367</v>
      </c>
      <c r="C12" s="10">
        <v>154</v>
      </c>
      <c r="D12" s="8">
        <f t="shared" si="0"/>
        <v>0.4196185286103542</v>
      </c>
      <c r="E12" s="4"/>
      <c r="F12" s="11" t="s">
        <v>30</v>
      </c>
      <c r="G12" s="10">
        <v>1358</v>
      </c>
      <c r="H12" s="14">
        <v>-1187</v>
      </c>
      <c r="I12" s="8">
        <f t="shared" si="2"/>
        <v>-0.87407952871870398</v>
      </c>
      <c r="K12" s="11" t="s">
        <v>11</v>
      </c>
      <c r="L12" s="10">
        <v>4978</v>
      </c>
      <c r="M12" s="10">
        <v>339</v>
      </c>
      <c r="N12" s="8">
        <f t="shared" si="3"/>
        <v>6.8099638408999602E-2</v>
      </c>
    </row>
    <row r="13" spans="1:14" ht="16.5" thickBot="1" x14ac:dyDescent="0.3">
      <c r="A13" s="13" t="s">
        <v>31</v>
      </c>
      <c r="B13" s="10">
        <v>3767</v>
      </c>
      <c r="C13" s="10">
        <v>2559</v>
      </c>
      <c r="D13" s="8">
        <f t="shared" si="0"/>
        <v>0.67932041412264399</v>
      </c>
      <c r="E13" s="4"/>
      <c r="F13" s="15" t="s">
        <v>13</v>
      </c>
      <c r="G13" s="16">
        <f>SUM(G3:G12)</f>
        <v>33223</v>
      </c>
      <c r="H13" s="16">
        <f>SUM(H3:H12)</f>
        <v>502</v>
      </c>
      <c r="I13" s="17">
        <f t="shared" si="2"/>
        <v>1.5110014146825994E-2</v>
      </c>
      <c r="K13" s="11" t="s">
        <v>14</v>
      </c>
      <c r="L13" s="10">
        <v>3336</v>
      </c>
      <c r="M13" s="10">
        <v>-2826</v>
      </c>
      <c r="N13" s="8">
        <f t="shared" si="3"/>
        <v>-0.84712230215827333</v>
      </c>
    </row>
    <row r="14" spans="1:14" x14ac:dyDescent="0.25">
      <c r="A14" s="13" t="s">
        <v>32</v>
      </c>
      <c r="B14" s="10">
        <v>4168</v>
      </c>
      <c r="C14" s="10">
        <v>-1653</v>
      </c>
      <c r="D14" s="8">
        <f t="shared" si="0"/>
        <v>-0.39659309021113243</v>
      </c>
      <c r="E14" s="4"/>
      <c r="F14" s="4"/>
      <c r="G14" s="4"/>
      <c r="H14" s="4"/>
      <c r="I14" s="4"/>
      <c r="K14" s="11" t="s">
        <v>33</v>
      </c>
      <c r="L14" s="10">
        <v>1088</v>
      </c>
      <c r="M14" s="10">
        <v>750</v>
      </c>
      <c r="N14" s="8">
        <f t="shared" si="3"/>
        <v>0.68933823529411764</v>
      </c>
    </row>
    <row r="15" spans="1:14" ht="15.75" thickBot="1" x14ac:dyDescent="0.3">
      <c r="A15" s="13" t="s">
        <v>34</v>
      </c>
      <c r="B15" s="10">
        <v>0</v>
      </c>
      <c r="C15" s="10">
        <v>0</v>
      </c>
      <c r="D15" s="8" t="e">
        <f t="shared" si="0"/>
        <v>#DIV/0!</v>
      </c>
      <c r="E15" s="4"/>
      <c r="K15" s="11" t="s">
        <v>35</v>
      </c>
      <c r="L15" s="10">
        <v>797</v>
      </c>
      <c r="M15" s="10">
        <v>410</v>
      </c>
      <c r="N15" s="8">
        <f t="shared" si="3"/>
        <v>0.51442910915934759</v>
      </c>
    </row>
    <row r="16" spans="1:14" x14ac:dyDescent="0.25">
      <c r="A16" s="13" t="s">
        <v>36</v>
      </c>
      <c r="B16" s="10">
        <v>5153</v>
      </c>
      <c r="C16" s="10">
        <v>-3007</v>
      </c>
      <c r="D16" s="8">
        <f t="shared" si="0"/>
        <v>-0.58354356685425968</v>
      </c>
      <c r="E16" s="4"/>
      <c r="F16" s="1" t="s">
        <v>69</v>
      </c>
      <c r="G16" s="2" t="s">
        <v>0</v>
      </c>
      <c r="H16" s="2" t="s">
        <v>1</v>
      </c>
      <c r="I16" s="3" t="s">
        <v>2</v>
      </c>
      <c r="K16" s="11" t="s">
        <v>37</v>
      </c>
      <c r="L16" s="10">
        <v>1156</v>
      </c>
      <c r="M16" s="10">
        <v>-233</v>
      </c>
      <c r="N16" s="8">
        <f t="shared" si="3"/>
        <v>-0.20155709342560554</v>
      </c>
    </row>
    <row r="17" spans="1:14" x14ac:dyDescent="0.25">
      <c r="A17" s="13" t="s">
        <v>38</v>
      </c>
      <c r="B17" s="10">
        <v>2653</v>
      </c>
      <c r="C17" s="10">
        <v>-74</v>
      </c>
      <c r="D17" s="8">
        <f t="shared" si="0"/>
        <v>-2.789295137580098E-2</v>
      </c>
      <c r="E17" s="4"/>
      <c r="F17" s="5" t="s">
        <v>39</v>
      </c>
      <c r="G17" s="6"/>
      <c r="H17" s="6"/>
      <c r="I17" s="7"/>
      <c r="K17" s="11" t="s">
        <v>40</v>
      </c>
      <c r="L17" s="10">
        <v>50</v>
      </c>
      <c r="M17" s="10">
        <v>61</v>
      </c>
      <c r="N17" s="8">
        <f t="shared" si="3"/>
        <v>1.22</v>
      </c>
    </row>
    <row r="18" spans="1:14" x14ac:dyDescent="0.25">
      <c r="A18" s="13" t="s">
        <v>41</v>
      </c>
      <c r="B18" s="10">
        <v>10759</v>
      </c>
      <c r="C18" s="10">
        <v>-1092</v>
      </c>
      <c r="D18" s="8">
        <f t="shared" si="0"/>
        <v>-0.1014964216005205</v>
      </c>
      <c r="E18" s="4"/>
      <c r="F18" s="11" t="s">
        <v>42</v>
      </c>
      <c r="G18" s="10"/>
      <c r="H18" s="10"/>
      <c r="I18" s="8" t="e">
        <f t="shared" ref="I18:I28" si="4">(H18/G18)</f>
        <v>#DIV/0!</v>
      </c>
      <c r="K18" s="11" t="s">
        <v>43</v>
      </c>
      <c r="L18" s="10">
        <v>500</v>
      </c>
      <c r="M18" s="10">
        <v>565</v>
      </c>
      <c r="N18" s="8">
        <f t="shared" si="3"/>
        <v>1.1299999999999999</v>
      </c>
    </row>
    <row r="19" spans="1:14" x14ac:dyDescent="0.25">
      <c r="A19" s="11" t="s">
        <v>44</v>
      </c>
      <c r="B19" s="10">
        <v>13611.99</v>
      </c>
      <c r="C19" s="10">
        <v>-7723.99</v>
      </c>
      <c r="D19" s="8">
        <f t="shared" si="0"/>
        <v>-0.56744017590374363</v>
      </c>
      <c r="E19" s="4"/>
      <c r="F19" s="11" t="s">
        <v>45</v>
      </c>
      <c r="G19" s="10">
        <v>1697</v>
      </c>
      <c r="H19" s="10">
        <v>-252</v>
      </c>
      <c r="I19" s="8">
        <f t="shared" si="4"/>
        <v>-0.14849734826163818</v>
      </c>
      <c r="K19" s="11" t="s">
        <v>46</v>
      </c>
      <c r="L19" s="10">
        <v>1722</v>
      </c>
      <c r="M19" s="10">
        <v>2118</v>
      </c>
      <c r="N19" s="8">
        <f t="shared" si="3"/>
        <v>1.2299651567944252</v>
      </c>
    </row>
    <row r="20" spans="1:14" x14ac:dyDescent="0.25">
      <c r="A20" s="11" t="s">
        <v>47</v>
      </c>
      <c r="B20" s="10">
        <v>0</v>
      </c>
      <c r="C20" s="10">
        <v>0</v>
      </c>
      <c r="D20" s="8" t="e">
        <f t="shared" si="0"/>
        <v>#DIV/0!</v>
      </c>
      <c r="E20" s="4"/>
      <c r="F20" s="11" t="s">
        <v>48</v>
      </c>
      <c r="G20" s="10">
        <v>554</v>
      </c>
      <c r="H20" s="10">
        <v>510</v>
      </c>
      <c r="I20" s="8">
        <f>(H20/G20)</f>
        <v>0.92057761732851984</v>
      </c>
      <c r="K20" s="11" t="s">
        <v>49</v>
      </c>
      <c r="L20" s="10"/>
      <c r="M20" s="10"/>
      <c r="N20" s="8" t="e">
        <f t="shared" si="3"/>
        <v>#DIV/0!</v>
      </c>
    </row>
    <row r="21" spans="1:14" x14ac:dyDescent="0.25">
      <c r="A21" s="11" t="s">
        <v>50</v>
      </c>
      <c r="B21" s="10">
        <v>0</v>
      </c>
      <c r="C21" s="10">
        <v>0</v>
      </c>
      <c r="D21" s="8" t="e">
        <f t="shared" si="0"/>
        <v>#DIV/0!</v>
      </c>
      <c r="E21" s="4"/>
      <c r="F21" s="13" t="s">
        <v>51</v>
      </c>
      <c r="G21" s="10">
        <v>1400</v>
      </c>
      <c r="H21" s="10">
        <v>-1400</v>
      </c>
      <c r="I21" s="8">
        <f>(H21/G21)</f>
        <v>-1</v>
      </c>
      <c r="K21" s="11" t="s">
        <v>52</v>
      </c>
      <c r="L21" s="10">
        <v>130</v>
      </c>
      <c r="M21" s="10">
        <v>118</v>
      </c>
      <c r="N21" s="8">
        <f t="shared" si="3"/>
        <v>0.90769230769230769</v>
      </c>
    </row>
    <row r="22" spans="1:14" x14ac:dyDescent="0.25">
      <c r="A22" s="18" t="s">
        <v>53</v>
      </c>
      <c r="B22" s="10">
        <v>0</v>
      </c>
      <c r="C22" s="10">
        <v>0</v>
      </c>
      <c r="D22" s="8" t="e">
        <f t="shared" si="0"/>
        <v>#DIV/0!</v>
      </c>
      <c r="E22" s="4"/>
      <c r="F22" s="13" t="s">
        <v>54</v>
      </c>
      <c r="G22" s="10">
        <v>1128</v>
      </c>
      <c r="H22" s="10">
        <v>100</v>
      </c>
      <c r="I22" s="8">
        <f t="shared" si="4"/>
        <v>8.8652482269503549E-2</v>
      </c>
      <c r="K22" s="11" t="s">
        <v>55</v>
      </c>
      <c r="L22" s="10"/>
      <c r="M22" s="10"/>
      <c r="N22" s="8" t="e">
        <f t="shared" si="3"/>
        <v>#DIV/0!</v>
      </c>
    </row>
    <row r="23" spans="1:14" ht="16.5" thickBot="1" x14ac:dyDescent="0.3">
      <c r="A23" s="15" t="s">
        <v>12</v>
      </c>
      <c r="B23" s="16">
        <f>SUM(B3:B22)</f>
        <v>276992.99</v>
      </c>
      <c r="C23" s="16">
        <f>SUM(C3:C22)</f>
        <v>-601.98999999999978</v>
      </c>
      <c r="D23" s="8">
        <f t="shared" si="0"/>
        <v>-2.1733040969737169E-3</v>
      </c>
      <c r="E23" s="4"/>
      <c r="F23" s="13" t="s">
        <v>56</v>
      </c>
      <c r="G23" s="10">
        <v>676</v>
      </c>
      <c r="H23" s="10">
        <v>289</v>
      </c>
      <c r="I23" s="8">
        <f t="shared" si="4"/>
        <v>0.4275147928994083</v>
      </c>
      <c r="K23" s="11" t="s">
        <v>57</v>
      </c>
      <c r="L23" s="10">
        <v>1840</v>
      </c>
      <c r="M23" s="10">
        <v>-1080</v>
      </c>
      <c r="N23" s="8">
        <f t="shared" si="3"/>
        <v>-0.58695652173913049</v>
      </c>
    </row>
    <row r="24" spans="1:14" ht="15.75" thickBot="1" x14ac:dyDescent="0.3">
      <c r="A24" s="4"/>
      <c r="B24" s="4"/>
      <c r="C24" s="4"/>
      <c r="D24" s="4"/>
      <c r="E24" s="4"/>
      <c r="F24" s="13" t="s">
        <v>58</v>
      </c>
      <c r="G24" s="10">
        <v>300</v>
      </c>
      <c r="H24" s="10">
        <v>186</v>
      </c>
      <c r="I24" s="8">
        <f t="shared" si="4"/>
        <v>0.62</v>
      </c>
      <c r="K24" s="19" t="s">
        <v>59</v>
      </c>
      <c r="L24" s="10">
        <f>SUM(L11:L23)</f>
        <v>17654</v>
      </c>
      <c r="M24" s="10">
        <f>SUM(M11:M23)</f>
        <v>1322</v>
      </c>
      <c r="N24" s="8">
        <f>(M24/L24)</f>
        <v>7.4883879007590345E-2</v>
      </c>
    </row>
    <row r="25" spans="1:14" x14ac:dyDescent="0.25">
      <c r="A25" s="1" t="s">
        <v>69</v>
      </c>
      <c r="B25" s="2" t="s">
        <v>0</v>
      </c>
      <c r="C25" s="2" t="s">
        <v>1</v>
      </c>
      <c r="D25" s="3" t="s">
        <v>2</v>
      </c>
      <c r="E25" s="4"/>
      <c r="F25" s="13" t="s">
        <v>60</v>
      </c>
      <c r="G25" s="10">
        <v>898</v>
      </c>
      <c r="H25" s="10">
        <v>-683</v>
      </c>
      <c r="I25" s="8">
        <f t="shared" si="4"/>
        <v>-0.76057906458797331</v>
      </c>
    </row>
    <row r="26" spans="1:14" x14ac:dyDescent="0.25">
      <c r="A26" s="20" t="s">
        <v>61</v>
      </c>
      <c r="B26" s="6"/>
      <c r="C26" s="6"/>
      <c r="D26" s="7"/>
      <c r="E26" s="4"/>
      <c r="F26" s="13" t="s">
        <v>62</v>
      </c>
      <c r="G26" s="10">
        <v>1445</v>
      </c>
      <c r="H26" s="10">
        <v>245</v>
      </c>
      <c r="I26" s="8">
        <f t="shared" si="4"/>
        <v>0.16955017301038061</v>
      </c>
    </row>
    <row r="27" spans="1:14" x14ac:dyDescent="0.25">
      <c r="A27" s="11" t="s">
        <v>63</v>
      </c>
      <c r="B27" s="10">
        <v>2702</v>
      </c>
      <c r="C27" s="10">
        <v>-2245</v>
      </c>
      <c r="D27" s="8">
        <f>(C27/B27)</f>
        <v>-0.83086602516654329</v>
      </c>
      <c r="E27" s="4"/>
      <c r="F27" s="11" t="s">
        <v>64</v>
      </c>
      <c r="G27" s="10">
        <v>609</v>
      </c>
      <c r="H27" s="10">
        <v>-609</v>
      </c>
      <c r="I27" s="8">
        <f t="shared" si="4"/>
        <v>-1</v>
      </c>
    </row>
    <row r="28" spans="1:14" ht="16.5" thickBot="1" x14ac:dyDescent="0.3">
      <c r="A28" s="15" t="s">
        <v>65</v>
      </c>
      <c r="B28" s="16"/>
      <c r="C28" s="16"/>
      <c r="D28" s="8" t="e">
        <f>(C28/B28)</f>
        <v>#DIV/0!</v>
      </c>
      <c r="E28" s="4"/>
      <c r="F28" s="15" t="s">
        <v>48</v>
      </c>
      <c r="G28" s="16">
        <f>SUM(G18:G27)</f>
        <v>8707</v>
      </c>
      <c r="H28" s="16">
        <f>SUM(H18:H27)</f>
        <v>-1614</v>
      </c>
      <c r="I28" s="17">
        <f t="shared" si="4"/>
        <v>-0.18536809463649936</v>
      </c>
    </row>
    <row r="29" spans="1:14" ht="15.75" thickBot="1" x14ac:dyDescent="0.3">
      <c r="E29" s="4"/>
    </row>
    <row r="30" spans="1:14" ht="21" x14ac:dyDescent="0.25">
      <c r="A30" s="1" t="s">
        <v>69</v>
      </c>
      <c r="B30" s="21" t="s">
        <v>0</v>
      </c>
      <c r="C30" s="21" t="s">
        <v>1</v>
      </c>
      <c r="D30" s="22" t="s">
        <v>2</v>
      </c>
      <c r="E30" s="4"/>
    </row>
    <row r="31" spans="1:14" ht="21" x14ac:dyDescent="0.25">
      <c r="A31" s="23"/>
      <c r="B31" s="24"/>
      <c r="C31" s="25"/>
      <c r="D31" s="26"/>
      <c r="E31" s="4"/>
    </row>
    <row r="32" spans="1:14" ht="21.75" thickBot="1" x14ac:dyDescent="0.3">
      <c r="A32" s="27" t="s">
        <v>66</v>
      </c>
      <c r="B32" s="28">
        <f>(B23+G13+L6+B27+G28+L24)</f>
        <v>339278.99</v>
      </c>
      <c r="C32" s="28">
        <f>(C23+C27+H28+H13+M6+M24)</f>
        <v>-2636.99</v>
      </c>
      <c r="D32" s="29">
        <f>(C32/B32)</f>
        <v>-7.772335092131699E-3</v>
      </c>
    </row>
  </sheetData>
  <conditionalFormatting sqref="H18:I24 H26:I28 I25 C32:D32 C27:D28 C3:D23 H3:I13 M3:N6">
    <cfRule type="cellIs" dxfId="33" priority="7" operator="lessThan">
      <formula>0</formula>
    </cfRule>
    <cfRule type="cellIs" dxfId="32" priority="8" operator="greaterThan">
      <formula>0</formula>
    </cfRule>
  </conditionalFormatting>
  <conditionalFormatting sqref="H25">
    <cfRule type="cellIs" dxfId="31" priority="5" operator="lessThan">
      <formula>0</formula>
    </cfRule>
    <cfRule type="cellIs" dxfId="30" priority="6" operator="greaterThan">
      <formula>0</formula>
    </cfRule>
  </conditionalFormatting>
  <conditionalFormatting sqref="M11:N23">
    <cfRule type="cellIs" dxfId="29" priority="3" operator="lessThan">
      <formula>0</formula>
    </cfRule>
    <cfRule type="cellIs" dxfId="28" priority="4" operator="greaterThan">
      <formula>0</formula>
    </cfRule>
  </conditionalFormatting>
  <conditionalFormatting sqref="M24:N24">
    <cfRule type="cellIs" dxfId="27" priority="1" operator="lessThan">
      <formula>0</formula>
    </cfRule>
    <cfRule type="cellIs" dxfId="26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sqref="A1:XFD1048576"/>
    </sheetView>
  </sheetViews>
  <sheetFormatPr defaultRowHeight="15" x14ac:dyDescent="0.25"/>
  <cols>
    <col min="1" max="1" width="26.85546875" bestFit="1" customWidth="1"/>
    <col min="2" max="2" width="20.28515625" customWidth="1"/>
    <col min="3" max="3" width="14.7109375" bestFit="1" customWidth="1"/>
    <col min="4" max="4" width="7.7109375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20.42578125" bestFit="1" customWidth="1"/>
    <col min="12" max="12" width="11.28515625" customWidth="1"/>
    <col min="13" max="13" width="12.5703125" customWidth="1"/>
    <col min="14" max="14" width="7.7109375" bestFit="1" customWidth="1"/>
  </cols>
  <sheetData>
    <row r="1" spans="1:14" x14ac:dyDescent="0.25">
      <c r="A1" s="1" t="s">
        <v>70</v>
      </c>
      <c r="B1" s="2" t="s">
        <v>0</v>
      </c>
      <c r="C1" s="2" t="s">
        <v>1</v>
      </c>
      <c r="D1" s="3" t="s">
        <v>2</v>
      </c>
      <c r="E1" s="4"/>
      <c r="F1" s="1" t="s">
        <v>70</v>
      </c>
      <c r="G1" s="2" t="s">
        <v>0</v>
      </c>
      <c r="H1" s="2" t="s">
        <v>1</v>
      </c>
      <c r="I1" s="3" t="s">
        <v>2</v>
      </c>
      <c r="K1" s="1" t="s">
        <v>70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3</v>
      </c>
      <c r="B2" s="6"/>
      <c r="C2" s="6"/>
      <c r="D2" s="7"/>
      <c r="E2" s="4"/>
      <c r="F2" s="5" t="s">
        <v>4</v>
      </c>
      <c r="G2" s="6"/>
      <c r="H2" s="6"/>
      <c r="I2" s="8"/>
      <c r="K2" s="5" t="s">
        <v>5</v>
      </c>
      <c r="L2" s="6"/>
      <c r="M2" s="6"/>
      <c r="N2" s="7"/>
    </row>
    <row r="3" spans="1:14" x14ac:dyDescent="0.25">
      <c r="A3" s="9" t="s">
        <v>6</v>
      </c>
      <c r="B3" s="10">
        <v>61527</v>
      </c>
      <c r="C3" s="10">
        <v>-15720</v>
      </c>
      <c r="D3" s="8">
        <f t="shared" ref="D3:D23" si="0">(C3/B3)</f>
        <v>-0.25549758642547177</v>
      </c>
      <c r="E3" s="4"/>
      <c r="F3" s="11" t="s">
        <v>7</v>
      </c>
      <c r="G3" s="10">
        <v>1653</v>
      </c>
      <c r="H3" s="10">
        <v>546</v>
      </c>
      <c r="I3" s="8">
        <f>(H3/G3)</f>
        <v>0.33030852994555354</v>
      </c>
      <c r="K3" s="11" t="s">
        <v>8</v>
      </c>
      <c r="L3" s="10">
        <v>0</v>
      </c>
      <c r="M3" s="10">
        <v>0</v>
      </c>
      <c r="N3" s="8" t="e">
        <f t="shared" ref="N3:N4" si="1">(M3/L3)</f>
        <v>#DIV/0!</v>
      </c>
    </row>
    <row r="4" spans="1:14" x14ac:dyDescent="0.25">
      <c r="A4" s="12" t="s">
        <v>9</v>
      </c>
      <c r="B4" s="10">
        <v>9416</v>
      </c>
      <c r="C4" s="10">
        <v>-1402</v>
      </c>
      <c r="D4" s="8">
        <f t="shared" si="0"/>
        <v>-0.14889549702633814</v>
      </c>
      <c r="E4" s="4"/>
      <c r="F4" s="11" t="s">
        <v>10</v>
      </c>
      <c r="G4" s="10">
        <v>7096</v>
      </c>
      <c r="H4" s="10">
        <v>1009</v>
      </c>
      <c r="I4" s="8">
        <f t="shared" ref="I4:I13" si="2">(H4/G4)</f>
        <v>0.14219278466741828</v>
      </c>
      <c r="K4" s="11" t="s">
        <v>11</v>
      </c>
      <c r="L4" s="10"/>
      <c r="M4" s="10"/>
      <c r="N4" s="8" t="e">
        <f t="shared" si="1"/>
        <v>#DIV/0!</v>
      </c>
    </row>
    <row r="5" spans="1:14" x14ac:dyDescent="0.25">
      <c r="A5" s="11" t="s">
        <v>12</v>
      </c>
      <c r="B5" s="10">
        <v>33587</v>
      </c>
      <c r="C5" s="10">
        <v>-6386</v>
      </c>
      <c r="D5" s="8">
        <f t="shared" si="0"/>
        <v>-0.1901330872063596</v>
      </c>
      <c r="E5" s="4"/>
      <c r="F5" s="11" t="s">
        <v>13</v>
      </c>
      <c r="G5" s="10">
        <v>8902</v>
      </c>
      <c r="H5" s="10">
        <v>-85</v>
      </c>
      <c r="I5" s="8">
        <f t="shared" si="2"/>
        <v>-9.5484160862727482E-3</v>
      </c>
      <c r="K5" s="11" t="s">
        <v>14</v>
      </c>
      <c r="L5" s="10"/>
      <c r="M5" s="10"/>
      <c r="N5" s="8" t="e">
        <f>(M5/L5)</f>
        <v>#DIV/0!</v>
      </c>
    </row>
    <row r="6" spans="1:14" x14ac:dyDescent="0.25">
      <c r="A6" s="13" t="s">
        <v>15</v>
      </c>
      <c r="B6" s="10">
        <v>11347</v>
      </c>
      <c r="C6" s="10">
        <v>7659</v>
      </c>
      <c r="D6" s="8">
        <f t="shared" si="0"/>
        <v>0.6749801709703005</v>
      </c>
      <c r="E6" s="4"/>
      <c r="F6" s="13" t="s">
        <v>16</v>
      </c>
      <c r="G6" s="10"/>
      <c r="H6" s="10"/>
      <c r="I6" s="8" t="e">
        <f t="shared" si="2"/>
        <v>#DIV/0!</v>
      </c>
      <c r="K6" s="11" t="s">
        <v>17</v>
      </c>
      <c r="L6" s="10"/>
      <c r="M6" s="10"/>
      <c r="N6" s="8" t="e">
        <f>(M6/L6)</f>
        <v>#DIV/0!</v>
      </c>
    </row>
    <row r="7" spans="1:14" x14ac:dyDescent="0.25">
      <c r="A7" s="13" t="s">
        <v>18</v>
      </c>
      <c r="B7" s="10">
        <v>7786</v>
      </c>
      <c r="C7" s="10">
        <v>-7786</v>
      </c>
      <c r="D7" s="8">
        <f t="shared" si="0"/>
        <v>-1</v>
      </c>
      <c r="E7" s="4"/>
      <c r="F7" s="13" t="s">
        <v>19</v>
      </c>
      <c r="G7" s="10"/>
      <c r="H7" s="10"/>
      <c r="I7" s="8" t="e">
        <f t="shared" si="2"/>
        <v>#DIV/0!</v>
      </c>
    </row>
    <row r="8" spans="1:14" ht="15.75" thickBot="1" x14ac:dyDescent="0.3">
      <c r="A8" s="13" t="s">
        <v>20</v>
      </c>
      <c r="B8" s="10">
        <v>7463</v>
      </c>
      <c r="C8" s="10">
        <v>-1557</v>
      </c>
      <c r="D8" s="8">
        <f t="shared" si="0"/>
        <v>-0.20862923757202198</v>
      </c>
      <c r="E8" s="4"/>
      <c r="F8" s="13" t="s">
        <v>21</v>
      </c>
      <c r="G8" s="10"/>
      <c r="H8" s="10"/>
      <c r="I8" s="8" t="e">
        <f t="shared" si="2"/>
        <v>#DIV/0!</v>
      </c>
    </row>
    <row r="9" spans="1:14" x14ac:dyDescent="0.25">
      <c r="A9" s="13" t="s">
        <v>22</v>
      </c>
      <c r="B9" s="10">
        <v>0</v>
      </c>
      <c r="C9" s="10">
        <v>0</v>
      </c>
      <c r="D9" s="8" t="e">
        <f t="shared" si="0"/>
        <v>#DIV/0!</v>
      </c>
      <c r="E9" s="4"/>
      <c r="F9" s="13" t="s">
        <v>23</v>
      </c>
      <c r="G9" s="10"/>
      <c r="H9" s="10"/>
      <c r="I9" s="8" t="e">
        <f t="shared" si="2"/>
        <v>#DIV/0!</v>
      </c>
      <c r="K9" s="1" t="s">
        <v>70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24</v>
      </c>
      <c r="B10" s="10">
        <v>0</v>
      </c>
      <c r="C10" s="10">
        <v>0</v>
      </c>
      <c r="D10" s="8" t="e">
        <f t="shared" si="0"/>
        <v>#DIV/0!</v>
      </c>
      <c r="E10" s="4"/>
      <c r="F10" s="13" t="s">
        <v>25</v>
      </c>
      <c r="G10" s="10"/>
      <c r="H10" s="10"/>
      <c r="I10" s="8" t="e">
        <f t="shared" si="2"/>
        <v>#DIV/0!</v>
      </c>
      <c r="K10" s="5" t="s">
        <v>26</v>
      </c>
      <c r="L10" s="6"/>
      <c r="M10" s="6"/>
      <c r="N10" s="7"/>
    </row>
    <row r="11" spans="1:14" x14ac:dyDescent="0.25">
      <c r="A11" s="13" t="s">
        <v>27</v>
      </c>
      <c r="B11" s="10">
        <v>0</v>
      </c>
      <c r="C11" s="10">
        <v>0</v>
      </c>
      <c r="D11" s="8" t="e">
        <f t="shared" si="0"/>
        <v>#DIV/0!</v>
      </c>
      <c r="E11" s="4"/>
      <c r="F11" s="13" t="s">
        <v>28</v>
      </c>
      <c r="G11" s="10"/>
      <c r="H11" s="10"/>
      <c r="I11" s="8" t="e">
        <f t="shared" si="2"/>
        <v>#DIV/0!</v>
      </c>
      <c r="K11" s="11" t="s">
        <v>8</v>
      </c>
      <c r="L11" s="10">
        <v>9323</v>
      </c>
      <c r="M11" s="10">
        <v>5750</v>
      </c>
      <c r="N11" s="8">
        <f t="shared" ref="N11:N23" si="3">(M11/L11)</f>
        <v>0.61675426364903996</v>
      </c>
    </row>
    <row r="12" spans="1:14" x14ac:dyDescent="0.25">
      <c r="A12" s="13" t="s">
        <v>29</v>
      </c>
      <c r="B12" s="10">
        <v>170</v>
      </c>
      <c r="C12" s="10">
        <v>-37</v>
      </c>
      <c r="D12" s="8">
        <f t="shared" si="0"/>
        <v>-0.21764705882352942</v>
      </c>
      <c r="E12" s="4"/>
      <c r="F12" s="11" t="s">
        <v>30</v>
      </c>
      <c r="G12" s="10">
        <v>663</v>
      </c>
      <c r="H12" s="14">
        <v>56</v>
      </c>
      <c r="I12" s="8">
        <f t="shared" si="2"/>
        <v>8.4464555052790352E-2</v>
      </c>
      <c r="K12" s="11" t="s">
        <v>11</v>
      </c>
      <c r="L12" s="10">
        <v>360</v>
      </c>
      <c r="M12" s="10">
        <v>325</v>
      </c>
      <c r="N12" s="8">
        <f t="shared" si="3"/>
        <v>0.90277777777777779</v>
      </c>
    </row>
    <row r="13" spans="1:14" ht="16.5" thickBot="1" x14ac:dyDescent="0.3">
      <c r="A13" s="13" t="s">
        <v>31</v>
      </c>
      <c r="B13" s="10">
        <v>222</v>
      </c>
      <c r="C13" s="10">
        <v>178</v>
      </c>
      <c r="D13" s="8">
        <f t="shared" si="0"/>
        <v>0.80180180180180183</v>
      </c>
      <c r="E13" s="4"/>
      <c r="F13" s="15" t="s">
        <v>13</v>
      </c>
      <c r="G13" s="16">
        <f>SUM(G3:G12)</f>
        <v>18314</v>
      </c>
      <c r="H13" s="16">
        <f>SUM(H3:H12)</f>
        <v>1526</v>
      </c>
      <c r="I13" s="17">
        <f t="shared" si="2"/>
        <v>8.3324232827345204E-2</v>
      </c>
      <c r="K13" s="11" t="s">
        <v>14</v>
      </c>
      <c r="L13" s="10">
        <v>3326</v>
      </c>
      <c r="M13" s="10">
        <v>1370</v>
      </c>
      <c r="N13" s="8">
        <f t="shared" si="3"/>
        <v>0.41190619362597714</v>
      </c>
    </row>
    <row r="14" spans="1:14" x14ac:dyDescent="0.25">
      <c r="A14" s="13" t="s">
        <v>32</v>
      </c>
      <c r="B14" s="10">
        <v>3362</v>
      </c>
      <c r="C14" s="10">
        <v>-2147</v>
      </c>
      <c r="D14" s="8">
        <f t="shared" si="0"/>
        <v>-0.63860797144556813</v>
      </c>
      <c r="E14" s="4"/>
      <c r="F14" s="4"/>
      <c r="G14" s="4"/>
      <c r="H14" s="4"/>
      <c r="I14" s="4"/>
      <c r="K14" s="11" t="s">
        <v>33</v>
      </c>
      <c r="L14" s="10">
        <v>870</v>
      </c>
      <c r="M14" s="10">
        <v>-870</v>
      </c>
      <c r="N14" s="8">
        <f t="shared" si="3"/>
        <v>-1</v>
      </c>
    </row>
    <row r="15" spans="1:14" ht="15.75" thickBot="1" x14ac:dyDescent="0.3">
      <c r="A15" s="13" t="s">
        <v>34</v>
      </c>
      <c r="B15" s="10">
        <v>0</v>
      </c>
      <c r="C15" s="10">
        <v>0</v>
      </c>
      <c r="D15" s="8" t="e">
        <f t="shared" si="0"/>
        <v>#DIV/0!</v>
      </c>
      <c r="E15" s="4"/>
      <c r="K15" s="11" t="s">
        <v>35</v>
      </c>
      <c r="L15" s="10">
        <v>1315</v>
      </c>
      <c r="M15" s="10">
        <v>140</v>
      </c>
      <c r="N15" s="8">
        <f t="shared" si="3"/>
        <v>0.10646387832699619</v>
      </c>
    </row>
    <row r="16" spans="1:14" x14ac:dyDescent="0.25">
      <c r="A16" s="13" t="s">
        <v>36</v>
      </c>
      <c r="B16" s="10">
        <v>4155</v>
      </c>
      <c r="C16" s="10">
        <v>254</v>
      </c>
      <c r="D16" s="8">
        <f t="shared" si="0"/>
        <v>6.1131167268351383E-2</v>
      </c>
      <c r="E16" s="4"/>
      <c r="F16" s="1" t="s">
        <v>70</v>
      </c>
      <c r="G16" s="2" t="s">
        <v>0</v>
      </c>
      <c r="H16" s="2" t="s">
        <v>1</v>
      </c>
      <c r="I16" s="3" t="s">
        <v>2</v>
      </c>
      <c r="K16" s="11" t="s">
        <v>37</v>
      </c>
      <c r="L16" s="10">
        <v>763</v>
      </c>
      <c r="M16" s="10">
        <v>-147</v>
      </c>
      <c r="N16" s="8">
        <f t="shared" si="3"/>
        <v>-0.19266055045871561</v>
      </c>
    </row>
    <row r="17" spans="1:14" x14ac:dyDescent="0.25">
      <c r="A17" s="13" t="s">
        <v>38</v>
      </c>
      <c r="B17" s="10">
        <v>3126</v>
      </c>
      <c r="C17" s="10">
        <v>419</v>
      </c>
      <c r="D17" s="8">
        <f t="shared" si="0"/>
        <v>0.13403710812539987</v>
      </c>
      <c r="E17" s="4"/>
      <c r="F17" s="5" t="s">
        <v>39</v>
      </c>
      <c r="G17" s="6"/>
      <c r="H17" s="6"/>
      <c r="I17" s="7"/>
      <c r="K17" s="11" t="s">
        <v>40</v>
      </c>
      <c r="L17" s="10">
        <v>6561</v>
      </c>
      <c r="M17" s="10">
        <v>-4150</v>
      </c>
      <c r="N17" s="8">
        <f t="shared" si="3"/>
        <v>-0.63252552964487119</v>
      </c>
    </row>
    <row r="18" spans="1:14" x14ac:dyDescent="0.25">
      <c r="A18" s="13" t="s">
        <v>41</v>
      </c>
      <c r="B18" s="10">
        <v>5236</v>
      </c>
      <c r="C18" s="10">
        <v>-541</v>
      </c>
      <c r="D18" s="8">
        <f t="shared" si="0"/>
        <v>-0.1033231474407945</v>
      </c>
      <c r="E18" s="4"/>
      <c r="F18" s="11" t="s">
        <v>42</v>
      </c>
      <c r="G18" s="10">
        <v>0</v>
      </c>
      <c r="H18" s="10">
        <v>0</v>
      </c>
      <c r="I18" s="8" t="e">
        <f t="shared" ref="I18:I28" si="4">(H18/G18)</f>
        <v>#DIV/0!</v>
      </c>
      <c r="K18" s="11" t="s">
        <v>43</v>
      </c>
      <c r="L18" s="10">
        <v>6229</v>
      </c>
      <c r="M18" s="10">
        <v>-4865</v>
      </c>
      <c r="N18" s="8">
        <f t="shared" si="3"/>
        <v>-0.78102424145127625</v>
      </c>
    </row>
    <row r="19" spans="1:14" x14ac:dyDescent="0.25">
      <c r="A19" s="11" t="s">
        <v>44</v>
      </c>
      <c r="B19" s="10">
        <v>7870.49</v>
      </c>
      <c r="C19" s="10">
        <v>-4840.5</v>
      </c>
      <c r="D19" s="8">
        <f t="shared" si="0"/>
        <v>-0.61501888700703511</v>
      </c>
      <c r="E19" s="4"/>
      <c r="F19" s="11" t="s">
        <v>45</v>
      </c>
      <c r="G19" s="10">
        <v>560</v>
      </c>
      <c r="H19" s="10">
        <v>-560</v>
      </c>
      <c r="I19" s="8">
        <f t="shared" si="4"/>
        <v>-1</v>
      </c>
      <c r="K19" s="11" t="s">
        <v>46</v>
      </c>
      <c r="L19" s="10">
        <v>706</v>
      </c>
      <c r="M19" s="10">
        <v>-564</v>
      </c>
      <c r="N19" s="8">
        <f t="shared" si="3"/>
        <v>-0.79886685552407932</v>
      </c>
    </row>
    <row r="20" spans="1:14" x14ac:dyDescent="0.25">
      <c r="A20" s="11" t="s">
        <v>47</v>
      </c>
      <c r="B20" s="10">
        <v>0</v>
      </c>
      <c r="C20" s="10">
        <v>0</v>
      </c>
      <c r="D20" s="8" t="e">
        <f t="shared" si="0"/>
        <v>#DIV/0!</v>
      </c>
      <c r="E20" s="4"/>
      <c r="F20" s="11" t="s">
        <v>48</v>
      </c>
      <c r="G20" s="10">
        <v>524</v>
      </c>
      <c r="H20" s="10">
        <v>88</v>
      </c>
      <c r="I20" s="8">
        <f>(H20/G20)</f>
        <v>0.16793893129770993</v>
      </c>
      <c r="K20" s="11" t="s">
        <v>49</v>
      </c>
      <c r="L20" s="10"/>
      <c r="M20" s="10"/>
      <c r="N20" s="8" t="e">
        <f t="shared" si="3"/>
        <v>#DIV/0!</v>
      </c>
    </row>
    <row r="21" spans="1:14" x14ac:dyDescent="0.25">
      <c r="A21" s="11" t="s">
        <v>50</v>
      </c>
      <c r="B21" s="10">
        <v>0</v>
      </c>
      <c r="C21" s="10">
        <v>0</v>
      </c>
      <c r="D21" s="8" t="e">
        <f t="shared" si="0"/>
        <v>#DIV/0!</v>
      </c>
      <c r="E21" s="4"/>
      <c r="F21" s="13" t="s">
        <v>51</v>
      </c>
      <c r="G21" s="10"/>
      <c r="H21" s="10"/>
      <c r="I21" s="8" t="e">
        <f>(H21/G21)</f>
        <v>#DIV/0!</v>
      </c>
      <c r="K21" s="11" t="s">
        <v>52</v>
      </c>
      <c r="L21" s="10">
        <v>230</v>
      </c>
      <c r="M21" s="10">
        <v>209</v>
      </c>
      <c r="N21" s="8">
        <f t="shared" si="3"/>
        <v>0.90869565217391302</v>
      </c>
    </row>
    <row r="22" spans="1:14" x14ac:dyDescent="0.25">
      <c r="A22" s="18" t="s">
        <v>53</v>
      </c>
      <c r="B22" s="10">
        <v>448</v>
      </c>
      <c r="C22" s="10">
        <v>-127</v>
      </c>
      <c r="D22" s="8">
        <f t="shared" si="0"/>
        <v>-0.28348214285714285</v>
      </c>
      <c r="E22" s="4"/>
      <c r="F22" s="13" t="s">
        <v>54</v>
      </c>
      <c r="G22" s="10">
        <v>791</v>
      </c>
      <c r="H22" s="10">
        <v>-140</v>
      </c>
      <c r="I22" s="8">
        <f t="shared" si="4"/>
        <v>-0.17699115044247787</v>
      </c>
      <c r="K22" s="11" t="s">
        <v>55</v>
      </c>
      <c r="L22" s="10">
        <v>306</v>
      </c>
      <c r="M22" s="10">
        <v>-306</v>
      </c>
      <c r="N22" s="8">
        <f t="shared" si="3"/>
        <v>-1</v>
      </c>
    </row>
    <row r="23" spans="1:14" ht="16.5" thickBot="1" x14ac:dyDescent="0.3">
      <c r="A23" s="15" t="s">
        <v>12</v>
      </c>
      <c r="B23" s="16">
        <f>SUM(B3:B22)</f>
        <v>155715.49</v>
      </c>
      <c r="C23" s="16">
        <f>SUM(C3:C22)</f>
        <v>-32033.5</v>
      </c>
      <c r="D23" s="8">
        <f t="shared" si="0"/>
        <v>-0.20571813375791967</v>
      </c>
      <c r="E23" s="4"/>
      <c r="F23" s="13" t="s">
        <v>56</v>
      </c>
      <c r="G23" s="10">
        <v>984</v>
      </c>
      <c r="H23" s="10">
        <v>-536</v>
      </c>
      <c r="I23" s="8">
        <f t="shared" si="4"/>
        <v>-0.54471544715447151</v>
      </c>
      <c r="K23" s="11" t="s">
        <v>57</v>
      </c>
      <c r="L23" s="10">
        <v>2359.5</v>
      </c>
      <c r="M23" s="10">
        <v>-85.5</v>
      </c>
      <c r="N23" s="8">
        <f t="shared" si="3"/>
        <v>-3.6236490781945324E-2</v>
      </c>
    </row>
    <row r="24" spans="1:14" ht="15.75" thickBot="1" x14ac:dyDescent="0.3">
      <c r="A24" s="4"/>
      <c r="B24" s="4"/>
      <c r="C24" s="4"/>
      <c r="D24" s="4"/>
      <c r="E24" s="4"/>
      <c r="F24" s="13" t="s">
        <v>58</v>
      </c>
      <c r="G24" s="10"/>
      <c r="H24" s="10"/>
      <c r="I24" s="8" t="e">
        <f t="shared" si="4"/>
        <v>#DIV/0!</v>
      </c>
      <c r="K24" s="19" t="s">
        <v>59</v>
      </c>
      <c r="L24" s="10">
        <f>SUM(L11:L23)</f>
        <v>32348.5</v>
      </c>
      <c r="M24" s="10">
        <f>SUM(M11:M23)</f>
        <v>-3193.5</v>
      </c>
      <c r="N24" s="8">
        <f>(M24/L24)</f>
        <v>-9.87217336197969E-2</v>
      </c>
    </row>
    <row r="25" spans="1:14" x14ac:dyDescent="0.25">
      <c r="A25" s="1" t="s">
        <v>70</v>
      </c>
      <c r="B25" s="2" t="s">
        <v>0</v>
      </c>
      <c r="C25" s="2" t="s">
        <v>1</v>
      </c>
      <c r="D25" s="3" t="s">
        <v>2</v>
      </c>
      <c r="E25" s="4"/>
      <c r="F25" s="13" t="s">
        <v>60</v>
      </c>
      <c r="G25" s="10">
        <v>1598</v>
      </c>
      <c r="H25" s="10">
        <v>610</v>
      </c>
      <c r="I25" s="8">
        <f t="shared" si="4"/>
        <v>0.38172715894868586</v>
      </c>
    </row>
    <row r="26" spans="1:14" x14ac:dyDescent="0.25">
      <c r="A26" s="20" t="s">
        <v>61</v>
      </c>
      <c r="B26" s="6"/>
      <c r="C26" s="6"/>
      <c r="D26" s="7"/>
      <c r="E26" s="4"/>
      <c r="F26" s="13" t="s">
        <v>62</v>
      </c>
      <c r="G26" s="10">
        <v>1240</v>
      </c>
      <c r="H26" s="10">
        <v>-553</v>
      </c>
      <c r="I26" s="8">
        <f t="shared" si="4"/>
        <v>-0.44596774193548389</v>
      </c>
    </row>
    <row r="27" spans="1:14" x14ac:dyDescent="0.25">
      <c r="A27" s="11" t="s">
        <v>63</v>
      </c>
      <c r="B27" s="10">
        <v>12080</v>
      </c>
      <c r="C27" s="10">
        <v>3798</v>
      </c>
      <c r="D27" s="8">
        <f>(C27/B27)</f>
        <v>0.31440397350993377</v>
      </c>
      <c r="E27" s="4"/>
      <c r="F27" s="11" t="s">
        <v>64</v>
      </c>
      <c r="G27" s="10">
        <v>800</v>
      </c>
      <c r="H27" s="10">
        <v>-142</v>
      </c>
      <c r="I27" s="8">
        <f t="shared" si="4"/>
        <v>-0.17749999999999999</v>
      </c>
    </row>
    <row r="28" spans="1:14" ht="16.5" thickBot="1" x14ac:dyDescent="0.3">
      <c r="A28" s="15" t="s">
        <v>65</v>
      </c>
      <c r="B28" s="16"/>
      <c r="C28" s="16"/>
      <c r="D28" s="8" t="e">
        <f>(C28/B28)</f>
        <v>#DIV/0!</v>
      </c>
      <c r="E28" s="4"/>
      <c r="F28" s="15" t="s">
        <v>48</v>
      </c>
      <c r="G28" s="16">
        <f>SUM(G18:G27)</f>
        <v>6497</v>
      </c>
      <c r="H28" s="16">
        <f>SUM(H18:H27)</f>
        <v>-1233</v>
      </c>
      <c r="I28" s="17">
        <f t="shared" si="4"/>
        <v>-0.18977989841465293</v>
      </c>
    </row>
    <row r="29" spans="1:14" ht="15.75" thickBot="1" x14ac:dyDescent="0.3">
      <c r="E29" s="4"/>
    </row>
    <row r="30" spans="1:14" ht="21" x14ac:dyDescent="0.25">
      <c r="A30" s="1" t="s">
        <v>70</v>
      </c>
      <c r="B30" s="21" t="s">
        <v>0</v>
      </c>
      <c r="C30" s="21" t="s">
        <v>1</v>
      </c>
      <c r="D30" s="22" t="s">
        <v>2</v>
      </c>
      <c r="E30" s="4"/>
    </row>
    <row r="31" spans="1:14" ht="21" x14ac:dyDescent="0.25">
      <c r="A31" s="23"/>
      <c r="B31" s="24"/>
      <c r="C31" s="25"/>
      <c r="D31" s="26"/>
      <c r="E31" s="4"/>
    </row>
    <row r="32" spans="1:14" ht="21.75" thickBot="1" x14ac:dyDescent="0.3">
      <c r="A32" s="27" t="s">
        <v>66</v>
      </c>
      <c r="B32" s="28">
        <f>(B23+G13+L6+B27+G28+L24)</f>
        <v>224954.99</v>
      </c>
      <c r="C32" s="28">
        <f>(C23+C27+H28+H13+M6+M24)</f>
        <v>-31136</v>
      </c>
      <c r="D32" s="29">
        <f>(C32/B32)</f>
        <v>-0.13840991035584496</v>
      </c>
    </row>
  </sheetData>
  <conditionalFormatting sqref="H18:I24 H26:I28 I25 C32:D32 C27:D28 C3:D23 H3:I13 M3:N6">
    <cfRule type="cellIs" dxfId="25" priority="7" operator="lessThan">
      <formula>0</formula>
    </cfRule>
    <cfRule type="cellIs" dxfId="24" priority="8" operator="greaterThan">
      <formula>0</formula>
    </cfRule>
  </conditionalFormatting>
  <conditionalFormatting sqref="H25">
    <cfRule type="cellIs" dxfId="23" priority="5" operator="lessThan">
      <formula>0</formula>
    </cfRule>
    <cfRule type="cellIs" dxfId="22" priority="6" operator="greaterThan">
      <formula>0</formula>
    </cfRule>
  </conditionalFormatting>
  <conditionalFormatting sqref="M11:N23">
    <cfRule type="cellIs" dxfId="21" priority="3" operator="lessThan">
      <formula>0</formula>
    </cfRule>
    <cfRule type="cellIs" dxfId="20" priority="4" operator="greaterThan">
      <formula>0</formula>
    </cfRule>
  </conditionalFormatting>
  <conditionalFormatting sqref="M24:N24">
    <cfRule type="cellIs" dxfId="19" priority="1" operator="lessThan">
      <formula>0</formula>
    </cfRule>
    <cfRule type="cellIs" dxfId="18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sqref="A1:XFD1048576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7.7109375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20.42578125" bestFit="1" customWidth="1"/>
    <col min="12" max="12" width="9.140625" bestFit="1" customWidth="1"/>
    <col min="13" max="13" width="10.42578125" bestFit="1" customWidth="1"/>
    <col min="14" max="14" width="7.7109375" bestFit="1" customWidth="1"/>
  </cols>
  <sheetData>
    <row r="1" spans="1:14" x14ac:dyDescent="0.25">
      <c r="A1" s="1" t="s">
        <v>71</v>
      </c>
      <c r="B1" s="2" t="s">
        <v>0</v>
      </c>
      <c r="C1" s="2" t="s">
        <v>1</v>
      </c>
      <c r="D1" s="3" t="s">
        <v>2</v>
      </c>
      <c r="E1" s="4"/>
      <c r="F1" s="1" t="s">
        <v>71</v>
      </c>
      <c r="G1" s="2" t="s">
        <v>0</v>
      </c>
      <c r="H1" s="2" t="s">
        <v>1</v>
      </c>
      <c r="I1" s="3" t="s">
        <v>2</v>
      </c>
      <c r="K1" s="1" t="s">
        <v>71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3</v>
      </c>
      <c r="B2" s="6"/>
      <c r="C2" s="6"/>
      <c r="D2" s="7"/>
      <c r="E2" s="4"/>
      <c r="F2" s="5" t="s">
        <v>4</v>
      </c>
      <c r="G2" s="6"/>
      <c r="H2" s="6"/>
      <c r="I2" s="8"/>
      <c r="K2" s="5" t="s">
        <v>5</v>
      </c>
      <c r="L2" s="6"/>
      <c r="M2" s="6"/>
      <c r="N2" s="7"/>
    </row>
    <row r="3" spans="1:14" x14ac:dyDescent="0.25">
      <c r="A3" s="9" t="s">
        <v>6</v>
      </c>
      <c r="B3" s="10">
        <v>93863</v>
      </c>
      <c r="C3" s="10">
        <v>-25334</v>
      </c>
      <c r="D3" s="8">
        <f t="shared" ref="D3:D23" si="0">(C3/B3)</f>
        <v>-0.26990400903444384</v>
      </c>
      <c r="E3" s="4"/>
      <c r="F3" s="11" t="s">
        <v>7</v>
      </c>
      <c r="G3" s="10">
        <v>431</v>
      </c>
      <c r="H3" s="10">
        <v>671</v>
      </c>
      <c r="I3" s="8">
        <f>(H3/G3)</f>
        <v>1.5568445475638051</v>
      </c>
      <c r="K3" s="11" t="s">
        <v>8</v>
      </c>
      <c r="L3" s="10">
        <v>0</v>
      </c>
      <c r="M3" s="10">
        <v>0</v>
      </c>
      <c r="N3" s="8" t="e">
        <f t="shared" ref="N3:N4" si="1">(M3/L3)</f>
        <v>#DIV/0!</v>
      </c>
    </row>
    <row r="4" spans="1:14" x14ac:dyDescent="0.25">
      <c r="A4" s="12" t="s">
        <v>9</v>
      </c>
      <c r="B4" s="10">
        <v>13773</v>
      </c>
      <c r="C4" s="10">
        <v>-2579</v>
      </c>
      <c r="D4" s="8">
        <f t="shared" si="0"/>
        <v>-0.18725041748348217</v>
      </c>
      <c r="E4" s="4"/>
      <c r="F4" s="11" t="s">
        <v>10</v>
      </c>
      <c r="G4" s="10">
        <v>3200</v>
      </c>
      <c r="H4" s="10">
        <v>-676</v>
      </c>
      <c r="I4" s="8">
        <f t="shared" ref="I4:I13" si="2">(H4/G4)</f>
        <v>-0.21124999999999999</v>
      </c>
      <c r="K4" s="11" t="s">
        <v>11</v>
      </c>
      <c r="L4" s="10">
        <v>0</v>
      </c>
      <c r="M4" s="10">
        <v>0</v>
      </c>
      <c r="N4" s="8" t="e">
        <f t="shared" si="1"/>
        <v>#DIV/0!</v>
      </c>
    </row>
    <row r="5" spans="1:14" x14ac:dyDescent="0.25">
      <c r="A5" s="11" t="s">
        <v>12</v>
      </c>
      <c r="B5" s="10">
        <v>44910</v>
      </c>
      <c r="C5" s="10">
        <v>-1798</v>
      </c>
      <c r="D5" s="8">
        <f t="shared" si="0"/>
        <v>-4.0035626809173906E-2</v>
      </c>
      <c r="E5" s="4"/>
      <c r="F5" s="11" t="s">
        <v>13</v>
      </c>
      <c r="G5" s="10">
        <v>2758</v>
      </c>
      <c r="H5" s="10">
        <v>-2350</v>
      </c>
      <c r="I5" s="8">
        <f t="shared" si="2"/>
        <v>-0.8520667150108775</v>
      </c>
      <c r="K5" s="11" t="s">
        <v>14</v>
      </c>
      <c r="L5" s="10">
        <v>0</v>
      </c>
      <c r="M5" s="10">
        <v>0</v>
      </c>
      <c r="N5" s="8" t="e">
        <f>(M5/L5)</f>
        <v>#DIV/0!</v>
      </c>
    </row>
    <row r="6" spans="1:14" x14ac:dyDescent="0.25">
      <c r="A6" s="13" t="s">
        <v>15</v>
      </c>
      <c r="B6" s="10">
        <v>37424</v>
      </c>
      <c r="C6" s="10">
        <v>15872</v>
      </c>
      <c r="D6" s="8">
        <f t="shared" si="0"/>
        <v>0.4241128687473279</v>
      </c>
      <c r="E6" s="4"/>
      <c r="F6" s="13" t="s">
        <v>16</v>
      </c>
      <c r="G6" s="10">
        <v>0</v>
      </c>
      <c r="H6" s="10">
        <v>0</v>
      </c>
      <c r="I6" s="8" t="e">
        <f t="shared" si="2"/>
        <v>#DIV/0!</v>
      </c>
      <c r="K6" s="11" t="s">
        <v>17</v>
      </c>
      <c r="L6" s="10">
        <v>0</v>
      </c>
      <c r="M6" s="10">
        <v>0</v>
      </c>
      <c r="N6" s="8" t="e">
        <f>(M6/L6)</f>
        <v>#DIV/0!</v>
      </c>
    </row>
    <row r="7" spans="1:14" x14ac:dyDescent="0.25">
      <c r="A7" s="13" t="s">
        <v>18</v>
      </c>
      <c r="B7" s="10">
        <v>17757</v>
      </c>
      <c r="C7" s="10">
        <v>12919</v>
      </c>
      <c r="D7" s="8">
        <f t="shared" si="0"/>
        <v>0.72754406712845643</v>
      </c>
      <c r="E7" s="4"/>
      <c r="F7" s="13" t="s">
        <v>19</v>
      </c>
      <c r="G7" s="10">
        <v>0</v>
      </c>
      <c r="H7" s="10">
        <v>0</v>
      </c>
      <c r="I7" s="8" t="e">
        <f t="shared" si="2"/>
        <v>#DIV/0!</v>
      </c>
    </row>
    <row r="8" spans="1:14" ht="15.75" thickBot="1" x14ac:dyDescent="0.3">
      <c r="A8" s="13" t="s">
        <v>20</v>
      </c>
      <c r="B8" s="10">
        <v>4847</v>
      </c>
      <c r="C8" s="10">
        <v>-1788</v>
      </c>
      <c r="D8" s="8">
        <f t="shared" si="0"/>
        <v>-0.36888797194140704</v>
      </c>
      <c r="E8" s="4"/>
      <c r="F8" s="13" t="s">
        <v>21</v>
      </c>
      <c r="G8" s="10">
        <v>0</v>
      </c>
      <c r="H8" s="10">
        <v>0</v>
      </c>
      <c r="I8" s="8" t="e">
        <f t="shared" si="2"/>
        <v>#DIV/0!</v>
      </c>
    </row>
    <row r="9" spans="1:14" x14ac:dyDescent="0.25">
      <c r="A9" s="13" t="s">
        <v>22</v>
      </c>
      <c r="B9" s="10">
        <v>0</v>
      </c>
      <c r="C9" s="10">
        <v>0</v>
      </c>
      <c r="D9" s="8" t="e">
        <f t="shared" si="0"/>
        <v>#DIV/0!</v>
      </c>
      <c r="E9" s="4"/>
      <c r="F9" s="13" t="s">
        <v>23</v>
      </c>
      <c r="G9" s="10">
        <v>0</v>
      </c>
      <c r="H9" s="10">
        <v>0</v>
      </c>
      <c r="I9" s="8" t="e">
        <f t="shared" si="2"/>
        <v>#DIV/0!</v>
      </c>
      <c r="K9" s="1" t="s">
        <v>71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24</v>
      </c>
      <c r="B10" s="10">
        <v>0</v>
      </c>
      <c r="C10" s="10">
        <v>0</v>
      </c>
      <c r="D10" s="8" t="e">
        <f t="shared" si="0"/>
        <v>#DIV/0!</v>
      </c>
      <c r="E10" s="4"/>
      <c r="F10" s="13" t="s">
        <v>25</v>
      </c>
      <c r="G10" s="10">
        <v>0</v>
      </c>
      <c r="H10" s="10">
        <v>0</v>
      </c>
      <c r="I10" s="8" t="e">
        <f t="shared" si="2"/>
        <v>#DIV/0!</v>
      </c>
      <c r="K10" s="5" t="s">
        <v>26</v>
      </c>
      <c r="L10" s="6"/>
      <c r="M10" s="6"/>
      <c r="N10" s="7"/>
    </row>
    <row r="11" spans="1:14" x14ac:dyDescent="0.25">
      <c r="A11" s="13" t="s">
        <v>27</v>
      </c>
      <c r="B11" s="10">
        <v>0</v>
      </c>
      <c r="C11" s="10">
        <v>0</v>
      </c>
      <c r="D11" s="8" t="e">
        <f t="shared" si="0"/>
        <v>#DIV/0!</v>
      </c>
      <c r="E11" s="4"/>
      <c r="F11" s="13" t="s">
        <v>28</v>
      </c>
      <c r="G11" s="10">
        <v>0</v>
      </c>
      <c r="H11" s="10">
        <v>0</v>
      </c>
      <c r="I11" s="8" t="e">
        <f t="shared" si="2"/>
        <v>#DIV/0!</v>
      </c>
      <c r="K11" s="11" t="s">
        <v>8</v>
      </c>
      <c r="L11" s="10">
        <v>4335</v>
      </c>
      <c r="M11" s="10">
        <v>2319</v>
      </c>
      <c r="N11" s="8">
        <f t="shared" ref="N11:N23" si="3">(M11/L11)</f>
        <v>0.53494809688581313</v>
      </c>
    </row>
    <row r="12" spans="1:14" x14ac:dyDescent="0.25">
      <c r="A12" s="13" t="s">
        <v>29</v>
      </c>
      <c r="B12" s="10">
        <v>250</v>
      </c>
      <c r="C12" s="10">
        <v>-250</v>
      </c>
      <c r="D12" s="8">
        <f t="shared" si="0"/>
        <v>-1</v>
      </c>
      <c r="E12" s="4"/>
      <c r="F12" s="11" t="s">
        <v>30</v>
      </c>
      <c r="G12" s="10">
        <v>0</v>
      </c>
      <c r="H12" s="14">
        <v>0</v>
      </c>
      <c r="I12" s="8" t="e">
        <f t="shared" si="2"/>
        <v>#DIV/0!</v>
      </c>
      <c r="K12" s="11" t="s">
        <v>11</v>
      </c>
      <c r="L12" s="10">
        <v>9578</v>
      </c>
      <c r="M12" s="10">
        <v>-2897</v>
      </c>
      <c r="N12" s="8">
        <f t="shared" si="3"/>
        <v>-0.30246397995406138</v>
      </c>
    </row>
    <row r="13" spans="1:14" ht="16.5" thickBot="1" x14ac:dyDescent="0.3">
      <c r="A13" s="13" t="s">
        <v>31</v>
      </c>
      <c r="B13" s="10">
        <v>1072</v>
      </c>
      <c r="C13" s="10">
        <v>1481</v>
      </c>
      <c r="D13" s="8">
        <f t="shared" si="0"/>
        <v>1.3815298507462686</v>
      </c>
      <c r="E13" s="4"/>
      <c r="F13" s="15" t="s">
        <v>13</v>
      </c>
      <c r="G13" s="16">
        <f>SUM(G3:G12)</f>
        <v>6389</v>
      </c>
      <c r="H13" s="16">
        <f>SUM(H3:H12)</f>
        <v>-2355</v>
      </c>
      <c r="I13" s="17">
        <f t="shared" si="2"/>
        <v>-0.36860228517764909</v>
      </c>
      <c r="K13" s="11" t="s">
        <v>14</v>
      </c>
      <c r="L13" s="10">
        <v>4697</v>
      </c>
      <c r="M13" s="10">
        <v>3659</v>
      </c>
      <c r="N13" s="8">
        <f t="shared" si="3"/>
        <v>0.77900787736853305</v>
      </c>
    </row>
    <row r="14" spans="1:14" x14ac:dyDescent="0.25">
      <c r="A14" s="13" t="s">
        <v>32</v>
      </c>
      <c r="B14" s="10">
        <v>790</v>
      </c>
      <c r="C14" s="10">
        <v>295</v>
      </c>
      <c r="D14" s="8">
        <f t="shared" si="0"/>
        <v>0.37341772151898733</v>
      </c>
      <c r="E14" s="4"/>
      <c r="F14" s="4"/>
      <c r="G14" s="4"/>
      <c r="H14" s="4"/>
      <c r="I14" s="4"/>
      <c r="K14" s="11" t="s">
        <v>33</v>
      </c>
      <c r="L14" s="10">
        <v>1520</v>
      </c>
      <c r="M14" s="10">
        <v>950</v>
      </c>
      <c r="N14" s="8">
        <f t="shared" si="3"/>
        <v>0.625</v>
      </c>
    </row>
    <row r="15" spans="1:14" ht="15.75" thickBot="1" x14ac:dyDescent="0.3">
      <c r="A15" s="13" t="s">
        <v>34</v>
      </c>
      <c r="B15" s="10">
        <v>0</v>
      </c>
      <c r="C15" s="10">
        <v>0</v>
      </c>
      <c r="D15" s="8" t="e">
        <f t="shared" si="0"/>
        <v>#DIV/0!</v>
      </c>
      <c r="E15" s="4"/>
      <c r="K15" s="11" t="s">
        <v>35</v>
      </c>
      <c r="L15" s="10">
        <v>2443</v>
      </c>
      <c r="M15" s="10">
        <v>1278</v>
      </c>
      <c r="N15" s="8">
        <f t="shared" si="3"/>
        <v>0.52312730249692996</v>
      </c>
    </row>
    <row r="16" spans="1:14" x14ac:dyDescent="0.25">
      <c r="A16" s="13" t="s">
        <v>36</v>
      </c>
      <c r="B16" s="10">
        <v>7691</v>
      </c>
      <c r="C16" s="10">
        <v>506</v>
      </c>
      <c r="D16" s="8">
        <f t="shared" si="0"/>
        <v>6.579118450136523E-2</v>
      </c>
      <c r="E16" s="4"/>
      <c r="F16" s="1" t="s">
        <v>71</v>
      </c>
      <c r="G16" s="2" t="s">
        <v>0</v>
      </c>
      <c r="H16" s="2" t="s">
        <v>1</v>
      </c>
      <c r="I16" s="3" t="s">
        <v>2</v>
      </c>
      <c r="K16" s="11" t="s">
        <v>37</v>
      </c>
      <c r="L16" s="10">
        <v>1305</v>
      </c>
      <c r="M16" s="10">
        <v>263</v>
      </c>
      <c r="N16" s="8">
        <f t="shared" si="3"/>
        <v>0.20153256704980843</v>
      </c>
    </row>
    <row r="17" spans="1:14" x14ac:dyDescent="0.25">
      <c r="A17" s="13" t="s">
        <v>38</v>
      </c>
      <c r="B17" s="10">
        <v>5168</v>
      </c>
      <c r="C17" s="10">
        <v>671</v>
      </c>
      <c r="D17" s="8">
        <f t="shared" si="0"/>
        <v>0.1298374613003096</v>
      </c>
      <c r="E17" s="4"/>
      <c r="F17" s="5" t="s">
        <v>39</v>
      </c>
      <c r="G17" s="6"/>
      <c r="H17" s="6"/>
      <c r="I17" s="7"/>
      <c r="K17" s="11" t="s">
        <v>40</v>
      </c>
      <c r="L17" s="10">
        <v>0</v>
      </c>
      <c r="M17" s="10">
        <v>0</v>
      </c>
      <c r="N17" s="8" t="e">
        <f t="shared" si="3"/>
        <v>#DIV/0!</v>
      </c>
    </row>
    <row r="18" spans="1:14" x14ac:dyDescent="0.25">
      <c r="A18" s="13" t="s">
        <v>41</v>
      </c>
      <c r="B18" s="10">
        <v>7427</v>
      </c>
      <c r="C18" s="10">
        <v>265</v>
      </c>
      <c r="D18" s="8">
        <f t="shared" si="0"/>
        <v>3.5680624747542751E-2</v>
      </c>
      <c r="E18" s="4"/>
      <c r="F18" s="11" t="s">
        <v>42</v>
      </c>
      <c r="G18" s="10">
        <v>0</v>
      </c>
      <c r="H18" s="10">
        <v>0</v>
      </c>
      <c r="I18" s="8" t="e">
        <f t="shared" ref="I18:I28" si="4">(H18/G18)</f>
        <v>#DIV/0!</v>
      </c>
      <c r="K18" s="11" t="s">
        <v>43</v>
      </c>
      <c r="L18" s="10">
        <v>1389</v>
      </c>
      <c r="M18" s="10">
        <v>31</v>
      </c>
      <c r="N18" s="8">
        <f t="shared" si="3"/>
        <v>2.2318214542836574E-2</v>
      </c>
    </row>
    <row r="19" spans="1:14" x14ac:dyDescent="0.25">
      <c r="A19" s="11" t="s">
        <v>44</v>
      </c>
      <c r="B19" s="10">
        <v>10370.66</v>
      </c>
      <c r="C19" s="10">
        <v>-6101.66</v>
      </c>
      <c r="D19" s="8">
        <f t="shared" si="0"/>
        <v>-0.58835792514651908</v>
      </c>
      <c r="E19" s="4"/>
      <c r="F19" s="11" t="s">
        <v>45</v>
      </c>
      <c r="G19" s="10">
        <v>0</v>
      </c>
      <c r="H19" s="10">
        <v>0</v>
      </c>
      <c r="I19" s="8" t="e">
        <f t="shared" si="4"/>
        <v>#DIV/0!</v>
      </c>
      <c r="K19" s="11" t="s">
        <v>46</v>
      </c>
      <c r="L19" s="10">
        <v>1112</v>
      </c>
      <c r="M19" s="10">
        <v>193</v>
      </c>
      <c r="N19" s="8">
        <f t="shared" si="3"/>
        <v>0.17356115107913669</v>
      </c>
    </row>
    <row r="20" spans="1:14" x14ac:dyDescent="0.25">
      <c r="A20" s="11" t="s">
        <v>47</v>
      </c>
      <c r="B20" s="10">
        <v>0</v>
      </c>
      <c r="C20" s="10">
        <v>0</v>
      </c>
      <c r="D20" s="8" t="e">
        <f t="shared" si="0"/>
        <v>#DIV/0!</v>
      </c>
      <c r="E20" s="4"/>
      <c r="F20" s="11" t="s">
        <v>48</v>
      </c>
      <c r="G20" s="10">
        <v>0</v>
      </c>
      <c r="H20" s="10">
        <v>0</v>
      </c>
      <c r="I20" s="8" t="e">
        <f>(H20/G20)</f>
        <v>#DIV/0!</v>
      </c>
      <c r="K20" s="11" t="s">
        <v>49</v>
      </c>
      <c r="L20" s="10">
        <v>0</v>
      </c>
      <c r="M20" s="10">
        <v>0</v>
      </c>
      <c r="N20" s="8" t="e">
        <f t="shared" si="3"/>
        <v>#DIV/0!</v>
      </c>
    </row>
    <row r="21" spans="1:14" x14ac:dyDescent="0.25">
      <c r="A21" s="11" t="s">
        <v>50</v>
      </c>
      <c r="B21" s="10">
        <v>0</v>
      </c>
      <c r="C21" s="10">
        <v>0</v>
      </c>
      <c r="D21" s="8" t="e">
        <f t="shared" si="0"/>
        <v>#DIV/0!</v>
      </c>
      <c r="E21" s="4"/>
      <c r="F21" s="13" t="s">
        <v>51</v>
      </c>
      <c r="G21" s="10">
        <v>0</v>
      </c>
      <c r="H21" s="10">
        <v>0</v>
      </c>
      <c r="I21" s="8" t="e">
        <f>(H21/G21)</f>
        <v>#DIV/0!</v>
      </c>
      <c r="K21" s="11" t="s">
        <v>52</v>
      </c>
      <c r="L21" s="10">
        <v>120</v>
      </c>
      <c r="M21" s="10">
        <v>109</v>
      </c>
      <c r="N21" s="8">
        <f t="shared" si="3"/>
        <v>0.90833333333333333</v>
      </c>
    </row>
    <row r="22" spans="1:14" x14ac:dyDescent="0.25">
      <c r="A22" s="18" t="s">
        <v>53</v>
      </c>
      <c r="B22" s="10">
        <v>0</v>
      </c>
      <c r="C22" s="10">
        <v>0</v>
      </c>
      <c r="D22" s="8" t="e">
        <f t="shared" si="0"/>
        <v>#DIV/0!</v>
      </c>
      <c r="E22" s="4"/>
      <c r="F22" s="13" t="s">
        <v>54</v>
      </c>
      <c r="G22" s="10">
        <v>0</v>
      </c>
      <c r="H22" s="10">
        <v>0</v>
      </c>
      <c r="I22" s="8" t="e">
        <f t="shared" si="4"/>
        <v>#DIV/0!</v>
      </c>
      <c r="K22" s="11" t="s">
        <v>55</v>
      </c>
      <c r="L22" s="10">
        <v>0</v>
      </c>
      <c r="M22" s="10">
        <v>0</v>
      </c>
      <c r="N22" s="8" t="e">
        <f t="shared" si="3"/>
        <v>#DIV/0!</v>
      </c>
    </row>
    <row r="23" spans="1:14" ht="16.5" thickBot="1" x14ac:dyDescent="0.3">
      <c r="A23" s="15" t="s">
        <v>12</v>
      </c>
      <c r="B23" s="16">
        <f>SUM(B3:B22)</f>
        <v>245342.66</v>
      </c>
      <c r="C23" s="16">
        <f>SUM(C3:C22)</f>
        <v>-5841.66</v>
      </c>
      <c r="D23" s="8">
        <f t="shared" si="0"/>
        <v>-2.3810208954284592E-2</v>
      </c>
      <c r="E23" s="4"/>
      <c r="F23" s="13" t="s">
        <v>56</v>
      </c>
      <c r="G23" s="10">
        <v>0</v>
      </c>
      <c r="H23" s="10">
        <v>0</v>
      </c>
      <c r="I23" s="8" t="e">
        <f t="shared" si="4"/>
        <v>#DIV/0!</v>
      </c>
      <c r="K23" s="11" t="s">
        <v>57</v>
      </c>
      <c r="L23" s="10">
        <f>(1583.33+3710)</f>
        <v>5293.33</v>
      </c>
      <c r="M23" s="10">
        <f>(301.67+2585)</f>
        <v>2886.67</v>
      </c>
      <c r="N23" s="8">
        <f t="shared" si="3"/>
        <v>0.54534102351449842</v>
      </c>
    </row>
    <row r="24" spans="1:14" ht="15.75" thickBot="1" x14ac:dyDescent="0.3">
      <c r="A24" s="4"/>
      <c r="B24" s="4"/>
      <c r="C24" s="4"/>
      <c r="D24" s="4"/>
      <c r="E24" s="4"/>
      <c r="F24" s="13" t="s">
        <v>58</v>
      </c>
      <c r="G24" s="10">
        <v>0</v>
      </c>
      <c r="H24" s="10">
        <v>0</v>
      </c>
      <c r="I24" s="8" t="e">
        <f t="shared" si="4"/>
        <v>#DIV/0!</v>
      </c>
      <c r="K24" s="19" t="s">
        <v>59</v>
      </c>
      <c r="L24" s="10">
        <f>SUM(L11:L23)</f>
        <v>31792.33</v>
      </c>
      <c r="M24" s="10">
        <f>SUM(M11:M23)</f>
        <v>8791.67</v>
      </c>
      <c r="N24" s="8">
        <f>(M24/L24)</f>
        <v>0.27653430874679519</v>
      </c>
    </row>
    <row r="25" spans="1:14" x14ac:dyDescent="0.25">
      <c r="A25" s="1" t="s">
        <v>71</v>
      </c>
      <c r="B25" s="2" t="s">
        <v>0</v>
      </c>
      <c r="C25" s="2" t="s">
        <v>1</v>
      </c>
      <c r="D25" s="3" t="s">
        <v>2</v>
      </c>
      <c r="E25" s="4"/>
      <c r="F25" s="13" t="s">
        <v>60</v>
      </c>
      <c r="G25" s="10">
        <v>0</v>
      </c>
      <c r="H25" s="10">
        <v>0</v>
      </c>
      <c r="I25" s="8" t="e">
        <f t="shared" si="4"/>
        <v>#DIV/0!</v>
      </c>
    </row>
    <row r="26" spans="1:14" x14ac:dyDescent="0.25">
      <c r="A26" s="20" t="s">
        <v>61</v>
      </c>
      <c r="B26" s="6"/>
      <c r="C26" s="6"/>
      <c r="D26" s="7"/>
      <c r="E26" s="4"/>
      <c r="F26" s="13" t="s">
        <v>62</v>
      </c>
      <c r="G26" s="10">
        <v>0</v>
      </c>
      <c r="H26" s="10">
        <v>0</v>
      </c>
      <c r="I26" s="8" t="e">
        <f t="shared" si="4"/>
        <v>#DIV/0!</v>
      </c>
    </row>
    <row r="27" spans="1:14" x14ac:dyDescent="0.25">
      <c r="A27" s="11" t="s">
        <v>63</v>
      </c>
      <c r="B27" s="10">
        <v>6572</v>
      </c>
      <c r="C27" s="10">
        <v>1901</v>
      </c>
      <c r="D27" s="8">
        <f>(C27/B27)</f>
        <v>0.28925745587340229</v>
      </c>
      <c r="E27" s="4"/>
      <c r="F27" s="11" t="s">
        <v>64</v>
      </c>
      <c r="G27" s="10">
        <v>0</v>
      </c>
      <c r="H27" s="10">
        <v>0</v>
      </c>
      <c r="I27" s="8" t="e">
        <f t="shared" si="4"/>
        <v>#DIV/0!</v>
      </c>
    </row>
    <row r="28" spans="1:14" ht="16.5" thickBot="1" x14ac:dyDescent="0.3">
      <c r="A28" s="15" t="s">
        <v>65</v>
      </c>
      <c r="B28" s="16"/>
      <c r="C28" s="16"/>
      <c r="D28" s="8" t="e">
        <f>(C28/B28)</f>
        <v>#DIV/0!</v>
      </c>
      <c r="E28" s="4"/>
      <c r="F28" s="15" t="s">
        <v>48</v>
      </c>
      <c r="G28" s="16">
        <f>SUM(G18:G27)</f>
        <v>0</v>
      </c>
      <c r="H28" s="16">
        <f>SUM(H18:H27)</f>
        <v>0</v>
      </c>
      <c r="I28" s="17" t="e">
        <f t="shared" si="4"/>
        <v>#DIV/0!</v>
      </c>
    </row>
    <row r="29" spans="1:14" ht="15.75" thickBot="1" x14ac:dyDescent="0.3">
      <c r="E29" s="4"/>
    </row>
    <row r="30" spans="1:14" ht="21" x14ac:dyDescent="0.25">
      <c r="A30" s="1" t="s">
        <v>70</v>
      </c>
      <c r="B30" s="21" t="s">
        <v>0</v>
      </c>
      <c r="C30" s="21" t="s">
        <v>1</v>
      </c>
      <c r="D30" s="22" t="s">
        <v>2</v>
      </c>
      <c r="E30" s="4"/>
    </row>
    <row r="31" spans="1:14" ht="21" x14ac:dyDescent="0.25">
      <c r="A31" s="23"/>
      <c r="B31" s="24"/>
      <c r="C31" s="25"/>
      <c r="D31" s="26"/>
      <c r="E31" s="4"/>
    </row>
    <row r="32" spans="1:14" ht="21.75" thickBot="1" x14ac:dyDescent="0.3">
      <c r="A32" s="27" t="s">
        <v>66</v>
      </c>
      <c r="B32" s="28">
        <f>(B23+G13+L6+B27+G28+L24)</f>
        <v>290095.99</v>
      </c>
      <c r="C32" s="28">
        <f>(C23+C27+H28+H13+M6+M24)</f>
        <v>2496.0100000000002</v>
      </c>
      <c r="D32" s="29">
        <f>(C32/B32)</f>
        <v>8.6040830829822931E-3</v>
      </c>
    </row>
  </sheetData>
  <conditionalFormatting sqref="C32:D32 C27:D28 C3:D23 H3:I13 H18:I28 M3:N6">
    <cfRule type="cellIs" dxfId="17" priority="7" operator="lessThan">
      <formula>0</formula>
    </cfRule>
    <cfRule type="cellIs" dxfId="16" priority="8" operator="greaterThan">
      <formula>0</formula>
    </cfRule>
  </conditionalFormatting>
  <conditionalFormatting sqref="M11:N23">
    <cfRule type="cellIs" dxfId="15" priority="3" operator="lessThan">
      <formula>0</formula>
    </cfRule>
    <cfRule type="cellIs" dxfId="14" priority="4" operator="greaterThan">
      <formula>0</formula>
    </cfRule>
  </conditionalFormatting>
  <conditionalFormatting sqref="M24:N24">
    <cfRule type="cellIs" dxfId="13" priority="1" operator="lessThan">
      <formula>0</formula>
    </cfRule>
    <cfRule type="cellIs" dxfId="12" priority="2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O21" sqref="A1:XFD1048576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7.7109375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20.42578125" bestFit="1" customWidth="1"/>
    <col min="12" max="12" width="9.140625" bestFit="1" customWidth="1"/>
    <col min="13" max="13" width="10.42578125" bestFit="1" customWidth="1"/>
    <col min="14" max="14" width="7.7109375" bestFit="1" customWidth="1"/>
  </cols>
  <sheetData>
    <row r="1" spans="1:14" x14ac:dyDescent="0.25">
      <c r="A1" s="1" t="s">
        <v>72</v>
      </c>
      <c r="B1" s="2" t="s">
        <v>0</v>
      </c>
      <c r="C1" s="2" t="s">
        <v>1</v>
      </c>
      <c r="D1" s="3" t="s">
        <v>2</v>
      </c>
      <c r="E1" s="4"/>
      <c r="F1" s="1" t="s">
        <v>72</v>
      </c>
      <c r="G1" s="2" t="s">
        <v>0</v>
      </c>
      <c r="H1" s="2" t="s">
        <v>1</v>
      </c>
      <c r="I1" s="3" t="s">
        <v>2</v>
      </c>
      <c r="K1" s="1" t="s">
        <v>72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3</v>
      </c>
      <c r="B2" s="6"/>
      <c r="C2" s="6"/>
      <c r="D2" s="7"/>
      <c r="E2" s="4"/>
      <c r="F2" s="5" t="s">
        <v>4</v>
      </c>
      <c r="G2" s="6"/>
      <c r="H2" s="6"/>
      <c r="I2" s="8"/>
      <c r="K2" s="5" t="s">
        <v>5</v>
      </c>
      <c r="L2" s="6"/>
      <c r="M2" s="6"/>
      <c r="N2" s="7"/>
    </row>
    <row r="3" spans="1:14" x14ac:dyDescent="0.25">
      <c r="A3" s="9" t="s">
        <v>6</v>
      </c>
      <c r="B3" s="10">
        <v>63012</v>
      </c>
      <c r="C3" s="10">
        <v>1886</v>
      </c>
      <c r="D3" s="8">
        <f t="shared" ref="D3:D23" si="0">(C3/B3)</f>
        <v>2.9930806830444995E-2</v>
      </c>
      <c r="E3" s="4"/>
      <c r="F3" s="11" t="s">
        <v>7</v>
      </c>
      <c r="G3" s="10">
        <v>2491</v>
      </c>
      <c r="H3" s="10">
        <v>57</v>
      </c>
      <c r="I3" s="8">
        <f>(H3/G3)</f>
        <v>2.2882376555600159E-2</v>
      </c>
      <c r="K3" s="11" t="s">
        <v>8</v>
      </c>
      <c r="L3" s="10">
        <v>0</v>
      </c>
      <c r="M3" s="10">
        <v>0</v>
      </c>
      <c r="N3" s="8" t="e">
        <f t="shared" ref="N3:N4" si="1">(M3/L3)</f>
        <v>#DIV/0!</v>
      </c>
    </row>
    <row r="4" spans="1:14" x14ac:dyDescent="0.25">
      <c r="A4" s="12" t="s">
        <v>9</v>
      </c>
      <c r="B4" s="10">
        <v>11759</v>
      </c>
      <c r="C4" s="10">
        <v>3041</v>
      </c>
      <c r="D4" s="8">
        <f t="shared" si="0"/>
        <v>0.25861042605663748</v>
      </c>
      <c r="E4" s="4"/>
      <c r="F4" s="11" t="s">
        <v>10</v>
      </c>
      <c r="G4" s="10">
        <v>11147</v>
      </c>
      <c r="H4" s="10">
        <v>-2098</v>
      </c>
      <c r="I4" s="8">
        <f t="shared" ref="I4:I13" si="2">(H4/G4)</f>
        <v>-0.18821207499775724</v>
      </c>
      <c r="K4" s="11" t="s">
        <v>11</v>
      </c>
      <c r="L4" s="10">
        <v>0</v>
      </c>
      <c r="M4" s="10">
        <v>0</v>
      </c>
      <c r="N4" s="8" t="e">
        <f t="shared" si="1"/>
        <v>#DIV/0!</v>
      </c>
    </row>
    <row r="5" spans="1:14" x14ac:dyDescent="0.25">
      <c r="A5" s="11" t="s">
        <v>12</v>
      </c>
      <c r="B5" s="10">
        <v>21112</v>
      </c>
      <c r="C5" s="10">
        <v>1412</v>
      </c>
      <c r="D5" s="8">
        <f t="shared" si="0"/>
        <v>6.6881394467601371E-2</v>
      </c>
      <c r="E5" s="4"/>
      <c r="F5" s="11" t="s">
        <v>13</v>
      </c>
      <c r="G5" s="10">
        <v>6794</v>
      </c>
      <c r="H5" s="10">
        <v>-1358</v>
      </c>
      <c r="I5" s="8">
        <f t="shared" si="2"/>
        <v>-0.19988224904327348</v>
      </c>
      <c r="K5" s="11" t="s">
        <v>14</v>
      </c>
      <c r="L5" s="10">
        <v>0</v>
      </c>
      <c r="M5" s="10">
        <v>0</v>
      </c>
      <c r="N5" s="8" t="e">
        <f>(M5/L5)</f>
        <v>#DIV/0!</v>
      </c>
    </row>
    <row r="6" spans="1:14" x14ac:dyDescent="0.25">
      <c r="A6" s="13" t="s">
        <v>15</v>
      </c>
      <c r="B6" s="10">
        <v>10672</v>
      </c>
      <c r="C6" s="10">
        <v>-837</v>
      </c>
      <c r="D6" s="8">
        <f t="shared" si="0"/>
        <v>-7.8429535232383801E-2</v>
      </c>
      <c r="E6" s="4"/>
      <c r="F6" s="13" t="s">
        <v>16</v>
      </c>
      <c r="G6" s="10">
        <v>0</v>
      </c>
      <c r="H6" s="10">
        <v>0</v>
      </c>
      <c r="I6" s="8" t="e">
        <f t="shared" si="2"/>
        <v>#DIV/0!</v>
      </c>
      <c r="K6" s="11" t="s">
        <v>17</v>
      </c>
      <c r="L6" s="10">
        <v>0</v>
      </c>
      <c r="M6" s="10">
        <v>0</v>
      </c>
      <c r="N6" s="8" t="e">
        <f>(M6/L6)</f>
        <v>#DIV/0!</v>
      </c>
    </row>
    <row r="7" spans="1:14" x14ac:dyDescent="0.25">
      <c r="A7" s="13" t="s">
        <v>18</v>
      </c>
      <c r="B7" s="10">
        <v>7482</v>
      </c>
      <c r="C7" s="10">
        <v>-7269</v>
      </c>
      <c r="D7" s="8">
        <f t="shared" si="0"/>
        <v>-0.97153167602245394</v>
      </c>
      <c r="E7" s="4"/>
      <c r="F7" s="13" t="s">
        <v>19</v>
      </c>
      <c r="G7" s="10">
        <v>0</v>
      </c>
      <c r="H7" s="10">
        <v>0</v>
      </c>
      <c r="I7" s="8" t="e">
        <f t="shared" si="2"/>
        <v>#DIV/0!</v>
      </c>
    </row>
    <row r="8" spans="1:14" ht="15.75" thickBot="1" x14ac:dyDescent="0.3">
      <c r="A8" s="13" t="s">
        <v>20</v>
      </c>
      <c r="B8" s="10">
        <v>2199</v>
      </c>
      <c r="C8" s="10">
        <v>-693</v>
      </c>
      <c r="D8" s="8">
        <f t="shared" si="0"/>
        <v>-0.31514324693042289</v>
      </c>
      <c r="E8" s="4"/>
      <c r="F8" s="13" t="s">
        <v>21</v>
      </c>
      <c r="G8" s="10">
        <v>0</v>
      </c>
      <c r="H8" s="10">
        <v>0</v>
      </c>
      <c r="I8" s="8" t="e">
        <f t="shared" si="2"/>
        <v>#DIV/0!</v>
      </c>
    </row>
    <row r="9" spans="1:14" x14ac:dyDescent="0.25">
      <c r="A9" s="13" t="s">
        <v>22</v>
      </c>
      <c r="B9" s="10">
        <v>0</v>
      </c>
      <c r="C9" s="10">
        <v>0</v>
      </c>
      <c r="D9" s="8" t="e">
        <f t="shared" si="0"/>
        <v>#DIV/0!</v>
      </c>
      <c r="E9" s="4"/>
      <c r="F9" s="13" t="s">
        <v>23</v>
      </c>
      <c r="G9" s="10">
        <v>0</v>
      </c>
      <c r="H9" s="10">
        <v>0</v>
      </c>
      <c r="I9" s="8" t="e">
        <f t="shared" si="2"/>
        <v>#DIV/0!</v>
      </c>
      <c r="K9" s="1" t="s">
        <v>72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24</v>
      </c>
      <c r="B10" s="10">
        <v>0</v>
      </c>
      <c r="C10" s="10">
        <v>0</v>
      </c>
      <c r="D10" s="8" t="e">
        <f t="shared" si="0"/>
        <v>#DIV/0!</v>
      </c>
      <c r="E10" s="4"/>
      <c r="F10" s="13" t="s">
        <v>25</v>
      </c>
      <c r="G10" s="10">
        <v>0</v>
      </c>
      <c r="H10" s="10">
        <v>0</v>
      </c>
      <c r="I10" s="8" t="e">
        <f t="shared" si="2"/>
        <v>#DIV/0!</v>
      </c>
      <c r="K10" s="5" t="s">
        <v>26</v>
      </c>
      <c r="L10" s="6"/>
      <c r="M10" s="6"/>
      <c r="N10" s="7"/>
    </row>
    <row r="11" spans="1:14" x14ac:dyDescent="0.25">
      <c r="A11" s="13" t="s">
        <v>27</v>
      </c>
      <c r="B11" s="10">
        <v>0</v>
      </c>
      <c r="C11" s="10">
        <v>0</v>
      </c>
      <c r="D11" s="8" t="e">
        <f t="shared" si="0"/>
        <v>#DIV/0!</v>
      </c>
      <c r="E11" s="4"/>
      <c r="F11" s="13" t="s">
        <v>28</v>
      </c>
      <c r="G11" s="10">
        <v>0</v>
      </c>
      <c r="H11" s="10">
        <v>0</v>
      </c>
      <c r="I11" s="8" t="e">
        <f t="shared" si="2"/>
        <v>#DIV/0!</v>
      </c>
      <c r="K11" s="11" t="s">
        <v>8</v>
      </c>
      <c r="L11" s="10">
        <v>100</v>
      </c>
      <c r="M11" s="10">
        <v>-100</v>
      </c>
      <c r="N11" s="8">
        <f t="shared" ref="N11:N23" si="3">(M11/L11)</f>
        <v>-1</v>
      </c>
    </row>
    <row r="12" spans="1:14" x14ac:dyDescent="0.25">
      <c r="A12" s="13" t="s">
        <v>29</v>
      </c>
      <c r="B12" s="10">
        <v>644</v>
      </c>
      <c r="C12" s="10">
        <v>-436</v>
      </c>
      <c r="D12" s="8">
        <f t="shared" si="0"/>
        <v>-0.67701863354037262</v>
      </c>
      <c r="E12" s="4"/>
      <c r="F12" s="11" t="s">
        <v>30</v>
      </c>
      <c r="G12" s="10">
        <v>948</v>
      </c>
      <c r="H12" s="14">
        <v>2434</v>
      </c>
      <c r="I12" s="8">
        <f t="shared" si="2"/>
        <v>2.5675105485232068</v>
      </c>
      <c r="K12" s="11" t="s">
        <v>11</v>
      </c>
      <c r="L12" s="10">
        <v>6103</v>
      </c>
      <c r="M12" s="10">
        <v>2297</v>
      </c>
      <c r="N12" s="8">
        <f t="shared" si="3"/>
        <v>0.37637227592987055</v>
      </c>
    </row>
    <row r="13" spans="1:14" ht="16.5" thickBot="1" x14ac:dyDescent="0.3">
      <c r="A13" s="13" t="s">
        <v>31</v>
      </c>
      <c r="B13" s="10">
        <v>699</v>
      </c>
      <c r="C13" s="10">
        <v>-27</v>
      </c>
      <c r="D13" s="8">
        <f t="shared" si="0"/>
        <v>-3.8626609442060089E-2</v>
      </c>
      <c r="E13" s="4"/>
      <c r="F13" s="15" t="s">
        <v>13</v>
      </c>
      <c r="G13" s="16">
        <f>SUM(G3:G12)</f>
        <v>21380</v>
      </c>
      <c r="H13" s="16">
        <f>SUM(H3:H12)</f>
        <v>-965</v>
      </c>
      <c r="I13" s="17">
        <f t="shared" si="2"/>
        <v>-4.5135640785781105E-2</v>
      </c>
      <c r="K13" s="11" t="s">
        <v>14</v>
      </c>
      <c r="L13" s="10">
        <v>3431</v>
      </c>
      <c r="M13" s="10">
        <v>-3107</v>
      </c>
      <c r="N13" s="8">
        <f t="shared" si="3"/>
        <v>-0.90556689011949865</v>
      </c>
    </row>
    <row r="14" spans="1:14" x14ac:dyDescent="0.25">
      <c r="A14" s="13" t="s">
        <v>32</v>
      </c>
      <c r="B14" s="10">
        <v>407</v>
      </c>
      <c r="C14" s="10">
        <v>52</v>
      </c>
      <c r="D14" s="8">
        <f t="shared" si="0"/>
        <v>0.12776412776412777</v>
      </c>
      <c r="E14" s="4"/>
      <c r="F14" s="4"/>
      <c r="G14" s="4"/>
      <c r="H14" s="4"/>
      <c r="I14" s="4"/>
      <c r="K14" s="11" t="s">
        <v>33</v>
      </c>
      <c r="L14" s="10">
        <v>1973</v>
      </c>
      <c r="M14" s="10">
        <v>750</v>
      </c>
      <c r="N14" s="8">
        <f t="shared" si="3"/>
        <v>0.38013177901672579</v>
      </c>
    </row>
    <row r="15" spans="1:14" ht="15.75" thickBot="1" x14ac:dyDescent="0.3">
      <c r="A15" s="13" t="s">
        <v>34</v>
      </c>
      <c r="B15" s="10">
        <v>0</v>
      </c>
      <c r="C15" s="10">
        <v>0</v>
      </c>
      <c r="D15" s="8" t="e">
        <f t="shared" si="0"/>
        <v>#DIV/0!</v>
      </c>
      <c r="E15" s="4"/>
      <c r="K15" s="11" t="s">
        <v>35</v>
      </c>
      <c r="L15" s="10">
        <v>1140</v>
      </c>
      <c r="M15" s="10">
        <v>844</v>
      </c>
      <c r="N15" s="8">
        <f t="shared" si="3"/>
        <v>0.74035087719298243</v>
      </c>
    </row>
    <row r="16" spans="1:14" x14ac:dyDescent="0.25">
      <c r="A16" s="13" t="s">
        <v>36</v>
      </c>
      <c r="B16" s="10">
        <v>4175</v>
      </c>
      <c r="C16" s="10">
        <v>922</v>
      </c>
      <c r="D16" s="8">
        <f t="shared" si="0"/>
        <v>0.22083832335329343</v>
      </c>
      <c r="E16" s="4"/>
      <c r="F16" s="1" t="s">
        <v>72</v>
      </c>
      <c r="G16" s="2" t="s">
        <v>0</v>
      </c>
      <c r="H16" s="2" t="s">
        <v>1</v>
      </c>
      <c r="I16" s="3" t="s">
        <v>2</v>
      </c>
      <c r="K16" s="11" t="s">
        <v>37</v>
      </c>
      <c r="L16" s="10">
        <v>326</v>
      </c>
      <c r="M16" s="10">
        <v>-104</v>
      </c>
      <c r="N16" s="8">
        <f t="shared" si="3"/>
        <v>-0.31901840490797545</v>
      </c>
    </row>
    <row r="17" spans="1:14" x14ac:dyDescent="0.25">
      <c r="A17" s="13" t="s">
        <v>38</v>
      </c>
      <c r="B17" s="10">
        <v>9670</v>
      </c>
      <c r="C17" s="10">
        <v>378</v>
      </c>
      <c r="D17" s="8">
        <f t="shared" si="0"/>
        <v>3.9089968976215098E-2</v>
      </c>
      <c r="E17" s="4"/>
      <c r="F17" s="5" t="s">
        <v>39</v>
      </c>
      <c r="G17" s="6"/>
      <c r="H17" s="6"/>
      <c r="I17" s="7"/>
      <c r="K17" s="11" t="s">
        <v>40</v>
      </c>
      <c r="L17" s="10">
        <v>0</v>
      </c>
      <c r="M17" s="10">
        <v>0</v>
      </c>
      <c r="N17" s="8" t="e">
        <f t="shared" si="3"/>
        <v>#DIV/0!</v>
      </c>
    </row>
    <row r="18" spans="1:14" x14ac:dyDescent="0.25">
      <c r="A18" s="13" t="s">
        <v>41</v>
      </c>
      <c r="B18" s="10">
        <v>7243</v>
      </c>
      <c r="C18" s="10">
        <v>-3487</v>
      </c>
      <c r="D18" s="8">
        <f t="shared" si="0"/>
        <v>-0.48143034654148831</v>
      </c>
      <c r="E18" s="4"/>
      <c r="F18" s="11" t="s">
        <v>42</v>
      </c>
      <c r="G18" s="10">
        <v>329</v>
      </c>
      <c r="H18" s="10">
        <v>150</v>
      </c>
      <c r="I18" s="8">
        <f t="shared" ref="I18:I28" si="4">(H18/G18)</f>
        <v>0.45592705167173253</v>
      </c>
      <c r="K18" s="11" t="s">
        <v>43</v>
      </c>
      <c r="L18" s="10">
        <v>1108</v>
      </c>
      <c r="M18" s="10">
        <v>-900</v>
      </c>
      <c r="N18" s="8">
        <f t="shared" si="3"/>
        <v>-0.81227436823104693</v>
      </c>
    </row>
    <row r="19" spans="1:14" x14ac:dyDescent="0.25">
      <c r="A19" s="11" t="s">
        <v>44</v>
      </c>
      <c r="B19" s="10">
        <v>10137.66</v>
      </c>
      <c r="C19" s="10">
        <v>-4498.66</v>
      </c>
      <c r="D19" s="8">
        <f t="shared" si="0"/>
        <v>-0.44375723786357008</v>
      </c>
      <c r="E19" s="4"/>
      <c r="F19" s="11" t="s">
        <v>45</v>
      </c>
      <c r="G19" s="10">
        <v>323</v>
      </c>
      <c r="H19" s="10">
        <v>43</v>
      </c>
      <c r="I19" s="8">
        <f t="shared" si="4"/>
        <v>0.13312693498452013</v>
      </c>
      <c r="K19" s="11" t="s">
        <v>46</v>
      </c>
      <c r="L19" s="10">
        <v>718</v>
      </c>
      <c r="M19" s="10">
        <v>-718</v>
      </c>
      <c r="N19" s="8">
        <f t="shared" si="3"/>
        <v>-1</v>
      </c>
    </row>
    <row r="20" spans="1:14" x14ac:dyDescent="0.25">
      <c r="A20" s="11" t="s">
        <v>47</v>
      </c>
      <c r="B20" s="10">
        <v>119</v>
      </c>
      <c r="C20" s="10">
        <v>100</v>
      </c>
      <c r="D20" s="8">
        <f t="shared" si="0"/>
        <v>0.84033613445378152</v>
      </c>
      <c r="E20" s="4"/>
      <c r="F20" s="11" t="s">
        <v>48</v>
      </c>
      <c r="G20" s="10">
        <v>259</v>
      </c>
      <c r="H20" s="10">
        <v>250</v>
      </c>
      <c r="I20" s="8">
        <f>(H20/G20)</f>
        <v>0.96525096525096521</v>
      </c>
      <c r="K20" s="11" t="s">
        <v>49</v>
      </c>
      <c r="L20" s="10">
        <v>0</v>
      </c>
      <c r="M20" s="10">
        <v>0</v>
      </c>
      <c r="N20" s="8" t="e">
        <f t="shared" si="3"/>
        <v>#DIV/0!</v>
      </c>
    </row>
    <row r="21" spans="1:14" x14ac:dyDescent="0.25">
      <c r="A21" s="11" t="s">
        <v>50</v>
      </c>
      <c r="B21" s="10">
        <v>0</v>
      </c>
      <c r="C21" s="10">
        <v>0</v>
      </c>
      <c r="D21" s="8" t="e">
        <f t="shared" si="0"/>
        <v>#DIV/0!</v>
      </c>
      <c r="E21" s="4"/>
      <c r="F21" s="13" t="s">
        <v>51</v>
      </c>
      <c r="G21" s="10">
        <v>0</v>
      </c>
      <c r="H21" s="10">
        <v>0</v>
      </c>
      <c r="I21" s="8" t="e">
        <f>(H21/G21)</f>
        <v>#DIV/0!</v>
      </c>
      <c r="K21" s="11" t="s">
        <v>52</v>
      </c>
      <c r="L21" s="10">
        <v>0</v>
      </c>
      <c r="M21" s="10">
        <v>0</v>
      </c>
      <c r="N21" s="8" t="e">
        <f t="shared" si="3"/>
        <v>#DIV/0!</v>
      </c>
    </row>
    <row r="22" spans="1:14" x14ac:dyDescent="0.25">
      <c r="A22" s="18" t="s">
        <v>53</v>
      </c>
      <c r="B22" s="10">
        <v>300</v>
      </c>
      <c r="C22" s="10">
        <v>-300</v>
      </c>
      <c r="D22" s="8">
        <f t="shared" si="0"/>
        <v>-1</v>
      </c>
      <c r="E22" s="4"/>
      <c r="F22" s="13" t="s">
        <v>54</v>
      </c>
      <c r="G22" s="10">
        <v>384</v>
      </c>
      <c r="H22" s="10">
        <v>-384</v>
      </c>
      <c r="I22" s="8">
        <f t="shared" si="4"/>
        <v>-1</v>
      </c>
      <c r="K22" s="11" t="s">
        <v>55</v>
      </c>
      <c r="L22" s="10">
        <v>0</v>
      </c>
      <c r="M22" s="10">
        <v>0</v>
      </c>
      <c r="N22" s="8" t="e">
        <f t="shared" si="3"/>
        <v>#DIV/0!</v>
      </c>
    </row>
    <row r="23" spans="1:14" ht="16.5" thickBot="1" x14ac:dyDescent="0.3">
      <c r="A23" s="15" t="s">
        <v>12</v>
      </c>
      <c r="B23" s="16">
        <f>SUM(B3:B22)</f>
        <v>149630.66</v>
      </c>
      <c r="C23" s="16">
        <f>SUM(C3:C22)</f>
        <v>-9756.66</v>
      </c>
      <c r="D23" s="8">
        <f t="shared" si="0"/>
        <v>-6.5204951979761366E-2</v>
      </c>
      <c r="E23" s="4"/>
      <c r="F23" s="13" t="s">
        <v>56</v>
      </c>
      <c r="G23" s="10">
        <v>1410</v>
      </c>
      <c r="H23" s="10">
        <v>1200</v>
      </c>
      <c r="I23" s="8">
        <f t="shared" si="4"/>
        <v>0.85106382978723405</v>
      </c>
      <c r="K23" s="11" t="s">
        <v>57</v>
      </c>
      <c r="L23" s="10">
        <f>(895.33+1985)</f>
        <v>2880.33</v>
      </c>
      <c r="M23" s="10">
        <f>(-319.33-1985)</f>
        <v>-2304.33</v>
      </c>
      <c r="N23" s="8">
        <f t="shared" si="3"/>
        <v>-0.80002291404109949</v>
      </c>
    </row>
    <row r="24" spans="1:14" ht="15.75" thickBot="1" x14ac:dyDescent="0.3">
      <c r="A24" s="4"/>
      <c r="B24" s="4"/>
      <c r="C24" s="4"/>
      <c r="D24" s="4"/>
      <c r="E24" s="4"/>
      <c r="F24" s="13" t="s">
        <v>58</v>
      </c>
      <c r="G24" s="10">
        <v>0</v>
      </c>
      <c r="H24" s="10">
        <v>0</v>
      </c>
      <c r="I24" s="8" t="e">
        <f t="shared" si="4"/>
        <v>#DIV/0!</v>
      </c>
      <c r="K24" s="19" t="s">
        <v>59</v>
      </c>
      <c r="L24" s="10">
        <f>SUM(L11:L23)</f>
        <v>17779.330000000002</v>
      </c>
      <c r="M24" s="10">
        <f>SUM(M11:M23)</f>
        <v>-3342.33</v>
      </c>
      <c r="N24" s="8">
        <f>(M24/L24)</f>
        <v>-0.18798964865380188</v>
      </c>
    </row>
    <row r="25" spans="1:14" x14ac:dyDescent="0.25">
      <c r="A25" s="1" t="s">
        <v>72</v>
      </c>
      <c r="B25" s="2" t="s">
        <v>0</v>
      </c>
      <c r="C25" s="2" t="s">
        <v>1</v>
      </c>
      <c r="D25" s="3" t="s">
        <v>2</v>
      </c>
      <c r="E25" s="4"/>
      <c r="F25" s="13" t="s">
        <v>60</v>
      </c>
      <c r="G25" s="10">
        <v>330</v>
      </c>
      <c r="H25" s="10">
        <v>300</v>
      </c>
      <c r="I25" s="8">
        <f t="shared" si="4"/>
        <v>0.90909090909090906</v>
      </c>
    </row>
    <row r="26" spans="1:14" x14ac:dyDescent="0.25">
      <c r="A26" s="20" t="s">
        <v>61</v>
      </c>
      <c r="B26" s="6"/>
      <c r="C26" s="6"/>
      <c r="D26" s="7"/>
      <c r="E26" s="4"/>
      <c r="F26" s="13" t="s">
        <v>62</v>
      </c>
      <c r="G26" s="10">
        <v>518</v>
      </c>
      <c r="H26" s="10">
        <v>450</v>
      </c>
      <c r="I26" s="8">
        <f t="shared" si="4"/>
        <v>0.86872586872586877</v>
      </c>
    </row>
    <row r="27" spans="1:14" x14ac:dyDescent="0.25">
      <c r="A27" s="11" t="s">
        <v>63</v>
      </c>
      <c r="B27" s="10">
        <v>9921</v>
      </c>
      <c r="C27" s="10">
        <v>1529</v>
      </c>
      <c r="D27" s="8">
        <f>(C27/B27)</f>
        <v>0.15411752847495211</v>
      </c>
      <c r="E27" s="4"/>
      <c r="F27" s="11" t="s">
        <v>64</v>
      </c>
      <c r="G27" s="10">
        <v>0</v>
      </c>
      <c r="H27" s="10">
        <v>0</v>
      </c>
      <c r="I27" s="8" t="e">
        <f t="shared" si="4"/>
        <v>#DIV/0!</v>
      </c>
    </row>
    <row r="28" spans="1:14" ht="16.5" thickBot="1" x14ac:dyDescent="0.3">
      <c r="A28" s="15" t="s">
        <v>65</v>
      </c>
      <c r="B28" s="16"/>
      <c r="C28" s="16"/>
      <c r="D28" s="8" t="e">
        <f>(C28/B28)</f>
        <v>#DIV/0!</v>
      </c>
      <c r="E28" s="4"/>
      <c r="F28" s="15" t="s">
        <v>48</v>
      </c>
      <c r="G28" s="16">
        <f>SUM(G18:G27)</f>
        <v>3553</v>
      </c>
      <c r="H28" s="16">
        <f>SUM(H18:H27)</f>
        <v>2009</v>
      </c>
      <c r="I28" s="17">
        <f t="shared" si="4"/>
        <v>0.56543765831691528</v>
      </c>
    </row>
    <row r="29" spans="1:14" ht="15.75" thickBot="1" x14ac:dyDescent="0.3">
      <c r="E29" s="4"/>
    </row>
    <row r="30" spans="1:14" ht="21" x14ac:dyDescent="0.25">
      <c r="A30" s="1" t="s">
        <v>72</v>
      </c>
      <c r="B30" s="21" t="s">
        <v>0</v>
      </c>
      <c r="C30" s="21" t="s">
        <v>1</v>
      </c>
      <c r="D30" s="22" t="s">
        <v>2</v>
      </c>
      <c r="E30" s="4"/>
    </row>
    <row r="31" spans="1:14" ht="21" x14ac:dyDescent="0.25">
      <c r="A31" s="23"/>
      <c r="B31" s="24"/>
      <c r="C31" s="25"/>
      <c r="D31" s="26"/>
      <c r="E31" s="4"/>
    </row>
    <row r="32" spans="1:14" ht="21.75" thickBot="1" x14ac:dyDescent="0.3">
      <c r="A32" s="27" t="s">
        <v>66</v>
      </c>
      <c r="B32" s="28">
        <f>(B23+G13+L6+B27+G28+L24)</f>
        <v>202263.99</v>
      </c>
      <c r="C32" s="28">
        <f>(C23+C27+H28+H13+M6+M24)</f>
        <v>-10525.99</v>
      </c>
      <c r="D32" s="29">
        <f>(C32/B32)</f>
        <v>-5.2040850178027238E-2</v>
      </c>
    </row>
  </sheetData>
  <conditionalFormatting sqref="C32:D32 C27:D28 C3:D23 H3:I13 H18:I28 M3:N6">
    <cfRule type="cellIs" dxfId="11" priority="5" operator="lessThan">
      <formula>0</formula>
    </cfRule>
    <cfRule type="cellIs" dxfId="10" priority="6" operator="greaterThan">
      <formula>0</formula>
    </cfRule>
  </conditionalFormatting>
  <conditionalFormatting sqref="M11:N23">
    <cfRule type="cellIs" dxfId="9" priority="3" operator="lessThan">
      <formula>0</formula>
    </cfRule>
    <cfRule type="cellIs" dxfId="8" priority="4" operator="greaterThan">
      <formula>0</formula>
    </cfRule>
  </conditionalFormatting>
  <conditionalFormatting sqref="M24:N24">
    <cfRule type="cellIs" dxfId="7" priority="1" operator="lessThan">
      <formula>0</formula>
    </cfRule>
    <cfRule type="cellIs" dxfId="6" priority="2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topLeftCell="A19" workbookViewId="0">
      <selection activeCell="G32" sqref="G32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7.7109375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20.42578125" bestFit="1" customWidth="1"/>
    <col min="12" max="12" width="9.140625" bestFit="1" customWidth="1"/>
    <col min="13" max="13" width="10.42578125" bestFit="1" customWidth="1"/>
    <col min="14" max="14" width="7.7109375" bestFit="1" customWidth="1"/>
  </cols>
  <sheetData>
    <row r="1" spans="1:14" x14ac:dyDescent="0.25">
      <c r="A1" s="1" t="s">
        <v>73</v>
      </c>
      <c r="B1" s="2" t="s">
        <v>0</v>
      </c>
      <c r="C1" s="2" t="s">
        <v>1</v>
      </c>
      <c r="D1" s="3" t="s">
        <v>2</v>
      </c>
      <c r="E1" s="4"/>
      <c r="F1" s="1" t="s">
        <v>73</v>
      </c>
      <c r="G1" s="2" t="s">
        <v>0</v>
      </c>
      <c r="H1" s="2" t="s">
        <v>1</v>
      </c>
      <c r="I1" s="3" t="s">
        <v>2</v>
      </c>
      <c r="K1" s="1" t="s">
        <v>73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3</v>
      </c>
      <c r="B2" s="6"/>
      <c r="C2" s="6"/>
      <c r="D2" s="7"/>
      <c r="E2" s="4"/>
      <c r="F2" s="5" t="s">
        <v>4</v>
      </c>
      <c r="G2" s="6"/>
      <c r="H2" s="6"/>
      <c r="I2" s="8"/>
      <c r="K2" s="5" t="s">
        <v>5</v>
      </c>
      <c r="L2" s="6"/>
      <c r="M2" s="6"/>
      <c r="N2" s="7"/>
    </row>
    <row r="3" spans="1:14" x14ac:dyDescent="0.25">
      <c r="A3" s="9" t="s">
        <v>6</v>
      </c>
      <c r="B3" s="10">
        <v>73293</v>
      </c>
      <c r="C3" s="10">
        <v>12336</v>
      </c>
      <c r="D3" s="8">
        <f t="shared" ref="D3:D23" si="0">(C3/B3)</f>
        <v>0.16831075273218452</v>
      </c>
      <c r="E3" s="4"/>
      <c r="F3" s="11" t="s">
        <v>7</v>
      </c>
      <c r="G3" s="10">
        <v>4036</v>
      </c>
      <c r="H3" s="10">
        <v>580</v>
      </c>
      <c r="I3" s="8">
        <f>(H3/G3)</f>
        <v>0.14370664023785926</v>
      </c>
      <c r="K3" s="11" t="s">
        <v>8</v>
      </c>
      <c r="L3" s="10">
        <v>0</v>
      </c>
      <c r="M3" s="10">
        <v>0</v>
      </c>
      <c r="N3" s="8" t="e">
        <f t="shared" ref="N3:N4" si="1">(M3/L3)</f>
        <v>#DIV/0!</v>
      </c>
    </row>
    <row r="4" spans="1:14" x14ac:dyDescent="0.25">
      <c r="A4" s="12" t="s">
        <v>9</v>
      </c>
      <c r="B4" s="10">
        <v>11826</v>
      </c>
      <c r="C4" s="10">
        <v>-879</v>
      </c>
      <c r="D4" s="8">
        <f t="shared" si="0"/>
        <v>-7.4327752409944187E-2</v>
      </c>
      <c r="E4" s="4"/>
      <c r="F4" s="11" t="s">
        <v>10</v>
      </c>
      <c r="G4" s="10">
        <v>12254</v>
      </c>
      <c r="H4" s="10">
        <v>-4711</v>
      </c>
      <c r="I4" s="8">
        <f t="shared" ref="I4:I13" si="2">(H4/G4)</f>
        <v>-0.38444589521788802</v>
      </c>
      <c r="K4" s="11" t="s">
        <v>11</v>
      </c>
      <c r="L4" s="10">
        <v>0</v>
      </c>
      <c r="M4" s="10">
        <v>0</v>
      </c>
      <c r="N4" s="8" t="e">
        <f t="shared" si="1"/>
        <v>#DIV/0!</v>
      </c>
    </row>
    <row r="5" spans="1:14" x14ac:dyDescent="0.25">
      <c r="A5" s="11" t="s">
        <v>12</v>
      </c>
      <c r="B5" s="10">
        <v>21043</v>
      </c>
      <c r="C5" s="10">
        <v>2214</v>
      </c>
      <c r="D5" s="8">
        <f t="shared" si="0"/>
        <v>0.10521313500926674</v>
      </c>
      <c r="E5" s="4"/>
      <c r="F5" s="11" t="s">
        <v>13</v>
      </c>
      <c r="G5" s="10">
        <v>8956</v>
      </c>
      <c r="H5" s="10">
        <v>-2192</v>
      </c>
      <c r="I5" s="8">
        <f t="shared" si="2"/>
        <v>-0.24475212148280481</v>
      </c>
      <c r="K5" s="11" t="s">
        <v>14</v>
      </c>
      <c r="L5" s="10">
        <v>0</v>
      </c>
      <c r="M5" s="10">
        <v>0</v>
      </c>
      <c r="N5" s="8" t="e">
        <f>(M5/L5)</f>
        <v>#DIV/0!</v>
      </c>
    </row>
    <row r="6" spans="1:14" x14ac:dyDescent="0.25">
      <c r="A6" s="13" t="s">
        <v>15</v>
      </c>
      <c r="B6" s="10">
        <v>19373</v>
      </c>
      <c r="C6" s="10">
        <v>-9819</v>
      </c>
      <c r="D6" s="8">
        <f t="shared" si="0"/>
        <v>-0.50683941568161872</v>
      </c>
      <c r="E6" s="4"/>
      <c r="F6" s="13" t="s">
        <v>16</v>
      </c>
      <c r="G6" s="10"/>
      <c r="H6" s="10"/>
      <c r="I6" s="8" t="e">
        <f t="shared" si="2"/>
        <v>#DIV/0!</v>
      </c>
      <c r="K6" s="11" t="s">
        <v>17</v>
      </c>
      <c r="L6" s="10">
        <v>0</v>
      </c>
      <c r="M6" s="10">
        <v>0</v>
      </c>
      <c r="N6" s="8" t="e">
        <f>(M6/L6)</f>
        <v>#DIV/0!</v>
      </c>
    </row>
    <row r="7" spans="1:14" x14ac:dyDescent="0.25">
      <c r="A7" s="13" t="s">
        <v>18</v>
      </c>
      <c r="B7" s="10">
        <v>9869</v>
      </c>
      <c r="C7" s="10">
        <v>5213</v>
      </c>
      <c r="D7" s="8">
        <f t="shared" si="0"/>
        <v>0.52821967777890366</v>
      </c>
      <c r="E7" s="4"/>
      <c r="F7" s="13" t="s">
        <v>19</v>
      </c>
      <c r="G7" s="10"/>
      <c r="H7" s="10"/>
      <c r="I7" s="8" t="e">
        <f t="shared" si="2"/>
        <v>#DIV/0!</v>
      </c>
    </row>
    <row r="8" spans="1:14" ht="15.75" thickBot="1" x14ac:dyDescent="0.3">
      <c r="A8" s="13" t="s">
        <v>20</v>
      </c>
      <c r="B8" s="10">
        <v>9177</v>
      </c>
      <c r="C8" s="10">
        <v>-7170</v>
      </c>
      <c r="D8" s="8">
        <f t="shared" si="0"/>
        <v>-0.7813010787839163</v>
      </c>
      <c r="E8" s="4"/>
      <c r="F8" s="13" t="s">
        <v>21</v>
      </c>
      <c r="G8" s="10"/>
      <c r="H8" s="10"/>
      <c r="I8" s="8" t="e">
        <f t="shared" si="2"/>
        <v>#DIV/0!</v>
      </c>
    </row>
    <row r="9" spans="1:14" x14ac:dyDescent="0.25">
      <c r="A9" s="13" t="s">
        <v>22</v>
      </c>
      <c r="B9" s="10">
        <v>33</v>
      </c>
      <c r="C9" s="10">
        <v>-33</v>
      </c>
      <c r="D9" s="8">
        <f t="shared" si="0"/>
        <v>-1</v>
      </c>
      <c r="E9" s="4"/>
      <c r="F9" s="13" t="s">
        <v>23</v>
      </c>
      <c r="G9" s="10"/>
      <c r="H9" s="10"/>
      <c r="I9" s="8" t="e">
        <f t="shared" si="2"/>
        <v>#DIV/0!</v>
      </c>
      <c r="K9" s="1" t="s">
        <v>73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24</v>
      </c>
      <c r="B10" s="10">
        <v>0</v>
      </c>
      <c r="C10" s="10">
        <v>0</v>
      </c>
      <c r="D10" s="8" t="e">
        <f t="shared" si="0"/>
        <v>#DIV/0!</v>
      </c>
      <c r="E10" s="4"/>
      <c r="F10" s="13" t="s">
        <v>25</v>
      </c>
      <c r="G10" s="10"/>
      <c r="H10" s="10"/>
      <c r="I10" s="8" t="e">
        <f t="shared" si="2"/>
        <v>#DIV/0!</v>
      </c>
      <c r="K10" s="5" t="s">
        <v>26</v>
      </c>
      <c r="L10" s="6"/>
      <c r="M10" s="6"/>
      <c r="N10" s="7"/>
    </row>
    <row r="11" spans="1:14" x14ac:dyDescent="0.25">
      <c r="A11" s="13" t="s">
        <v>27</v>
      </c>
      <c r="B11" s="10">
        <v>0</v>
      </c>
      <c r="C11" s="10">
        <v>0</v>
      </c>
      <c r="D11" s="8" t="e">
        <f t="shared" si="0"/>
        <v>#DIV/0!</v>
      </c>
      <c r="E11" s="4"/>
      <c r="F11" s="13" t="s">
        <v>28</v>
      </c>
      <c r="G11" s="10"/>
      <c r="H11" s="10"/>
      <c r="I11" s="8" t="e">
        <f t="shared" si="2"/>
        <v>#DIV/0!</v>
      </c>
      <c r="K11" s="11" t="s">
        <v>8</v>
      </c>
      <c r="L11" s="10"/>
      <c r="M11" s="10"/>
      <c r="N11" s="8" t="e">
        <f t="shared" ref="N11:N23" si="3">(M11/L11)</f>
        <v>#DIV/0!</v>
      </c>
    </row>
    <row r="12" spans="1:14" x14ac:dyDescent="0.25">
      <c r="A12" s="13" t="s">
        <v>29</v>
      </c>
      <c r="B12" s="10">
        <v>336</v>
      </c>
      <c r="C12" s="10">
        <v>341</v>
      </c>
      <c r="D12" s="8">
        <f t="shared" si="0"/>
        <v>1.0148809523809523</v>
      </c>
      <c r="E12" s="4"/>
      <c r="F12" s="11" t="s">
        <v>30</v>
      </c>
      <c r="G12" s="10">
        <v>618</v>
      </c>
      <c r="H12" s="14">
        <v>-618</v>
      </c>
      <c r="I12" s="8">
        <f t="shared" si="2"/>
        <v>-1</v>
      </c>
      <c r="K12" s="11" t="s">
        <v>11</v>
      </c>
      <c r="L12" s="10"/>
      <c r="M12" s="10"/>
      <c r="N12" s="8" t="e">
        <f t="shared" si="3"/>
        <v>#DIV/0!</v>
      </c>
    </row>
    <row r="13" spans="1:14" ht="16.5" thickBot="1" x14ac:dyDescent="0.3">
      <c r="A13" s="13" t="s">
        <v>31</v>
      </c>
      <c r="B13" s="10">
        <v>410</v>
      </c>
      <c r="C13" s="10">
        <v>-410</v>
      </c>
      <c r="D13" s="8">
        <f t="shared" si="0"/>
        <v>-1</v>
      </c>
      <c r="E13" s="4"/>
      <c r="F13" s="15" t="s">
        <v>13</v>
      </c>
      <c r="G13" s="16">
        <f>SUM(G3:G12)</f>
        <v>25864</v>
      </c>
      <c r="H13" s="16">
        <f>SUM(H3:H12)</f>
        <v>-6941</v>
      </c>
      <c r="I13" s="17">
        <f t="shared" si="2"/>
        <v>-0.26836529539127746</v>
      </c>
      <c r="K13" s="11" t="s">
        <v>14</v>
      </c>
      <c r="L13" s="10"/>
      <c r="M13" s="10"/>
      <c r="N13" s="8" t="e">
        <f t="shared" si="3"/>
        <v>#DIV/0!</v>
      </c>
    </row>
    <row r="14" spans="1:14" x14ac:dyDescent="0.25">
      <c r="A14" s="13" t="s">
        <v>32</v>
      </c>
      <c r="B14" s="10">
        <v>5745</v>
      </c>
      <c r="C14" s="10">
        <v>-2572</v>
      </c>
      <c r="D14" s="8">
        <f t="shared" si="0"/>
        <v>-0.4476936466492602</v>
      </c>
      <c r="E14" s="4"/>
      <c r="F14" s="4"/>
      <c r="G14" s="4"/>
      <c r="H14" s="4"/>
      <c r="I14" s="4"/>
      <c r="K14" s="11" t="s">
        <v>33</v>
      </c>
      <c r="L14" s="10"/>
      <c r="M14" s="10"/>
      <c r="N14" s="8" t="e">
        <f t="shared" si="3"/>
        <v>#DIV/0!</v>
      </c>
    </row>
    <row r="15" spans="1:14" ht="15.75" thickBot="1" x14ac:dyDescent="0.3">
      <c r="A15" s="13" t="s">
        <v>34</v>
      </c>
      <c r="B15" s="10">
        <v>0</v>
      </c>
      <c r="C15" s="10">
        <v>0</v>
      </c>
      <c r="D15" s="8" t="e">
        <f t="shared" si="0"/>
        <v>#DIV/0!</v>
      </c>
      <c r="E15" s="4"/>
      <c r="K15" s="11" t="s">
        <v>35</v>
      </c>
      <c r="L15" s="10"/>
      <c r="M15" s="10"/>
      <c r="N15" s="8" t="e">
        <f t="shared" si="3"/>
        <v>#DIV/0!</v>
      </c>
    </row>
    <row r="16" spans="1:14" x14ac:dyDescent="0.25">
      <c r="A16" s="13" t="s">
        <v>36</v>
      </c>
      <c r="B16" s="10">
        <v>2780</v>
      </c>
      <c r="C16" s="10">
        <v>-1072</v>
      </c>
      <c r="D16" s="8">
        <f t="shared" si="0"/>
        <v>-0.38561151079136691</v>
      </c>
      <c r="E16" s="4"/>
      <c r="F16" s="1" t="s">
        <v>73</v>
      </c>
      <c r="G16" s="2" t="s">
        <v>0</v>
      </c>
      <c r="H16" s="2" t="s">
        <v>1</v>
      </c>
      <c r="I16" s="3" t="s">
        <v>2</v>
      </c>
      <c r="K16" s="11" t="s">
        <v>37</v>
      </c>
      <c r="L16" s="10"/>
      <c r="M16" s="10"/>
      <c r="N16" s="8" t="e">
        <f t="shared" si="3"/>
        <v>#DIV/0!</v>
      </c>
    </row>
    <row r="17" spans="1:14" x14ac:dyDescent="0.25">
      <c r="A17" s="13" t="s">
        <v>38</v>
      </c>
      <c r="B17" s="10">
        <v>5494</v>
      </c>
      <c r="C17" s="10">
        <v>-2452</v>
      </c>
      <c r="D17" s="8">
        <f t="shared" si="0"/>
        <v>-0.446305060065526</v>
      </c>
      <c r="E17" s="4"/>
      <c r="F17" s="5" t="s">
        <v>39</v>
      </c>
      <c r="G17" s="6"/>
      <c r="H17" s="6"/>
      <c r="I17" s="7"/>
      <c r="K17" s="11" t="s">
        <v>40</v>
      </c>
      <c r="L17" s="10"/>
      <c r="M17" s="10"/>
      <c r="N17" s="8" t="e">
        <f t="shared" si="3"/>
        <v>#DIV/0!</v>
      </c>
    </row>
    <row r="18" spans="1:14" x14ac:dyDescent="0.25">
      <c r="A18" s="13" t="s">
        <v>41</v>
      </c>
      <c r="B18" s="10">
        <v>7753</v>
      </c>
      <c r="C18" s="10">
        <v>-398</v>
      </c>
      <c r="D18" s="8">
        <f t="shared" si="0"/>
        <v>-5.1334967109505997E-2</v>
      </c>
      <c r="E18" s="4"/>
      <c r="F18" s="11" t="s">
        <v>42</v>
      </c>
      <c r="G18" s="10"/>
      <c r="H18" s="10"/>
      <c r="I18" s="8" t="e">
        <f t="shared" ref="I18:I28" si="4">(H18/G18)</f>
        <v>#DIV/0!</v>
      </c>
      <c r="K18" s="11" t="s">
        <v>43</v>
      </c>
      <c r="L18" s="10"/>
      <c r="M18" s="10"/>
      <c r="N18" s="8" t="e">
        <f t="shared" si="3"/>
        <v>#DIV/0!</v>
      </c>
    </row>
    <row r="19" spans="1:14" x14ac:dyDescent="0.25">
      <c r="A19" s="11" t="s">
        <v>44</v>
      </c>
      <c r="B19" s="10">
        <v>7466.99</v>
      </c>
      <c r="C19" s="10">
        <v>-1573</v>
      </c>
      <c r="D19" s="8">
        <f t="shared" si="0"/>
        <v>-0.21066052050424602</v>
      </c>
      <c r="E19" s="4"/>
      <c r="F19" s="11" t="s">
        <v>45</v>
      </c>
      <c r="G19" s="10"/>
      <c r="H19" s="10"/>
      <c r="I19" s="8" t="e">
        <f t="shared" si="4"/>
        <v>#DIV/0!</v>
      </c>
      <c r="K19" s="11" t="s">
        <v>46</v>
      </c>
      <c r="L19" s="10"/>
      <c r="M19" s="10"/>
      <c r="N19" s="8" t="e">
        <f t="shared" si="3"/>
        <v>#DIV/0!</v>
      </c>
    </row>
    <row r="20" spans="1:14" x14ac:dyDescent="0.25">
      <c r="A20" s="11" t="s">
        <v>47</v>
      </c>
      <c r="B20" s="10">
        <v>206</v>
      </c>
      <c r="C20" s="10">
        <v>-206</v>
      </c>
      <c r="D20" s="8">
        <f t="shared" si="0"/>
        <v>-1</v>
      </c>
      <c r="E20" s="4"/>
      <c r="F20" s="11" t="s">
        <v>48</v>
      </c>
      <c r="G20" s="10"/>
      <c r="H20" s="10"/>
      <c r="I20" s="8" t="e">
        <f>(H20/G20)</f>
        <v>#DIV/0!</v>
      </c>
      <c r="K20" s="11" t="s">
        <v>49</v>
      </c>
      <c r="L20" s="10"/>
      <c r="M20" s="10"/>
      <c r="N20" s="8" t="e">
        <f t="shared" si="3"/>
        <v>#DIV/0!</v>
      </c>
    </row>
    <row r="21" spans="1:14" x14ac:dyDescent="0.25">
      <c r="A21" s="11" t="s">
        <v>50</v>
      </c>
      <c r="B21" s="10">
        <v>0</v>
      </c>
      <c r="C21" s="10">
        <v>0</v>
      </c>
      <c r="D21" s="8" t="e">
        <f t="shared" si="0"/>
        <v>#DIV/0!</v>
      </c>
      <c r="E21" s="4"/>
      <c r="F21" s="13" t="s">
        <v>51</v>
      </c>
      <c r="G21" s="10"/>
      <c r="H21" s="10"/>
      <c r="I21" s="8" t="e">
        <f>(H21/G21)</f>
        <v>#DIV/0!</v>
      </c>
      <c r="K21" s="11" t="s">
        <v>52</v>
      </c>
      <c r="L21" s="10"/>
      <c r="M21" s="10"/>
      <c r="N21" s="8" t="e">
        <f t="shared" si="3"/>
        <v>#DIV/0!</v>
      </c>
    </row>
    <row r="22" spans="1:14" x14ac:dyDescent="0.25">
      <c r="A22" s="18" t="s">
        <v>53</v>
      </c>
      <c r="B22" s="10">
        <v>300</v>
      </c>
      <c r="C22" s="10">
        <v>-300</v>
      </c>
      <c r="D22" s="8">
        <f t="shared" si="0"/>
        <v>-1</v>
      </c>
      <c r="E22" s="4"/>
      <c r="F22" s="13" t="s">
        <v>54</v>
      </c>
      <c r="G22" s="10"/>
      <c r="H22" s="10"/>
      <c r="I22" s="8" t="e">
        <f t="shared" si="4"/>
        <v>#DIV/0!</v>
      </c>
      <c r="K22" s="11" t="s">
        <v>55</v>
      </c>
      <c r="L22" s="10"/>
      <c r="M22" s="10"/>
      <c r="N22" s="8" t="e">
        <f t="shared" si="3"/>
        <v>#DIV/0!</v>
      </c>
    </row>
    <row r="23" spans="1:14" ht="16.5" thickBot="1" x14ac:dyDescent="0.3">
      <c r="A23" s="15" t="s">
        <v>12</v>
      </c>
      <c r="B23" s="16">
        <f>SUM(B3:B22)</f>
        <v>175104.99</v>
      </c>
      <c r="C23" s="16">
        <f>SUM(C3:C22)</f>
        <v>-6780</v>
      </c>
      <c r="D23" s="8">
        <f t="shared" si="0"/>
        <v>-3.8719627578859973E-2</v>
      </c>
      <c r="E23" s="4"/>
      <c r="F23" s="13" t="s">
        <v>56</v>
      </c>
      <c r="G23" s="10"/>
      <c r="H23" s="10"/>
      <c r="I23" s="8" t="e">
        <f t="shared" si="4"/>
        <v>#DIV/0!</v>
      </c>
      <c r="K23" s="11" t="s">
        <v>57</v>
      </c>
      <c r="L23" s="10"/>
      <c r="M23" s="10"/>
      <c r="N23" s="8" t="e">
        <f t="shared" si="3"/>
        <v>#DIV/0!</v>
      </c>
    </row>
    <row r="24" spans="1:14" ht="15.75" thickBot="1" x14ac:dyDescent="0.3">
      <c r="A24" s="4"/>
      <c r="B24" s="4"/>
      <c r="C24" s="4"/>
      <c r="D24" s="4"/>
      <c r="E24" s="4"/>
      <c r="F24" s="13" t="s">
        <v>58</v>
      </c>
      <c r="G24" s="10"/>
      <c r="H24" s="10"/>
      <c r="I24" s="8" t="e">
        <f t="shared" si="4"/>
        <v>#DIV/0!</v>
      </c>
      <c r="K24" s="19" t="s">
        <v>59</v>
      </c>
      <c r="L24" s="10">
        <f>SUM(L11:L23)</f>
        <v>0</v>
      </c>
      <c r="M24" s="10">
        <f>SUM(M11:M23)</f>
        <v>0</v>
      </c>
      <c r="N24" s="8" t="e">
        <f>(M24/L24)</f>
        <v>#DIV/0!</v>
      </c>
    </row>
    <row r="25" spans="1:14" x14ac:dyDescent="0.25">
      <c r="A25" s="1" t="s">
        <v>73</v>
      </c>
      <c r="B25" s="2" t="s">
        <v>0</v>
      </c>
      <c r="C25" s="2" t="s">
        <v>1</v>
      </c>
      <c r="D25" s="3" t="s">
        <v>2</v>
      </c>
      <c r="E25" s="4"/>
      <c r="F25" s="13" t="s">
        <v>60</v>
      </c>
      <c r="G25" s="10"/>
      <c r="H25" s="10"/>
      <c r="I25" s="8" t="e">
        <f t="shared" si="4"/>
        <v>#DIV/0!</v>
      </c>
    </row>
    <row r="26" spans="1:14" x14ac:dyDescent="0.25">
      <c r="A26" s="20" t="s">
        <v>61</v>
      </c>
      <c r="B26" s="6"/>
      <c r="C26" s="6"/>
      <c r="D26" s="7"/>
      <c r="E26" s="4"/>
      <c r="F26" s="13" t="s">
        <v>62</v>
      </c>
      <c r="G26" s="10"/>
      <c r="H26" s="10"/>
      <c r="I26" s="8" t="e">
        <f t="shared" si="4"/>
        <v>#DIV/0!</v>
      </c>
    </row>
    <row r="27" spans="1:14" x14ac:dyDescent="0.25">
      <c r="A27" s="11" t="s">
        <v>63</v>
      </c>
      <c r="B27" s="10">
        <v>1070</v>
      </c>
      <c r="C27" s="10">
        <v>-52</v>
      </c>
      <c r="D27" s="8">
        <f>(C27/B27)</f>
        <v>-4.8598130841121495E-2</v>
      </c>
      <c r="E27" s="4"/>
      <c r="F27" s="11" t="s">
        <v>64</v>
      </c>
      <c r="G27" s="10">
        <v>0</v>
      </c>
      <c r="H27" s="10">
        <v>0</v>
      </c>
      <c r="I27" s="8" t="e">
        <f t="shared" si="4"/>
        <v>#DIV/0!</v>
      </c>
    </row>
    <row r="28" spans="1:14" ht="16.5" thickBot="1" x14ac:dyDescent="0.3">
      <c r="A28" s="15" t="s">
        <v>65</v>
      </c>
      <c r="B28" s="16"/>
      <c r="C28" s="16"/>
      <c r="D28" s="8" t="e">
        <f>(C28/B28)</f>
        <v>#DIV/0!</v>
      </c>
      <c r="E28" s="4"/>
      <c r="F28" s="15" t="s">
        <v>48</v>
      </c>
      <c r="G28" s="16">
        <f>SUM(G18:G27)</f>
        <v>0</v>
      </c>
      <c r="H28" s="16">
        <f>SUM(H18:H27)</f>
        <v>0</v>
      </c>
      <c r="I28" s="17" t="e">
        <f t="shared" si="4"/>
        <v>#DIV/0!</v>
      </c>
    </row>
    <row r="29" spans="1:14" ht="15.75" thickBot="1" x14ac:dyDescent="0.3">
      <c r="E29" s="4"/>
    </row>
    <row r="30" spans="1:14" ht="21" x14ac:dyDescent="0.25">
      <c r="A30" s="1" t="s">
        <v>73</v>
      </c>
      <c r="B30" s="21" t="s">
        <v>0</v>
      </c>
      <c r="C30" s="21" t="s">
        <v>1</v>
      </c>
      <c r="D30" s="22" t="s">
        <v>2</v>
      </c>
      <c r="E30" s="4"/>
    </row>
    <row r="31" spans="1:14" ht="21" x14ac:dyDescent="0.25">
      <c r="A31" s="23"/>
      <c r="B31" s="24"/>
      <c r="C31" s="25"/>
      <c r="D31" s="26"/>
      <c r="E31" s="4"/>
    </row>
    <row r="32" spans="1:14" ht="21.75" thickBot="1" x14ac:dyDescent="0.3">
      <c r="A32" s="27" t="s">
        <v>66</v>
      </c>
      <c r="B32" s="28">
        <f>(B23+G13+L6+B27+G28+L24)</f>
        <v>202038.99</v>
      </c>
      <c r="C32" s="28">
        <f>(C23+C27+H28+H13+M6+M24)</f>
        <v>-13773</v>
      </c>
      <c r="D32" s="29">
        <f>(C32/B32)</f>
        <v>-6.8170010154970581E-2</v>
      </c>
    </row>
  </sheetData>
  <conditionalFormatting sqref="C32:D32 C27:D28 C3:D23 H3:I13 H18:I28 M3:N6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M11:N23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M24:N24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JULY 17TH</vt:lpstr>
      <vt:lpstr>JULY 18TH </vt:lpstr>
      <vt:lpstr>JULY 19TH</vt:lpstr>
      <vt:lpstr>JULY 20TH</vt:lpstr>
      <vt:lpstr>JULY 21ST</vt:lpstr>
      <vt:lpstr>JULY 22ND</vt:lpstr>
      <vt:lpstr>JULY 23RD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orozco</dc:creator>
  <cp:lastModifiedBy>pablo orozco</cp:lastModifiedBy>
  <dcterms:created xsi:type="dcterms:W3CDTF">2017-07-18T13:38:28Z</dcterms:created>
  <dcterms:modified xsi:type="dcterms:W3CDTF">2017-07-25T13:15:45Z</dcterms:modified>
</cp:coreProperties>
</file>