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2017\desktop\ReportGameStats\DesktopC\bin\Debug\"/>
    </mc:Choice>
  </mc:AlternateContent>
  <bookViews>
    <workbookView xWindow="0" yWindow="0" windowWidth="30600" windowHeight="6255"/>
  </bookViews>
  <sheets>
    <sheet name="2017-08-03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7" l="1"/>
  <c r="L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41" i="7" l="1"/>
  <c r="H28" i="7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<sst xmlns="http://schemas.openxmlformats.org/spreadsheetml/2006/main" count="99" uniqueCount="65">
  <si>
    <t>Volume</t>
  </si>
  <si>
    <t>Win / Lose</t>
  </si>
  <si>
    <t>Hold</t>
  </si>
  <si>
    <t>SOCCER</t>
  </si>
  <si>
    <t>ARENA FOOTBALL</t>
  </si>
  <si>
    <t>MLB ML</t>
  </si>
  <si>
    <t>ML</t>
  </si>
  <si>
    <t>MLB SP</t>
  </si>
  <si>
    <t>SPREAD</t>
  </si>
  <si>
    <t>MLB TOTAL</t>
  </si>
  <si>
    <t>SOCCER TOTAL</t>
  </si>
  <si>
    <t>TOTAL</t>
  </si>
  <si>
    <t>MLB 1H ML</t>
  </si>
  <si>
    <t>AF TOTAL</t>
  </si>
  <si>
    <t>MLB 1H RL</t>
  </si>
  <si>
    <t>MLB 1H TOTAL</t>
  </si>
  <si>
    <t>MLB 2H ML</t>
  </si>
  <si>
    <t>MLB 2H RL</t>
  </si>
  <si>
    <t>CANADIAN FOOTBALL</t>
  </si>
  <si>
    <t>MLB 2H TOTAL</t>
  </si>
  <si>
    <t>MLB ATL 1.5</t>
  </si>
  <si>
    <t>SOCCER EXOTICS</t>
  </si>
  <si>
    <t>MLB ALT 2.5</t>
  </si>
  <si>
    <t>MLB GAME PROPS</t>
  </si>
  <si>
    <t>MLB LIVE ML</t>
  </si>
  <si>
    <t>MLB LIVE SP</t>
  </si>
  <si>
    <t>WNBA</t>
  </si>
  <si>
    <t>MLB LIVE TOT</t>
  </si>
  <si>
    <t>MLB EXOTICS</t>
  </si>
  <si>
    <t>MLB GRAND SALAMI</t>
  </si>
  <si>
    <t>WNBA TOTAL</t>
  </si>
  <si>
    <t>MLB SERIES</t>
  </si>
  <si>
    <t>JAP BASEBALL</t>
  </si>
  <si>
    <t>EXOTICS</t>
  </si>
  <si>
    <t>CFL TOTAL</t>
  </si>
  <si>
    <t>MATCHUPS</t>
  </si>
  <si>
    <t>TENNIS/MMA/BOXING/GOLF</t>
  </si>
  <si>
    <t>WNBA EXOTICS</t>
  </si>
  <si>
    <t>MATCHUPS TOTAL</t>
  </si>
  <si>
    <t>Total</t>
  </si>
  <si>
    <t>MLB</t>
  </si>
  <si>
    <t xml:space="preserve">NFL PRESEASON </t>
  </si>
  <si>
    <t>NBA   PS</t>
  </si>
  <si>
    <t>CANADIAN FOOTBALL ML</t>
  </si>
  <si>
    <t>NFL - PRESEASON ML</t>
  </si>
  <si>
    <t>NFL - PRESEASON 1ST HALVES Total</t>
  </si>
  <si>
    <t>NFL - PRESEASON 2ND HALVES PS</t>
  </si>
  <si>
    <t>NFL - PRESEASON QUARTERS</t>
  </si>
  <si>
    <t>SOC   ML</t>
  </si>
  <si>
    <t>NBA   Total</t>
  </si>
  <si>
    <t>CANADIAN FOOTBALL PS</t>
  </si>
  <si>
    <t>NFL - PRESEASON PS</t>
  </si>
  <si>
    <t>NFL - PRESEASON 1ST HALVES</t>
  </si>
  <si>
    <t>NFL - PRESEASON 2ND HALVES</t>
  </si>
  <si>
    <t>SOC   PS</t>
  </si>
  <si>
    <t>CANADIAN FOOTBALL Total</t>
  </si>
  <si>
    <t>NFL - PRESEASON Total</t>
  </si>
  <si>
    <t>SOC   Total</t>
  </si>
  <si>
    <t>CANADIAN FOOTBALL - 1ST HALVES ML</t>
  </si>
  <si>
    <t>CANADIAN FOOTBALL - 1ST HALVES PS</t>
  </si>
  <si>
    <t>CANADIAN FOOTBALL - 1ST HALVES Total</t>
  </si>
  <si>
    <t>CANADIAN FOOTBALL - 2ND HALVES PS</t>
  </si>
  <si>
    <t>CANADIAN FOOTBALL - 2ND HALVES Total</t>
  </si>
  <si>
    <t>CANADIAN FOOTBALL - QUARTERS Total</t>
  </si>
  <si>
    <t>CANADIAN FOOTBALL - 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</si>
</sst>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4" workbookViewId="0">
      <selection activeCell="O22" sqref="O22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33.28515625" customWidth="1"/>
    <col min="12" max="12" width="16.42578125" customWidth="1"/>
    <col min="13" max="13" width="10.42578125" bestFit="1" customWidth="1"/>
    <col min="14" max="14" width="7.7109375" bestFit="1" customWidth="1"/>
  </cols>
  <sheetData>
    <row r="1" spans="1:14" x14ac:dyDescent="0.25">
      <c r="A1" s="29">
        <v>42950</v>
      </c>
      <c r="B1" s="1" t="s">
        <v>0</v>
      </c>
      <c r="C1" s="1" t="s">
        <v>1</v>
      </c>
      <c r="D1" s="2" t="s">
        <v>2</v>
      </c>
      <c r="E1" s="3"/>
      <c r="F1" s="29">
        <v>42950</v>
      </c>
      <c r="G1" s="1" t="s">
        <v>0</v>
      </c>
      <c r="H1" s="1" t="s">
        <v>1</v>
      </c>
      <c r="I1" s="2" t="s">
        <v>2</v>
      </c>
      <c r="K1" s="29">
        <v>42950</v>
      </c>
      <c r="L1" s="1" t="s">
        <v>0</v>
      </c>
      <c r="M1" s="1" t="s">
        <v>1</v>
      </c>
      <c r="N1" s="2" t="s">
        <v>2</v>
      </c>
    </row>
    <row r="2" spans="1:14" x14ac:dyDescent="0.25">
      <c r="A2" s="4" t="s">
        <v>40</v>
      </c>
      <c r="B2" s="5"/>
      <c r="C2" s="5"/>
      <c r="D2" s="6"/>
      <c r="E2" s="3"/>
      <c r="F2" s="4" t="s">
        <v>3</v>
      </c>
      <c r="G2" s="5"/>
      <c r="H2" s="5"/>
      <c r="I2" s="7"/>
      <c r="K2" s="4" t="s">
        <v>4</v>
      </c>
      <c r="L2" s="5"/>
      <c r="M2" s="5"/>
      <c r="N2" s="6"/>
    </row>
    <row r="3" spans="1:14" x14ac:dyDescent="0.25">
      <c r="A3" s="8" t="s">
        <v>5</v>
      </c>
      <c r="B3" s="9">
        <v>121500</v>
      </c>
      <c r="C3" s="9">
        <v>20661</v>
      </c>
      <c r="D3" s="7">
        <f t="shared" ref="D3:D22" si="0">(C3/B3)</f>
        <v>0.17004938271604939</v>
      </c>
      <c r="E3" s="3"/>
      <c r="F3" s="10" t="s">
        <v>48</v>
      </c>
      <c r="G3" s="9">
        <v>1103</v>
      </c>
      <c r="H3" s="9">
        <v>-1103</v>
      </c>
      <c r="I3" s="7">
        <f>(H3/G3)</f>
        <v>-1</v>
      </c>
      <c r="K3" s="10" t="s">
        <v>6</v>
      </c>
      <c r="L3" s="9"/>
      <c r="M3" s="9"/>
      <c r="N3" s="7" t="e">
        <f t="shared" ref="N3:N4" si="1">(M3/L3)</f>
        <v>#DIV/0!</v>
      </c>
    </row>
    <row r="4" spans="1:14" x14ac:dyDescent="0.25">
      <c r="A4" s="11" t="s">
        <v>7</v>
      </c>
      <c r="B4" s="9">
        <v>15686</v>
      </c>
      <c r="C4" s="9">
        <v>1780</v>
      </c>
      <c r="D4" s="7">
        <f t="shared" si="0"/>
        <v>0.11347698584725233</v>
      </c>
      <c r="E4" s="3"/>
      <c r="F4" s="10" t="s">
        <v>54</v>
      </c>
      <c r="G4" s="9">
        <v>2622</v>
      </c>
      <c r="H4" s="9">
        <v>-686</v>
      </c>
      <c r="I4" s="7">
        <f t="shared" ref="I4:I13" si="2">(H4/G4)</f>
        <v>-0.26163234172387489</v>
      </c>
      <c r="K4" s="10" t="s">
        <v>8</v>
      </c>
      <c r="L4" s="9"/>
      <c r="M4" s="9"/>
      <c r="N4" s="7" t="e">
        <f t="shared" si="1"/>
        <v>#DIV/0!</v>
      </c>
    </row>
    <row r="5" spans="1:14" x14ac:dyDescent="0.25">
      <c r="A5" s="10" t="s">
        <v>9</v>
      </c>
      <c r="B5" s="9">
        <v>69808</v>
      </c>
      <c r="C5" s="9">
        <v>5082</v>
      </c>
      <c r="D5" s="7">
        <f t="shared" si="0"/>
        <v>7.2799679119871646E-2</v>
      </c>
      <c r="E5" s="3"/>
      <c r="F5" s="10" t="s">
        <v>57</v>
      </c>
      <c r="G5" s="9">
        <v>2224</v>
      </c>
      <c r="H5" s="9">
        <v>-926</v>
      </c>
      <c r="I5" s="7">
        <f t="shared" si="2"/>
        <v>-0.41636690647482016</v>
      </c>
      <c r="K5" s="10" t="s">
        <v>11</v>
      </c>
      <c r="L5" s="9"/>
      <c r="M5" s="9"/>
      <c r="N5" s="7" t="e">
        <f>(M5/L5)</f>
        <v>#DIV/0!</v>
      </c>
    </row>
    <row r="6" spans="1:14" x14ac:dyDescent="0.25">
      <c r="A6" s="12" t="s">
        <v>12</v>
      </c>
      <c r="B6" s="9">
        <v>26350</v>
      </c>
      <c r="C6" s="9">
        <v>-10028</v>
      </c>
      <c r="D6" s="7">
        <f t="shared" si="0"/>
        <v>-0.38056925996204932</v>
      </c>
      <c r="E6" s="3"/>
      <c r="F6" s="12"/>
      <c r="G6" s="9"/>
      <c r="H6" s="9"/>
      <c r="I6" s="7" t="e">
        <f t="shared" si="2"/>
        <v>#DIV/0!</v>
      </c>
      <c r="K6" s="18" t="s">
        <v>13</v>
      </c>
      <c r="L6" s="9">
        <f>SUM(L3:L5)</f>
        <v>0</v>
      </c>
      <c r="M6" s="9">
        <f>SUM(M3:M5)</f>
        <v>0</v>
      </c>
      <c r="N6" s="7" t="e">
        <f>(M6/L6)</f>
        <v>#DIV/0!</v>
      </c>
    </row>
    <row r="7" spans="1:14" x14ac:dyDescent="0.25">
      <c r="A7" s="12" t="s">
        <v>14</v>
      </c>
      <c r="B7" s="9">
        <v>342</v>
      </c>
      <c r="C7" s="9">
        <v>300</v>
      </c>
      <c r="D7" s="7">
        <f t="shared" si="0"/>
        <v>0.8771929824561403</v>
      </c>
      <c r="E7" s="3"/>
      <c r="F7" s="12"/>
      <c r="G7" s="9"/>
      <c r="H7" s="9"/>
      <c r="I7" s="7" t="e">
        <f t="shared" si="2"/>
        <v>#DIV/0!</v>
      </c>
    </row>
    <row r="8" spans="1:14" ht="15.75" thickBot="1" x14ac:dyDescent="0.3">
      <c r="A8" s="12" t="s">
        <v>15</v>
      </c>
      <c r="B8" s="9">
        <v>8851</v>
      </c>
      <c r="C8" s="9">
        <v>5766</v>
      </c>
      <c r="D8" s="7">
        <f t="shared" si="0"/>
        <v>0.65145181335442326</v>
      </c>
      <c r="E8" s="3"/>
      <c r="F8" s="12"/>
      <c r="G8" s="9"/>
      <c r="H8" s="9"/>
      <c r="I8" s="7" t="e">
        <f t="shared" si="2"/>
        <v>#DIV/0!</v>
      </c>
    </row>
    <row r="9" spans="1:14" x14ac:dyDescent="0.25">
      <c r="A9" s="12" t="s">
        <v>16</v>
      </c>
      <c r="B9" s="9">
        <v>0</v>
      </c>
      <c r="C9" s="9">
        <v>0</v>
      </c>
      <c r="D9" s="7" t="e">
        <f t="shared" si="0"/>
        <v>#DIV/0!</v>
      </c>
      <c r="E9" s="3"/>
      <c r="F9" s="12"/>
      <c r="G9" s="9"/>
      <c r="H9" s="9"/>
      <c r="I9" s="7" t="e">
        <f t="shared" si="2"/>
        <v>#DIV/0!</v>
      </c>
      <c r="K9" s="29">
        <v>42950</v>
      </c>
      <c r="L9" s="1" t="s">
        <v>0</v>
      </c>
      <c r="M9" s="1" t="s">
        <v>1</v>
      </c>
      <c r="N9" s="2" t="s">
        <v>2</v>
      </c>
    </row>
    <row r="10" spans="1:14" x14ac:dyDescent="0.25">
      <c r="A10" s="12" t="s">
        <v>17</v>
      </c>
      <c r="B10" s="9">
        <v>0</v>
      </c>
      <c r="C10" s="9">
        <v>0</v>
      </c>
      <c r="D10" s="7" t="e">
        <f t="shared" si="0"/>
        <v>#DIV/0!</v>
      </c>
      <c r="E10" s="3"/>
      <c r="F10" s="12"/>
      <c r="G10" s="9"/>
      <c r="H10" s="9"/>
      <c r="I10" s="7" t="e">
        <f t="shared" si="2"/>
        <v>#DIV/0!</v>
      </c>
      <c r="K10" s="4" t="s">
        <v>18</v>
      </c>
      <c r="L10" s="5"/>
      <c r="M10" s="5"/>
      <c r="N10" s="6"/>
    </row>
    <row r="11" spans="1:14" x14ac:dyDescent="0.25">
      <c r="A11" s="12" t="s">
        <v>19</v>
      </c>
      <c r="B11" s="9">
        <v>0</v>
      </c>
      <c r="C11" s="9">
        <v>0</v>
      </c>
      <c r="D11" s="7" t="e">
        <f t="shared" si="0"/>
        <v>#DIV/0!</v>
      </c>
      <c r="E11" s="3"/>
      <c r="F11" s="12"/>
      <c r="G11" s="9"/>
      <c r="H11" s="9"/>
      <c r="I11" s="7" t="e">
        <f t="shared" si="2"/>
        <v>#DIV/0!</v>
      </c>
      <c r="K11" s="10" t="s">
        <v>43</v>
      </c>
      <c r="L11" s="9">
        <v>29676</v>
      </c>
      <c r="M11" s="9">
        <v>12274</v>
      </c>
      <c r="N11" s="7">
        <f t="shared" ref="N11:N23" si="3">(M11/L11)</f>
        <v>0.41360021566248822</v>
      </c>
    </row>
    <row r="12" spans="1:14" x14ac:dyDescent="0.25">
      <c r="A12" s="12" t="s">
        <v>20</v>
      </c>
      <c r="B12" s="9">
        <v>1816</v>
      </c>
      <c r="C12" s="9">
        <v>2610</v>
      </c>
      <c r="D12" s="7">
        <f t="shared" si="0"/>
        <v>1.4372246696035242</v>
      </c>
      <c r="E12" s="3"/>
      <c r="F12" s="10" t="s">
        <v>21</v>
      </c>
      <c r="G12" s="9">
        <v>579.16629999999998</v>
      </c>
      <c r="H12" s="13">
        <v>-579.16629999999998</v>
      </c>
      <c r="I12" s="7">
        <f t="shared" si="2"/>
        <v>-1</v>
      </c>
      <c r="K12" s="10" t="s">
        <v>50</v>
      </c>
      <c r="L12" s="9">
        <v>18617</v>
      </c>
      <c r="M12" s="9">
        <v>12988</v>
      </c>
      <c r="N12" s="7">
        <f t="shared" si="3"/>
        <v>0.69764194016221737</v>
      </c>
    </row>
    <row r="13" spans="1:14" ht="16.5" thickBot="1" x14ac:dyDescent="0.3">
      <c r="A13" s="12" t="s">
        <v>22</v>
      </c>
      <c r="B13" s="9">
        <v>1387</v>
      </c>
      <c r="C13" s="9">
        <v>2152</v>
      </c>
      <c r="D13" s="7">
        <f t="shared" si="0"/>
        <v>1.5515501081470799</v>
      </c>
      <c r="E13" s="3"/>
      <c r="F13" s="14" t="s">
        <v>10</v>
      </c>
      <c r="G13" s="15">
        <f>SUM(G3:G12)</f>
        <v>6528.1662999999999</v>
      </c>
      <c r="H13" s="15">
        <f>SUM(H3:H12)</f>
        <v>-3294.1662999999999</v>
      </c>
      <c r="I13" s="16">
        <f t="shared" si="2"/>
        <v>-0.50460820828047837</v>
      </c>
      <c r="K13" s="10" t="s">
        <v>55</v>
      </c>
      <c r="L13" s="9">
        <v>7431</v>
      </c>
      <c r="M13" s="9">
        <v>3581</v>
      </c>
      <c r="N13" s="7">
        <f t="shared" si="3"/>
        <v>0.48190014802852915</v>
      </c>
    </row>
    <row r="14" spans="1:14" x14ac:dyDescent="0.25">
      <c r="A14" s="12" t="s">
        <v>23</v>
      </c>
      <c r="B14" s="9">
        <v>2795</v>
      </c>
      <c r="C14" s="9">
        <v>-575</v>
      </c>
      <c r="D14" s="7">
        <f t="shared" si="0"/>
        <v>-0.20572450805008943</v>
      </c>
      <c r="E14" s="3"/>
      <c r="F14" s="3"/>
      <c r="G14" s="3"/>
      <c r="H14" s="3"/>
      <c r="I14" s="3"/>
      <c r="K14" s="10" t="s">
        <v>58</v>
      </c>
      <c r="L14" s="9">
        <v>1499</v>
      </c>
      <c r="M14" s="9">
        <v>882</v>
      </c>
      <c r="N14" s="7">
        <f t="shared" si="3"/>
        <v>0.58839226150767177</v>
      </c>
    </row>
    <row r="15" spans="1:14" ht="15.75" thickBot="1" x14ac:dyDescent="0.3">
      <c r="A15" s="12" t="s">
        <v>24</v>
      </c>
      <c r="B15" s="9">
        <v>3131</v>
      </c>
      <c r="C15" s="9">
        <v>-368</v>
      </c>
      <c r="D15" s="7">
        <f t="shared" si="0"/>
        <v>-0.11753433407856914</v>
      </c>
      <c r="E15" s="3"/>
      <c r="K15" s="10" t="s">
        <v>59</v>
      </c>
      <c r="L15" s="9">
        <v>3453</v>
      </c>
      <c r="M15" s="9">
        <v>2866</v>
      </c>
      <c r="N15" s="7">
        <f t="shared" si="3"/>
        <v>0.8300028960324356</v>
      </c>
    </row>
    <row r="16" spans="1:14" x14ac:dyDescent="0.25">
      <c r="A16" s="12" t="s">
        <v>25</v>
      </c>
      <c r="B16" s="9">
        <v>3978</v>
      </c>
      <c r="C16" s="9">
        <v>-239</v>
      </c>
      <c r="D16" s="7">
        <f t="shared" si="0"/>
        <v>-6.0080442433383612E-2</v>
      </c>
      <c r="E16" s="3"/>
      <c r="F16" s="29">
        <v>42950</v>
      </c>
      <c r="G16" s="1" t="s">
        <v>0</v>
      </c>
      <c r="H16" s="1" t="s">
        <v>1</v>
      </c>
      <c r="I16" s="2" t="s">
        <v>2</v>
      </c>
      <c r="K16" s="10" t="s">
        <v>60</v>
      </c>
      <c r="L16" s="9">
        <v>3066</v>
      </c>
      <c r="M16" s="9">
        <v>2004</v>
      </c>
      <c r="N16" s="7">
        <f t="shared" si="3"/>
        <v>0.6536203522504892</v>
      </c>
    </row>
    <row r="17" spans="1:14" x14ac:dyDescent="0.25">
      <c r="A17" s="12" t="s">
        <v>27</v>
      </c>
      <c r="B17" s="9">
        <v>4045</v>
      </c>
      <c r="C17" s="9">
        <v>-1476</v>
      </c>
      <c r="D17" s="7">
        <f t="shared" si="0"/>
        <v>-0.36489493201483314</v>
      </c>
      <c r="E17" s="3"/>
      <c r="F17" s="4" t="s">
        <v>26</v>
      </c>
      <c r="G17" s="5"/>
      <c r="H17" s="5"/>
      <c r="I17" s="6"/>
      <c r="K17" s="10" t="s">
        <v>61</v>
      </c>
      <c r="L17" s="9">
        <v>7200</v>
      </c>
      <c r="M17" s="9">
        <v>-5724</v>
      </c>
      <c r="N17" s="7">
        <f t="shared" si="3"/>
        <v>-0.79500000000000004</v>
      </c>
    </row>
    <row r="18" spans="1:14" x14ac:dyDescent="0.25">
      <c r="A18" s="10" t="s">
        <v>28</v>
      </c>
      <c r="B18" s="9">
        <v>4999.83</v>
      </c>
      <c r="C18" s="9">
        <v>241.17019999999999</v>
      </c>
      <c r="D18" s="7">
        <f t="shared" si="0"/>
        <v>4.8235680013120445E-2</v>
      </c>
      <c r="E18" s="3"/>
      <c r="F18" s="10" t="s">
        <v>42</v>
      </c>
      <c r="G18" s="9">
        <v>3326</v>
      </c>
      <c r="H18" s="9">
        <v>-2916</v>
      </c>
      <c r="I18" s="7">
        <f t="shared" ref="I18:I28" si="4">(H18/G18)</f>
        <v>-0.87672880336740833</v>
      </c>
      <c r="K18" s="10" t="s">
        <v>62</v>
      </c>
      <c r="L18" s="9">
        <v>1434</v>
      </c>
      <c r="M18" s="9">
        <v>1055</v>
      </c>
      <c r="N18" s="7">
        <f t="shared" si="3"/>
        <v>0.73570432357043236</v>
      </c>
    </row>
    <row r="19" spans="1:14" x14ac:dyDescent="0.25">
      <c r="A19" s="10" t="s">
        <v>29</v>
      </c>
      <c r="B19" s="9">
        <v>1180</v>
      </c>
      <c r="C19" s="9">
        <v>1000</v>
      </c>
      <c r="D19" s="7">
        <f t="shared" si="0"/>
        <v>0.84745762711864403</v>
      </c>
      <c r="E19" s="3"/>
      <c r="F19" s="10" t="s">
        <v>49</v>
      </c>
      <c r="G19" s="9">
        <v>813</v>
      </c>
      <c r="H19" s="9">
        <v>408</v>
      </c>
      <c r="I19" s="7">
        <f t="shared" si="4"/>
        <v>0.50184501845018448</v>
      </c>
      <c r="K19" s="10" t="s">
        <v>61</v>
      </c>
      <c r="L19" s="9">
        <v>205</v>
      </c>
      <c r="M19" s="9">
        <v>-142.5</v>
      </c>
      <c r="N19" s="7">
        <f t="shared" si="3"/>
        <v>-0.69512195121951215</v>
      </c>
    </row>
    <row r="20" spans="1:14" x14ac:dyDescent="0.25">
      <c r="A20" s="10" t="s">
        <v>31</v>
      </c>
      <c r="B20" s="9">
        <v>0</v>
      </c>
      <c r="C20" s="9">
        <v>0</v>
      </c>
      <c r="D20" s="7" t="e">
        <f t="shared" si="0"/>
        <v>#DIV/0!</v>
      </c>
      <c r="E20" s="3"/>
      <c r="F20" s="10" t="s">
        <v>42</v>
      </c>
      <c r="G20" s="9">
        <v>495</v>
      </c>
      <c r="H20" s="9">
        <v>-495</v>
      </c>
      <c r="I20" s="7">
        <f>(H20/G20)</f>
        <v>-1</v>
      </c>
      <c r="K20" s="10" t="s">
        <v>63</v>
      </c>
      <c r="L20" s="9">
        <v>100</v>
      </c>
      <c r="M20" s="9">
        <v>116</v>
      </c>
      <c r="N20" s="7">
        <f t="shared" si="3"/>
        <v>1.1599999999999999</v>
      </c>
    </row>
    <row r="21" spans="1:14" x14ac:dyDescent="0.25">
      <c r="A21" s="17" t="s">
        <v>32</v>
      </c>
      <c r="B21" s="9">
        <v>0</v>
      </c>
      <c r="C21" s="9">
        <v>0</v>
      </c>
      <c r="D21" s="7" t="e">
        <f t="shared" si="0"/>
        <v>#DIV/0!</v>
      </c>
      <c r="E21" s="3"/>
      <c r="F21" s="12" t="s">
        <v>49</v>
      </c>
      <c r="G21" s="9">
        <v>480</v>
      </c>
      <c r="H21" s="9">
        <v>-480</v>
      </c>
      <c r="I21" s="7">
        <f>(H21/G21)</f>
        <v>-1</v>
      </c>
      <c r="K21" s="10" t="s">
        <v>64</v>
      </c>
      <c r="L21" s="9">
        <v>0</v>
      </c>
      <c r="M21" s="9">
        <v>0</v>
      </c>
      <c r="N21" s="7" t="e">
        <f t="shared" si="3"/>
        <v>#DIV/0!</v>
      </c>
    </row>
    <row r="22" spans="1:14" ht="16.5" thickBot="1" x14ac:dyDescent="0.3">
      <c r="A22" s="14" t="s">
        <v>9</v>
      </c>
      <c r="B22" s="15">
        <f>SUM(B3:B21)</f>
        <v>265868.83</v>
      </c>
      <c r="C22" s="15">
        <f>SUM(C3:C21)</f>
        <v>26906.1702</v>
      </c>
      <c r="D22" s="7">
        <f t="shared" si="0"/>
        <v>0.10120092001758912</v>
      </c>
      <c r="E22" s="3"/>
      <c r="F22" s="12" t="s">
        <v>42</v>
      </c>
      <c r="G22" s="9">
        <v>308</v>
      </c>
      <c r="H22" s="9">
        <v>308</v>
      </c>
      <c r="I22" s="7">
        <f t="shared" si="4"/>
        <v>1</v>
      </c>
      <c r="K22" s="10" t="s">
        <v>64</v>
      </c>
      <c r="L22" s="9">
        <v>0</v>
      </c>
      <c r="M22" s="9">
        <v>0</v>
      </c>
      <c r="N22" s="7" t="e">
        <f t="shared" si="3"/>
        <v>#DIV/0!</v>
      </c>
    </row>
    <row r="23" spans="1:14" ht="15.75" thickBot="1" x14ac:dyDescent="0.3">
      <c r="A23" s="3"/>
      <c r="B23" s="3"/>
      <c r="C23" s="3"/>
      <c r="D23" s="3"/>
      <c r="E23" s="3"/>
      <c r="F23" s="12" t="s">
        <v>49</v>
      </c>
      <c r="G23" s="9">
        <v>1027</v>
      </c>
      <c r="H23" s="9">
        <v>424</v>
      </c>
      <c r="I23" s="7">
        <f t="shared" si="4"/>
        <v>0.41285296981499514</v>
      </c>
      <c r="K23" s="10" t="s">
        <v>33</v>
      </c>
      <c r="L23" s="9">
        <v>3227.1669999999999</v>
      </c>
      <c r="M23" s="9">
        <v>1439.8330000000001</v>
      </c>
      <c r="N23" s="7">
        <f t="shared" si="3"/>
        <v>0.44616005307441486</v>
      </c>
    </row>
    <row r="24" spans="1:14" x14ac:dyDescent="0.25">
      <c r="A24" s="29">
        <v>42950</v>
      </c>
      <c r="B24" s="1" t="s">
        <v>0</v>
      </c>
      <c r="C24" s="1" t="s">
        <v>1</v>
      </c>
      <c r="D24" s="2" t="s">
        <v>2</v>
      </c>
      <c r="E24" s="3"/>
      <c r="F24" s="12"/>
      <c r="G24" s="9"/>
      <c r="H24" s="9"/>
      <c r="I24" s="7" t="e">
        <f t="shared" si="4"/>
        <v>#DIV/0!</v>
      </c>
      <c r="K24" s="18" t="s">
        <v>34</v>
      </c>
      <c r="L24" s="9">
        <f>SUM(L11:L23)</f>
        <v>75908.167000000001</v>
      </c>
      <c r="M24" s="9">
        <f>SUM(M11:M23)</f>
        <v>31339.332999999999</v>
      </c>
      <c r="N24" s="7">
        <f>(M24/L24)</f>
        <v>0.41285851363002873</v>
      </c>
    </row>
    <row r="25" spans="1:14" ht="15.75" thickBot="1" x14ac:dyDescent="0.3">
      <c r="A25" s="19" t="s">
        <v>35</v>
      </c>
      <c r="B25" s="5"/>
      <c r="C25" s="5"/>
      <c r="D25" s="6"/>
      <c r="E25" s="3"/>
      <c r="F25" s="12"/>
      <c r="G25" s="9"/>
      <c r="H25" s="9"/>
      <c r="I25" s="7" t="e">
        <f t="shared" si="4"/>
        <v>#DIV/0!</v>
      </c>
    </row>
    <row r="26" spans="1:14" x14ac:dyDescent="0.25">
      <c r="A26" s="10" t="s">
        <v>36</v>
      </c>
      <c r="B26" s="9">
        <v>15031</v>
      </c>
      <c r="C26" s="9">
        <v>-48</v>
      </c>
      <c r="D26" s="7">
        <f>(C26/B26)</f>
        <v>-3.1934003060341961E-3</v>
      </c>
      <c r="E26" s="3"/>
      <c r="F26" s="12"/>
      <c r="G26" s="9"/>
      <c r="H26" s="9"/>
      <c r="I26" s="7" t="e">
        <f t="shared" si="4"/>
        <v>#DIV/0!</v>
      </c>
      <c r="K26" s="29">
        <v>42950</v>
      </c>
      <c r="L26" s="1" t="s">
        <v>0</v>
      </c>
      <c r="M26" s="1" t="s">
        <v>1</v>
      </c>
      <c r="N26" s="2" t="s">
        <v>2</v>
      </c>
    </row>
    <row r="27" spans="1:14" ht="16.5" thickBot="1" x14ac:dyDescent="0.3">
      <c r="A27" s="14" t="s">
        <v>38</v>
      </c>
      <c r="B27" s="15">
        <f>SUM(B26)</f>
        <v>15031</v>
      </c>
      <c r="C27" s="15">
        <f>SUM(C26)</f>
        <v>-48</v>
      </c>
      <c r="D27" s="7">
        <f>(C27/B27)</f>
        <v>-3.1934003060341961E-3</v>
      </c>
      <c r="E27" s="3"/>
      <c r="F27" s="10" t="s">
        <v>37</v>
      </c>
      <c r="G27" s="9">
        <v>265.83330000000001</v>
      </c>
      <c r="H27" s="9">
        <v>94.166700000000006</v>
      </c>
      <c r="I27" s="7">
        <f t="shared" si="4"/>
        <v>0.35423214473130343</v>
      </c>
      <c r="K27" s="4" t="s">
        <v>41</v>
      </c>
      <c r="L27" s="5"/>
      <c r="M27" s="5"/>
      <c r="N27" s="6"/>
    </row>
    <row r="28" spans="1:14" ht="16.5" thickBot="1" x14ac:dyDescent="0.3">
      <c r="E28" s="3"/>
      <c r="F28" s="14" t="s">
        <v>30</v>
      </c>
      <c r="G28" s="15">
        <f>SUM(G18:G27)</f>
        <v>6714.8333000000002</v>
      </c>
      <c r="H28" s="15">
        <f>SUM(H18:H27)</f>
        <v>-2656.8332999999998</v>
      </c>
      <c r="I28" s="16">
        <f t="shared" si="4"/>
        <v>-0.39566630790372709</v>
      </c>
      <c r="K28" s="10" t="s">
        <v>44</v>
      </c>
      <c r="L28" s="9">
        <v>1050</v>
      </c>
      <c r="M28" s="9">
        <v>-1050</v>
      </c>
      <c r="N28" s="7">
        <f t="shared" ref="N28:N40" si="5">(M28/L28)</f>
        <v>-1</v>
      </c>
    </row>
    <row r="29" spans="1:14" ht="21" x14ac:dyDescent="0.25">
      <c r="A29" s="29">
        <v>42950</v>
      </c>
      <c r="B29" s="20" t="s">
        <v>0</v>
      </c>
      <c r="C29" s="20" t="s">
        <v>1</v>
      </c>
      <c r="D29" s="21" t="s">
        <v>2</v>
      </c>
      <c r="E29" s="3"/>
      <c r="K29" s="10" t="s">
        <v>51</v>
      </c>
      <c r="L29" s="9">
        <v>1340</v>
      </c>
      <c r="M29" s="9">
        <v>1000</v>
      </c>
      <c r="N29" s="7">
        <f t="shared" si="5"/>
        <v>0.74626865671641796</v>
      </c>
    </row>
    <row r="30" spans="1:14" ht="21" x14ac:dyDescent="0.25">
      <c r="A30" s="22"/>
      <c r="B30" s="23"/>
      <c r="C30" s="24"/>
      <c r="D30" s="25"/>
      <c r="E30" s="3"/>
      <c r="K30" s="10" t="s">
        <v>56</v>
      </c>
      <c r="L30" s="9">
        <v>950</v>
      </c>
      <c r="M30" s="9">
        <v>888</v>
      </c>
      <c r="N30" s="7">
        <f t="shared" si="5"/>
        <v>0.9347368421052632</v>
      </c>
    </row>
    <row r="31" spans="1:14" ht="21.75" thickBot="1" x14ac:dyDescent="0.3">
      <c r="A31" s="26" t="s">
        <v>39</v>
      </c>
      <c r="B31" s="27">
        <f>(B22+G13+L6+B26+G28+L24)</f>
        <v>370050.99660000001</v>
      </c>
      <c r="C31" s="27">
        <f>(C22+C26+H28+H13+M6+M24)</f>
        <v>52246.503599999996</v>
      </c>
      <c r="D31" s="28">
        <f>(C31/B31)</f>
        <v>0.14118730683077965</v>
      </c>
      <c r="E31" s="3"/>
      <c r="K31" s="10" t="s">
        <v>45</v>
      </c>
      <c r="L31" s="9">
        <v>1414</v>
      </c>
      <c r="M31" s="9">
        <v>-1206</v>
      </c>
      <c r="N31" s="7">
        <f t="shared" si="5"/>
        <v>-0.85289957567185293</v>
      </c>
    </row>
    <row r="32" spans="1:14" x14ac:dyDescent="0.25">
      <c r="K32" s="10" t="s">
        <v>52</v>
      </c>
      <c r="L32" s="9">
        <v>0</v>
      </c>
      <c r="M32" s="9">
        <v>0</v>
      </c>
      <c r="N32" s="7" t="e">
        <f t="shared" si="5"/>
        <v>#DIV/0!</v>
      </c>
    </row>
    <row r="33" spans="11:14" x14ac:dyDescent="0.25">
      <c r="K33" s="10" t="s">
        <v>52</v>
      </c>
      <c r="L33" s="9">
        <v>0</v>
      </c>
      <c r="M33" s="9">
        <v>0</v>
      </c>
      <c r="N33" s="7" t="e">
        <f t="shared" si="5"/>
        <v>#DIV/0!</v>
      </c>
    </row>
    <row r="34" spans="11:14" x14ac:dyDescent="0.25">
      <c r="K34" s="10" t="s">
        <v>46</v>
      </c>
      <c r="L34" s="9">
        <v>758</v>
      </c>
      <c r="M34" s="9">
        <v>-407</v>
      </c>
      <c r="N34" s="7">
        <f t="shared" si="5"/>
        <v>-0.53693931398416883</v>
      </c>
    </row>
    <row r="35" spans="11:14" x14ac:dyDescent="0.25">
      <c r="K35" s="10" t="s">
        <v>53</v>
      </c>
      <c r="L35" s="9">
        <v>0</v>
      </c>
      <c r="M35" s="9">
        <v>0</v>
      </c>
      <c r="N35" s="7" t="e">
        <f t="shared" si="5"/>
        <v>#DIV/0!</v>
      </c>
    </row>
    <row r="36" spans="11:14" x14ac:dyDescent="0.25">
      <c r="K36" s="10" t="s">
        <v>53</v>
      </c>
      <c r="L36" s="9">
        <v>0</v>
      </c>
      <c r="M36" s="9">
        <v>0</v>
      </c>
      <c r="N36" s="7" t="e">
        <f t="shared" si="5"/>
        <v>#DIV/0!</v>
      </c>
    </row>
    <row r="37" spans="11:14" x14ac:dyDescent="0.25">
      <c r="K37" s="10" t="s">
        <v>47</v>
      </c>
      <c r="L37" s="9">
        <v>0</v>
      </c>
      <c r="M37" s="9">
        <v>0</v>
      </c>
      <c r="N37" s="7" t="e">
        <f t="shared" si="5"/>
        <v>#DIV/0!</v>
      </c>
    </row>
    <row r="38" spans="11:14" x14ac:dyDescent="0.25">
      <c r="K38" s="10" t="s">
        <v>47</v>
      </c>
      <c r="L38" s="9">
        <v>0</v>
      </c>
      <c r="M38" s="9">
        <v>0</v>
      </c>
      <c r="N38" s="7" t="e">
        <f t="shared" si="5"/>
        <v>#DIV/0!</v>
      </c>
    </row>
    <row r="39" spans="11:14" x14ac:dyDescent="0.25">
      <c r="K39" s="10" t="s">
        <v>47</v>
      </c>
      <c r="L39" s="9">
        <v>0</v>
      </c>
      <c r="M39" s="9">
        <v>0</v>
      </c>
      <c r="N39" s="7" t="e">
        <f t="shared" si="5"/>
        <v>#DIV/0!</v>
      </c>
    </row>
    <row r="40" spans="11:14" x14ac:dyDescent="0.25">
      <c r="K40" s="10" t="s">
        <v>33</v>
      </c>
      <c r="L40" s="9">
        <v>0</v>
      </c>
      <c r="M40" s="9">
        <v>0</v>
      </c>
      <c r="N40" s="7" t="e">
        <f t="shared" si="5"/>
        <v>#DIV/0!</v>
      </c>
    </row>
    <row r="41" spans="11:14" x14ac:dyDescent="0.25">
      <c r="K41" s="18" t="s">
        <v>34</v>
      </c>
      <c r="L41" s="9">
        <f>SUM(L28:L40)</f>
        <v>5512</v>
      </c>
      <c r="M41" s="9">
        <f>SUM(M28:M40)</f>
        <v>-775</v>
      </c>
      <c r="N41" s="7">
        <f>(M41/L41)</f>
        <v>-0.14060232220609578</v>
      </c>
    </row>
  </sheetData>
  <conditionalFormatting sqref="C31:D31 C26:D27 H3:I13 H18:I28 M3:N6 C3:D2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M11:N2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M24:N2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28:N40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41:N4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2017-08-03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2017-08-08T18:45:37Z</dcterms:modified>
</cp:coreProperties>
</file>