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 activeTab="4"/>
  </bookViews>
  <sheets>
    <sheet name="JUL 24TH" sheetId="1" r:id="rId1"/>
    <sheet name="JUL 25TH" sheetId="2" r:id="rId2"/>
    <sheet name="JULY 26TH" sheetId="3" r:id="rId3"/>
    <sheet name="JUL 27TH " sheetId="4" r:id="rId4"/>
    <sheet name="2017-08-02 AUTO FILL" sheetId="5" r:id="rId5"/>
    <sheet name="JUL 29TH" sheetId="6" r:id="rId6"/>
    <sheet name="JUL 30TH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M6" i="6"/>
  <c r="L6" i="6"/>
  <c r="M23" i="6"/>
  <c r="L23" i="6"/>
  <c r="H28" i="6"/>
  <c r="G28" i="6"/>
  <c r="C27" i="6"/>
  <c r="B27" i="6"/>
  <c r="I27" i="6"/>
  <c r="D26" i="6"/>
  <c r="I26" i="6"/>
  <c r="I25" i="6"/>
  <c r="M24" i="6"/>
  <c r="L24" i="6"/>
  <c r="I24" i="6"/>
  <c r="I23" i="6"/>
  <c r="C22" i="6"/>
  <c r="B22" i="6"/>
  <c r="N22" i="6"/>
  <c r="I22" i="6"/>
  <c r="D21" i="6"/>
  <c r="N21" i="6"/>
  <c r="I21" i="6"/>
  <c r="D20" i="6"/>
  <c r="N20" i="6"/>
  <c r="I20" i="6"/>
  <c r="D19" i="6"/>
  <c r="N19" i="6"/>
  <c r="I19" i="6"/>
  <c r="D18" i="6"/>
  <c r="N18" i="6"/>
  <c r="I18" i="6"/>
  <c r="D17" i="6"/>
  <c r="N17" i="6"/>
  <c r="D16" i="6"/>
  <c r="N16" i="6"/>
  <c r="D15" i="6"/>
  <c r="N15" i="6"/>
  <c r="N14" i="6"/>
  <c r="D14" i="6"/>
  <c r="N13" i="6"/>
  <c r="H13" i="6"/>
  <c r="G13" i="6"/>
  <c r="D13" i="6"/>
  <c r="N12" i="6"/>
  <c r="I12" i="6"/>
  <c r="D12" i="6"/>
  <c r="N11" i="6"/>
  <c r="I11" i="6"/>
  <c r="D11" i="6"/>
  <c r="I10" i="6"/>
  <c r="D10" i="6"/>
  <c r="I9" i="6"/>
  <c r="D9" i="6"/>
  <c r="I8" i="6"/>
  <c r="D8" i="6"/>
  <c r="I7" i="6"/>
  <c r="D7" i="6"/>
  <c r="N6" i="6"/>
  <c r="I6" i="6"/>
  <c r="D6" i="6"/>
  <c r="N5" i="6"/>
  <c r="I5" i="6"/>
  <c r="D5" i="6"/>
  <c r="N4" i="6"/>
  <c r="I4" i="6"/>
  <c r="D4" i="6"/>
  <c r="N3" i="6"/>
  <c r="I3" i="6"/>
  <c r="D3" i="6"/>
  <c r="C31" i="7" l="1"/>
  <c r="D31" i="7" s="1"/>
  <c r="N23" i="6"/>
  <c r="I13" i="6"/>
  <c r="I28" i="6"/>
  <c r="D22" i="6"/>
  <c r="D27" i="6"/>
  <c r="N24" i="6"/>
  <c r="C31" i="6"/>
  <c r="B31" i="6"/>
  <c r="D27" i="5"/>
  <c r="H28" i="5"/>
  <c r="G28" i="5"/>
  <c r="I27" i="5"/>
  <c r="D26" i="5"/>
  <c r="I26" i="5"/>
  <c r="I25" i="5"/>
  <c r="M24" i="5"/>
  <c r="L24" i="5"/>
  <c r="I24" i="5"/>
  <c r="N23" i="5"/>
  <c r="I23" i="5"/>
  <c r="C22" i="5"/>
  <c r="B22" i="5"/>
  <c r="N22" i="5"/>
  <c r="I22" i="5"/>
  <c r="D21" i="5"/>
  <c r="N21" i="5"/>
  <c r="I21" i="5"/>
  <c r="D20" i="5"/>
  <c r="N20" i="5"/>
  <c r="I20" i="5"/>
  <c r="D19" i="5"/>
  <c r="N19" i="5"/>
  <c r="I19" i="5"/>
  <c r="D18" i="5"/>
  <c r="N18" i="5"/>
  <c r="I18" i="5"/>
  <c r="D17" i="5"/>
  <c r="N17" i="5"/>
  <c r="D16" i="5"/>
  <c r="N16" i="5"/>
  <c r="D15" i="5"/>
  <c r="N15" i="5"/>
  <c r="N14" i="5"/>
  <c r="D14" i="5"/>
  <c r="N13" i="5"/>
  <c r="H13" i="5"/>
  <c r="G13" i="5"/>
  <c r="D13" i="5"/>
  <c r="N12" i="5"/>
  <c r="I12" i="5"/>
  <c r="D12" i="5"/>
  <c r="N11" i="5"/>
  <c r="I11" i="5"/>
  <c r="D11" i="5"/>
  <c r="I10" i="5"/>
  <c r="D10" i="5"/>
  <c r="I9" i="5"/>
  <c r="D9" i="5"/>
  <c r="I8" i="5"/>
  <c r="D8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D31" i="6" l="1"/>
  <c r="I28" i="5"/>
  <c r="C31" i="5"/>
  <c r="B31" i="5"/>
  <c r="N24" i="5"/>
  <c r="I13" i="5"/>
  <c r="D22" i="5"/>
  <c r="D31" i="5" l="1"/>
  <c r="H28" i="4" l="1"/>
  <c r="I28" i="4" s="1"/>
  <c r="G28" i="4"/>
  <c r="D28" i="4"/>
  <c r="I27" i="4"/>
  <c r="D27" i="4"/>
  <c r="I26" i="4"/>
  <c r="I25" i="4"/>
  <c r="M24" i="4"/>
  <c r="L24" i="4"/>
  <c r="I24" i="4"/>
  <c r="N23" i="4"/>
  <c r="I23" i="4"/>
  <c r="C23" i="4"/>
  <c r="B23" i="4"/>
  <c r="N22" i="4"/>
  <c r="I22" i="4"/>
  <c r="D22" i="4"/>
  <c r="N21" i="4"/>
  <c r="I21" i="4"/>
  <c r="D21" i="4"/>
  <c r="N20" i="4"/>
  <c r="I20" i="4"/>
  <c r="D20" i="4"/>
  <c r="N19" i="4"/>
  <c r="I19" i="4"/>
  <c r="D19" i="4"/>
  <c r="N18" i="4"/>
  <c r="I18" i="4"/>
  <c r="D18" i="4"/>
  <c r="N17" i="4"/>
  <c r="D17" i="4"/>
  <c r="N16" i="4"/>
  <c r="D16" i="4"/>
  <c r="N15" i="4"/>
  <c r="D15" i="4"/>
  <c r="N14" i="4"/>
  <c r="D14" i="4"/>
  <c r="N13" i="4"/>
  <c r="H13" i="4"/>
  <c r="G13" i="4"/>
  <c r="D13" i="4"/>
  <c r="N12" i="4"/>
  <c r="I12" i="4"/>
  <c r="D12" i="4"/>
  <c r="N11" i="4"/>
  <c r="I11" i="4"/>
  <c r="D11" i="4"/>
  <c r="I10" i="4"/>
  <c r="D10" i="4"/>
  <c r="I9" i="4"/>
  <c r="D9" i="4"/>
  <c r="I8" i="4"/>
  <c r="D8" i="4"/>
  <c r="I7" i="4"/>
  <c r="D7" i="4"/>
  <c r="N6" i="4"/>
  <c r="I6" i="4"/>
  <c r="D6" i="4"/>
  <c r="N5" i="4"/>
  <c r="I5" i="4"/>
  <c r="D5" i="4"/>
  <c r="N4" i="4"/>
  <c r="I4" i="4"/>
  <c r="D4" i="4"/>
  <c r="N3" i="4"/>
  <c r="I3" i="4"/>
  <c r="D3" i="4"/>
  <c r="I13" i="4" l="1"/>
  <c r="N24" i="4"/>
  <c r="C32" i="4"/>
  <c r="B32" i="4"/>
  <c r="D23" i="4"/>
  <c r="H28" i="3"/>
  <c r="G28" i="3"/>
  <c r="D28" i="3"/>
  <c r="I27" i="3"/>
  <c r="D27" i="3"/>
  <c r="I26" i="3"/>
  <c r="I25" i="3"/>
  <c r="M24" i="3"/>
  <c r="N24" i="3" s="1"/>
  <c r="L24" i="3"/>
  <c r="I24" i="3"/>
  <c r="N23" i="3"/>
  <c r="I23" i="3"/>
  <c r="C23" i="3"/>
  <c r="B23" i="3"/>
  <c r="N22" i="3"/>
  <c r="I22" i="3"/>
  <c r="D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D32" i="4" l="1"/>
  <c r="B32" i="3"/>
  <c r="I13" i="3"/>
  <c r="I28" i="3"/>
  <c r="C32" i="3"/>
  <c r="D32" i="3" s="1"/>
  <c r="D23" i="3"/>
  <c r="H28" i="2"/>
  <c r="G28" i="2"/>
  <c r="D28" i="2"/>
  <c r="I27" i="2"/>
  <c r="D27" i="2"/>
  <c r="I26" i="2"/>
  <c r="I25" i="2"/>
  <c r="M24" i="2"/>
  <c r="N24" i="2" s="1"/>
  <c r="L24" i="2"/>
  <c r="I24" i="2"/>
  <c r="N23" i="2"/>
  <c r="I23" i="2"/>
  <c r="C23" i="2"/>
  <c r="B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B32" i="2" l="1"/>
  <c r="C32" i="2"/>
  <c r="I28" i="2"/>
  <c r="I13" i="2"/>
  <c r="D23" i="2"/>
  <c r="H28" i="1"/>
  <c r="I28" i="1" s="1"/>
  <c r="G28" i="1"/>
  <c r="D28" i="1"/>
  <c r="I27" i="1"/>
  <c r="D27" i="1"/>
  <c r="I26" i="1"/>
  <c r="I25" i="1"/>
  <c r="M24" i="1"/>
  <c r="L24" i="1"/>
  <c r="I24" i="1"/>
  <c r="N23" i="1"/>
  <c r="I23" i="1"/>
  <c r="C23" i="1"/>
  <c r="B23" i="1"/>
  <c r="N22" i="1"/>
  <c r="I22" i="1"/>
  <c r="D22" i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I6" i="1"/>
  <c r="D6" i="1"/>
  <c r="N5" i="1"/>
  <c r="I5" i="1"/>
  <c r="D5" i="1"/>
  <c r="N4" i="1"/>
  <c r="I4" i="1"/>
  <c r="D4" i="1"/>
  <c r="N3" i="1"/>
  <c r="I3" i="1"/>
  <c r="D3" i="1"/>
  <c r="D32" i="2" l="1"/>
  <c r="N24" i="1"/>
  <c r="B32" i="1"/>
  <c r="I13" i="1"/>
  <c r="C32" i="1"/>
  <c r="D23" i="1"/>
  <c r="D32" i="1" l="1"/>
</calcChain>
</file>

<file path=xl/sharedStrings.xml><?xml version="1.0" encoding="utf-8"?>
<sst xmlns="http://schemas.openxmlformats.org/spreadsheetml/2006/main" count="683" uniqueCount="75">
  <si>
    <t>Volume</t>
  </si>
  <si>
    <t>Win / Lose</t>
  </si>
  <si>
    <t>Hold</t>
  </si>
  <si>
    <t>MLB ALL STAR GAME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</si>
  <si>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</si>
  <si>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</si>
  <si>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</si>
  <si>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</si>
  <si>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</si>
  <si>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</si>
  <si>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</si>
  <si>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</si>
  <si>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</si>
  <si>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</si>
  <si>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</si>
  <si>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</si>
  <si>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</si>
  <si>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</si>
  <si>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</si>
  <si>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</si>
  <si>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</si>
  <si>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</si>
  <si>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</si>
  <si>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</si>
  <si>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</si>
  <si>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</si>
  <si>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</si>
  <si>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</si>
  <si>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</si>
  <si>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</si>
  <si>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</si>
  <si>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</si>
  <si>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</si>
  <si>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</si>
  <si>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PLAYER PROPS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</si>
  <si>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</si>
  <si>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</si>
  <si>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</si>
  <si>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</si>
  <si>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</si>
  <si>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</si>
  <si>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</si>
  <si>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</si>
  <si>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</si>
  <si>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</si>
  <si>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</si>
  <si>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</si>
  <si>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</si>
  <si>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</si>
  <si>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</si>
  <si>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</si>
  <si>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</si>
  <si>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</si>
  <si>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</si>
  <si>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</si>
  <si>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</si>
  <si>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</si>
  <si>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</si>
  <si>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</si>
  <si>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</si>
  <si>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</si>
  <si>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</si>
  <si>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</si>
  <si>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</si>
  <si>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</si>
  <si>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</si>
  <si>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</si>
  <si>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JULY 24TH</t>
  </si>
  <si>
    <t>JULY 25TH</t>
  </si>
  <si>
    <t>JULY 26TH</t>
  </si>
  <si>
    <t>JULY 27TH</t>
  </si>
  <si>
    <t>MLB</t>
  </si>
  <si>
    <t>JULY 29TH</t>
  </si>
  <si>
    <t>JULY 28TH</t>
  </si>
  <si>
    <t>JULY 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</si>
</sst>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30" sqref="G30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3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36</v>
      </c>
      <c r="B16" s="10">
        <v>2190</v>
      </c>
      <c r="C16" s="10">
        <v>678</v>
      </c>
      <c r="D16" s="8">
        <f t="shared" si="0"/>
        <v>0.30958904109589042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38</v>
      </c>
      <c r="B17" s="10">
        <v>1382</v>
      </c>
      <c r="C17" s="10">
        <v>-50</v>
      </c>
      <c r="D17" s="8">
        <f t="shared" si="0"/>
        <v>-3.6179450072358899E-2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4448</v>
      </c>
      <c r="C18" s="10">
        <v>-1160</v>
      </c>
      <c r="D18" s="8">
        <f t="shared" si="0"/>
        <v>-0.26079136690647481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1483</v>
      </c>
      <c r="M18" s="10">
        <v>-1483</v>
      </c>
      <c r="N18" s="8">
        <f t="shared" si="3"/>
        <v>-1</v>
      </c>
    </row>
    <row r="19" spans="1:14" x14ac:dyDescent="0.25">
      <c r="A19" s="11" t="s">
        <v>44</v>
      </c>
      <c r="B19" s="10">
        <v>7858.33</v>
      </c>
      <c r="C19" s="10">
        <v>11173.67</v>
      </c>
      <c r="D19" s="8">
        <f t="shared" si="0"/>
        <v>1.4218886201012175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2226</v>
      </c>
      <c r="M19" s="10">
        <v>1050</v>
      </c>
      <c r="N19" s="8">
        <f t="shared" si="3"/>
        <v>0.47169811320754718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354</v>
      </c>
      <c r="M22" s="10">
        <v>300</v>
      </c>
      <c r="N22" s="8">
        <f t="shared" si="3"/>
        <v>0.84745762711864403</v>
      </c>
    </row>
    <row r="23" spans="1:14" ht="16.5" thickBot="1" x14ac:dyDescent="0.3">
      <c r="A23" s="15" t="s">
        <v>12</v>
      </c>
      <c r="B23" s="16">
        <f>SUM(B3:B22)</f>
        <v>251234.33</v>
      </c>
      <c r="C23" s="16">
        <f>SUM(C3:C22)</f>
        <v>38361.67</v>
      </c>
      <c r="D23" s="8">
        <f t="shared" si="0"/>
        <v>0.15269278684963158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3581.67</v>
      </c>
      <c r="M23" s="10">
        <v>-330.67</v>
      </c>
      <c r="N23" s="8">
        <f t="shared" si="3"/>
        <v>-9.2322854981056329E-2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20538.669999999998</v>
      </c>
      <c r="M24" s="10">
        <f>SUM(M11:M23)</f>
        <v>246.32999999999998</v>
      </c>
      <c r="N24" s="8">
        <f>(M24/L24)</f>
        <v>1.1993473774105139E-2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8402</v>
      </c>
      <c r="C27" s="10">
        <v>-960</v>
      </c>
      <c r="D27" s="8">
        <f>(C27/B27)</f>
        <v>-0.11425850987860034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283871.99999999994</v>
      </c>
      <c r="C32" s="28">
        <f>(C23+C27+H28+H13+M6+M24)</f>
        <v>34482</v>
      </c>
      <c r="D32" s="29">
        <f>(C32/B32)</f>
        <v>0.12147024010821782</v>
      </c>
    </row>
  </sheetData>
  <conditionalFormatting sqref="C32:D32 C27:D28 C3:D23 H3:I13 H18:I28 M3:N6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M11:N23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M24:N2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O27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80248</v>
      </c>
      <c r="C3" s="10">
        <v>5926</v>
      </c>
      <c r="D3" s="8">
        <f t="shared" ref="D3:D23" si="0">(C3/B3)</f>
        <v>7.3846077160801521E-2</v>
      </c>
      <c r="E3" s="4"/>
      <c r="F3" s="11" t="s">
        <v>7</v>
      </c>
      <c r="G3" s="10">
        <v>50</v>
      </c>
      <c r="H3" s="10">
        <v>-50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10</v>
      </c>
      <c r="G4" s="10">
        <v>1726</v>
      </c>
      <c r="H4" s="10">
        <v>971</v>
      </c>
      <c r="I4" s="8">
        <f t="shared" ref="I4:I13" si="2">(H4/G4)</f>
        <v>0.56257242178447275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13</v>
      </c>
      <c r="G5" s="10">
        <v>1631</v>
      </c>
      <c r="H5" s="10">
        <v>631</v>
      </c>
      <c r="I5" s="8">
        <f t="shared" si="2"/>
        <v>0.38687921520539548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10980</v>
      </c>
      <c r="C6" s="10">
        <v>-2234</v>
      </c>
      <c r="D6" s="8">
        <f t="shared" si="0"/>
        <v>-0.2034608378870674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24494</v>
      </c>
      <c r="C7" s="10">
        <v>1117</v>
      </c>
      <c r="D7" s="8">
        <f t="shared" si="0"/>
        <v>4.5603004817506329E-2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10827</v>
      </c>
      <c r="C8" s="10">
        <v>-1528</v>
      </c>
      <c r="D8" s="8">
        <f t="shared" si="0"/>
        <v>-0.14112865983190173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13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2975</v>
      </c>
      <c r="C16" s="10">
        <v>-1206</v>
      </c>
      <c r="D16" s="8">
        <f t="shared" si="0"/>
        <v>-0.40537815126050419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3337</v>
      </c>
      <c r="C17" s="10">
        <v>-65</v>
      </c>
      <c r="D17" s="8">
        <f t="shared" si="0"/>
        <v>-1.947857356907402E-2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6537</v>
      </c>
      <c r="C18" s="10">
        <v>-3634</v>
      </c>
      <c r="D18" s="8">
        <f t="shared" si="0"/>
        <v>-0.55591249808780785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10671.99</v>
      </c>
      <c r="C19" s="10">
        <v>1109.01</v>
      </c>
      <c r="D19" s="8">
        <f t="shared" si="0"/>
        <v>0.1039178260099569</v>
      </c>
      <c r="E19" s="4"/>
      <c r="F19" s="11" t="s">
        <v>45</v>
      </c>
      <c r="G19" s="10">
        <v>4437</v>
      </c>
      <c r="H19" s="10">
        <v>-315</v>
      </c>
      <c r="I19" s="8">
        <f t="shared" si="4"/>
        <v>-7.099391480730223E-2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262</v>
      </c>
      <c r="C20" s="10">
        <v>-262</v>
      </c>
      <c r="D20" s="8">
        <f t="shared" si="0"/>
        <v>-1</v>
      </c>
      <c r="E20" s="4"/>
      <c r="F20" s="11" t="s">
        <v>48</v>
      </c>
      <c r="G20" s="10">
        <v>1147</v>
      </c>
      <c r="H20" s="10">
        <v>-873</v>
      </c>
      <c r="I20" s="8">
        <f>(H20/G20)</f>
        <v>-0.76111595466434179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51</v>
      </c>
      <c r="C22" s="10">
        <v>-51</v>
      </c>
      <c r="D22" s="8">
        <f t="shared" si="0"/>
        <v>-1</v>
      </c>
      <c r="E22" s="4"/>
      <c r="F22" s="13" t="s">
        <v>54</v>
      </c>
      <c r="G22" s="10">
        <v>1825</v>
      </c>
      <c r="H22" s="10">
        <v>1416</v>
      </c>
      <c r="I22" s="8">
        <f t="shared" si="4"/>
        <v>0.7758904109589041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203150.99</v>
      </c>
      <c r="C23" s="16">
        <f>SUM(C3:C22)</f>
        <v>960.01</v>
      </c>
      <c r="D23" s="8">
        <f t="shared" si="0"/>
        <v>4.7255984329685032E-3</v>
      </c>
      <c r="E23" s="4"/>
      <c r="F23" s="13" t="s">
        <v>56</v>
      </c>
      <c r="G23" s="10">
        <v>2569</v>
      </c>
      <c r="H23" s="10">
        <v>360</v>
      </c>
      <c r="I23" s="8">
        <f t="shared" si="4"/>
        <v>0.14013234721681589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200</v>
      </c>
      <c r="H24" s="10">
        <v>96</v>
      </c>
      <c r="I24" s="8">
        <f t="shared" si="4"/>
        <v>0.48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1825</v>
      </c>
      <c r="H25" s="10">
        <v>-1395</v>
      </c>
      <c r="I25" s="8">
        <f t="shared" si="4"/>
        <v>-0.76438356164383559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2564</v>
      </c>
      <c r="H26" s="10">
        <v>-323</v>
      </c>
      <c r="I26" s="8">
        <f t="shared" si="4"/>
        <v>-0.12597503900156007</v>
      </c>
    </row>
    <row r="27" spans="1:14" x14ac:dyDescent="0.25">
      <c r="A27" s="11" t="s">
        <v>63</v>
      </c>
      <c r="B27" s="10">
        <v>5558</v>
      </c>
      <c r="C27" s="10">
        <v>-2028</v>
      </c>
      <c r="D27" s="8">
        <f>(C27/B27)</f>
        <v>-0.36487945304066211</v>
      </c>
      <c r="E27" s="4"/>
      <c r="F27" s="11" t="s">
        <v>64</v>
      </c>
      <c r="G27" s="10">
        <v>524</v>
      </c>
      <c r="H27" s="10">
        <v>1251</v>
      </c>
      <c r="I27" s="8">
        <f t="shared" si="4"/>
        <v>2.3874045801526718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15091</v>
      </c>
      <c r="H28" s="16">
        <f>SUM(H18:H27)</f>
        <v>217</v>
      </c>
      <c r="I28" s="17">
        <f t="shared" si="4"/>
        <v>1.4379431449208138E-2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227206.99</v>
      </c>
      <c r="C32" s="28">
        <f>(C23+C27+H28+H13+M6+M24)</f>
        <v>701.01</v>
      </c>
      <c r="D32" s="29">
        <f>(C32/B32)</f>
        <v>3.0853364150460337E-3</v>
      </c>
    </row>
  </sheetData>
  <conditionalFormatting sqref="C32:D32 C27:D28 C3:D23 H3:I13 H18:I28 M3:N6">
    <cfRule type="cellIs" dxfId="35" priority="5" operator="lessThan">
      <formula>0</formula>
    </cfRule>
    <cfRule type="cellIs" dxfId="34" priority="6" operator="greaterThan">
      <formula>0</formula>
    </cfRule>
  </conditionalFormatting>
  <conditionalFormatting sqref="M11:N23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M24:N24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I35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127288</v>
      </c>
      <c r="C3" s="10">
        <v>5626</v>
      </c>
      <c r="D3" s="8">
        <f t="shared" ref="D3:D23" si="0">(C3/B3)</f>
        <v>4.419898183646534E-2</v>
      </c>
      <c r="E3" s="4"/>
      <c r="F3" s="11" t="s">
        <v>7</v>
      </c>
      <c r="G3" s="10">
        <v>2107</v>
      </c>
      <c r="H3" s="10">
        <v>-1820</v>
      </c>
      <c r="I3" s="8">
        <f>(H3/G3)</f>
        <v>-0.86378737541528239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10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13</v>
      </c>
      <c r="G5" s="10">
        <v>9564</v>
      </c>
      <c r="H5" s="10">
        <v>456</v>
      </c>
      <c r="I5" s="8">
        <f t="shared" si="2"/>
        <v>4.7678795483061483E-2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30</v>
      </c>
      <c r="G12" s="10">
        <v>886.67</v>
      </c>
      <c r="H12" s="14">
        <v>-886.67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13</v>
      </c>
      <c r="G13" s="16">
        <f>SUM(G3:G12)</f>
        <v>23635.67</v>
      </c>
      <c r="H13" s="16">
        <f>SUM(H3:H12)</f>
        <v>-1462.67</v>
      </c>
      <c r="I13" s="17">
        <f t="shared" si="2"/>
        <v>-6.1884008365322422E-2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2565</v>
      </c>
      <c r="C16" s="10">
        <v>-1718</v>
      </c>
      <c r="D16" s="8">
        <f t="shared" si="0"/>
        <v>-0.66978557504873293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6935</v>
      </c>
      <c r="C17" s="10">
        <v>-2163</v>
      </c>
      <c r="D17" s="8">
        <f t="shared" si="0"/>
        <v>-0.31189617880317233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5988</v>
      </c>
      <c r="C18" s="10">
        <v>-3667</v>
      </c>
      <c r="D18" s="8">
        <f t="shared" si="0"/>
        <v>-0.61239144956579827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13012.66</v>
      </c>
      <c r="C19" s="10">
        <v>-637.66</v>
      </c>
      <c r="D19" s="8">
        <f t="shared" si="0"/>
        <v>-4.9003047801141349E-2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201</v>
      </c>
      <c r="C21" s="10">
        <v>100</v>
      </c>
      <c r="D21" s="8">
        <f t="shared" si="0"/>
        <v>0.49751243781094528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710</v>
      </c>
      <c r="C22" s="10">
        <v>154</v>
      </c>
      <c r="D22" s="8">
        <f t="shared" si="0"/>
        <v>0.21690140845070421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275961.65999999997</v>
      </c>
      <c r="C23" s="16">
        <f>SUM(C3:C22)</f>
        <v>-222.65999999999997</v>
      </c>
      <c r="D23" s="8">
        <f t="shared" si="0"/>
        <v>-8.0685121259235792E-4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26.67</v>
      </c>
      <c r="M23" s="10">
        <v>-26.67</v>
      </c>
      <c r="N23" s="8">
        <f t="shared" si="3"/>
        <v>-1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26.67</v>
      </c>
      <c r="M24" s="10">
        <f>SUM(M11:M23)</f>
        <v>-26.67</v>
      </c>
      <c r="N24" s="8">
        <f>(M24/L24)</f>
        <v>-1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3850</v>
      </c>
      <c r="C27" s="10">
        <v>-1555</v>
      </c>
      <c r="D27" s="8">
        <f>(C27/B27)</f>
        <v>-0.40389610389610392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303473.99999999994</v>
      </c>
      <c r="C32" s="28">
        <f>(C23+C27+H28+H13+M6+M24)</f>
        <v>-3267</v>
      </c>
      <c r="D32" s="29">
        <f>(C32/B32)</f>
        <v>-1.0765337392989188E-2</v>
      </c>
    </row>
  </sheetData>
  <conditionalFormatting sqref="C32:D32 C27:D28 C3:D23 H3:I13 H18:I28 M3:N6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M11:N23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M24:N24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4" sqref="A4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81653</v>
      </c>
      <c r="C3" s="10">
        <v>-12134</v>
      </c>
      <c r="D3" s="8">
        <f t="shared" ref="D3:D23" si="0">(C3/B3)</f>
        <v>-0.14860446033826069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10</v>
      </c>
      <c r="G4" s="10">
        <v>5475</v>
      </c>
      <c r="H4" s="10">
        <v>-2667</v>
      </c>
      <c r="I4" s="8">
        <f t="shared" ref="I4:I13" si="2">(H4/G4)</f>
        <v>-0.48712328767123286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13</v>
      </c>
      <c r="G5" s="10">
        <v>5252</v>
      </c>
      <c r="H5" s="10">
        <v>-68</v>
      </c>
      <c r="I5" s="8">
        <f t="shared" si="2"/>
        <v>-1.2947448591012947E-2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29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30</v>
      </c>
      <c r="G12" s="10">
        <v>350</v>
      </c>
      <c r="H12" s="14">
        <v>-350</v>
      </c>
      <c r="I12" s="8">
        <f t="shared" si="2"/>
        <v>-1</v>
      </c>
      <c r="K12" s="11" t="s">
        <v>11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31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13</v>
      </c>
      <c r="G13" s="16">
        <f>SUM(G3:G12)</f>
        <v>11077</v>
      </c>
      <c r="H13" s="16">
        <f>SUM(H3:H12)</f>
        <v>-3085</v>
      </c>
      <c r="I13" s="17">
        <f t="shared" si="2"/>
        <v>-0.27850501038187236</v>
      </c>
      <c r="K13" s="11" t="s">
        <v>14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32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33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36</v>
      </c>
      <c r="B16" s="10">
        <v>1425</v>
      </c>
      <c r="C16" s="10">
        <v>-448</v>
      </c>
      <c r="D16" s="8">
        <f t="shared" si="0"/>
        <v>-0.31438596491228071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38</v>
      </c>
      <c r="B17" s="10">
        <v>2545</v>
      </c>
      <c r="C17" s="10">
        <v>-1302</v>
      </c>
      <c r="D17" s="8">
        <f t="shared" si="0"/>
        <v>-0.51159135559921409</v>
      </c>
      <c r="E17" s="4"/>
      <c r="F17" s="5" t="s">
        <v>39</v>
      </c>
      <c r="G17" s="6"/>
      <c r="H17" s="6"/>
      <c r="I17" s="7"/>
      <c r="K17" s="11" t="s">
        <v>40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3" t="s">
        <v>41</v>
      </c>
      <c r="B18" s="10">
        <v>7135</v>
      </c>
      <c r="C18" s="10">
        <v>-315</v>
      </c>
      <c r="D18" s="8">
        <f t="shared" si="0"/>
        <v>-4.4148563419761741E-2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44</v>
      </c>
      <c r="B19" s="10">
        <v>4647.33</v>
      </c>
      <c r="C19" s="10">
        <v>-518.33000000000004</v>
      </c>
      <c r="D19" s="8">
        <f t="shared" si="0"/>
        <v>-0.11153285865217233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>
        <v>120</v>
      </c>
      <c r="M21" s="10">
        <v>-120</v>
      </c>
      <c r="N21" s="8">
        <f t="shared" si="3"/>
        <v>-1</v>
      </c>
    </row>
    <row r="22" spans="1:14" x14ac:dyDescent="0.25">
      <c r="A22" s="18" t="s">
        <v>53</v>
      </c>
      <c r="B22" s="10">
        <v>609</v>
      </c>
      <c r="C22" s="10">
        <v>96</v>
      </c>
      <c r="D22" s="8">
        <f t="shared" si="0"/>
        <v>0.15763546798029557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378</v>
      </c>
      <c r="M22" s="10">
        <v>-378</v>
      </c>
      <c r="N22" s="8">
        <f t="shared" si="3"/>
        <v>-1</v>
      </c>
    </row>
    <row r="23" spans="1:14" ht="16.5" thickBot="1" x14ac:dyDescent="0.3">
      <c r="A23" s="15" t="s">
        <v>12</v>
      </c>
      <c r="B23" s="16">
        <f>SUM(B3:B22)</f>
        <v>226033.33</v>
      </c>
      <c r="C23" s="16">
        <f>SUM(C3:C22)</f>
        <v>-13514.33</v>
      </c>
      <c r="D23" s="8">
        <f t="shared" si="0"/>
        <v>-5.9789102784089408E-2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2471.67</v>
      </c>
      <c r="M23" s="10">
        <v>-1440.67</v>
      </c>
      <c r="N23" s="8">
        <f t="shared" si="3"/>
        <v>-0.58287311817516096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45385.67</v>
      </c>
      <c r="M24" s="10">
        <f>SUM(M11:M23)</f>
        <v>10272.33</v>
      </c>
      <c r="N24" s="8">
        <f>(M24/L24)</f>
        <v>0.22633421518289804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2791</v>
      </c>
      <c r="C27" s="10">
        <v>-482</v>
      </c>
      <c r="D27" s="8">
        <f>(C27/B27)</f>
        <v>-0.17269795772124685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285287</v>
      </c>
      <c r="C32" s="28">
        <f>(C23+C27+H28+H13+M6+M24)</f>
        <v>-6809.0000000000018</v>
      </c>
      <c r="D32" s="29">
        <f>(C32/B32)</f>
        <v>-2.386719338771133E-2</v>
      </c>
    </row>
  </sheetData>
  <conditionalFormatting sqref="C32:D32 C27:D28 C3:D23 H3:I13 H18:I28 M3:N6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M11:N23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M24:N2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E29" sqref="E29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6079</v>
      </c>
      <c r="H3" s="10">
        <v>3256</v>
      </c>
      <c r="I3" s="8">
        <f>(H3/G3)</f>
        <v>0.53561441026484624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1589</v>
      </c>
      <c r="H4" s="10">
        <v>-218</v>
      </c>
      <c r="I4" s="8">
        <f t="shared" ref="I4:I13" si="2">(H4/G4)</f>
        <v>-0.13719320327249843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5011</v>
      </c>
      <c r="H5" s="10">
        <v>-1260</v>
      </c>
      <c r="I5" s="8">
        <f t="shared" si="2"/>
        <v>-0.2514468170025943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16">
        <f>SUM(G3:G12)</f>
        <v>12679</v>
      </c>
      <c r="H13" s="16">
        <f>SUM(H3:H12)</f>
        <v>1778</v>
      </c>
      <c r="I13" s="17">
        <f t="shared" si="2"/>
        <v>0.14023187948576385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9617.9959999999992</v>
      </c>
      <c r="C18" s="10">
        <v>-1651.9960000000001</v>
      </c>
      <c r="D18" s="8">
        <f t="shared" si="0"/>
        <v>-0.17176093647782764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201136.99599999998</v>
      </c>
      <c r="C22" s="16">
        <f>SUM(C3:C21)</f>
        <v>-39225.995999999999</v>
      </c>
      <c r="D22" s="8">
        <f t="shared" si="0"/>
        <v>-0.1950212878788346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63</v>
      </c>
      <c r="B26" s="10"/>
      <c r="C26" s="10"/>
      <c r="D26" s="8" t="e">
        <f>(C26/B26)</f>
        <v>#DIV/0!</v>
      </c>
      <c r="E26" s="4"/>
      <c r="F26" s="13" t="s">
        <v>62</v>
      </c>
      <c r="G26" s="10"/>
      <c r="H26" s="10"/>
      <c r="I26" s="8" t="e">
        <f t="shared" si="4"/>
        <v>#DIV/0!</v>
      </c>
    </row>
    <row r="27" spans="1:14" ht="16.5" thickBot="1" x14ac:dyDescent="0.3">
      <c r="A27" s="15" t="s">
        <v>65</v>
      </c>
      <c r="B27" s="16"/>
      <c r="C27" s="16"/>
      <c r="D27" s="8" t="e">
        <f>(C27/B27)</f>
        <v>#DIV/0!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17093</v>
      </c>
      <c r="H28" s="16">
        <f>SUM(H18:H27)</f>
        <v>1182</v>
      </c>
      <c r="I28" s="17">
        <f t="shared" si="4"/>
        <v>6.9151114491312227E-2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230908.99599999998</v>
      </c>
      <c r="C31" s="28">
        <f>(C22+C26+H28+H13+M6+M24)</f>
        <v>-36265.995999999999</v>
      </c>
      <c r="D31" s="29">
        <f>(C31/B31)</f>
        <v>-0.15705752754647984</v>
      </c>
      <c r="E31" s="4"/>
    </row>
  </sheetData>
  <conditionalFormatting sqref="C31:D31 C26:D27 H3:I13 H18:I28 M3:N6 C3:D2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M11:N23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M24:N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K28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95800</v>
      </c>
      <c r="C3" s="10">
        <v>-65</v>
      </c>
      <c r="D3" s="8">
        <f t="shared" ref="D3:D22" si="0">(C3/B3)</f>
        <v>-6.7849686847599165E-4</v>
      </c>
      <c r="E3" s="4"/>
      <c r="F3" s="11" t="s">
        <v>7</v>
      </c>
      <c r="G3" s="10">
        <v>1554</v>
      </c>
      <c r="H3" s="10">
        <v>-599</v>
      </c>
      <c r="I3" s="8">
        <f>(H3/G3)</f>
        <v>-0.38545688545688545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12678</v>
      </c>
      <c r="C4" s="10">
        <v>-8411</v>
      </c>
      <c r="D4" s="8">
        <f t="shared" si="0"/>
        <v>-0.66343271809433668</v>
      </c>
      <c r="E4" s="4"/>
      <c r="F4" s="11" t="s">
        <v>10</v>
      </c>
      <c r="G4" s="10">
        <v>11623</v>
      </c>
      <c r="H4" s="10">
        <v>-552</v>
      </c>
      <c r="I4" s="8">
        <f t="shared" ref="I4:I13" si="2">(H4/G4)</f>
        <v>-4.7492041641572745E-2</v>
      </c>
      <c r="K4" s="11" t="s">
        <v>11</v>
      </c>
      <c r="L4" s="10">
        <v>525</v>
      </c>
      <c r="M4" s="10">
        <v>-525</v>
      </c>
      <c r="N4" s="8">
        <f t="shared" si="1"/>
        <v>-1</v>
      </c>
    </row>
    <row r="5" spans="1:14" x14ac:dyDescent="0.25">
      <c r="A5" s="11" t="s">
        <v>12</v>
      </c>
      <c r="B5" s="10">
        <v>36228</v>
      </c>
      <c r="C5" s="10">
        <v>7853</v>
      </c>
      <c r="D5" s="8">
        <f t="shared" si="0"/>
        <v>0.21676603731920061</v>
      </c>
      <c r="E5" s="4"/>
      <c r="F5" s="11" t="s">
        <v>13</v>
      </c>
      <c r="G5" s="10">
        <v>7638</v>
      </c>
      <c r="H5" s="10">
        <v>-3068</v>
      </c>
      <c r="I5" s="8">
        <f t="shared" si="2"/>
        <v>-0.40167583136946844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12287</v>
      </c>
      <c r="C6" s="10">
        <v>3591</v>
      </c>
      <c r="D6" s="8">
        <f t="shared" si="0"/>
        <v>0.29226011231382765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9" t="s">
        <v>17</v>
      </c>
      <c r="L6" s="10">
        <f>SUM(L3:L5)</f>
        <v>525</v>
      </c>
      <c r="M6" s="10">
        <f>SUM(M3:M5)</f>
        <v>-525</v>
      </c>
      <c r="N6" s="8">
        <f>(M6/L6)</f>
        <v>-1</v>
      </c>
    </row>
    <row r="7" spans="1:14" x14ac:dyDescent="0.25">
      <c r="A7" s="13" t="s">
        <v>18</v>
      </c>
      <c r="B7" s="10">
        <v>10849</v>
      </c>
      <c r="C7" s="10">
        <v>-9252</v>
      </c>
      <c r="D7" s="8">
        <f t="shared" si="0"/>
        <v>-0.85279749285648443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5454</v>
      </c>
      <c r="C8" s="10">
        <v>954</v>
      </c>
      <c r="D8" s="8">
        <f t="shared" si="0"/>
        <v>0.17491749174917492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116</v>
      </c>
      <c r="M11" s="10">
        <v>70</v>
      </c>
      <c r="N11" s="8">
        <f t="shared" ref="N11:N23" si="3">(M11/L11)</f>
        <v>0.60344827586206895</v>
      </c>
    </row>
    <row r="12" spans="1:14" x14ac:dyDescent="0.25">
      <c r="A12" s="13" t="s">
        <v>29</v>
      </c>
      <c r="B12" s="10">
        <v>2825</v>
      </c>
      <c r="C12" s="10">
        <v>-345</v>
      </c>
      <c r="D12" s="8">
        <f t="shared" si="0"/>
        <v>-0.12212389380530973</v>
      </c>
      <c r="E12" s="4"/>
      <c r="F12" s="11" t="s">
        <v>30</v>
      </c>
      <c r="G12" s="10">
        <v>600</v>
      </c>
      <c r="H12" s="14">
        <v>-39</v>
      </c>
      <c r="I12" s="8">
        <f t="shared" si="2"/>
        <v>-6.5000000000000002E-2</v>
      </c>
      <c r="K12" s="11" t="s">
        <v>11</v>
      </c>
      <c r="L12" s="10">
        <v>15587</v>
      </c>
      <c r="M12" s="10">
        <v>-4228</v>
      </c>
      <c r="N12" s="8">
        <f t="shared" si="3"/>
        <v>-0.27125168409572081</v>
      </c>
    </row>
    <row r="13" spans="1:14" ht="16.5" thickBot="1" x14ac:dyDescent="0.3">
      <c r="A13" s="13" t="s">
        <v>31</v>
      </c>
      <c r="B13" s="10">
        <v>193</v>
      </c>
      <c r="C13" s="10">
        <v>-193</v>
      </c>
      <c r="D13" s="8">
        <f t="shared" si="0"/>
        <v>-1</v>
      </c>
      <c r="E13" s="4"/>
      <c r="F13" s="15" t="s">
        <v>13</v>
      </c>
      <c r="G13" s="16">
        <f>SUM(G3:G12)</f>
        <v>21415</v>
      </c>
      <c r="H13" s="16">
        <f>SUM(H3:H12)</f>
        <v>-4258</v>
      </c>
      <c r="I13" s="17">
        <f t="shared" si="2"/>
        <v>-0.19883259397618491</v>
      </c>
      <c r="K13" s="11" t="s">
        <v>14</v>
      </c>
      <c r="L13" s="10">
        <v>17247</v>
      </c>
      <c r="M13" s="10">
        <v>13133</v>
      </c>
      <c r="N13" s="8">
        <f t="shared" si="3"/>
        <v>0.76146576216153539</v>
      </c>
    </row>
    <row r="14" spans="1:14" x14ac:dyDescent="0.25">
      <c r="A14" s="13" t="s">
        <v>32</v>
      </c>
      <c r="B14" s="10">
        <v>2333</v>
      </c>
      <c r="C14" s="10">
        <v>397</v>
      </c>
      <c r="D14" s="8">
        <f t="shared" si="0"/>
        <v>0.17016716673810545</v>
      </c>
      <c r="E14" s="4"/>
      <c r="F14" s="4"/>
      <c r="G14" s="4"/>
      <c r="H14" s="4"/>
      <c r="I14" s="4"/>
      <c r="K14" s="11" t="s">
        <v>33</v>
      </c>
      <c r="L14" s="10">
        <v>1590</v>
      </c>
      <c r="M14" s="10">
        <v>500</v>
      </c>
      <c r="N14" s="8">
        <f t="shared" si="3"/>
        <v>0.31446540880503143</v>
      </c>
    </row>
    <row r="15" spans="1:14" ht="15.75" thickBot="1" x14ac:dyDescent="0.3">
      <c r="A15" s="13" t="s">
        <v>36</v>
      </c>
      <c r="B15" s="10">
        <v>1369</v>
      </c>
      <c r="C15" s="10">
        <v>-542</v>
      </c>
      <c r="D15" s="8">
        <f t="shared" si="0"/>
        <v>-0.39590942293644998</v>
      </c>
      <c r="E15" s="4"/>
      <c r="K15" s="11" t="s">
        <v>35</v>
      </c>
      <c r="L15" s="10">
        <v>2535</v>
      </c>
      <c r="M15" s="10">
        <v>2300</v>
      </c>
      <c r="N15" s="8">
        <f t="shared" si="3"/>
        <v>0.90729783037475342</v>
      </c>
    </row>
    <row r="16" spans="1:14" x14ac:dyDescent="0.25">
      <c r="A16" s="13" t="s">
        <v>38</v>
      </c>
      <c r="B16" s="10">
        <v>5098</v>
      </c>
      <c r="C16" s="10">
        <v>-1148</v>
      </c>
      <c r="D16" s="8">
        <f t="shared" si="0"/>
        <v>-0.22518634758728914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2169</v>
      </c>
      <c r="M16" s="10">
        <v>178</v>
      </c>
      <c r="N16" s="8">
        <f t="shared" si="3"/>
        <v>8.206546795758414E-2</v>
      </c>
    </row>
    <row r="17" spans="1:14" x14ac:dyDescent="0.25">
      <c r="A17" s="13" t="s">
        <v>41</v>
      </c>
      <c r="B17" s="10">
        <v>5030</v>
      </c>
      <c r="C17" s="10">
        <v>785</v>
      </c>
      <c r="D17" s="8">
        <f t="shared" si="0"/>
        <v>0.15606361829025844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1" t="s">
        <v>44</v>
      </c>
      <c r="B18" s="10">
        <v>10006.33</v>
      </c>
      <c r="C18" s="10">
        <v>-3861.33</v>
      </c>
      <c r="D18" s="8">
        <f t="shared" si="0"/>
        <v>-0.38588873243237032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2500</v>
      </c>
      <c r="M18" s="10">
        <v>2324</v>
      </c>
      <c r="N18" s="8">
        <f t="shared" si="3"/>
        <v>0.92959999999999998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850</v>
      </c>
      <c r="M19" s="10">
        <v>-850</v>
      </c>
      <c r="N19" s="8">
        <f t="shared" si="3"/>
        <v>-1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200260.33</v>
      </c>
      <c r="C22" s="16">
        <f>SUM(C3:C21)</f>
        <v>-10347.33</v>
      </c>
      <c r="D22" s="8">
        <f t="shared" si="0"/>
        <v>-5.1669394532606633E-2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>
        <v>636</v>
      </c>
      <c r="M22" s="10">
        <v>-30</v>
      </c>
      <c r="N22" s="8">
        <f t="shared" si="3"/>
        <v>-4.716981132075472E-2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>
        <f>1133.67+4511+400+1200</f>
        <v>7244.67</v>
      </c>
      <c r="M23" s="10">
        <f>-324.67+615+283+257</f>
        <v>830.32999999999993</v>
      </c>
      <c r="N23" s="8">
        <f t="shared" si="3"/>
        <v>0.11461253583669097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50474.67</v>
      </c>
      <c r="M24" s="10">
        <f>SUM(M11:M23)</f>
        <v>14227.33</v>
      </c>
      <c r="N24" s="8">
        <f>(M24/L24)</f>
        <v>0.28187068880291838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>
        <v>15373</v>
      </c>
      <c r="C26" s="10">
        <v>-1865</v>
      </c>
      <c r="D26" s="8">
        <f>(C26/B26)</f>
        <v>-0.12131659402849151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15373</v>
      </c>
      <c r="C27" s="16">
        <f>SUM(C26)</f>
        <v>-1865</v>
      </c>
      <c r="D27" s="8">
        <f>(C27/B27)</f>
        <v>-0.12131659402849151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288048</v>
      </c>
      <c r="C31" s="28">
        <f>(C22+C26+H28+H13+M6+M24)</f>
        <v>-2768.0000000000018</v>
      </c>
      <c r="D31" s="29">
        <f>(C31/B31)</f>
        <v>-9.609509526190085E-3</v>
      </c>
      <c r="E31" s="4"/>
    </row>
  </sheetData>
  <conditionalFormatting sqref="C31:D31 C26:D27 H3:I13 H18:I28 M3:N6 C3:D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M11:N23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M24:N24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0" workbookViewId="0">
      <selection activeCell="C25" sqref="C2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1589</v>
      </c>
      <c r="H3" s="10">
        <v>-218</v>
      </c>
      <c r="I3" s="8">
        <f>(H3/G3)</f>
        <v>-0.13719320327249843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2576</v>
      </c>
      <c r="H5" s="10">
        <v>138</v>
      </c>
      <c r="I5" s="8">
        <f t="shared" si="2"/>
        <v>5.3571428571428568E-2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>
        <v>100</v>
      </c>
      <c r="H12" s="14">
        <v>-100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9618</v>
      </c>
      <c r="C18" s="10">
        <v>-1652</v>
      </c>
      <c r="D18" s="8">
        <f t="shared" si="0"/>
        <v>-0.1717612809315866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201137</v>
      </c>
      <c r="C22" s="16">
        <f>SUM(C3:C21)</f>
        <v>-39226</v>
      </c>
      <c r="D22" s="8">
        <f t="shared" si="0"/>
        <v>-0.19502130388740013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63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62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65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64</v>
      </c>
      <c r="G27" s="10">
        <v>490</v>
      </c>
      <c r="H27" s="10">
        <v>310</v>
      </c>
      <c r="I27" s="8">
        <f t="shared" si="4"/>
        <v>0.63265306122448983</v>
      </c>
    </row>
    <row r="28" spans="1:14" ht="16.5" thickBot="1" x14ac:dyDescent="0.3">
      <c r="E28" s="4"/>
      <c r="F28" s="15" t="s">
        <v>48</v>
      </c>
      <c r="G28" s="16">
        <f>SUM(G18:G27)</f>
        <v>18962</v>
      </c>
      <c r="H28" s="16">
        <f>SUM(H18:H27)</f>
        <v>1805</v>
      </c>
      <c r="I28" s="17">
        <f t="shared" si="4"/>
        <v>9.5190380761523044E-2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238492</v>
      </c>
      <c r="C31" s="28">
        <f>(C22+C26+H28+H13+M6+M24)</f>
        <v>-38059</v>
      </c>
      <c r="D31" s="29">
        <f>(C31/B31)</f>
        <v>-0.15958187276722072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 24TH</vt:lpstr>
      <vt:lpstr>JUL 25TH</vt:lpstr>
      <vt:lpstr>JULY 26TH</vt:lpstr>
      <vt:lpstr>JUL 27TH </vt:lpstr>
      <vt:lpstr>2017-08-02 AUTO FILL</vt:lpstr>
      <vt:lpstr>JUL 29TH</vt:lpstr>
      <vt:lpstr>JUL 30TH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2017-08-02T16:23:25Z</dcterms:modified>
</cp:coreProperties>
</file>