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ocuments2017\desktop\ReportGameStats\DesktopC\bin\Debug\"/>
    </mc:Choice>
  </mc:AlternateContent>
  <bookViews>
    <workbookView xWindow="0" yWindow="0" windowWidth="30600" windowHeight="6255"/>
  </bookViews>
  <sheets>
    <sheet name="2017-07-24" sheetId="7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8" i="7" l="1"/>
  <c r="G28" i="7"/>
  <c r="I27" i="7"/>
  <c r="C27" i="7"/>
  <c r="B27" i="7"/>
  <c r="I26" i="7"/>
  <c r="D26" i="7"/>
  <c r="I25" i="7"/>
  <c r="I24" i="7"/>
  <c r="N23" i="7"/>
  <c r="L24" i="7"/>
  <c r="I23" i="7"/>
  <c r="N22" i="7"/>
  <c r="I22" i="7"/>
  <c r="C22" i="7"/>
  <c r="B22" i="7"/>
  <c r="N21" i="7"/>
  <c r="I21" i="7"/>
  <c r="D21" i="7"/>
  <c r="N20" i="7"/>
  <c r="I20" i="7"/>
  <c r="D20" i="7"/>
  <c r="N19" i="7"/>
  <c r="I19" i="7"/>
  <c r="D19" i="7"/>
  <c r="N18" i="7"/>
  <c r="I18" i="7"/>
  <c r="D18" i="7"/>
  <c r="N17" i="7"/>
  <c r="D17" i="7"/>
  <c r="N16" i="7"/>
  <c r="D16" i="7"/>
  <c r="N15" i="7"/>
  <c r="D15" i="7"/>
  <c r="N14" i="7"/>
  <c r="D14" i="7"/>
  <c r="N13" i="7"/>
  <c r="H13" i="7"/>
  <c r="G13" i="7"/>
  <c r="D13" i="7"/>
  <c r="N12" i="7"/>
  <c r="I12" i="7"/>
  <c r="D12" i="7"/>
  <c r="N11" i="7"/>
  <c r="I11" i="7"/>
  <c r="D11" i="7"/>
  <c r="I10" i="7"/>
  <c r="D10" i="7"/>
  <c r="I9" i="7"/>
  <c r="D9" i="7"/>
  <c r="I8" i="7"/>
  <c r="D8" i="7"/>
  <c r="I7" i="7"/>
  <c r="D7" i="7"/>
  <c r="M6" i="7"/>
  <c r="L6" i="7"/>
  <c r="I6" i="7"/>
  <c r="D6" i="7"/>
  <c r="N5" i="7"/>
  <c r="I5" i="7"/>
  <c r="D5" i="7"/>
  <c r="N4" i="7"/>
  <c r="I4" i="7"/>
  <c r="D4" i="7"/>
  <c r="N3" i="7"/>
  <c r="I3" i="7"/>
  <c r="D3" i="7"/>
  <c r="I28" i="7" l="1"/>
  <c r="D27" i="7"/>
  <c r="I13" i="7"/>
  <c r="D22" i="7"/>
  <c r="B31" i="7"/>
  <c r="M24" i="7"/>
  <c r="N24" i="7" s="1"/>
  <c r="N6" i="7"/>
  <c r="C31" i="7" l="1"/>
  <c r="D31" i="7" s="1"/>
</calcChain>
</file>

<file path=xl/sharedStrings.xml><?xml version="1.0" encoding="utf-8"?>
<sst xmlns="http://schemas.openxmlformats.org/spreadsheetml/2006/main" count="97" uniqueCount="60">
  <si>
    <t>Volume</t>
  </si>
  <si>
    <t>Win / Lose</t>
  </si>
  <si>
    <t>Hold</t>
  </si>
  <si>
    <t>SOCCER</t>
  </si>
  <si>
    <t>ARENA FOOTBALL</t>
  </si>
  <si>
    <t>ML</t>
  </si>
  <si>
    <t>SPREAD</t>
  </si>
  <si>
    <t>MLB TOTAL</t>
  </si>
  <si>
    <t>SOCCER TOTAL</t>
  </si>
  <si>
    <t>TOTAL</t>
  </si>
  <si>
    <t>SOCCER 1H ML</t>
  </si>
  <si>
    <t>AF TOTAL</t>
  </si>
  <si>
    <t>SOCCER 1H SPREAD</t>
  </si>
  <si>
    <t>SOCCER 1H TOTAL</t>
  </si>
  <si>
    <t>SOCCER 2H ML</t>
  </si>
  <si>
    <t>SOCCER 2H SPREAD</t>
  </si>
  <si>
    <t>CANADIAN FOOTBALL</t>
  </si>
  <si>
    <t>SOCCER 2H TOTAL</t>
  </si>
  <si>
    <t>WNBA</t>
  </si>
  <si>
    <t>WNBA ML</t>
  </si>
  <si>
    <t>WNBA SPREAD</t>
  </si>
  <si>
    <t>WNBA TOTAL</t>
  </si>
  <si>
    <t>1Q ML</t>
  </si>
  <si>
    <t>WNBA 1H ML</t>
  </si>
  <si>
    <t>1Q SP</t>
  </si>
  <si>
    <t>WNBA 1H SPREAD</t>
  </si>
  <si>
    <t>1Q TOT</t>
  </si>
  <si>
    <t>WNBA 1H TOTAL</t>
  </si>
  <si>
    <t>EXOTICS</t>
  </si>
  <si>
    <t>WNBA 2H ML</t>
  </si>
  <si>
    <t>CFL TOTAL</t>
  </si>
  <si>
    <t>WNBA 2H SPREAD</t>
  </si>
  <si>
    <t>MATCHUPS</t>
  </si>
  <si>
    <t>WNBA 2ND TOTAL</t>
  </si>
  <si>
    <t>TENNIS/MMA/BOXING/GOLF</t>
  </si>
  <si>
    <t>WNBA EXOTICS</t>
  </si>
  <si>
    <t>MATCHUPS TOTAL</t>
  </si>
  <si>
    <t>Total</t>
  </si>
  <si>
    <t>MLB</t>
  </si>
  <si>
    <t>JULY 30TH</t>
  </si>
  <si>
    <t xml:space="preserve">Straight Bet SOC  </t>
  </si>
  <si>
    <t xml:space="preserve">Straight Bet NFL  </t>
  </si>
  <si>
    <t>MAJOR LEAGUE BASEBALL ML</t>
  </si>
  <si>
    <t>MAJOR LEAGUE BASEBALL RL</t>
  </si>
  <si>
    <t>MAJOR LEAGUE BASEBALL Total</t>
  </si>
  <si>
    <t>MLB - 1ST HALVES (5 FULL INNINGS) ML</t>
  </si>
  <si>
    <t>MLB - 1ST HALVES (5 FULL INNINGS) RL</t>
  </si>
  <si>
    <t>MLB - 1ST HALVES (5 FULL INNINGS) Total</t>
  </si>
  <si>
    <t>MLB - 2HF (4 FULL INNINGS+EXTRA INNS)</t>
  </si>
  <si>
    <t>MLB - ALTERNATIVE RUN LINES RL</t>
  </si>
  <si>
    <t xml:space="preserve">SOCtotal </t>
  </si>
  <si>
    <t>MLB - 2½ RUN LINES RL</t>
  </si>
  <si>
    <t xml:space="preserve">MLB - GAME PROPStotal </t>
  </si>
  <si>
    <t>MLB - LIVE WAGERING  ML</t>
  </si>
  <si>
    <t>MLB - LIVE WAGERING  RL</t>
  </si>
  <si>
    <t>MLB - LIVE WAGERING  Total</t>
  </si>
  <si>
    <t xml:space="preserve">MLB Exoticstotal </t>
  </si>
  <si>
    <t xml:space="preserve">MLB GRAND SALAMItotal </t>
  </si>
  <si>
    <t xml:space="preserve">MLB SERIES PRICEStotal </t>
  </si>
  <si>
    <t xml:space="preserve">JAPANESE BASEBALLtotal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</si>
</sst>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6"/>
      <color rgb="FF000000"/>
      <name val="Calibri"/>
      <family val="2"/>
    </font>
    <font>
      <sz val="16"/>
      <color rgb="FF000000"/>
      <name val="Calibri"/>
      <family val="2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B0F0"/>
        <bgColor rgb="FF00B0F0"/>
      </patternFill>
    </fill>
    <fill>
      <patternFill patternType="solid">
        <fgColor rgb="FFFFFFFF"/>
        <bgColor rgb="FFFFFFFF"/>
      </patternFill>
    </fill>
  </fills>
  <borders count="12">
    <border>
      <left/>
      <right/>
      <top/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9" fontId="0" fillId="0" borderId="6" xfId="0" applyNumberFormat="1" applyFont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4" fontId="0" fillId="0" borderId="5" xfId="0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4" fontId="1" fillId="0" borderId="5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4" fontId="2" fillId="0" borderId="8" xfId="0" applyNumberFormat="1" applyFont="1" applyBorder="1" applyAlignment="1">
      <alignment horizontal="center" vertical="center"/>
    </xf>
    <xf numFmtId="9" fontId="0" fillId="0" borderId="9" xfId="0" applyNumberFormat="1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8" fontId="6" fillId="0" borderId="5" xfId="0" applyNumberFormat="1" applyFont="1" applyBorder="1" applyAlignment="1">
      <alignment horizontal="center" vertical="center"/>
    </xf>
    <xf numFmtId="8" fontId="6" fillId="4" borderId="5" xfId="0" applyNumberFormat="1" applyFont="1" applyFill="1" applyBorder="1" applyAlignment="1">
      <alignment horizontal="center" vertical="center"/>
    </xf>
    <xf numFmtId="9" fontId="6" fillId="4" borderId="6" xfId="0" applyNumberFormat="1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4" fontId="5" fillId="0" borderId="8" xfId="0" applyNumberFormat="1" applyFont="1" applyBorder="1" applyAlignment="1">
      <alignment horizontal="center" vertical="center"/>
    </xf>
    <xf numFmtId="9" fontId="7" fillId="0" borderId="9" xfId="0" applyNumberFormat="1" applyFont="1" applyBorder="1" applyAlignment="1">
      <alignment horizontal="center" vertical="center"/>
    </xf>
  </cellXfs>
  <cellStyles count="1"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tabSelected="1" workbookViewId="0">
      <selection activeCell="A15" sqref="A15"/>
    </sheetView>
  </sheetViews>
  <sheetFormatPr defaultRowHeight="15" x14ac:dyDescent="0.25"/>
  <cols>
    <col min="1" max="1" width="26.85546875" bestFit="1" customWidth="1"/>
    <col min="2" max="2" width="15.5703125" bestFit="1" customWidth="1"/>
    <col min="3" max="3" width="14.7109375" bestFit="1" customWidth="1"/>
    <col min="4" max="4" width="11" bestFit="1" customWidth="1"/>
    <col min="6" max="6" width="18.140625" bestFit="1" customWidth="1"/>
    <col min="8" max="8" width="10.42578125" bestFit="1" customWidth="1"/>
    <col min="9" max="9" width="7.7109375" bestFit="1" customWidth="1"/>
    <col min="11" max="11" width="20.42578125" bestFit="1" customWidth="1"/>
    <col min="12" max="12" width="9.140625" bestFit="1" customWidth="1"/>
    <col min="13" max="13" width="10.42578125" bestFit="1" customWidth="1"/>
    <col min="14" max="14" width="7.7109375" bestFit="1" customWidth="1"/>
  </cols>
  <sheetData>
    <row r="1" spans="1:14" x14ac:dyDescent="0.25">
      <c r="A1" s="1" t="s">
        <v>39</v>
      </c>
      <c r="B1" s="2" t="s">
        <v>0</v>
      </c>
      <c r="C1" s="2" t="s">
        <v>1</v>
      </c>
      <c r="D1" s="3" t="s">
        <v>2</v>
      </c>
      <c r="E1" s="4"/>
      <c r="F1" s="1" t="s">
        <v>39</v>
      </c>
      <c r="G1" s="2" t="s">
        <v>0</v>
      </c>
      <c r="H1" s="2" t="s">
        <v>1</v>
      </c>
      <c r="I1" s="3" t="s">
        <v>2</v>
      </c>
      <c r="K1" s="1" t="s">
        <v>39</v>
      </c>
      <c r="L1" s="2" t="s">
        <v>0</v>
      </c>
      <c r="M1" s="2" t="s">
        <v>1</v>
      </c>
      <c r="N1" s="3" t="s">
        <v>2</v>
      </c>
    </row>
    <row r="2" spans="1:14" x14ac:dyDescent="0.25">
      <c r="A2" s="5" t="s">
        <v>38</v>
      </c>
      <c r="B2" s="6"/>
      <c r="C2" s="6"/>
      <c r="D2" s="7"/>
      <c r="E2" s="4"/>
      <c r="F2" s="5" t="s">
        <v>3</v>
      </c>
      <c r="G2" s="6"/>
      <c r="H2" s="6"/>
      <c r="I2" s="8"/>
      <c r="K2" s="5" t="s">
        <v>4</v>
      </c>
      <c r="L2" s="6"/>
      <c r="M2" s="6"/>
      <c r="N2" s="7"/>
    </row>
    <row r="3" spans="1:14" x14ac:dyDescent="0.25">
      <c r="A3" s="9" t="s">
        <v>42</v>
      </c>
      <c r="B3" s="10">
        <v>120276</v>
      </c>
      <c r="C3" s="10">
        <v>-7905</v>
      </c>
      <c r="D3" s="8">
        <f t="shared" ref="D3:D22" si="0">(C3/B3)</f>
        <v>-6.57238351790881E-2</v>
      </c>
      <c r="E3" s="4"/>
      <c r="F3" s="11" t="s">
        <v>40</v>
      </c>
      <c r="G3" s="10">
        <v>726</v>
      </c>
      <c r="H3" s="10">
        <v>-726</v>
      </c>
      <c r="I3" s="8">
        <f>(H3/G3)</f>
        <v>-1</v>
      </c>
      <c r="K3" s="11" t="s">
        <v>5</v>
      </c>
      <c r="L3" s="10"/>
      <c r="M3" s="10"/>
      <c r="N3" s="8" t="e">
        <f t="shared" ref="N3:N4" si="1">(M3/L3)</f>
        <v>#DIV/0!</v>
      </c>
    </row>
    <row r="4" spans="1:14" x14ac:dyDescent="0.25">
      <c r="A4" s="12" t="s">
        <v>43</v>
      </c>
      <c r="B4" s="10">
        <v>24780</v>
      </c>
      <c r="C4" s="10">
        <v>-8415</v>
      </c>
      <c r="D4" s="8">
        <f t="shared" si="0"/>
        <v>-0.33958837772397094</v>
      </c>
      <c r="E4" s="4"/>
      <c r="F4" s="11" t="s">
        <v>40</v>
      </c>
      <c r="G4" s="10">
        <v>456</v>
      </c>
      <c r="H4" s="10">
        <v>-456</v>
      </c>
      <c r="I4" s="8">
        <f t="shared" ref="I4:I13" si="2">(H4/G4)</f>
        <v>-1</v>
      </c>
      <c r="K4" s="11" t="s">
        <v>6</v>
      </c>
      <c r="L4" s="10"/>
      <c r="M4" s="10"/>
      <c r="N4" s="8" t="e">
        <f t="shared" si="1"/>
        <v>#DIV/0!</v>
      </c>
    </row>
    <row r="5" spans="1:14" x14ac:dyDescent="0.25">
      <c r="A5" s="11" t="s">
        <v>44</v>
      </c>
      <c r="B5" s="10">
        <v>45923</v>
      </c>
      <c r="C5" s="10">
        <v>22059</v>
      </c>
      <c r="D5" s="8">
        <f t="shared" si="0"/>
        <v>0.48034753827058335</v>
      </c>
      <c r="E5" s="4"/>
      <c r="F5" s="11" t="s">
        <v>40</v>
      </c>
      <c r="G5" s="10">
        <v>2515</v>
      </c>
      <c r="H5" s="10">
        <v>-1984</v>
      </c>
      <c r="I5" s="8">
        <f t="shared" si="2"/>
        <v>-0.78886679920477132</v>
      </c>
      <c r="K5" s="11" t="s">
        <v>9</v>
      </c>
      <c r="L5" s="10"/>
      <c r="M5" s="10"/>
      <c r="N5" s="8" t="e">
        <f>(M5/L5)</f>
        <v>#DIV/0!</v>
      </c>
    </row>
    <row r="6" spans="1:14" x14ac:dyDescent="0.25">
      <c r="A6" s="13" t="s">
        <v>45</v>
      </c>
      <c r="B6" s="10">
        <v>9838</v>
      </c>
      <c r="C6" s="10">
        <v>2460</v>
      </c>
      <c r="D6" s="8">
        <f t="shared" si="0"/>
        <v>0.25005082333807682</v>
      </c>
      <c r="E6" s="4"/>
      <c r="F6" s="13" t="s">
        <v>10</v>
      </c>
      <c r="G6" s="10"/>
      <c r="H6" s="10"/>
      <c r="I6" s="8" t="e">
        <f t="shared" si="2"/>
        <v>#DIV/0!</v>
      </c>
      <c r="K6" s="19" t="s">
        <v>11</v>
      </c>
      <c r="L6" s="10">
        <f>SUM(L3:L5)</f>
        <v>0</v>
      </c>
      <c r="M6" s="10">
        <f>SUM(M3:M5)</f>
        <v>0</v>
      </c>
      <c r="N6" s="8" t="e">
        <f>(M6/L6)</f>
        <v>#DIV/0!</v>
      </c>
    </row>
    <row r="7" spans="1:14" x14ac:dyDescent="0.25">
      <c r="A7" s="13" t="s">
        <v>46</v>
      </c>
      <c r="B7" s="10">
        <v>22708</v>
      </c>
      <c r="C7" s="10">
        <v>18590</v>
      </c>
      <c r="D7" s="8">
        <f t="shared" si="0"/>
        <v>0.81865421877752331</v>
      </c>
      <c r="E7" s="4"/>
      <c r="F7" s="13" t="s">
        <v>12</v>
      </c>
      <c r="G7" s="10"/>
      <c r="H7" s="10"/>
      <c r="I7" s="8" t="e">
        <f t="shared" si="2"/>
        <v>#DIV/0!</v>
      </c>
    </row>
    <row r="8" spans="1:14" ht="15.75" thickBot="1" x14ac:dyDescent="0.3">
      <c r="A8" s="13" t="s">
        <v>47</v>
      </c>
      <c r="B8" s="10">
        <v>6729</v>
      </c>
      <c r="C8" s="10">
        <v>-699</v>
      </c>
      <c r="D8" s="8">
        <f t="shared" si="0"/>
        <v>-0.103878733838609</v>
      </c>
      <c r="E8" s="4"/>
      <c r="F8" s="13" t="s">
        <v>13</v>
      </c>
      <c r="G8" s="10"/>
      <c r="H8" s="10"/>
      <c r="I8" s="8" t="e">
        <f t="shared" si="2"/>
        <v>#DIV/0!</v>
      </c>
    </row>
    <row r="9" spans="1:14" x14ac:dyDescent="0.25">
      <c r="A9" s="13" t="s">
        <v>48</v>
      </c>
      <c r="B9" s="10">
        <v>0</v>
      </c>
      <c r="C9" s="10">
        <v>0</v>
      </c>
      <c r="D9" s="8" t="e">
        <f t="shared" si="0"/>
        <v>#DIV/0!</v>
      </c>
      <c r="E9" s="4"/>
      <c r="F9" s="13" t="s">
        <v>14</v>
      </c>
      <c r="G9" s="10"/>
      <c r="H9" s="10"/>
      <c r="I9" s="8" t="e">
        <f t="shared" si="2"/>
        <v>#DIV/0!</v>
      </c>
      <c r="K9" s="1" t="s">
        <v>39</v>
      </c>
      <c r="L9" s="2" t="s">
        <v>0</v>
      </c>
      <c r="M9" s="2" t="s">
        <v>1</v>
      </c>
      <c r="N9" s="3" t="s">
        <v>2</v>
      </c>
    </row>
    <row r="10" spans="1:14" x14ac:dyDescent="0.25">
      <c r="A10" s="13" t="s">
        <v>48</v>
      </c>
      <c r="B10" s="10">
        <v>0</v>
      </c>
      <c r="C10" s="10">
        <v>0</v>
      </c>
      <c r="D10" s="8" t="e">
        <f t="shared" si="0"/>
        <v>#DIV/0!</v>
      </c>
      <c r="E10" s="4"/>
      <c r="F10" s="13" t="s">
        <v>15</v>
      </c>
      <c r="G10" s="10"/>
      <c r="H10" s="10"/>
      <c r="I10" s="8" t="e">
        <f t="shared" si="2"/>
        <v>#DIV/0!</v>
      </c>
      <c r="K10" s="5" t="s">
        <v>16</v>
      </c>
      <c r="L10" s="6"/>
      <c r="M10" s="6"/>
      <c r="N10" s="7"/>
    </row>
    <row r="11" spans="1:14" x14ac:dyDescent="0.25">
      <c r="A11" s="13" t="s">
        <v>48</v>
      </c>
      <c r="B11" s="10">
        <v>0</v>
      </c>
      <c r="C11" s="10">
        <v>0</v>
      </c>
      <c r="D11" s="8" t="e">
        <f t="shared" si="0"/>
        <v>#DIV/0!</v>
      </c>
      <c r="E11" s="4"/>
      <c r="F11" s="13" t="s">
        <v>17</v>
      </c>
      <c r="G11" s="10"/>
      <c r="H11" s="10"/>
      <c r="I11" s="8" t="e">
        <f t="shared" si="2"/>
        <v>#DIV/0!</v>
      </c>
      <c r="K11" s="11" t="s">
        <v>41</v>
      </c>
      <c r="L11" s="10">
        <v>2733</v>
      </c>
      <c r="M11" s="10">
        <v>1750</v>
      </c>
      <c r="N11" s="8">
        <f t="shared" ref="N11:N23" si="3">(M11/L11)</f>
        <v>0.64032199048664473</v>
      </c>
    </row>
    <row r="12" spans="1:14" x14ac:dyDescent="0.25">
      <c r="A12" s="13" t="s">
        <v>49</v>
      </c>
      <c r="B12" s="10">
        <v>988</v>
      </c>
      <c r="C12" s="10">
        <v>150</v>
      </c>
      <c r="D12" s="8">
        <f t="shared" si="0"/>
        <v>0.15182186234817813</v>
      </c>
      <c r="E12" s="4"/>
      <c r="F12" s="11" t="s">
        <v>50</v>
      </c>
      <c r="G12" s="10">
        <v>0</v>
      </c>
      <c r="H12" s="14">
        <v>0</v>
      </c>
      <c r="I12" s="8" t="e">
        <f t="shared" si="2"/>
        <v>#DIV/0!</v>
      </c>
      <c r="K12" s="11" t="s">
        <v>41</v>
      </c>
      <c r="L12" s="10">
        <v>3313</v>
      </c>
      <c r="M12" s="10">
        <v>-532</v>
      </c>
      <c r="N12" s="8">
        <f t="shared" si="3"/>
        <v>-0.16057953516450346</v>
      </c>
    </row>
    <row r="13" spans="1:14" ht="16.5" thickBot="1" x14ac:dyDescent="0.3">
      <c r="A13" s="13" t="s">
        <v>51</v>
      </c>
      <c r="B13" s="10">
        <v>2353</v>
      </c>
      <c r="C13" s="10">
        <v>499</v>
      </c>
      <c r="D13" s="8">
        <f t="shared" si="0"/>
        <v>0.21206969825754357</v>
      </c>
      <c r="E13" s="4"/>
      <c r="F13" s="15" t="s">
        <v>8</v>
      </c>
      <c r="G13" s="16">
        <f>SUM(G3:G12)</f>
        <v>3697</v>
      </c>
      <c r="H13" s="16">
        <f>SUM(H3:H12)</f>
        <v>-3166</v>
      </c>
      <c r="I13" s="17">
        <f t="shared" si="2"/>
        <v>-0.85637002975385446</v>
      </c>
      <c r="K13" s="11" t="s">
        <v>41</v>
      </c>
      <c r="L13" s="10">
        <v>3579</v>
      </c>
      <c r="M13" s="10">
        <v>-1212</v>
      </c>
      <c r="N13" s="8">
        <f t="shared" si="3"/>
        <v>-0.33864207879295893</v>
      </c>
    </row>
    <row r="14" spans="1:14" x14ac:dyDescent="0.25">
      <c r="A14" s="13" t="s">
        <v>52</v>
      </c>
      <c r="B14" s="10">
        <v>1761</v>
      </c>
      <c r="C14" s="10">
        <v>981</v>
      </c>
      <c r="D14" s="8">
        <f t="shared" si="0"/>
        <v>0.55706984667802384</v>
      </c>
      <c r="E14" s="4"/>
      <c r="F14" s="4"/>
      <c r="G14" s="4"/>
      <c r="H14" s="4"/>
      <c r="I14" s="4"/>
      <c r="K14" s="11" t="s">
        <v>41</v>
      </c>
      <c r="L14" s="10">
        <v>1763</v>
      </c>
      <c r="M14" s="10">
        <v>1250</v>
      </c>
      <c r="N14" s="8">
        <f t="shared" si="3"/>
        <v>0.70901871809415773</v>
      </c>
    </row>
    <row r="15" spans="1:14" ht="15.75" thickBot="1" x14ac:dyDescent="0.3">
      <c r="A15" s="13" t="s">
        <v>53</v>
      </c>
      <c r="B15" s="10">
        <v>2190</v>
      </c>
      <c r="C15" s="10">
        <v>678</v>
      </c>
      <c r="D15" s="8">
        <f t="shared" si="0"/>
        <v>0.30958904109589042</v>
      </c>
      <c r="E15" s="4"/>
      <c r="K15" s="11" t="s">
        <v>41</v>
      </c>
      <c r="L15" s="10">
        <v>454</v>
      </c>
      <c r="M15" s="10">
        <v>180</v>
      </c>
      <c r="N15" s="8">
        <f t="shared" si="3"/>
        <v>0.3964757709251101</v>
      </c>
    </row>
    <row r="16" spans="1:14" x14ac:dyDescent="0.25">
      <c r="A16" s="13" t="s">
        <v>54</v>
      </c>
      <c r="B16" s="10">
        <v>1382</v>
      </c>
      <c r="C16" s="10">
        <v>-50</v>
      </c>
      <c r="D16" s="8">
        <f t="shared" si="0"/>
        <v>-3.6179450072358899E-2</v>
      </c>
      <c r="E16" s="4"/>
      <c r="F16" s="1" t="s">
        <v>39</v>
      </c>
      <c r="G16" s="2" t="s">
        <v>0</v>
      </c>
      <c r="H16" s="2" t="s">
        <v>1</v>
      </c>
      <c r="I16" s="3" t="s">
        <v>2</v>
      </c>
      <c r="K16" s="11" t="s">
        <v>41</v>
      </c>
      <c r="L16" s="10">
        <v>1052</v>
      </c>
      <c r="M16" s="10">
        <v>-726</v>
      </c>
      <c r="N16" s="8">
        <f t="shared" si="3"/>
        <v>-0.6901140684410646</v>
      </c>
    </row>
    <row r="17" spans="1:14" x14ac:dyDescent="0.25">
      <c r="A17" s="13" t="s">
        <v>55</v>
      </c>
      <c r="B17" s="10">
        <v>4448</v>
      </c>
      <c r="C17" s="10">
        <v>-1160</v>
      </c>
      <c r="D17" s="8">
        <f t="shared" si="0"/>
        <v>-0.26079136690647481</v>
      </c>
      <c r="E17" s="4"/>
      <c r="F17" s="5" t="s">
        <v>18</v>
      </c>
      <c r="G17" s="6"/>
      <c r="H17" s="6"/>
      <c r="I17" s="7"/>
      <c r="K17" s="11" t="s">
        <v>41</v>
      </c>
      <c r="L17" s="10">
        <v>1483</v>
      </c>
      <c r="M17" s="10">
        <v>-1483</v>
      </c>
      <c r="N17" s="8">
        <f t="shared" si="3"/>
        <v>-1</v>
      </c>
    </row>
    <row r="18" spans="1:14" x14ac:dyDescent="0.25">
      <c r="A18" s="11" t="s">
        <v>56</v>
      </c>
      <c r="B18" s="10">
        <v>7858.3270000000002</v>
      </c>
      <c r="C18" s="10">
        <v>11173.67</v>
      </c>
      <c r="D18" s="8">
        <f t="shared" si="0"/>
        <v>1.4218891629223369</v>
      </c>
      <c r="E18" s="4"/>
      <c r="F18" s="11" t="s">
        <v>19</v>
      </c>
      <c r="G18" s="10">
        <v>0</v>
      </c>
      <c r="H18" s="10">
        <v>0</v>
      </c>
      <c r="I18" s="8" t="e">
        <f t="shared" ref="I18:I28" si="4">(H18/G18)</f>
        <v>#DIV/0!</v>
      </c>
      <c r="K18" s="11" t="s">
        <v>41</v>
      </c>
      <c r="L18" s="10">
        <v>2226</v>
      </c>
      <c r="M18" s="10">
        <v>1050</v>
      </c>
      <c r="N18" s="8">
        <f t="shared" si="3"/>
        <v>0.47169811320754718</v>
      </c>
    </row>
    <row r="19" spans="1:14" x14ac:dyDescent="0.25">
      <c r="A19" s="11" t="s">
        <v>57</v>
      </c>
      <c r="B19" s="10">
        <v>0</v>
      </c>
      <c r="C19" s="10">
        <v>0</v>
      </c>
      <c r="D19" s="8" t="e">
        <f t="shared" si="0"/>
        <v>#DIV/0!</v>
      </c>
      <c r="E19" s="4"/>
      <c r="F19" s="11" t="s">
        <v>20</v>
      </c>
      <c r="G19" s="10">
        <v>2882</v>
      </c>
      <c r="H19" s="10">
        <v>679</v>
      </c>
      <c r="I19" s="8">
        <f t="shared" si="4"/>
        <v>0.2356002775850104</v>
      </c>
      <c r="K19" s="11" t="s">
        <v>41</v>
      </c>
      <c r="L19" s="10">
        <v>354</v>
      </c>
      <c r="M19" s="10">
        <v>300</v>
      </c>
      <c r="N19" s="8">
        <f t="shared" si="3"/>
        <v>0.84745762711864403</v>
      </c>
    </row>
    <row r="20" spans="1:14" x14ac:dyDescent="0.25">
      <c r="A20" s="11" t="s">
        <v>58</v>
      </c>
      <c r="B20" s="10">
        <v>0</v>
      </c>
      <c r="C20" s="10">
        <v>0</v>
      </c>
      <c r="D20" s="8" t="e">
        <f t="shared" si="0"/>
        <v>#DIV/0!</v>
      </c>
      <c r="E20" s="4"/>
      <c r="F20" s="11" t="s">
        <v>21</v>
      </c>
      <c r="G20" s="10">
        <v>2042</v>
      </c>
      <c r="H20" s="10">
        <v>-1392</v>
      </c>
      <c r="I20" s="8">
        <f>(H20/G20)</f>
        <v>-0.68168462291870713</v>
      </c>
      <c r="K20" s="11" t="s">
        <v>22</v>
      </c>
      <c r="L20" s="10"/>
      <c r="M20" s="10"/>
      <c r="N20" s="8" t="e">
        <f t="shared" si="3"/>
        <v>#DIV/0!</v>
      </c>
    </row>
    <row r="21" spans="1:14" x14ac:dyDescent="0.25">
      <c r="A21" s="18" t="s">
        <v>59</v>
      </c>
      <c r="B21" s="10">
        <v>0</v>
      </c>
      <c r="C21" s="10">
        <v>0</v>
      </c>
      <c r="D21" s="8" t="e">
        <f t="shared" si="0"/>
        <v>#DIV/0!</v>
      </c>
      <c r="E21" s="4"/>
      <c r="F21" s="13" t="s">
        <v>23</v>
      </c>
      <c r="G21" s="10">
        <v>1613</v>
      </c>
      <c r="H21" s="10">
        <v>1100</v>
      </c>
      <c r="I21" s="8">
        <f>(H21/G21)</f>
        <v>0.68195908245505266</v>
      </c>
      <c r="K21" s="11" t="s">
        <v>24</v>
      </c>
      <c r="L21" s="10"/>
      <c r="M21" s="10"/>
      <c r="N21" s="8" t="e">
        <f t="shared" si="3"/>
        <v>#DIV/0!</v>
      </c>
    </row>
    <row r="22" spans="1:14" ht="16.5" thickBot="1" x14ac:dyDescent="0.3">
      <c r="A22" s="15" t="s">
        <v>7</v>
      </c>
      <c r="B22" s="16">
        <f>SUM(B3:B21)</f>
        <v>251234.32699999999</v>
      </c>
      <c r="C22" s="16">
        <f>SUM(C3:C21)</f>
        <v>38361.67</v>
      </c>
      <c r="D22" s="8">
        <f t="shared" si="0"/>
        <v>0.15269278867294278</v>
      </c>
      <c r="E22" s="4"/>
      <c r="F22" s="13" t="s">
        <v>25</v>
      </c>
      <c r="G22" s="10">
        <v>2847</v>
      </c>
      <c r="H22" s="10">
        <v>1550</v>
      </c>
      <c r="I22" s="8">
        <f t="shared" si="4"/>
        <v>0.54443273621355814</v>
      </c>
      <c r="K22" s="11" t="s">
        <v>26</v>
      </c>
      <c r="L22" s="10"/>
      <c r="M22" s="10"/>
      <c r="N22" s="8" t="e">
        <f t="shared" si="3"/>
        <v>#DIV/0!</v>
      </c>
    </row>
    <row r="23" spans="1:14" ht="15.75" thickBot="1" x14ac:dyDescent="0.3">
      <c r="A23" s="4"/>
      <c r="B23" s="4"/>
      <c r="C23" s="4"/>
      <c r="D23" s="4"/>
      <c r="E23" s="4"/>
      <c r="F23" s="13" t="s">
        <v>27</v>
      </c>
      <c r="G23" s="10">
        <v>5371</v>
      </c>
      <c r="H23" s="10">
        <v>388</v>
      </c>
      <c r="I23" s="8">
        <f t="shared" si="4"/>
        <v>7.223980636752933E-2</v>
      </c>
      <c r="K23" s="11" t="s">
        <v>28</v>
      </c>
      <c r="L23" s="10">
        <v>3581.6660000000002</v>
      </c>
      <c r="M23" s="10">
        <v>-330.66669999999999</v>
      </c>
      <c r="N23" s="8">
        <f t="shared" si="3"/>
        <v>-9.2322036728159459E-2</v>
      </c>
    </row>
    <row r="24" spans="1:14" x14ac:dyDescent="0.25">
      <c r="A24" s="1" t="s">
        <v>39</v>
      </c>
      <c r="B24" s="2" t="s">
        <v>0</v>
      </c>
      <c r="C24" s="2" t="s">
        <v>1</v>
      </c>
      <c r="D24" s="3" t="s">
        <v>2</v>
      </c>
      <c r="E24" s="4"/>
      <c r="F24" s="13" t="s">
        <v>29</v>
      </c>
      <c r="G24" s="10">
        <v>900</v>
      </c>
      <c r="H24" s="10">
        <v>-535</v>
      </c>
      <c r="I24" s="8">
        <f t="shared" si="4"/>
        <v>-0.59444444444444444</v>
      </c>
      <c r="K24" s="19" t="s">
        <v>30</v>
      </c>
      <c r="L24" s="10">
        <f>SUM(L11:L23)</f>
        <v>20538.666000000001</v>
      </c>
      <c r="M24" s="10">
        <f>SUM(M11:M23)</f>
        <v>246.33330000000001</v>
      </c>
      <c r="N24" s="8">
        <f>(M24/L24)</f>
        <v>1.1993636782447312E-2</v>
      </c>
    </row>
    <row r="25" spans="1:14" x14ac:dyDescent="0.25">
      <c r="A25" s="20" t="s">
        <v>32</v>
      </c>
      <c r="B25" s="6"/>
      <c r="C25" s="6"/>
      <c r="D25" s="7"/>
      <c r="E25" s="4"/>
      <c r="F25" s="13" t="s">
        <v>31</v>
      </c>
      <c r="G25" s="10">
        <v>1438</v>
      </c>
      <c r="H25" s="10">
        <v>-608</v>
      </c>
      <c r="I25" s="8">
        <f t="shared" si="4"/>
        <v>-0.42280945757997218</v>
      </c>
    </row>
    <row r="26" spans="1:14" x14ac:dyDescent="0.25">
      <c r="A26" s="11" t="s">
        <v>34</v>
      </c>
      <c r="B26" s="10">
        <v>8402</v>
      </c>
      <c r="C26" s="10">
        <v>-960</v>
      </c>
      <c r="D26" s="8">
        <f>(C26/B26)</f>
        <v>-0.11425850987860034</v>
      </c>
      <c r="E26" s="4"/>
      <c r="F26" s="13" t="s">
        <v>33</v>
      </c>
      <c r="G26" s="10">
        <v>1379</v>
      </c>
      <c r="H26" s="10">
        <v>313</v>
      </c>
      <c r="I26" s="8">
        <f t="shared" si="4"/>
        <v>0.22697606961566352</v>
      </c>
    </row>
    <row r="27" spans="1:14" ht="16.5" thickBot="1" x14ac:dyDescent="0.3">
      <c r="A27" s="15" t="s">
        <v>36</v>
      </c>
      <c r="B27" s="16">
        <f>SUM(B26)</f>
        <v>8402</v>
      </c>
      <c r="C27" s="16">
        <f>SUM(C26)</f>
        <v>-960</v>
      </c>
      <c r="D27" s="8">
        <f>(C27/B27)</f>
        <v>-0.11425850987860034</v>
      </c>
      <c r="E27" s="4"/>
      <c r="F27" s="11" t="s">
        <v>35</v>
      </c>
      <c r="G27" s="10">
        <v>0</v>
      </c>
      <c r="H27" s="10">
        <v>0</v>
      </c>
      <c r="I27" s="8" t="e">
        <f t="shared" si="4"/>
        <v>#DIV/0!</v>
      </c>
    </row>
    <row r="28" spans="1:14" ht="16.5" thickBot="1" x14ac:dyDescent="0.3">
      <c r="E28" s="4"/>
      <c r="F28" s="15" t="s">
        <v>21</v>
      </c>
      <c r="G28" s="16">
        <f>SUM(G18:G27)</f>
        <v>18472</v>
      </c>
      <c r="H28" s="16">
        <f>SUM(H18:H27)</f>
        <v>1495</v>
      </c>
      <c r="I28" s="17">
        <f t="shared" si="4"/>
        <v>8.0933304460805544E-2</v>
      </c>
    </row>
    <row r="29" spans="1:14" ht="21" x14ac:dyDescent="0.25">
      <c r="A29" s="1" t="s">
        <v>39</v>
      </c>
      <c r="B29" s="21" t="s">
        <v>0</v>
      </c>
      <c r="C29" s="21" t="s">
        <v>1</v>
      </c>
      <c r="D29" s="22" t="s">
        <v>2</v>
      </c>
      <c r="E29" s="4"/>
    </row>
    <row r="30" spans="1:14" ht="21" x14ac:dyDescent="0.25">
      <c r="A30" s="23"/>
      <c r="B30" s="24"/>
      <c r="C30" s="25"/>
      <c r="D30" s="26"/>
      <c r="E30" s="4"/>
    </row>
    <row r="31" spans="1:14" ht="21.75" thickBot="1" x14ac:dyDescent="0.3">
      <c r="A31" s="27" t="s">
        <v>37</v>
      </c>
      <c r="B31" s="28">
        <f>(B22+G13+L6+B26+G28+L24)</f>
        <v>302343.99300000002</v>
      </c>
      <c r="C31" s="28">
        <f>(C22+C26+H28+H13+M6+M24)</f>
        <v>35977.003299999997</v>
      </c>
      <c r="D31" s="29">
        <f>(C31/B31)</f>
        <v>0.11899361036751273</v>
      </c>
      <c r="E31" s="4"/>
    </row>
  </sheetData>
  <conditionalFormatting sqref="C31:D31 C26:D27 H3:I13 H18:I28 M3:N6 C3:D22">
    <cfRule type="cellIs" dxfId="5" priority="5" operator="lessThan">
      <formula>0</formula>
    </cfRule>
    <cfRule type="cellIs" dxfId="4" priority="6" operator="greaterThan">
      <formula>0</formula>
    </cfRule>
  </conditionalFormatting>
  <conditionalFormatting sqref="M11:N23">
    <cfRule type="cellIs" dxfId="3" priority="3" operator="lessThan">
      <formula>0</formula>
    </cfRule>
    <cfRule type="cellIs" dxfId="2" priority="4" operator="greaterThan">
      <formula>0</formula>
    </cfRule>
  </conditionalFormatting>
  <conditionalFormatting sqref="M24:N24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2017-07-24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orozco</dc:creator>
  <cp:lastModifiedBy>Luis Matamoros Araya</cp:lastModifiedBy>
  <dcterms:created xsi:type="dcterms:W3CDTF">2017-07-25T13:15:07Z</dcterms:created>
  <dcterms:modified xsi:type="dcterms:W3CDTF">2017-08-07T15:06:57Z</dcterms:modified>
</cp:coreProperties>
</file>