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desktop\ReportGameStats\DesktopC\bin\Debug\"/>
    </mc:Choice>
  </mc:AlternateContent>
  <bookViews>
    <workbookView xWindow="0" yWindow="0" windowWidth="30600" windowHeight="6255"/>
  </bookViews>
  <sheets>
    <sheet name="2017-07-20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7" l="1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B31" i="7"/>
  <c r="M24" i="7"/>
  <c r="N24" i="7" s="1"/>
  <c r="N6" i="7"/>
  <c r="C31" i="7" l="1"/>
  <c r="D31" i="7" s="1"/>
</calcChain>
</file>

<file path=xl/sharedStrings.xml><?xml version="1.0" encoding="utf-8"?>
<sst xmlns="http://schemas.openxmlformats.org/spreadsheetml/2006/main" count="97" uniqueCount="54">
  <si>
    <t>Volume</t>
  </si>
  <si>
    <t>Win / Lose</t>
  </si>
  <si>
    <t>Hold</t>
  </si>
  <si>
    <t>SOCCER</t>
  </si>
  <si>
    <t>ARENA FOOTBALL</t>
  </si>
  <si>
    <t>ML</t>
  </si>
  <si>
    <t>SPREAD</t>
  </si>
  <si>
    <t>MLB TOTAL</t>
  </si>
  <si>
    <t>SOCCER TOTAL</t>
  </si>
  <si>
    <t>TOTAL</t>
  </si>
  <si>
    <t>SOCCER 1H ML</t>
  </si>
  <si>
    <t>AF TOTAL</t>
  </si>
  <si>
    <t>SOCCER 1H SPREAD</t>
  </si>
  <si>
    <t>SOCCER 1H TOTAL</t>
  </si>
  <si>
    <t>SOCCER 2H ML</t>
  </si>
  <si>
    <t>SOCCER 2H SPREAD</t>
  </si>
  <si>
    <t>CANADIAN FOOTBALL</t>
  </si>
  <si>
    <t>SOCCER 2H TOTAL</t>
  </si>
  <si>
    <t>WNBA</t>
  </si>
  <si>
    <t>WNBA TOTAL</t>
  </si>
  <si>
    <t>1Q TOT</t>
  </si>
  <si>
    <t>EXOTICS</t>
  </si>
  <si>
    <t>WNBA 2H ML</t>
  </si>
  <si>
    <t>CFL TOTAL</t>
  </si>
  <si>
    <t>WNBA 2H SPREAD</t>
  </si>
  <si>
    <t>MATCHUPS</t>
  </si>
  <si>
    <t>WNBA 2ND TOTAL</t>
  </si>
  <si>
    <t>TENNIS/MMA/BOXING/GOLF</t>
  </si>
  <si>
    <t>WNBA EXOTICS</t>
  </si>
  <si>
    <t>MATCHUPS TOTAL</t>
  </si>
  <si>
    <t>Total</t>
  </si>
  <si>
    <t>MLB</t>
  </si>
  <si>
    <t>JULY 30TH</t>
  </si>
  <si>
    <t xml:space="preserve">Straight Bet SOC  </t>
  </si>
  <si>
    <t xml:space="preserve">Straight Bet NBA  </t>
  </si>
  <si>
    <t xml:space="preserve">Straight Bet NFL  </t>
  </si>
  <si>
    <t>MAJOR LEAGUE BASEBALL ML</t>
  </si>
  <si>
    <t>MAJOR LEAGUE BASEBALL RL</t>
  </si>
  <si>
    <t>MAJOR LEAGUE BASEBALL Total</t>
  </si>
  <si>
    <t>MLB - 1ST HALVES (5 FULL INNINGS) ML</t>
  </si>
  <si>
    <t>MLB - 1ST HALVES (5 FULL INNINGS) RL</t>
  </si>
  <si>
    <t>MLB - 1ST HALVES (5 FULL INNINGS) Total</t>
  </si>
  <si>
    <t>MLB - 2HF (4 FULL INNINGS+EXTRA INNS)</t>
  </si>
  <si>
    <t>MLB - ALTERNATIVE RUN LINES RL</t>
  </si>
  <si>
    <t xml:space="preserve">SOCCtotal </t>
  </si>
  <si>
    <t>MLB - 2½ RUN LINES RL</t>
  </si>
  <si>
    <t xml:space="preserve">MLB - GAME PROPStotal </t>
  </si>
  <si>
    <t>MLB - LIVE WAGERING  ML</t>
  </si>
  <si>
    <t>MLB - LIVE WAGERING  RL</t>
  </si>
  <si>
    <t>MLB - LIVE WAGERING  Total</t>
  </si>
  <si>
    <t xml:space="preserve">MLB Exoticstotal </t>
  </si>
  <si>
    <t xml:space="preserve">MLB GRAND SALAMItotal </t>
  </si>
  <si>
    <t xml:space="preserve">MLB SERIES PRICEStotal </t>
  </si>
  <si>
    <t xml:space="preserve">JAPANESE BASEBALLtotal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</si>
</sst>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15" sqref="A15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32</v>
      </c>
      <c r="B1" s="2" t="s">
        <v>0</v>
      </c>
      <c r="C1" s="2" t="s">
        <v>1</v>
      </c>
      <c r="D1" s="3" t="s">
        <v>2</v>
      </c>
      <c r="E1" s="4"/>
      <c r="F1" s="1" t="s">
        <v>32</v>
      </c>
      <c r="G1" s="2" t="s">
        <v>0</v>
      </c>
      <c r="H1" s="2" t="s">
        <v>1</v>
      </c>
      <c r="I1" s="3" t="s">
        <v>2</v>
      </c>
      <c r="K1" s="1" t="s">
        <v>32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31</v>
      </c>
      <c r="B2" s="6"/>
      <c r="C2" s="6"/>
      <c r="D2" s="7"/>
      <c r="E2" s="4"/>
      <c r="F2" s="5" t="s">
        <v>3</v>
      </c>
      <c r="G2" s="6"/>
      <c r="H2" s="6"/>
      <c r="I2" s="8"/>
      <c r="K2" s="5" t="s">
        <v>4</v>
      </c>
      <c r="L2" s="6"/>
      <c r="M2" s="6"/>
      <c r="N2" s="7"/>
    </row>
    <row r="3" spans="1:14" x14ac:dyDescent="0.25">
      <c r="A3" s="9" t="s">
        <v>36</v>
      </c>
      <c r="B3" s="10">
        <v>61527</v>
      </c>
      <c r="C3" s="10">
        <v>-15720</v>
      </c>
      <c r="D3" s="8">
        <f t="shared" ref="D3:D22" si="0">(C3/B3)</f>
        <v>-0.25549758642547177</v>
      </c>
      <c r="E3" s="4"/>
      <c r="F3" s="11" t="s">
        <v>33</v>
      </c>
      <c r="G3" s="10">
        <v>1653</v>
      </c>
      <c r="H3" s="10">
        <v>546</v>
      </c>
      <c r="I3" s="8">
        <f>(H3/G3)</f>
        <v>0.33030852994555354</v>
      </c>
      <c r="K3" s="11" t="s">
        <v>5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37</v>
      </c>
      <c r="B4" s="10">
        <v>9416</v>
      </c>
      <c r="C4" s="10">
        <v>-1402</v>
      </c>
      <c r="D4" s="8">
        <f t="shared" si="0"/>
        <v>-0.14889549702633814</v>
      </c>
      <c r="E4" s="4"/>
      <c r="F4" s="11" t="s">
        <v>33</v>
      </c>
      <c r="G4" s="10">
        <v>7096</v>
      </c>
      <c r="H4" s="10">
        <v>1009</v>
      </c>
      <c r="I4" s="8">
        <f t="shared" ref="I4:I13" si="2">(H4/G4)</f>
        <v>0.14219278466741828</v>
      </c>
      <c r="K4" s="11" t="s">
        <v>6</v>
      </c>
      <c r="L4" s="10"/>
      <c r="M4" s="10"/>
      <c r="N4" s="8" t="e">
        <f t="shared" si="1"/>
        <v>#DIV/0!</v>
      </c>
    </row>
    <row r="5" spans="1:14" x14ac:dyDescent="0.25">
      <c r="A5" s="11" t="s">
        <v>38</v>
      </c>
      <c r="B5" s="10">
        <v>33587</v>
      </c>
      <c r="C5" s="10">
        <v>-6386</v>
      </c>
      <c r="D5" s="8">
        <f t="shared" si="0"/>
        <v>-0.1901330872063596</v>
      </c>
      <c r="E5" s="4"/>
      <c r="F5" s="11" t="s">
        <v>33</v>
      </c>
      <c r="G5" s="10">
        <v>8902</v>
      </c>
      <c r="H5" s="10">
        <v>-85</v>
      </c>
      <c r="I5" s="8">
        <f t="shared" si="2"/>
        <v>-9.5484160862727482E-3</v>
      </c>
      <c r="K5" s="11" t="s">
        <v>9</v>
      </c>
      <c r="L5" s="10"/>
      <c r="M5" s="10"/>
      <c r="N5" s="8" t="e">
        <f>(M5/L5)</f>
        <v>#DIV/0!</v>
      </c>
    </row>
    <row r="6" spans="1:14" x14ac:dyDescent="0.25">
      <c r="A6" s="13" t="s">
        <v>39</v>
      </c>
      <c r="B6" s="10">
        <v>11347</v>
      </c>
      <c r="C6" s="10">
        <v>7659</v>
      </c>
      <c r="D6" s="8">
        <f t="shared" si="0"/>
        <v>0.6749801709703005</v>
      </c>
      <c r="E6" s="4"/>
      <c r="F6" s="13" t="s">
        <v>10</v>
      </c>
      <c r="G6" s="10"/>
      <c r="H6" s="10"/>
      <c r="I6" s="8" t="e">
        <f t="shared" si="2"/>
        <v>#DIV/0!</v>
      </c>
      <c r="K6" s="19" t="s">
        <v>11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40</v>
      </c>
      <c r="B7" s="10">
        <v>7786</v>
      </c>
      <c r="C7" s="10">
        <v>-7786</v>
      </c>
      <c r="D7" s="8">
        <f t="shared" si="0"/>
        <v>-1</v>
      </c>
      <c r="E7" s="4"/>
      <c r="F7" s="13" t="s">
        <v>12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41</v>
      </c>
      <c r="B8" s="10">
        <v>7463</v>
      </c>
      <c r="C8" s="10">
        <v>-1557</v>
      </c>
      <c r="D8" s="8">
        <f t="shared" si="0"/>
        <v>-0.20862923757202198</v>
      </c>
      <c r="E8" s="4"/>
      <c r="F8" s="13" t="s">
        <v>13</v>
      </c>
      <c r="G8" s="10"/>
      <c r="H8" s="10"/>
      <c r="I8" s="8" t="e">
        <f t="shared" si="2"/>
        <v>#DIV/0!</v>
      </c>
    </row>
    <row r="9" spans="1:14" x14ac:dyDescent="0.25">
      <c r="A9" s="13" t="s">
        <v>42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14</v>
      </c>
      <c r="G9" s="10"/>
      <c r="H9" s="10"/>
      <c r="I9" s="8" t="e">
        <f t="shared" si="2"/>
        <v>#DIV/0!</v>
      </c>
      <c r="K9" s="1" t="s">
        <v>32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42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15</v>
      </c>
      <c r="G10" s="10"/>
      <c r="H10" s="10"/>
      <c r="I10" s="8" t="e">
        <f t="shared" si="2"/>
        <v>#DIV/0!</v>
      </c>
      <c r="K10" s="5" t="s">
        <v>16</v>
      </c>
      <c r="L10" s="6"/>
      <c r="M10" s="6"/>
      <c r="N10" s="7"/>
    </row>
    <row r="11" spans="1:14" x14ac:dyDescent="0.25">
      <c r="A11" s="13" t="s">
        <v>42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17</v>
      </c>
      <c r="G11" s="10"/>
      <c r="H11" s="10"/>
      <c r="I11" s="8" t="e">
        <f t="shared" si="2"/>
        <v>#DIV/0!</v>
      </c>
      <c r="K11" s="11" t="s">
        <v>35</v>
      </c>
      <c r="L11" s="10">
        <v>9323</v>
      </c>
      <c r="M11" s="10">
        <v>5750</v>
      </c>
      <c r="N11" s="8">
        <f t="shared" ref="N11:N23" si="3">(M11/L11)</f>
        <v>0.61675426364903996</v>
      </c>
    </row>
    <row r="12" spans="1:14" x14ac:dyDescent="0.25">
      <c r="A12" s="13" t="s">
        <v>43</v>
      </c>
      <c r="B12" s="10">
        <v>170</v>
      </c>
      <c r="C12" s="10">
        <v>-37</v>
      </c>
      <c r="D12" s="8">
        <f t="shared" si="0"/>
        <v>-0.21764705882352942</v>
      </c>
      <c r="E12" s="4"/>
      <c r="F12" s="11" t="s">
        <v>44</v>
      </c>
      <c r="G12" s="10">
        <v>0</v>
      </c>
      <c r="H12" s="14">
        <v>0</v>
      </c>
      <c r="I12" s="8" t="e">
        <f t="shared" si="2"/>
        <v>#DIV/0!</v>
      </c>
      <c r="K12" s="11" t="s">
        <v>35</v>
      </c>
      <c r="L12" s="10">
        <v>360</v>
      </c>
      <c r="M12" s="10">
        <v>325</v>
      </c>
      <c r="N12" s="8">
        <f t="shared" si="3"/>
        <v>0.90277777777777779</v>
      </c>
    </row>
    <row r="13" spans="1:14" ht="16.5" thickBot="1" x14ac:dyDescent="0.3">
      <c r="A13" s="13" t="s">
        <v>45</v>
      </c>
      <c r="B13" s="10">
        <v>222</v>
      </c>
      <c r="C13" s="10">
        <v>178</v>
      </c>
      <c r="D13" s="8">
        <f t="shared" si="0"/>
        <v>0.80180180180180183</v>
      </c>
      <c r="E13" s="4"/>
      <c r="F13" s="15" t="s">
        <v>8</v>
      </c>
      <c r="G13" s="16">
        <f>SUM(G3:G12)</f>
        <v>17651</v>
      </c>
      <c r="H13" s="16">
        <f>SUM(H3:H12)</f>
        <v>1470</v>
      </c>
      <c r="I13" s="17">
        <f t="shared" si="2"/>
        <v>8.3281400487224516E-2</v>
      </c>
      <c r="K13" s="11" t="s">
        <v>35</v>
      </c>
      <c r="L13" s="10">
        <v>3326</v>
      </c>
      <c r="M13" s="10">
        <v>1370</v>
      </c>
      <c r="N13" s="8">
        <f t="shared" si="3"/>
        <v>0.41190619362597714</v>
      </c>
    </row>
    <row r="14" spans="1:14" x14ac:dyDescent="0.25">
      <c r="A14" s="13" t="s">
        <v>46</v>
      </c>
      <c r="B14" s="10">
        <v>3362</v>
      </c>
      <c r="C14" s="10">
        <v>-2147</v>
      </c>
      <c r="D14" s="8">
        <f t="shared" si="0"/>
        <v>-0.63860797144556813</v>
      </c>
      <c r="E14" s="4"/>
      <c r="F14" s="4"/>
      <c r="G14" s="4"/>
      <c r="H14" s="4"/>
      <c r="I14" s="4"/>
      <c r="K14" s="11" t="s">
        <v>35</v>
      </c>
      <c r="L14" s="10">
        <v>870</v>
      </c>
      <c r="M14" s="10">
        <v>-870</v>
      </c>
      <c r="N14" s="8">
        <f t="shared" si="3"/>
        <v>-1</v>
      </c>
    </row>
    <row r="15" spans="1:14" ht="15.75" thickBot="1" x14ac:dyDescent="0.3">
      <c r="A15" s="13" t="s">
        <v>47</v>
      </c>
      <c r="B15" s="10">
        <v>4155</v>
      </c>
      <c r="C15" s="10">
        <v>254</v>
      </c>
      <c r="D15" s="8">
        <f t="shared" si="0"/>
        <v>6.1131167268351383E-2</v>
      </c>
      <c r="E15" s="4"/>
      <c r="K15" s="11" t="s">
        <v>35</v>
      </c>
      <c r="L15" s="10">
        <v>1315</v>
      </c>
      <c r="M15" s="10">
        <v>140</v>
      </c>
      <c r="N15" s="8">
        <f t="shared" si="3"/>
        <v>0.10646387832699619</v>
      </c>
    </row>
    <row r="16" spans="1:14" x14ac:dyDescent="0.25">
      <c r="A16" s="13" t="s">
        <v>48</v>
      </c>
      <c r="B16" s="10">
        <v>3126</v>
      </c>
      <c r="C16" s="10">
        <v>419</v>
      </c>
      <c r="D16" s="8">
        <f t="shared" si="0"/>
        <v>0.13403710812539987</v>
      </c>
      <c r="E16" s="4"/>
      <c r="F16" s="1" t="s">
        <v>32</v>
      </c>
      <c r="G16" s="2" t="s">
        <v>0</v>
      </c>
      <c r="H16" s="2" t="s">
        <v>1</v>
      </c>
      <c r="I16" s="3" t="s">
        <v>2</v>
      </c>
      <c r="K16" s="11" t="s">
        <v>35</v>
      </c>
      <c r="L16" s="10">
        <v>763</v>
      </c>
      <c r="M16" s="10">
        <v>-147</v>
      </c>
      <c r="N16" s="8">
        <f t="shared" si="3"/>
        <v>-0.19266055045871561</v>
      </c>
    </row>
    <row r="17" spans="1:14" x14ac:dyDescent="0.25">
      <c r="A17" s="13" t="s">
        <v>49</v>
      </c>
      <c r="B17" s="10">
        <v>5236</v>
      </c>
      <c r="C17" s="10">
        <v>-541</v>
      </c>
      <c r="D17" s="8">
        <f t="shared" si="0"/>
        <v>-0.1033231474407945</v>
      </c>
      <c r="E17" s="4"/>
      <c r="F17" s="5" t="s">
        <v>18</v>
      </c>
      <c r="G17" s="6"/>
      <c r="H17" s="6"/>
      <c r="I17" s="7"/>
      <c r="K17" s="11" t="s">
        <v>35</v>
      </c>
      <c r="L17" s="10">
        <v>6561</v>
      </c>
      <c r="M17" s="10">
        <v>-4150</v>
      </c>
      <c r="N17" s="8">
        <f t="shared" si="3"/>
        <v>-0.63252552964487119</v>
      </c>
    </row>
    <row r="18" spans="1:14" x14ac:dyDescent="0.25">
      <c r="A18" s="11" t="s">
        <v>50</v>
      </c>
      <c r="B18" s="10">
        <v>7870.4939999999997</v>
      </c>
      <c r="C18" s="10">
        <v>-4840.4960000000001</v>
      </c>
      <c r="D18" s="8">
        <f t="shared" si="0"/>
        <v>-0.61501806621032939</v>
      </c>
      <c r="E18" s="4"/>
      <c r="F18" s="11" t="s">
        <v>34</v>
      </c>
      <c r="G18" s="10">
        <v>560</v>
      </c>
      <c r="H18" s="10">
        <v>-560</v>
      </c>
      <c r="I18" s="8">
        <f t="shared" ref="I18:I28" si="4">(H18/G18)</f>
        <v>-1</v>
      </c>
      <c r="K18" s="11" t="s">
        <v>35</v>
      </c>
      <c r="L18" s="10">
        <v>6229</v>
      </c>
      <c r="M18" s="10">
        <v>-4865</v>
      </c>
      <c r="N18" s="8">
        <f t="shared" si="3"/>
        <v>-0.78102424145127625</v>
      </c>
    </row>
    <row r="19" spans="1:14" x14ac:dyDescent="0.25">
      <c r="A19" s="11" t="s">
        <v>51</v>
      </c>
      <c r="B19" s="10">
        <v>0</v>
      </c>
      <c r="C19" s="10">
        <v>0</v>
      </c>
      <c r="D19" s="8" t="e">
        <f t="shared" si="0"/>
        <v>#DIV/0!</v>
      </c>
      <c r="E19" s="4"/>
      <c r="F19" s="11" t="s">
        <v>34</v>
      </c>
      <c r="G19" s="10">
        <v>524</v>
      </c>
      <c r="H19" s="10">
        <v>88</v>
      </c>
      <c r="I19" s="8">
        <f t="shared" si="4"/>
        <v>0.16793893129770993</v>
      </c>
      <c r="K19" s="11" t="s">
        <v>35</v>
      </c>
      <c r="L19" s="10">
        <v>706</v>
      </c>
      <c r="M19" s="10">
        <v>-564</v>
      </c>
      <c r="N19" s="8">
        <f t="shared" si="3"/>
        <v>-0.79886685552407932</v>
      </c>
    </row>
    <row r="20" spans="1:14" x14ac:dyDescent="0.25">
      <c r="A20" s="11" t="s">
        <v>52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34</v>
      </c>
      <c r="G20" s="10">
        <v>791</v>
      </c>
      <c r="H20" s="10">
        <v>-140</v>
      </c>
      <c r="I20" s="8">
        <f>(H20/G20)</f>
        <v>-0.17699115044247787</v>
      </c>
      <c r="K20" s="11" t="s">
        <v>35</v>
      </c>
      <c r="L20" s="10">
        <v>230</v>
      </c>
      <c r="M20" s="10">
        <v>209</v>
      </c>
      <c r="N20" s="8">
        <f t="shared" si="3"/>
        <v>0.90869565217391302</v>
      </c>
    </row>
    <row r="21" spans="1:14" x14ac:dyDescent="0.25">
      <c r="A21" s="18" t="s">
        <v>53</v>
      </c>
      <c r="B21" s="10">
        <v>448</v>
      </c>
      <c r="C21" s="10">
        <v>-127</v>
      </c>
      <c r="D21" s="8">
        <f t="shared" si="0"/>
        <v>-0.28348214285714285</v>
      </c>
      <c r="E21" s="4"/>
      <c r="F21" s="13" t="s">
        <v>34</v>
      </c>
      <c r="G21" s="10">
        <v>984</v>
      </c>
      <c r="H21" s="10">
        <v>-536</v>
      </c>
      <c r="I21" s="8">
        <f>(H21/G21)</f>
        <v>-0.54471544715447151</v>
      </c>
      <c r="K21" s="11" t="s">
        <v>35</v>
      </c>
      <c r="L21" s="10">
        <v>306</v>
      </c>
      <c r="M21" s="10">
        <v>-306</v>
      </c>
      <c r="N21" s="8">
        <f t="shared" si="3"/>
        <v>-1</v>
      </c>
    </row>
    <row r="22" spans="1:14" ht="16.5" thickBot="1" x14ac:dyDescent="0.3">
      <c r="A22" s="15" t="s">
        <v>7</v>
      </c>
      <c r="B22" s="16">
        <f>SUM(B3:B21)</f>
        <v>155715.49400000001</v>
      </c>
      <c r="C22" s="16">
        <f>SUM(C3:C21)</f>
        <v>-32033.495999999999</v>
      </c>
      <c r="D22" s="8">
        <f t="shared" si="0"/>
        <v>-0.20571810278558406</v>
      </c>
      <c r="E22" s="4"/>
      <c r="F22" s="13" t="s">
        <v>34</v>
      </c>
      <c r="G22" s="10">
        <v>1598</v>
      </c>
      <c r="H22" s="10">
        <v>610</v>
      </c>
      <c r="I22" s="8">
        <f t="shared" si="4"/>
        <v>0.38172715894868586</v>
      </c>
      <c r="K22" s="11" t="s">
        <v>20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34</v>
      </c>
      <c r="G23" s="10">
        <v>1240</v>
      </c>
      <c r="H23" s="10">
        <v>-553</v>
      </c>
      <c r="I23" s="8">
        <f t="shared" si="4"/>
        <v>-0.44596774193548389</v>
      </c>
      <c r="K23" s="11" t="s">
        <v>21</v>
      </c>
      <c r="L23" s="10">
        <v>0</v>
      </c>
      <c r="M23" s="10">
        <v>0</v>
      </c>
      <c r="N23" s="8" t="e">
        <f t="shared" si="3"/>
        <v>#DIV/0!</v>
      </c>
    </row>
    <row r="24" spans="1:14" x14ac:dyDescent="0.25">
      <c r="A24" s="1" t="s">
        <v>32</v>
      </c>
      <c r="B24" s="2" t="s">
        <v>0</v>
      </c>
      <c r="C24" s="2" t="s">
        <v>1</v>
      </c>
      <c r="D24" s="3" t="s">
        <v>2</v>
      </c>
      <c r="E24" s="4"/>
      <c r="F24" s="13" t="s">
        <v>22</v>
      </c>
      <c r="G24" s="10">
        <v>900</v>
      </c>
      <c r="H24" s="10">
        <v>-535</v>
      </c>
      <c r="I24" s="8">
        <f t="shared" si="4"/>
        <v>-0.59444444444444444</v>
      </c>
      <c r="K24" s="19" t="s">
        <v>23</v>
      </c>
      <c r="L24" s="10">
        <f>SUM(L11:L23)</f>
        <v>29989</v>
      </c>
      <c r="M24" s="10">
        <f>SUM(M11:M23)</f>
        <v>-3108</v>
      </c>
      <c r="N24" s="8">
        <f>(M24/L24)</f>
        <v>-0.10363800060022008</v>
      </c>
    </row>
    <row r="25" spans="1:14" x14ac:dyDescent="0.25">
      <c r="A25" s="20" t="s">
        <v>25</v>
      </c>
      <c r="B25" s="6"/>
      <c r="C25" s="6"/>
      <c r="D25" s="7"/>
      <c r="E25" s="4"/>
      <c r="F25" s="13" t="s">
        <v>24</v>
      </c>
      <c r="G25" s="10">
        <v>1438</v>
      </c>
      <c r="H25" s="10">
        <v>-608</v>
      </c>
      <c r="I25" s="8">
        <f t="shared" si="4"/>
        <v>-0.42280945757997218</v>
      </c>
    </row>
    <row r="26" spans="1:14" x14ac:dyDescent="0.25">
      <c r="A26" s="11" t="s">
        <v>27</v>
      </c>
      <c r="B26" s="10">
        <v>19730</v>
      </c>
      <c r="C26" s="10">
        <v>8558</v>
      </c>
      <c r="D26" s="8">
        <f>(C26/B26)</f>
        <v>0.43375570197668523</v>
      </c>
      <c r="E26" s="4"/>
      <c r="F26" s="13" t="s">
        <v>26</v>
      </c>
      <c r="G26" s="10">
        <v>1379</v>
      </c>
      <c r="H26" s="10">
        <v>313</v>
      </c>
      <c r="I26" s="8">
        <f t="shared" si="4"/>
        <v>0.22697606961566352</v>
      </c>
    </row>
    <row r="27" spans="1:14" ht="16.5" thickBot="1" x14ac:dyDescent="0.3">
      <c r="A27" s="15" t="s">
        <v>29</v>
      </c>
      <c r="B27" s="16">
        <f>SUM(B26)</f>
        <v>19730</v>
      </c>
      <c r="C27" s="16">
        <f>SUM(C26)</f>
        <v>8558</v>
      </c>
      <c r="D27" s="8">
        <f>(C27/B27)</f>
        <v>0.43375570197668523</v>
      </c>
      <c r="E27" s="4"/>
      <c r="F27" s="11" t="s">
        <v>28</v>
      </c>
      <c r="G27" s="10">
        <v>800</v>
      </c>
      <c r="H27" s="10">
        <v>-142</v>
      </c>
      <c r="I27" s="8">
        <f t="shared" si="4"/>
        <v>-0.17749999999999999</v>
      </c>
    </row>
    <row r="28" spans="1:14" ht="16.5" thickBot="1" x14ac:dyDescent="0.3">
      <c r="E28" s="4"/>
      <c r="F28" s="15" t="s">
        <v>19</v>
      </c>
      <c r="G28" s="16">
        <f>SUM(G18:G27)</f>
        <v>10214</v>
      </c>
      <c r="H28" s="16">
        <f>SUM(H18:H27)</f>
        <v>-2063</v>
      </c>
      <c r="I28" s="17">
        <f t="shared" si="4"/>
        <v>-0.20197767769727826</v>
      </c>
    </row>
    <row r="29" spans="1:14" ht="21" x14ac:dyDescent="0.25">
      <c r="A29" s="1" t="s">
        <v>32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30</v>
      </c>
      <c r="B31" s="28">
        <f>(B22+G13+L6+B26+G28+L24)</f>
        <v>233299.49400000001</v>
      </c>
      <c r="C31" s="28">
        <f>(C22+C26+H28+H13+M6+M24)</f>
        <v>-27176.495999999999</v>
      </c>
      <c r="D31" s="29">
        <f>(C31/B31)</f>
        <v>-0.11648759083892397</v>
      </c>
      <c r="E31" s="4"/>
    </row>
  </sheetData>
  <conditionalFormatting sqref="C31:D31 C26:D27 H3:I13 H18:I28 M3:N6 C3:D2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11:N2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24:N2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2017-08-04T20:25:37Z</dcterms:modified>
</cp:coreProperties>
</file>