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gui/Documents/amps_microbiome/08_other_files/"/>
    </mc:Choice>
  </mc:AlternateContent>
  <xr:revisionPtr revIDLastSave="0" documentId="13_ncr:1_{B0237C91-8491-9B44-845D-160B4CB39FC8}" xr6:coauthVersionLast="47" xr6:coauthVersionMax="47" xr10:uidLastSave="{00000000-0000-0000-0000-000000000000}"/>
  <bookViews>
    <workbookView xWindow="-9600" yWindow="500" windowWidth="38400" windowHeight="17500" activeTab="10" xr2:uid="{9D1A98CB-DC08-EA42-B350-3CAE810190DF}"/>
  </bookViews>
  <sheets>
    <sheet name="readcounts" sheetId="2" r:id="rId1"/>
    <sheet name="amp_prediction" sheetId="1" r:id="rId2"/>
    <sheet name="blastn_kraken2_megan" sheetId="7" r:id="rId3"/>
    <sheet name="Sheet3" sheetId="13" r:id="rId4"/>
    <sheet name="deseq2" sheetId="3" r:id="rId5"/>
    <sheet name="amps_overexpressed_info" sheetId="4" r:id="rId6"/>
    <sheet name="amps_allsamples_info" sheetId="5" r:id="rId7"/>
    <sheet name="workbench_blastn" sheetId="9" r:id="rId8"/>
    <sheet name="tmp" sheetId="10" r:id="rId9"/>
    <sheet name="Sheet1" sheetId="11" r:id="rId10"/>
    <sheet name="Sheet2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13" i="2"/>
  <c r="H31" i="2"/>
  <c r="H179" i="2"/>
  <c r="H80" i="2"/>
  <c r="H173" i="2"/>
  <c r="H90" i="2"/>
  <c r="H103" i="2"/>
  <c r="H96" i="2"/>
  <c r="H174" i="2"/>
  <c r="H88" i="2"/>
  <c r="H77" i="2"/>
  <c r="H45" i="2"/>
  <c r="H146" i="2"/>
  <c r="H97" i="2"/>
  <c r="H187" i="2"/>
  <c r="H165" i="2"/>
  <c r="H30" i="2"/>
  <c r="H25" i="2"/>
  <c r="H113" i="2"/>
  <c r="H37" i="2"/>
  <c r="H166" i="2"/>
  <c r="H175" i="2"/>
  <c r="H91" i="2"/>
  <c r="H33" i="2"/>
  <c r="H19" i="2"/>
  <c r="H116" i="2"/>
  <c r="H111" i="2"/>
  <c r="H114" i="2"/>
  <c r="H26" i="2"/>
  <c r="H180" i="2"/>
  <c r="H92" i="2"/>
  <c r="H167" i="2"/>
  <c r="H192" i="2"/>
  <c r="H11" i="2"/>
  <c r="H36" i="2"/>
  <c r="H23" i="2"/>
  <c r="H83" i="2"/>
  <c r="H94" i="2"/>
  <c r="H108" i="2"/>
  <c r="H20" i="2"/>
  <c r="H124" i="2"/>
  <c r="H188" i="2"/>
  <c r="H153" i="2"/>
  <c r="H41" i="2"/>
  <c r="H156" i="2"/>
  <c r="H4" i="2"/>
  <c r="H46" i="2"/>
  <c r="H98" i="2"/>
  <c r="H22" i="2"/>
  <c r="H5" i="2"/>
  <c r="H131" i="2"/>
  <c r="H154" i="2"/>
  <c r="H16" i="2"/>
  <c r="H68" i="2"/>
  <c r="H17" i="2"/>
  <c r="H14" i="2"/>
  <c r="H43" i="2"/>
  <c r="H75" i="2"/>
  <c r="H109" i="2"/>
  <c r="H189" i="2"/>
  <c r="H157" i="2"/>
  <c r="H51" i="2"/>
  <c r="H47" i="2"/>
  <c r="H181" i="2"/>
  <c r="H79" i="2"/>
  <c r="H29" i="2"/>
  <c r="H59" i="2"/>
  <c r="H119" i="2"/>
  <c r="H18" i="2"/>
  <c r="H141" i="2"/>
  <c r="H158" i="2"/>
  <c r="H132" i="2"/>
  <c r="H133" i="2"/>
  <c r="H110" i="2"/>
  <c r="H104" i="2"/>
  <c r="H127" i="2"/>
  <c r="H130" i="2"/>
  <c r="H176" i="2"/>
  <c r="H42" i="2"/>
  <c r="H85" i="2"/>
  <c r="H177" i="2"/>
  <c r="H115" i="2"/>
  <c r="H134" i="2"/>
  <c r="H72" i="2"/>
  <c r="H182" i="2"/>
  <c r="H125" i="2"/>
  <c r="H168" i="2"/>
  <c r="H159" i="2"/>
  <c r="H24" i="2"/>
  <c r="H63" i="2"/>
  <c r="H128" i="2"/>
  <c r="H44" i="2"/>
  <c r="H142" i="2"/>
  <c r="H32" i="2"/>
  <c r="H60" i="2"/>
  <c r="H147" i="2"/>
  <c r="H148" i="2"/>
  <c r="H27" i="2"/>
  <c r="H38" i="2"/>
  <c r="H15" i="2"/>
  <c r="H71" i="2"/>
  <c r="H135" i="2"/>
  <c r="H149" i="2"/>
  <c r="H61" i="2"/>
  <c r="H82" i="2"/>
  <c r="H95" i="2"/>
  <c r="H9" i="2"/>
  <c r="H150" i="2"/>
  <c r="H151" i="2"/>
  <c r="H183" i="2"/>
  <c r="H160" i="2"/>
  <c r="H169" i="2"/>
  <c r="H6" i="2"/>
  <c r="H161" i="2"/>
  <c r="H54" i="2"/>
  <c r="H105" i="2"/>
  <c r="H126" i="2"/>
  <c r="H55" i="2"/>
  <c r="H93" i="2"/>
  <c r="H136" i="2"/>
  <c r="H117" i="2"/>
  <c r="H53" i="2"/>
  <c r="H162" i="2"/>
  <c r="H99" i="2"/>
  <c r="H137" i="2"/>
  <c r="H65" i="2"/>
  <c r="H152" i="2"/>
  <c r="H155" i="2"/>
  <c r="H184" i="2"/>
  <c r="H193" i="2"/>
  <c r="H106" i="2"/>
  <c r="H100" i="2"/>
  <c r="H190" i="2"/>
  <c r="H138" i="2"/>
  <c r="H58" i="2"/>
  <c r="H191" i="2"/>
  <c r="H120" i="2"/>
  <c r="H101" i="2"/>
  <c r="H35" i="2"/>
  <c r="H194" i="2"/>
  <c r="H84" i="2"/>
  <c r="H10" i="2"/>
  <c r="H8" i="2"/>
  <c r="H143" i="2"/>
  <c r="H139" i="2"/>
  <c r="H185" i="2"/>
  <c r="H107" i="2"/>
  <c r="H74" i="2"/>
  <c r="H163" i="2"/>
  <c r="H144" i="2"/>
  <c r="H62" i="2"/>
  <c r="H7" i="2"/>
  <c r="H170" i="2"/>
  <c r="H171" i="2"/>
  <c r="H86" i="2"/>
  <c r="H48" i="2"/>
  <c r="H140" i="2"/>
  <c r="H121" i="2"/>
  <c r="H52" i="2"/>
  <c r="H186" i="2"/>
  <c r="H112" i="2"/>
  <c r="H34" i="2"/>
  <c r="H67" i="2"/>
  <c r="H122" i="2"/>
  <c r="H73" i="2"/>
  <c r="H172" i="2"/>
  <c r="H118" i="2"/>
  <c r="H87" i="2"/>
  <c r="H89" i="2"/>
  <c r="H76" i="2"/>
  <c r="H39" i="2"/>
  <c r="H50" i="2"/>
  <c r="H129" i="2"/>
  <c r="H70" i="2"/>
  <c r="H66" i="2"/>
  <c r="H40" i="2"/>
  <c r="H102" i="2"/>
  <c r="H64" i="2"/>
  <c r="H145" i="2"/>
  <c r="H21" i="2"/>
  <c r="H81" i="2"/>
  <c r="H28" i="2"/>
  <c r="H164" i="2"/>
  <c r="H123" i="2"/>
  <c r="H178" i="2"/>
  <c r="H57" i="2"/>
  <c r="H12" i="2"/>
  <c r="H56" i="2"/>
  <c r="H78" i="2"/>
  <c r="H49" i="2"/>
  <c r="H3" i="2"/>
  <c r="H69" i="2"/>
  <c r="I10" i="7"/>
  <c r="I3" i="7"/>
  <c r="I4" i="7"/>
  <c r="I5" i="7"/>
  <c r="I6" i="7"/>
  <c r="I7" i="7"/>
  <c r="I8" i="7"/>
  <c r="I9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" i="7"/>
  <c r="H17" i="7"/>
  <c r="P20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8" i="7"/>
  <c r="H19" i="7"/>
  <c r="H20" i="7"/>
  <c r="H21" i="7"/>
  <c r="H22" i="7"/>
  <c r="H23" i="7"/>
  <c r="H24" i="7"/>
  <c r="H25" i="7"/>
  <c r="H26" i="7"/>
  <c r="H27" i="7"/>
  <c r="H28" i="7"/>
  <c r="H2" i="7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DV11" i="11"/>
  <c r="DW11" i="11"/>
  <c r="DX11" i="11"/>
  <c r="DY11" i="11"/>
  <c r="DZ11" i="11"/>
  <c r="EA11" i="11"/>
  <c r="EB11" i="11"/>
  <c r="EC11" i="11"/>
  <c r="ED11" i="11"/>
  <c r="EE11" i="11"/>
  <c r="EF11" i="11"/>
  <c r="EG11" i="11"/>
  <c r="EH11" i="11"/>
  <c r="EI11" i="11"/>
  <c r="EJ11" i="11"/>
  <c r="EK11" i="11"/>
  <c r="EL11" i="11"/>
  <c r="EM11" i="11"/>
  <c r="EN11" i="11"/>
  <c r="EO11" i="11"/>
  <c r="EP11" i="11"/>
  <c r="EQ11" i="11"/>
  <c r="ER11" i="11"/>
  <c r="ES11" i="11"/>
  <c r="ET11" i="11"/>
  <c r="EU11" i="11"/>
  <c r="EV11" i="11"/>
  <c r="EW11" i="11"/>
  <c r="EX11" i="11"/>
  <c r="EY11" i="11"/>
  <c r="EZ11" i="11"/>
  <c r="FA11" i="11"/>
  <c r="FB11" i="11"/>
  <c r="FC11" i="11"/>
  <c r="FD11" i="11"/>
  <c r="FE11" i="11"/>
  <c r="FF11" i="11"/>
  <c r="FG11" i="11"/>
  <c r="FH11" i="11"/>
  <c r="FI11" i="11"/>
  <c r="FJ11" i="11"/>
  <c r="FK11" i="11"/>
  <c r="FL11" i="11"/>
  <c r="FM11" i="11"/>
  <c r="FN11" i="11"/>
  <c r="FO11" i="11"/>
  <c r="FP11" i="11"/>
  <c r="FQ11" i="11"/>
  <c r="FR11" i="11"/>
  <c r="FS11" i="11"/>
  <c r="FT11" i="11"/>
  <c r="FU11" i="11"/>
  <c r="FV11" i="11"/>
  <c r="FW11" i="11"/>
  <c r="FX11" i="11"/>
  <c r="FY11" i="11"/>
  <c r="FZ11" i="11"/>
  <c r="GA11" i="11"/>
  <c r="GB11" i="11"/>
  <c r="GC11" i="11"/>
  <c r="GD11" i="11"/>
  <c r="GE11" i="11"/>
  <c r="GF11" i="11"/>
  <c r="GG11" i="11"/>
  <c r="GH11" i="11"/>
  <c r="GI11" i="11"/>
  <c r="GJ11" i="11"/>
  <c r="GK11" i="11"/>
  <c r="GL11" i="11"/>
  <c r="GM11" i="11"/>
  <c r="GN11" i="11"/>
  <c r="GO11" i="11"/>
  <c r="GP11" i="11"/>
  <c r="GQ11" i="11"/>
  <c r="GR11" i="11"/>
  <c r="GS11" i="11"/>
  <c r="GT11" i="11"/>
  <c r="GU11" i="11"/>
  <c r="GV11" i="11"/>
  <c r="GW11" i="11"/>
  <c r="GX11" i="11"/>
  <c r="GY11" i="11"/>
  <c r="GZ11" i="11"/>
  <c r="HA11" i="11"/>
  <c r="HB11" i="11"/>
  <c r="HC11" i="11"/>
  <c r="HD11" i="11"/>
  <c r="HE11" i="11"/>
  <c r="HF11" i="11"/>
  <c r="HG11" i="11"/>
  <c r="HH11" i="11"/>
  <c r="HI11" i="11"/>
  <c r="HJ11" i="11"/>
  <c r="HK11" i="11"/>
  <c r="HL11" i="11"/>
  <c r="HM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DV12" i="11"/>
  <c r="DW12" i="11"/>
  <c r="DX12" i="11"/>
  <c r="DY12" i="11"/>
  <c r="DZ12" i="11"/>
  <c r="EA12" i="11"/>
  <c r="EB12" i="11"/>
  <c r="EC12" i="11"/>
  <c r="ED12" i="11"/>
  <c r="EE12" i="11"/>
  <c r="EF12" i="11"/>
  <c r="EG12" i="11"/>
  <c r="EH12" i="11"/>
  <c r="EI12" i="11"/>
  <c r="EJ12" i="11"/>
  <c r="EK12" i="11"/>
  <c r="EL12" i="11"/>
  <c r="EM12" i="11"/>
  <c r="EN12" i="11"/>
  <c r="EO12" i="11"/>
  <c r="EP12" i="11"/>
  <c r="EQ12" i="11"/>
  <c r="ER12" i="11"/>
  <c r="ES12" i="11"/>
  <c r="ET12" i="11"/>
  <c r="EU12" i="11"/>
  <c r="EV12" i="11"/>
  <c r="EW12" i="11"/>
  <c r="EX12" i="11"/>
  <c r="EY12" i="11"/>
  <c r="EZ12" i="11"/>
  <c r="FA12" i="11"/>
  <c r="FB12" i="11"/>
  <c r="FC12" i="11"/>
  <c r="FD12" i="11"/>
  <c r="FE12" i="11"/>
  <c r="FF12" i="11"/>
  <c r="FG12" i="11"/>
  <c r="FH12" i="11"/>
  <c r="FI12" i="11"/>
  <c r="FJ12" i="11"/>
  <c r="FK12" i="11"/>
  <c r="FL12" i="11"/>
  <c r="FM12" i="11"/>
  <c r="FN12" i="11"/>
  <c r="FO12" i="11"/>
  <c r="FP12" i="11"/>
  <c r="FQ12" i="11"/>
  <c r="FR12" i="11"/>
  <c r="FS12" i="11"/>
  <c r="FT12" i="11"/>
  <c r="FU12" i="11"/>
  <c r="FV12" i="11"/>
  <c r="FW12" i="11"/>
  <c r="FX12" i="11"/>
  <c r="FY12" i="11"/>
  <c r="FZ12" i="11"/>
  <c r="GA12" i="11"/>
  <c r="GB12" i="11"/>
  <c r="GC12" i="11"/>
  <c r="GD12" i="11"/>
  <c r="GE12" i="11"/>
  <c r="GF12" i="11"/>
  <c r="GG12" i="11"/>
  <c r="GH12" i="11"/>
  <c r="GI12" i="11"/>
  <c r="GJ12" i="11"/>
  <c r="GK12" i="11"/>
  <c r="GL12" i="11"/>
  <c r="GM12" i="11"/>
  <c r="GN12" i="11"/>
  <c r="GO12" i="11"/>
  <c r="GP12" i="11"/>
  <c r="GQ12" i="11"/>
  <c r="GR12" i="11"/>
  <c r="GS12" i="11"/>
  <c r="GT12" i="11"/>
  <c r="GU12" i="11"/>
  <c r="GV12" i="11"/>
  <c r="GW12" i="11"/>
  <c r="GX12" i="11"/>
  <c r="GY12" i="11"/>
  <c r="GZ12" i="11"/>
  <c r="HA12" i="11"/>
  <c r="HB12" i="11"/>
  <c r="HC12" i="11"/>
  <c r="HD12" i="11"/>
  <c r="HE12" i="11"/>
  <c r="HF12" i="11"/>
  <c r="HG12" i="11"/>
  <c r="HH12" i="11"/>
  <c r="HI12" i="11"/>
  <c r="HJ12" i="11"/>
  <c r="HK12" i="11"/>
  <c r="HL12" i="11"/>
  <c r="HM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DS13" i="11"/>
  <c r="DT13" i="11"/>
  <c r="DU13" i="11"/>
  <c r="DV13" i="11"/>
  <c r="DW13" i="11"/>
  <c r="DX13" i="11"/>
  <c r="DY13" i="11"/>
  <c r="DZ13" i="11"/>
  <c r="EA13" i="11"/>
  <c r="EB13" i="11"/>
  <c r="EC13" i="11"/>
  <c r="ED13" i="11"/>
  <c r="EE13" i="11"/>
  <c r="EF13" i="11"/>
  <c r="EG13" i="11"/>
  <c r="EH13" i="11"/>
  <c r="EI13" i="11"/>
  <c r="EJ13" i="11"/>
  <c r="EK13" i="11"/>
  <c r="EL13" i="11"/>
  <c r="EM13" i="11"/>
  <c r="EN13" i="11"/>
  <c r="EO13" i="11"/>
  <c r="EP13" i="11"/>
  <c r="EQ13" i="11"/>
  <c r="ER13" i="11"/>
  <c r="ES13" i="11"/>
  <c r="ET13" i="11"/>
  <c r="EU13" i="11"/>
  <c r="EV13" i="11"/>
  <c r="EW13" i="11"/>
  <c r="EX13" i="11"/>
  <c r="EY13" i="11"/>
  <c r="EZ13" i="11"/>
  <c r="FA13" i="11"/>
  <c r="FB13" i="11"/>
  <c r="FC13" i="11"/>
  <c r="FD13" i="11"/>
  <c r="FE13" i="11"/>
  <c r="FF13" i="11"/>
  <c r="FG13" i="11"/>
  <c r="FH13" i="11"/>
  <c r="FI13" i="11"/>
  <c r="FJ13" i="11"/>
  <c r="FK13" i="11"/>
  <c r="FL13" i="11"/>
  <c r="FM13" i="11"/>
  <c r="FN13" i="11"/>
  <c r="FO13" i="11"/>
  <c r="FP13" i="11"/>
  <c r="FQ13" i="11"/>
  <c r="FR13" i="11"/>
  <c r="FS13" i="11"/>
  <c r="FT13" i="11"/>
  <c r="FU13" i="11"/>
  <c r="FV13" i="11"/>
  <c r="FW13" i="11"/>
  <c r="FX13" i="11"/>
  <c r="FY13" i="11"/>
  <c r="FZ13" i="11"/>
  <c r="GA13" i="11"/>
  <c r="GB13" i="11"/>
  <c r="GC13" i="11"/>
  <c r="GD13" i="11"/>
  <c r="GE13" i="11"/>
  <c r="GF13" i="11"/>
  <c r="GG13" i="11"/>
  <c r="GH13" i="11"/>
  <c r="GI13" i="11"/>
  <c r="GJ13" i="11"/>
  <c r="GK13" i="11"/>
  <c r="GL13" i="11"/>
  <c r="GM13" i="11"/>
  <c r="GN13" i="11"/>
  <c r="GO13" i="11"/>
  <c r="GP13" i="11"/>
  <c r="GQ13" i="11"/>
  <c r="GR13" i="11"/>
  <c r="GS13" i="11"/>
  <c r="GT13" i="11"/>
  <c r="GU13" i="11"/>
  <c r="GV13" i="11"/>
  <c r="GW13" i="11"/>
  <c r="GX13" i="11"/>
  <c r="GY13" i="11"/>
  <c r="GZ13" i="11"/>
  <c r="HA13" i="11"/>
  <c r="HB13" i="11"/>
  <c r="HC13" i="11"/>
  <c r="HD13" i="11"/>
  <c r="HE13" i="11"/>
  <c r="HF13" i="11"/>
  <c r="HG13" i="11"/>
  <c r="HH13" i="11"/>
  <c r="HI13" i="11"/>
  <c r="HJ13" i="11"/>
  <c r="HK13" i="11"/>
  <c r="HL13" i="11"/>
  <c r="HM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DS14" i="11"/>
  <c r="DT14" i="11"/>
  <c r="DU14" i="11"/>
  <c r="DV14" i="11"/>
  <c r="DW14" i="11"/>
  <c r="DX14" i="11"/>
  <c r="DY14" i="11"/>
  <c r="DZ14" i="11"/>
  <c r="EA14" i="11"/>
  <c r="EB14" i="11"/>
  <c r="EC14" i="11"/>
  <c r="ED14" i="11"/>
  <c r="EE14" i="11"/>
  <c r="EF14" i="11"/>
  <c r="EG14" i="11"/>
  <c r="EH14" i="11"/>
  <c r="EI14" i="11"/>
  <c r="EJ14" i="11"/>
  <c r="EK14" i="11"/>
  <c r="EL14" i="11"/>
  <c r="EM14" i="11"/>
  <c r="EN14" i="11"/>
  <c r="EO14" i="11"/>
  <c r="EP14" i="11"/>
  <c r="EQ14" i="11"/>
  <c r="ER14" i="11"/>
  <c r="ES14" i="11"/>
  <c r="ET14" i="11"/>
  <c r="EU14" i="11"/>
  <c r="EV14" i="11"/>
  <c r="EW14" i="11"/>
  <c r="EX14" i="11"/>
  <c r="EY14" i="11"/>
  <c r="EZ14" i="11"/>
  <c r="FA14" i="11"/>
  <c r="FB14" i="11"/>
  <c r="FC14" i="11"/>
  <c r="FD14" i="11"/>
  <c r="FE14" i="11"/>
  <c r="FF14" i="11"/>
  <c r="FG14" i="11"/>
  <c r="FH14" i="11"/>
  <c r="FI14" i="11"/>
  <c r="FJ14" i="11"/>
  <c r="FK14" i="11"/>
  <c r="FL14" i="11"/>
  <c r="FM14" i="11"/>
  <c r="FN14" i="11"/>
  <c r="FO14" i="11"/>
  <c r="FP14" i="11"/>
  <c r="FQ14" i="11"/>
  <c r="FR14" i="11"/>
  <c r="FS14" i="11"/>
  <c r="FT14" i="11"/>
  <c r="FU14" i="11"/>
  <c r="FV14" i="11"/>
  <c r="FW14" i="11"/>
  <c r="FX14" i="11"/>
  <c r="FY14" i="11"/>
  <c r="FZ14" i="11"/>
  <c r="GA14" i="11"/>
  <c r="GB14" i="11"/>
  <c r="GC14" i="11"/>
  <c r="GD14" i="11"/>
  <c r="GE14" i="11"/>
  <c r="GF14" i="11"/>
  <c r="GG14" i="11"/>
  <c r="GH14" i="11"/>
  <c r="GI14" i="11"/>
  <c r="GJ14" i="11"/>
  <c r="GK14" i="11"/>
  <c r="GL14" i="11"/>
  <c r="GM14" i="11"/>
  <c r="GN14" i="11"/>
  <c r="GO14" i="11"/>
  <c r="GP14" i="11"/>
  <c r="GQ14" i="11"/>
  <c r="GR14" i="11"/>
  <c r="GS14" i="11"/>
  <c r="GT14" i="11"/>
  <c r="GU14" i="11"/>
  <c r="GV14" i="11"/>
  <c r="GW14" i="11"/>
  <c r="GX14" i="11"/>
  <c r="GY14" i="11"/>
  <c r="GZ14" i="11"/>
  <c r="HA14" i="11"/>
  <c r="HB14" i="11"/>
  <c r="HC14" i="11"/>
  <c r="HD14" i="11"/>
  <c r="HE14" i="11"/>
  <c r="HF14" i="11"/>
  <c r="HG14" i="11"/>
  <c r="HH14" i="11"/>
  <c r="HI14" i="11"/>
  <c r="HJ14" i="11"/>
  <c r="HK14" i="11"/>
  <c r="HL14" i="11"/>
  <c r="HM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DS15" i="11"/>
  <c r="DT15" i="11"/>
  <c r="DU15" i="11"/>
  <c r="DV15" i="11"/>
  <c r="DW15" i="11"/>
  <c r="DX15" i="11"/>
  <c r="DY15" i="11"/>
  <c r="DZ15" i="11"/>
  <c r="EA15" i="11"/>
  <c r="EB15" i="11"/>
  <c r="EC15" i="11"/>
  <c r="ED15" i="1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R15" i="11"/>
  <c r="ES15" i="11"/>
  <c r="ET15" i="11"/>
  <c r="EU15" i="11"/>
  <c r="EV15" i="11"/>
  <c r="EW15" i="11"/>
  <c r="EX15" i="11"/>
  <c r="EY15" i="11"/>
  <c r="EZ15" i="11"/>
  <c r="FA15" i="11"/>
  <c r="FB15" i="11"/>
  <c r="FC15" i="11"/>
  <c r="FD15" i="11"/>
  <c r="FE15" i="11"/>
  <c r="FF15" i="11"/>
  <c r="FG15" i="11"/>
  <c r="FH15" i="11"/>
  <c r="FI15" i="11"/>
  <c r="FJ15" i="11"/>
  <c r="FK15" i="11"/>
  <c r="FL15" i="11"/>
  <c r="FM15" i="11"/>
  <c r="FN15" i="11"/>
  <c r="FO15" i="11"/>
  <c r="FP15" i="11"/>
  <c r="FQ15" i="11"/>
  <c r="FR15" i="11"/>
  <c r="FS15" i="11"/>
  <c r="FT15" i="11"/>
  <c r="FU15" i="11"/>
  <c r="FV15" i="11"/>
  <c r="FW15" i="11"/>
  <c r="FX15" i="11"/>
  <c r="FY15" i="11"/>
  <c r="FZ15" i="11"/>
  <c r="GA15" i="11"/>
  <c r="GB15" i="11"/>
  <c r="GC15" i="11"/>
  <c r="GD15" i="11"/>
  <c r="GE15" i="11"/>
  <c r="GF15" i="11"/>
  <c r="GG15" i="11"/>
  <c r="GH15" i="11"/>
  <c r="GI15" i="11"/>
  <c r="GJ15" i="11"/>
  <c r="GK15" i="11"/>
  <c r="GL15" i="11"/>
  <c r="GM15" i="11"/>
  <c r="GN15" i="11"/>
  <c r="GO15" i="11"/>
  <c r="GP15" i="11"/>
  <c r="GQ15" i="11"/>
  <c r="GR15" i="11"/>
  <c r="GS15" i="11"/>
  <c r="GT15" i="11"/>
  <c r="GU15" i="11"/>
  <c r="GV15" i="11"/>
  <c r="GW15" i="11"/>
  <c r="GX15" i="11"/>
  <c r="GY15" i="11"/>
  <c r="GZ15" i="11"/>
  <c r="HA15" i="11"/>
  <c r="HB15" i="11"/>
  <c r="HC15" i="11"/>
  <c r="HD15" i="11"/>
  <c r="HE15" i="11"/>
  <c r="HF15" i="11"/>
  <c r="HG15" i="11"/>
  <c r="HH15" i="11"/>
  <c r="HI15" i="11"/>
  <c r="HJ15" i="11"/>
  <c r="HK15" i="11"/>
  <c r="HL15" i="11"/>
  <c r="HM15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BU10" i="11"/>
  <c r="BV10" i="11"/>
  <c r="BW10" i="11"/>
  <c r="BX10" i="11"/>
  <c r="BY10" i="11"/>
  <c r="BZ10" i="11"/>
  <c r="CA10" i="11"/>
  <c r="CB10" i="11"/>
  <c r="CC10" i="11"/>
  <c r="CD10" i="11"/>
  <c r="CE10" i="11"/>
  <c r="CF10" i="11"/>
  <c r="CG10" i="11"/>
  <c r="CH10" i="11"/>
  <c r="CI10" i="11"/>
  <c r="CJ10" i="11"/>
  <c r="CK10" i="11"/>
  <c r="CL10" i="11"/>
  <c r="CM10" i="11"/>
  <c r="CN10" i="11"/>
  <c r="CO10" i="11"/>
  <c r="CP10" i="11"/>
  <c r="CQ10" i="11"/>
  <c r="CR10" i="11"/>
  <c r="CS10" i="11"/>
  <c r="CT10" i="11"/>
  <c r="CU10" i="11"/>
  <c r="CV10" i="11"/>
  <c r="CW10" i="11"/>
  <c r="CX10" i="11"/>
  <c r="CY10" i="11"/>
  <c r="CZ10" i="11"/>
  <c r="DA10" i="11"/>
  <c r="DB10" i="11"/>
  <c r="DC10" i="11"/>
  <c r="DD10" i="11"/>
  <c r="DE10" i="11"/>
  <c r="DF10" i="11"/>
  <c r="DG10" i="11"/>
  <c r="DH10" i="11"/>
  <c r="DI10" i="11"/>
  <c r="DJ10" i="11"/>
  <c r="DK10" i="11"/>
  <c r="DL10" i="11"/>
  <c r="DM10" i="11"/>
  <c r="DN10" i="11"/>
  <c r="DO10" i="11"/>
  <c r="DP10" i="11"/>
  <c r="DQ10" i="11"/>
  <c r="DR10" i="11"/>
  <c r="DS10" i="11"/>
  <c r="DT10" i="11"/>
  <c r="DU10" i="11"/>
  <c r="DV10" i="11"/>
  <c r="DW10" i="11"/>
  <c r="DX10" i="11"/>
  <c r="DY10" i="11"/>
  <c r="DZ10" i="11"/>
  <c r="EA10" i="11"/>
  <c r="EB10" i="11"/>
  <c r="EC10" i="11"/>
  <c r="ED10" i="11"/>
  <c r="EE10" i="11"/>
  <c r="EF10" i="11"/>
  <c r="EG10" i="11"/>
  <c r="EH10" i="11"/>
  <c r="EI10" i="11"/>
  <c r="EJ10" i="11"/>
  <c r="EK10" i="11"/>
  <c r="EL10" i="11"/>
  <c r="EM10" i="11"/>
  <c r="EN10" i="11"/>
  <c r="EO10" i="11"/>
  <c r="EP10" i="11"/>
  <c r="EQ10" i="11"/>
  <c r="ER10" i="11"/>
  <c r="ES10" i="11"/>
  <c r="ET10" i="11"/>
  <c r="EU10" i="11"/>
  <c r="EV10" i="11"/>
  <c r="EW10" i="11"/>
  <c r="EX10" i="11"/>
  <c r="EY10" i="11"/>
  <c r="EZ10" i="11"/>
  <c r="FA10" i="11"/>
  <c r="FB10" i="11"/>
  <c r="FC10" i="11"/>
  <c r="FD10" i="11"/>
  <c r="FE10" i="11"/>
  <c r="FF10" i="11"/>
  <c r="FG10" i="11"/>
  <c r="FH10" i="11"/>
  <c r="FI10" i="11"/>
  <c r="FJ10" i="11"/>
  <c r="FK10" i="11"/>
  <c r="FL10" i="11"/>
  <c r="FM10" i="11"/>
  <c r="FN10" i="11"/>
  <c r="FO10" i="11"/>
  <c r="FP10" i="11"/>
  <c r="FQ10" i="11"/>
  <c r="FR10" i="11"/>
  <c r="FS10" i="11"/>
  <c r="FT10" i="11"/>
  <c r="FU10" i="11"/>
  <c r="FV10" i="11"/>
  <c r="FW10" i="11"/>
  <c r="FX10" i="11"/>
  <c r="FY10" i="11"/>
  <c r="FZ10" i="11"/>
  <c r="GA10" i="11"/>
  <c r="GB10" i="11"/>
  <c r="GC10" i="11"/>
  <c r="GD10" i="11"/>
  <c r="GE10" i="11"/>
  <c r="GF10" i="11"/>
  <c r="GG10" i="11"/>
  <c r="GH10" i="11"/>
  <c r="GI10" i="11"/>
  <c r="GJ10" i="11"/>
  <c r="GK10" i="11"/>
  <c r="GL10" i="11"/>
  <c r="GM10" i="11"/>
  <c r="GN10" i="11"/>
  <c r="GO10" i="11"/>
  <c r="GP10" i="11"/>
  <c r="GQ10" i="11"/>
  <c r="GR10" i="11"/>
  <c r="GS10" i="11"/>
  <c r="GT10" i="11"/>
  <c r="GU10" i="11"/>
  <c r="GV10" i="11"/>
  <c r="GW10" i="11"/>
  <c r="GX10" i="11"/>
  <c r="GY10" i="11"/>
  <c r="GZ10" i="11"/>
  <c r="HA10" i="11"/>
  <c r="HB10" i="11"/>
  <c r="HC10" i="11"/>
  <c r="HD10" i="11"/>
  <c r="HE10" i="11"/>
  <c r="HF10" i="11"/>
  <c r="HG10" i="11"/>
  <c r="HH10" i="11"/>
  <c r="HI10" i="11"/>
  <c r="HJ10" i="11"/>
  <c r="HK10" i="11"/>
  <c r="HL10" i="11"/>
  <c r="HM10" i="11"/>
  <c r="B10" i="11"/>
  <c r="N69" i="2"/>
  <c r="AH31" i="2" s="1"/>
  <c r="M69" i="2"/>
  <c r="AG31" i="2" s="1"/>
  <c r="L69" i="2"/>
  <c r="AF31" i="2" s="1"/>
  <c r="U195" i="2"/>
  <c r="V195" i="2"/>
  <c r="W195" i="2"/>
  <c r="X195" i="2"/>
  <c r="Y195" i="2"/>
  <c r="T195" i="2"/>
  <c r="Z3" i="2"/>
  <c r="AA3" i="2"/>
  <c r="Z17" i="2"/>
  <c r="AA17" i="2"/>
  <c r="Z18" i="2"/>
  <c r="AA18" i="2"/>
  <c r="Z4" i="2"/>
  <c r="AA4" i="2"/>
  <c r="Z5" i="2"/>
  <c r="AA5" i="2"/>
  <c r="Z6" i="2"/>
  <c r="AA6" i="2"/>
  <c r="Z19" i="2"/>
  <c r="AA19" i="2"/>
  <c r="Z7" i="2"/>
  <c r="AA7" i="2"/>
  <c r="Z8" i="2"/>
  <c r="AA8" i="2"/>
  <c r="Z9" i="2"/>
  <c r="AA9" i="2"/>
  <c r="Z20" i="2"/>
  <c r="AA20" i="2"/>
  <c r="Z21" i="2"/>
  <c r="AA21" i="2"/>
  <c r="Z22" i="2"/>
  <c r="AA22" i="2"/>
  <c r="Z23" i="2"/>
  <c r="AA23" i="2"/>
  <c r="Z24" i="2"/>
  <c r="AA24" i="2"/>
  <c r="Z125" i="2"/>
  <c r="AA125" i="2"/>
  <c r="Z25" i="2"/>
  <c r="AA25" i="2"/>
  <c r="Z26" i="2"/>
  <c r="AA26" i="2"/>
  <c r="Z27" i="2"/>
  <c r="AA27" i="2"/>
  <c r="Z10" i="2"/>
  <c r="AA10" i="2"/>
  <c r="Z28" i="2"/>
  <c r="AA28" i="2"/>
  <c r="Z29" i="2"/>
  <c r="AA29" i="2"/>
  <c r="Z30" i="2"/>
  <c r="AA30" i="2"/>
  <c r="Z31" i="2"/>
  <c r="AA31" i="2"/>
  <c r="Z11" i="2"/>
  <c r="AA11" i="2"/>
  <c r="Z32" i="2"/>
  <c r="AA32" i="2"/>
  <c r="Z12" i="2"/>
  <c r="AA12" i="2"/>
  <c r="Z33" i="2"/>
  <c r="AA33" i="2"/>
  <c r="Z34" i="2"/>
  <c r="AA34" i="2"/>
  <c r="Z35" i="2"/>
  <c r="AA35" i="2"/>
  <c r="Z36" i="2"/>
  <c r="AA36" i="2"/>
  <c r="Z37" i="2"/>
  <c r="AA37" i="2"/>
  <c r="Z38" i="2"/>
  <c r="AA38" i="2"/>
  <c r="Z13" i="2"/>
  <c r="AA13" i="2"/>
  <c r="Z14" i="2"/>
  <c r="AA14" i="2"/>
  <c r="Z39" i="2"/>
  <c r="AA39" i="2"/>
  <c r="Z40" i="2"/>
  <c r="AA40" i="2"/>
  <c r="Z41" i="2"/>
  <c r="AA41" i="2"/>
  <c r="Z42" i="2"/>
  <c r="AA42" i="2"/>
  <c r="Z43" i="2"/>
  <c r="AA43" i="2"/>
  <c r="Z44" i="2"/>
  <c r="AA44" i="2"/>
  <c r="Z45" i="2"/>
  <c r="AA45" i="2"/>
  <c r="Z46" i="2"/>
  <c r="AA46" i="2"/>
  <c r="Z47" i="2"/>
  <c r="AA47" i="2"/>
  <c r="Z48" i="2"/>
  <c r="AA48" i="2"/>
  <c r="Z49" i="2"/>
  <c r="AA49" i="2"/>
  <c r="Z50" i="2"/>
  <c r="AA50" i="2"/>
  <c r="Z51" i="2"/>
  <c r="AA51" i="2"/>
  <c r="Z52" i="2"/>
  <c r="AA52" i="2"/>
  <c r="Z53" i="2"/>
  <c r="AA53" i="2"/>
  <c r="Z54" i="2"/>
  <c r="AA54" i="2"/>
  <c r="Z55" i="2"/>
  <c r="AA55" i="2"/>
  <c r="Z56" i="2"/>
  <c r="AA56" i="2"/>
  <c r="Z126" i="2"/>
  <c r="AA126" i="2"/>
  <c r="Z127" i="2"/>
  <c r="AA127" i="2"/>
  <c r="Z128" i="2"/>
  <c r="AA128" i="2"/>
  <c r="Z129" i="2"/>
  <c r="AA129" i="2"/>
  <c r="Z57" i="2"/>
  <c r="AA57" i="2"/>
  <c r="Z58" i="2"/>
  <c r="AA58" i="2"/>
  <c r="Z59" i="2"/>
  <c r="AA59" i="2"/>
  <c r="Z15" i="2"/>
  <c r="AA15" i="2"/>
  <c r="Z130" i="2"/>
  <c r="AA130" i="2"/>
  <c r="Z60" i="2"/>
  <c r="AA60" i="2"/>
  <c r="Z131" i="2"/>
  <c r="AA131" i="2"/>
  <c r="Z132" i="2"/>
  <c r="AA132" i="2"/>
  <c r="Z133" i="2"/>
  <c r="AA133" i="2"/>
  <c r="Z134" i="2"/>
  <c r="AA134" i="2"/>
  <c r="Z172" i="2"/>
  <c r="AA172" i="2"/>
  <c r="Z135" i="2"/>
  <c r="AA135" i="2"/>
  <c r="Z61" i="2"/>
  <c r="AA61" i="2"/>
  <c r="Z62" i="2"/>
  <c r="AA62" i="2"/>
  <c r="Z136" i="2"/>
  <c r="AA136" i="2"/>
  <c r="Z137" i="2"/>
  <c r="AA137" i="2"/>
  <c r="Z63" i="2"/>
  <c r="AA63" i="2"/>
  <c r="Z64" i="2"/>
  <c r="AA64" i="2"/>
  <c r="Z138" i="2"/>
  <c r="AA138" i="2"/>
  <c r="Z139" i="2"/>
  <c r="AA139" i="2"/>
  <c r="Z140" i="2"/>
  <c r="AA140" i="2"/>
  <c r="Z141" i="2"/>
  <c r="AA141" i="2"/>
  <c r="Z142" i="2"/>
  <c r="AA142" i="2"/>
  <c r="Z143" i="2"/>
  <c r="AA143" i="2"/>
  <c r="Z144" i="2"/>
  <c r="AA144" i="2"/>
  <c r="Z145" i="2"/>
  <c r="AA145" i="2"/>
  <c r="Z65" i="2"/>
  <c r="AA65" i="2"/>
  <c r="Z146" i="2"/>
  <c r="AA146" i="2"/>
  <c r="Z66" i="2"/>
  <c r="AA66" i="2"/>
  <c r="Z147" i="2"/>
  <c r="AA147" i="2"/>
  <c r="Z67" i="2"/>
  <c r="AA67" i="2"/>
  <c r="Z68" i="2"/>
  <c r="AA68" i="2"/>
  <c r="Z148" i="2"/>
  <c r="AA148" i="2"/>
  <c r="Z69" i="2"/>
  <c r="AA69" i="2"/>
  <c r="Z149" i="2"/>
  <c r="AA149" i="2"/>
  <c r="Z70" i="2"/>
  <c r="AA70" i="2"/>
  <c r="Z150" i="2"/>
  <c r="AA150" i="2"/>
  <c r="Z71" i="2"/>
  <c r="AA71" i="2"/>
  <c r="Z72" i="2"/>
  <c r="AA72" i="2"/>
  <c r="Z151" i="2"/>
  <c r="AA151" i="2"/>
  <c r="Z73" i="2"/>
  <c r="AA73" i="2"/>
  <c r="Z74" i="2"/>
  <c r="AA74" i="2"/>
  <c r="Z152" i="2"/>
  <c r="AA152" i="2"/>
  <c r="Z75" i="2"/>
  <c r="AA75" i="2"/>
  <c r="Z76" i="2"/>
  <c r="AA76" i="2"/>
  <c r="Z153" i="2"/>
  <c r="AA153" i="2"/>
  <c r="Z77" i="2"/>
  <c r="AA77" i="2"/>
  <c r="Z154" i="2"/>
  <c r="AA154" i="2"/>
  <c r="Z173" i="2"/>
  <c r="AA173" i="2"/>
  <c r="Z155" i="2"/>
  <c r="AA155" i="2"/>
  <c r="Z156" i="2"/>
  <c r="AA156" i="2"/>
  <c r="Z78" i="2"/>
  <c r="AA78" i="2"/>
  <c r="Z79" i="2"/>
  <c r="AA79" i="2"/>
  <c r="Z157" i="2"/>
  <c r="AA157" i="2"/>
  <c r="Z16" i="2"/>
  <c r="AA16" i="2"/>
  <c r="Z80" i="2"/>
  <c r="AA80" i="2"/>
  <c r="Z158" i="2"/>
  <c r="AA158" i="2"/>
  <c r="Z81" i="2"/>
  <c r="AA81" i="2"/>
  <c r="Z82" i="2"/>
  <c r="AA82" i="2"/>
  <c r="Z159" i="2"/>
  <c r="AA159" i="2"/>
  <c r="Z83" i="2"/>
  <c r="AA83" i="2"/>
  <c r="Z84" i="2"/>
  <c r="AA84" i="2"/>
  <c r="Z85" i="2"/>
  <c r="AA85" i="2"/>
  <c r="Z160" i="2"/>
  <c r="AA160" i="2"/>
  <c r="Z161" i="2"/>
  <c r="AA161" i="2"/>
  <c r="Z86" i="2"/>
  <c r="AA86" i="2"/>
  <c r="Z87" i="2"/>
  <c r="AA87" i="2"/>
  <c r="Z88" i="2"/>
  <c r="AA88" i="2"/>
  <c r="Z89" i="2"/>
  <c r="AA89" i="2"/>
  <c r="Z90" i="2"/>
  <c r="AA90" i="2"/>
  <c r="Z91" i="2"/>
  <c r="AA91" i="2"/>
  <c r="Z162" i="2"/>
  <c r="AA162" i="2"/>
  <c r="Z163" i="2"/>
  <c r="AA163" i="2"/>
  <c r="Z92" i="2"/>
  <c r="AA92" i="2"/>
  <c r="Z93" i="2"/>
  <c r="AA93" i="2"/>
  <c r="Z94" i="2"/>
  <c r="AA94" i="2"/>
  <c r="Z164" i="2"/>
  <c r="AA164" i="2"/>
  <c r="Z165" i="2"/>
  <c r="AA165" i="2"/>
  <c r="Z95" i="2"/>
  <c r="AA95" i="2"/>
  <c r="Z96" i="2"/>
  <c r="AA96" i="2"/>
  <c r="Z166" i="2"/>
  <c r="AA166" i="2"/>
  <c r="Z167" i="2"/>
  <c r="AA167" i="2"/>
  <c r="Z97" i="2"/>
  <c r="AA97" i="2"/>
  <c r="Z98" i="2"/>
  <c r="AA98" i="2"/>
  <c r="Z99" i="2"/>
  <c r="AA99" i="2"/>
  <c r="Z100" i="2"/>
  <c r="AA100" i="2"/>
  <c r="Z101" i="2"/>
  <c r="AA101" i="2"/>
  <c r="Z102" i="2"/>
  <c r="AA102" i="2"/>
  <c r="Z103" i="2"/>
  <c r="AA103" i="2"/>
  <c r="Z104" i="2"/>
  <c r="AA104" i="2"/>
  <c r="Z168" i="2"/>
  <c r="AA168" i="2"/>
  <c r="Z169" i="2"/>
  <c r="AA169" i="2"/>
  <c r="Z105" i="2"/>
  <c r="AA105" i="2"/>
  <c r="Z106" i="2"/>
  <c r="AA106" i="2"/>
  <c r="Z174" i="2"/>
  <c r="AA174" i="2"/>
  <c r="Z107" i="2"/>
  <c r="AA107" i="2"/>
  <c r="Z108" i="2"/>
  <c r="AA108" i="2"/>
  <c r="Z109" i="2"/>
  <c r="AA109" i="2"/>
  <c r="Z175" i="2"/>
  <c r="AA175" i="2"/>
  <c r="Z110" i="2"/>
  <c r="AA110" i="2"/>
  <c r="Z176" i="2"/>
  <c r="AA176" i="2"/>
  <c r="Z177" i="2"/>
  <c r="AA177" i="2"/>
  <c r="Z178" i="2"/>
  <c r="AA178" i="2"/>
  <c r="Z179" i="2"/>
  <c r="AA179" i="2"/>
  <c r="Z180" i="2"/>
  <c r="AA180" i="2"/>
  <c r="Z111" i="2"/>
  <c r="AA111" i="2"/>
  <c r="Z112" i="2"/>
  <c r="AA112" i="2"/>
  <c r="Z181" i="2"/>
  <c r="AA181" i="2"/>
  <c r="Z182" i="2"/>
  <c r="AA182" i="2"/>
  <c r="Z113" i="2"/>
  <c r="AA113" i="2"/>
  <c r="Z114" i="2"/>
  <c r="AA114" i="2"/>
  <c r="Z170" i="2"/>
  <c r="AA170" i="2"/>
  <c r="Z115" i="2"/>
  <c r="AA115" i="2"/>
  <c r="Z183" i="2"/>
  <c r="AA183" i="2"/>
  <c r="Z184" i="2"/>
  <c r="AA184" i="2"/>
  <c r="Z116" i="2"/>
  <c r="AA116" i="2"/>
  <c r="Z117" i="2"/>
  <c r="AA117" i="2"/>
  <c r="Z185" i="2"/>
  <c r="AA185" i="2"/>
  <c r="Z118" i="2"/>
  <c r="AA118" i="2"/>
  <c r="Z186" i="2"/>
  <c r="AA186" i="2"/>
  <c r="Z187" i="2"/>
  <c r="AA187" i="2"/>
  <c r="Z188" i="2"/>
  <c r="AA188" i="2"/>
  <c r="Z119" i="2"/>
  <c r="AA119" i="2"/>
  <c r="Z189" i="2"/>
  <c r="AA189" i="2"/>
  <c r="Z190" i="2"/>
  <c r="AA190" i="2"/>
  <c r="Z120" i="2"/>
  <c r="AA120" i="2"/>
  <c r="Z191" i="2"/>
  <c r="AA191" i="2"/>
  <c r="Z171" i="2"/>
  <c r="AA171" i="2"/>
  <c r="Z192" i="2"/>
  <c r="AA192" i="2"/>
  <c r="Z193" i="2"/>
  <c r="AA193" i="2"/>
  <c r="Z121" i="2"/>
  <c r="AA121" i="2"/>
  <c r="Z122" i="2"/>
  <c r="AA122" i="2"/>
  <c r="Z123" i="2"/>
  <c r="AA123" i="2"/>
  <c r="Z124" i="2"/>
  <c r="AA124" i="2"/>
  <c r="Z194" i="2"/>
  <c r="AA194" i="2"/>
  <c r="AA2" i="2"/>
  <c r="Z2" i="2"/>
  <c r="G25" i="7"/>
  <c r="G27" i="7"/>
  <c r="G28" i="7"/>
  <c r="P27" i="1"/>
  <c r="Q27" i="1"/>
  <c r="R27" i="1"/>
  <c r="S27" i="1"/>
  <c r="T27" i="1"/>
  <c r="U27" i="1"/>
  <c r="V27" i="1"/>
  <c r="W27" i="1"/>
  <c r="X27" i="1"/>
  <c r="Y27" i="1"/>
  <c r="Z27" i="1"/>
  <c r="AA27" i="1"/>
  <c r="P28" i="1"/>
  <c r="Q28" i="1"/>
  <c r="R28" i="1"/>
  <c r="S28" i="1"/>
  <c r="T28" i="1"/>
  <c r="U28" i="1"/>
  <c r="V28" i="1"/>
  <c r="W28" i="1"/>
  <c r="X28" i="1"/>
  <c r="Y28" i="1"/>
  <c r="Z28" i="1"/>
  <c r="AA28" i="1"/>
  <c r="P3" i="1"/>
  <c r="Q3" i="1"/>
  <c r="R3" i="1"/>
  <c r="S3" i="1"/>
  <c r="T3" i="1"/>
  <c r="U3" i="1"/>
  <c r="V3" i="1"/>
  <c r="W3" i="1"/>
  <c r="X3" i="1"/>
  <c r="Y3" i="1"/>
  <c r="Z3" i="1"/>
  <c r="AA3" i="1"/>
  <c r="P4" i="1"/>
  <c r="Q4" i="1"/>
  <c r="R4" i="1"/>
  <c r="S4" i="1"/>
  <c r="T4" i="1"/>
  <c r="U4" i="1"/>
  <c r="V4" i="1"/>
  <c r="W4" i="1"/>
  <c r="X4" i="1"/>
  <c r="Y4" i="1"/>
  <c r="Z4" i="1"/>
  <c r="AA4" i="1"/>
  <c r="P5" i="1"/>
  <c r="Q5" i="1"/>
  <c r="R5" i="1"/>
  <c r="S5" i="1"/>
  <c r="T5" i="1"/>
  <c r="U5" i="1"/>
  <c r="V5" i="1"/>
  <c r="W5" i="1"/>
  <c r="X5" i="1"/>
  <c r="Y5" i="1"/>
  <c r="Z5" i="1"/>
  <c r="AA5" i="1"/>
  <c r="P6" i="1"/>
  <c r="Q6" i="1"/>
  <c r="R6" i="1"/>
  <c r="S6" i="1"/>
  <c r="T6" i="1"/>
  <c r="U6" i="1"/>
  <c r="V6" i="1"/>
  <c r="W6" i="1"/>
  <c r="X6" i="1"/>
  <c r="Y6" i="1"/>
  <c r="Z6" i="1"/>
  <c r="AA6" i="1"/>
  <c r="P7" i="1"/>
  <c r="Q7" i="1"/>
  <c r="R7" i="1"/>
  <c r="S7" i="1"/>
  <c r="T7" i="1"/>
  <c r="U7" i="1"/>
  <c r="V7" i="1"/>
  <c r="W7" i="1"/>
  <c r="X7" i="1"/>
  <c r="Y7" i="1"/>
  <c r="Z7" i="1"/>
  <c r="AA7" i="1"/>
  <c r="P8" i="1"/>
  <c r="Q8" i="1"/>
  <c r="R8" i="1"/>
  <c r="S8" i="1"/>
  <c r="T8" i="1"/>
  <c r="U8" i="1"/>
  <c r="V8" i="1"/>
  <c r="W8" i="1"/>
  <c r="X8" i="1"/>
  <c r="Y8" i="1"/>
  <c r="Z8" i="1"/>
  <c r="AA8" i="1"/>
  <c r="P9" i="1"/>
  <c r="Q9" i="1"/>
  <c r="R9" i="1"/>
  <c r="S9" i="1"/>
  <c r="T9" i="1"/>
  <c r="U9" i="1"/>
  <c r="V9" i="1"/>
  <c r="W9" i="1"/>
  <c r="X9" i="1"/>
  <c r="Y9" i="1"/>
  <c r="Z9" i="1"/>
  <c r="AA9" i="1"/>
  <c r="P10" i="1"/>
  <c r="Q10" i="1"/>
  <c r="R10" i="1"/>
  <c r="S10" i="1"/>
  <c r="T10" i="1"/>
  <c r="U10" i="1"/>
  <c r="V10" i="1"/>
  <c r="W10" i="1"/>
  <c r="X10" i="1"/>
  <c r="Y10" i="1"/>
  <c r="Z10" i="1"/>
  <c r="AA10" i="1"/>
  <c r="P11" i="1"/>
  <c r="Q11" i="1"/>
  <c r="R11" i="1"/>
  <c r="S11" i="1"/>
  <c r="T11" i="1"/>
  <c r="U11" i="1"/>
  <c r="V11" i="1"/>
  <c r="W11" i="1"/>
  <c r="X11" i="1"/>
  <c r="Y11" i="1"/>
  <c r="Z11" i="1"/>
  <c r="AA11" i="1"/>
  <c r="P12" i="1"/>
  <c r="Q12" i="1"/>
  <c r="R12" i="1"/>
  <c r="S12" i="1"/>
  <c r="T12" i="1"/>
  <c r="U12" i="1"/>
  <c r="V12" i="1"/>
  <c r="W12" i="1"/>
  <c r="X12" i="1"/>
  <c r="Y12" i="1"/>
  <c r="Z12" i="1"/>
  <c r="AA12" i="1"/>
  <c r="P13" i="1"/>
  <c r="Q13" i="1"/>
  <c r="R13" i="1"/>
  <c r="S13" i="1"/>
  <c r="T13" i="1"/>
  <c r="U13" i="1"/>
  <c r="V13" i="1"/>
  <c r="W13" i="1"/>
  <c r="X13" i="1"/>
  <c r="Y13" i="1"/>
  <c r="Z13" i="1"/>
  <c r="AA13" i="1"/>
  <c r="P14" i="1"/>
  <c r="Q14" i="1"/>
  <c r="R14" i="1"/>
  <c r="S14" i="1"/>
  <c r="T14" i="1"/>
  <c r="U14" i="1"/>
  <c r="V14" i="1"/>
  <c r="W14" i="1"/>
  <c r="X14" i="1"/>
  <c r="Y14" i="1"/>
  <c r="Z14" i="1"/>
  <c r="AA14" i="1"/>
  <c r="P15" i="1"/>
  <c r="Q15" i="1"/>
  <c r="R15" i="1"/>
  <c r="S15" i="1"/>
  <c r="T15" i="1"/>
  <c r="U15" i="1"/>
  <c r="V15" i="1"/>
  <c r="W15" i="1"/>
  <c r="X15" i="1"/>
  <c r="Y15" i="1"/>
  <c r="Z15" i="1"/>
  <c r="AA15" i="1"/>
  <c r="P16" i="1"/>
  <c r="Q16" i="1"/>
  <c r="R16" i="1"/>
  <c r="S16" i="1"/>
  <c r="T16" i="1"/>
  <c r="U16" i="1"/>
  <c r="V16" i="1"/>
  <c r="W16" i="1"/>
  <c r="X16" i="1"/>
  <c r="Y16" i="1"/>
  <c r="Z16" i="1"/>
  <c r="AA16" i="1"/>
  <c r="P17" i="1"/>
  <c r="Q17" i="1"/>
  <c r="R17" i="1"/>
  <c r="S17" i="1"/>
  <c r="T17" i="1"/>
  <c r="U17" i="1"/>
  <c r="V17" i="1"/>
  <c r="W17" i="1"/>
  <c r="X17" i="1"/>
  <c r="Y17" i="1"/>
  <c r="Z17" i="1"/>
  <c r="AA17" i="1"/>
  <c r="P18" i="1"/>
  <c r="Q18" i="1"/>
  <c r="R18" i="1"/>
  <c r="S18" i="1"/>
  <c r="T18" i="1"/>
  <c r="U18" i="1"/>
  <c r="V18" i="1"/>
  <c r="W18" i="1"/>
  <c r="X18" i="1"/>
  <c r="Y18" i="1"/>
  <c r="Z18" i="1"/>
  <c r="AA18" i="1"/>
  <c r="P19" i="1"/>
  <c r="Q19" i="1"/>
  <c r="R19" i="1"/>
  <c r="S19" i="1"/>
  <c r="T19" i="1"/>
  <c r="U19" i="1"/>
  <c r="V19" i="1"/>
  <c r="W19" i="1"/>
  <c r="X19" i="1"/>
  <c r="Y19" i="1"/>
  <c r="Z19" i="1"/>
  <c r="AA19" i="1"/>
  <c r="P20" i="1"/>
  <c r="Q20" i="1"/>
  <c r="R20" i="1"/>
  <c r="S20" i="1"/>
  <c r="T20" i="1"/>
  <c r="U20" i="1"/>
  <c r="V20" i="1"/>
  <c r="W20" i="1"/>
  <c r="X20" i="1"/>
  <c r="Y20" i="1"/>
  <c r="Z20" i="1"/>
  <c r="AA20" i="1"/>
  <c r="P21" i="1"/>
  <c r="Q21" i="1"/>
  <c r="R21" i="1"/>
  <c r="S21" i="1"/>
  <c r="T21" i="1"/>
  <c r="U21" i="1"/>
  <c r="V21" i="1"/>
  <c r="W21" i="1"/>
  <c r="X21" i="1"/>
  <c r="Y21" i="1"/>
  <c r="Z21" i="1"/>
  <c r="AA21" i="1"/>
  <c r="P22" i="1"/>
  <c r="Q22" i="1"/>
  <c r="R22" i="1"/>
  <c r="S22" i="1"/>
  <c r="T22" i="1"/>
  <c r="U22" i="1"/>
  <c r="V22" i="1"/>
  <c r="W22" i="1"/>
  <c r="X22" i="1"/>
  <c r="Y22" i="1"/>
  <c r="Z22" i="1"/>
  <c r="AA22" i="1"/>
  <c r="P23" i="1"/>
  <c r="Q23" i="1"/>
  <c r="R23" i="1"/>
  <c r="S23" i="1"/>
  <c r="T23" i="1"/>
  <c r="U23" i="1"/>
  <c r="V23" i="1"/>
  <c r="W23" i="1"/>
  <c r="X23" i="1"/>
  <c r="Y23" i="1"/>
  <c r="Z23" i="1"/>
  <c r="AA23" i="1"/>
  <c r="P24" i="1"/>
  <c r="Q24" i="1"/>
  <c r="R24" i="1"/>
  <c r="S24" i="1"/>
  <c r="T24" i="1"/>
  <c r="U24" i="1"/>
  <c r="V24" i="1"/>
  <c r="W24" i="1"/>
  <c r="X24" i="1"/>
  <c r="Y24" i="1"/>
  <c r="Z24" i="1"/>
  <c r="AA24" i="1"/>
  <c r="P25" i="1"/>
  <c r="Q25" i="1"/>
  <c r="R25" i="1"/>
  <c r="S25" i="1"/>
  <c r="T25" i="1"/>
  <c r="U25" i="1"/>
  <c r="V25" i="1"/>
  <c r="W25" i="1"/>
  <c r="X25" i="1"/>
  <c r="Y25" i="1"/>
  <c r="Z25" i="1"/>
  <c r="AA25" i="1"/>
  <c r="P26" i="1"/>
  <c r="Q26" i="1"/>
  <c r="R26" i="1"/>
  <c r="S26" i="1"/>
  <c r="T26" i="1"/>
  <c r="U26" i="1"/>
  <c r="V26" i="1"/>
  <c r="W26" i="1"/>
  <c r="X26" i="1"/>
  <c r="Y26" i="1"/>
  <c r="Z26" i="1"/>
  <c r="AA26" i="1"/>
  <c r="AA2" i="1"/>
  <c r="Z2" i="1"/>
  <c r="Y2" i="1"/>
  <c r="X2" i="1"/>
  <c r="W2" i="1"/>
  <c r="V2" i="1"/>
  <c r="U2" i="1"/>
  <c r="T2" i="1"/>
  <c r="S2" i="1"/>
  <c r="R2" i="1"/>
  <c r="Q2" i="1"/>
  <c r="P2" i="1"/>
  <c r="M28" i="7"/>
  <c r="G26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" i="7"/>
  <c r="K69" i="2"/>
  <c r="O69" i="2"/>
  <c r="AI31" i="2" s="1"/>
  <c r="P69" i="2"/>
  <c r="AJ31" i="2" s="1"/>
  <c r="K13" i="2"/>
  <c r="AE25" i="2" s="1"/>
  <c r="L13" i="2"/>
  <c r="AF25" i="2" s="1"/>
  <c r="M13" i="2"/>
  <c r="AG25" i="2" s="1"/>
  <c r="N13" i="2"/>
  <c r="AH25" i="2" s="1"/>
  <c r="O13" i="2"/>
  <c r="AI25" i="2" s="1"/>
  <c r="P13" i="2"/>
  <c r="AJ25" i="2" s="1"/>
  <c r="K31" i="2"/>
  <c r="L31" i="2"/>
  <c r="M31" i="2"/>
  <c r="N31" i="2"/>
  <c r="O31" i="2"/>
  <c r="P31" i="2"/>
  <c r="K179" i="2"/>
  <c r="L179" i="2"/>
  <c r="M179" i="2"/>
  <c r="N179" i="2"/>
  <c r="O179" i="2"/>
  <c r="P179" i="2"/>
  <c r="K80" i="2"/>
  <c r="AE13" i="2" s="1"/>
  <c r="L80" i="2"/>
  <c r="AF13" i="2" s="1"/>
  <c r="M80" i="2"/>
  <c r="AG13" i="2" s="1"/>
  <c r="N80" i="2"/>
  <c r="AH13" i="2" s="1"/>
  <c r="O80" i="2"/>
  <c r="AI13" i="2" s="1"/>
  <c r="P80" i="2"/>
  <c r="AJ13" i="2" s="1"/>
  <c r="K173" i="2"/>
  <c r="L173" i="2"/>
  <c r="M173" i="2"/>
  <c r="N173" i="2"/>
  <c r="O173" i="2"/>
  <c r="P173" i="2"/>
  <c r="K90" i="2"/>
  <c r="AE32" i="2" s="1"/>
  <c r="L90" i="2"/>
  <c r="AF32" i="2" s="1"/>
  <c r="M90" i="2"/>
  <c r="AG32" i="2" s="1"/>
  <c r="N90" i="2"/>
  <c r="AH32" i="2" s="1"/>
  <c r="O90" i="2"/>
  <c r="AI32" i="2" s="1"/>
  <c r="P90" i="2"/>
  <c r="AJ32" i="2" s="1"/>
  <c r="K2" i="2"/>
  <c r="AE26" i="2" s="1"/>
  <c r="L2" i="2"/>
  <c r="AF26" i="2" s="1"/>
  <c r="M2" i="2"/>
  <c r="AG33" i="2" s="1"/>
  <c r="N2" i="2"/>
  <c r="AH26" i="2" s="1"/>
  <c r="O2" i="2"/>
  <c r="AI33" i="2" s="1"/>
  <c r="P2" i="2"/>
  <c r="AJ33" i="2" s="1"/>
  <c r="K103" i="2"/>
  <c r="L103" i="2"/>
  <c r="M103" i="2"/>
  <c r="N103" i="2"/>
  <c r="O103" i="2"/>
  <c r="P103" i="2"/>
  <c r="K96" i="2"/>
  <c r="L96" i="2"/>
  <c r="M96" i="2"/>
  <c r="N96" i="2"/>
  <c r="O96" i="2"/>
  <c r="P96" i="2"/>
  <c r="K174" i="2"/>
  <c r="L174" i="2"/>
  <c r="M174" i="2"/>
  <c r="N174" i="2"/>
  <c r="O174" i="2"/>
  <c r="P174" i="2"/>
  <c r="K88" i="2"/>
  <c r="L88" i="2"/>
  <c r="M88" i="2"/>
  <c r="N88" i="2"/>
  <c r="O88" i="2"/>
  <c r="P88" i="2"/>
  <c r="K77" i="2"/>
  <c r="AE4" i="2" s="1"/>
  <c r="L77" i="2"/>
  <c r="AF4" i="2" s="1"/>
  <c r="M77" i="2"/>
  <c r="AG4" i="2" s="1"/>
  <c r="N77" i="2"/>
  <c r="AH4" i="2" s="1"/>
  <c r="O77" i="2"/>
  <c r="AI4" i="2" s="1"/>
  <c r="P77" i="2"/>
  <c r="AJ4" i="2" s="1"/>
  <c r="K45" i="2"/>
  <c r="AE29" i="2" s="1"/>
  <c r="L45" i="2"/>
  <c r="AF27" i="2" s="1"/>
  <c r="M45" i="2"/>
  <c r="AG29" i="2" s="1"/>
  <c r="N45" i="2"/>
  <c r="AH27" i="2" s="1"/>
  <c r="O45" i="2"/>
  <c r="AI27" i="2" s="1"/>
  <c r="P45" i="2"/>
  <c r="AJ27" i="2" s="1"/>
  <c r="K146" i="2"/>
  <c r="L146" i="2"/>
  <c r="M146" i="2"/>
  <c r="N146" i="2"/>
  <c r="O146" i="2"/>
  <c r="P146" i="2"/>
  <c r="K97" i="2"/>
  <c r="L97" i="2"/>
  <c r="M97" i="2"/>
  <c r="N97" i="2"/>
  <c r="O97" i="2"/>
  <c r="P97" i="2"/>
  <c r="K187" i="2"/>
  <c r="L187" i="2"/>
  <c r="M187" i="2"/>
  <c r="N187" i="2"/>
  <c r="O187" i="2"/>
  <c r="P187" i="2"/>
  <c r="K165" i="2"/>
  <c r="L165" i="2"/>
  <c r="M165" i="2"/>
  <c r="N165" i="2"/>
  <c r="O165" i="2"/>
  <c r="P165" i="2"/>
  <c r="K30" i="2"/>
  <c r="L30" i="2"/>
  <c r="M30" i="2"/>
  <c r="N30" i="2"/>
  <c r="O30" i="2"/>
  <c r="P30" i="2"/>
  <c r="K25" i="2"/>
  <c r="L25" i="2"/>
  <c r="M25" i="2"/>
  <c r="N25" i="2"/>
  <c r="O25" i="2"/>
  <c r="P25" i="2"/>
  <c r="K113" i="2"/>
  <c r="AE9" i="2" s="1"/>
  <c r="L113" i="2"/>
  <c r="AF9" i="2" s="1"/>
  <c r="M113" i="2"/>
  <c r="AG9" i="2" s="1"/>
  <c r="N113" i="2"/>
  <c r="AH9" i="2" s="1"/>
  <c r="O113" i="2"/>
  <c r="AI9" i="2" s="1"/>
  <c r="P113" i="2"/>
  <c r="AJ9" i="2" s="1"/>
  <c r="K37" i="2"/>
  <c r="L37" i="2"/>
  <c r="M37" i="2"/>
  <c r="N37" i="2"/>
  <c r="O37" i="2"/>
  <c r="P37" i="2"/>
  <c r="K166" i="2"/>
  <c r="L166" i="2"/>
  <c r="M166" i="2"/>
  <c r="N166" i="2"/>
  <c r="O166" i="2"/>
  <c r="P166" i="2"/>
  <c r="K175" i="2"/>
  <c r="L175" i="2"/>
  <c r="M175" i="2"/>
  <c r="N175" i="2"/>
  <c r="O175" i="2"/>
  <c r="P175" i="2"/>
  <c r="K91" i="2"/>
  <c r="AE12" i="2" s="1"/>
  <c r="L91" i="2"/>
  <c r="AF12" i="2" s="1"/>
  <c r="M91" i="2"/>
  <c r="AG12" i="2" s="1"/>
  <c r="N91" i="2"/>
  <c r="AH12" i="2" s="1"/>
  <c r="O91" i="2"/>
  <c r="AI12" i="2" s="1"/>
  <c r="P91" i="2"/>
  <c r="AJ12" i="2" s="1"/>
  <c r="K33" i="2"/>
  <c r="AE24" i="2" s="1"/>
  <c r="L33" i="2"/>
  <c r="AF24" i="2" s="1"/>
  <c r="M33" i="2"/>
  <c r="AG24" i="2" s="1"/>
  <c r="N33" i="2"/>
  <c r="AH24" i="2" s="1"/>
  <c r="O33" i="2"/>
  <c r="AI24" i="2" s="1"/>
  <c r="P33" i="2"/>
  <c r="AJ24" i="2" s="1"/>
  <c r="K19" i="2"/>
  <c r="AE34" i="2" s="1"/>
  <c r="L19" i="2"/>
  <c r="AF34" i="2" s="1"/>
  <c r="M19" i="2"/>
  <c r="AG34" i="2" s="1"/>
  <c r="N19" i="2"/>
  <c r="AH34" i="2" s="1"/>
  <c r="O19" i="2"/>
  <c r="AI34" i="2" s="1"/>
  <c r="P19" i="2"/>
  <c r="AJ34" i="2" s="1"/>
  <c r="K116" i="2"/>
  <c r="L116" i="2"/>
  <c r="M116" i="2"/>
  <c r="N116" i="2"/>
  <c r="O116" i="2"/>
  <c r="P116" i="2"/>
  <c r="K111" i="2"/>
  <c r="L111" i="2"/>
  <c r="M111" i="2"/>
  <c r="N111" i="2"/>
  <c r="O111" i="2"/>
  <c r="P111" i="2"/>
  <c r="K114" i="2"/>
  <c r="L114" i="2"/>
  <c r="M114" i="2"/>
  <c r="N114" i="2"/>
  <c r="O114" i="2"/>
  <c r="P114" i="2"/>
  <c r="K26" i="2"/>
  <c r="L26" i="2"/>
  <c r="AF35" i="2" s="1"/>
  <c r="M26" i="2"/>
  <c r="AG35" i="2" s="1"/>
  <c r="N26" i="2"/>
  <c r="AH35" i="2" s="1"/>
  <c r="O26" i="2"/>
  <c r="AI35" i="2" s="1"/>
  <c r="P26" i="2"/>
  <c r="AJ35" i="2" s="1"/>
  <c r="K180" i="2"/>
  <c r="L180" i="2"/>
  <c r="M180" i="2"/>
  <c r="N180" i="2"/>
  <c r="O180" i="2"/>
  <c r="P180" i="2"/>
  <c r="K92" i="2"/>
  <c r="AE8" i="2" s="1"/>
  <c r="L92" i="2"/>
  <c r="AF8" i="2" s="1"/>
  <c r="M92" i="2"/>
  <c r="AG8" i="2" s="1"/>
  <c r="N92" i="2"/>
  <c r="AH8" i="2" s="1"/>
  <c r="O92" i="2"/>
  <c r="AI8" i="2" s="1"/>
  <c r="P92" i="2"/>
  <c r="AJ8" i="2" s="1"/>
  <c r="K167" i="2"/>
  <c r="L167" i="2"/>
  <c r="M167" i="2"/>
  <c r="N167" i="2"/>
  <c r="O167" i="2"/>
  <c r="P167" i="2"/>
  <c r="K192" i="2"/>
  <c r="L192" i="2"/>
  <c r="M192" i="2"/>
  <c r="N192" i="2"/>
  <c r="O192" i="2"/>
  <c r="P192" i="2"/>
  <c r="K11" i="2"/>
  <c r="AE18" i="2" s="1"/>
  <c r="L11" i="2"/>
  <c r="AF18" i="2" s="1"/>
  <c r="M11" i="2"/>
  <c r="AG18" i="2" s="1"/>
  <c r="N11" i="2"/>
  <c r="AH18" i="2" s="1"/>
  <c r="O11" i="2"/>
  <c r="AI36" i="2" s="1"/>
  <c r="P11" i="2"/>
  <c r="AJ18" i="2" s="1"/>
  <c r="K36" i="2"/>
  <c r="L36" i="2"/>
  <c r="M36" i="2"/>
  <c r="N36" i="2"/>
  <c r="O36" i="2"/>
  <c r="P36" i="2"/>
  <c r="K23" i="2"/>
  <c r="L23" i="2"/>
  <c r="M23" i="2"/>
  <c r="N23" i="2"/>
  <c r="O23" i="2"/>
  <c r="P23" i="2"/>
  <c r="K83" i="2"/>
  <c r="L83" i="2"/>
  <c r="M83" i="2"/>
  <c r="N83" i="2"/>
  <c r="O83" i="2"/>
  <c r="P83" i="2"/>
  <c r="K94" i="2"/>
  <c r="L94" i="2"/>
  <c r="M94" i="2"/>
  <c r="N94" i="2"/>
  <c r="O94" i="2"/>
  <c r="P94" i="2"/>
  <c r="K108" i="2"/>
  <c r="AE37" i="2" s="1"/>
  <c r="L108" i="2"/>
  <c r="AF37" i="2" s="1"/>
  <c r="M108" i="2"/>
  <c r="AG37" i="2" s="1"/>
  <c r="N108" i="2"/>
  <c r="AH37" i="2" s="1"/>
  <c r="O108" i="2"/>
  <c r="AI37" i="2" s="1"/>
  <c r="P108" i="2"/>
  <c r="AJ37" i="2" s="1"/>
  <c r="K20" i="2"/>
  <c r="L20" i="2"/>
  <c r="M20" i="2"/>
  <c r="N20" i="2"/>
  <c r="O20" i="2"/>
  <c r="P20" i="2"/>
  <c r="K124" i="2"/>
  <c r="L124" i="2"/>
  <c r="M124" i="2"/>
  <c r="N124" i="2"/>
  <c r="O124" i="2"/>
  <c r="P124" i="2"/>
  <c r="K188" i="2"/>
  <c r="L188" i="2"/>
  <c r="M188" i="2"/>
  <c r="N188" i="2"/>
  <c r="O188" i="2"/>
  <c r="P188" i="2"/>
  <c r="K153" i="2"/>
  <c r="L153" i="2"/>
  <c r="M153" i="2"/>
  <c r="N153" i="2"/>
  <c r="O153" i="2"/>
  <c r="P153" i="2"/>
  <c r="K41" i="2"/>
  <c r="L41" i="2"/>
  <c r="M41" i="2"/>
  <c r="N41" i="2"/>
  <c r="O41" i="2"/>
  <c r="P41" i="2"/>
  <c r="K156" i="2"/>
  <c r="L156" i="2"/>
  <c r="M156" i="2"/>
  <c r="N156" i="2"/>
  <c r="O156" i="2"/>
  <c r="P156" i="2"/>
  <c r="K4" i="2"/>
  <c r="L4" i="2"/>
  <c r="M4" i="2"/>
  <c r="N4" i="2"/>
  <c r="O4" i="2"/>
  <c r="P4" i="2"/>
  <c r="K46" i="2"/>
  <c r="L46" i="2"/>
  <c r="M46" i="2"/>
  <c r="N46" i="2"/>
  <c r="O46" i="2"/>
  <c r="P46" i="2"/>
  <c r="K98" i="2"/>
  <c r="L98" i="2"/>
  <c r="M98" i="2"/>
  <c r="N98" i="2"/>
  <c r="O98" i="2"/>
  <c r="P98" i="2"/>
  <c r="K22" i="2"/>
  <c r="L22" i="2"/>
  <c r="M22" i="2"/>
  <c r="N22" i="2"/>
  <c r="O22" i="2"/>
  <c r="P22" i="2"/>
  <c r="K5" i="2"/>
  <c r="L5" i="2"/>
  <c r="M5" i="2"/>
  <c r="N5" i="2"/>
  <c r="O5" i="2"/>
  <c r="P5" i="2"/>
  <c r="K131" i="2"/>
  <c r="L131" i="2"/>
  <c r="M131" i="2"/>
  <c r="N131" i="2"/>
  <c r="O131" i="2"/>
  <c r="P131" i="2"/>
  <c r="K154" i="2"/>
  <c r="L154" i="2"/>
  <c r="M154" i="2"/>
  <c r="N154" i="2"/>
  <c r="O154" i="2"/>
  <c r="P154" i="2"/>
  <c r="K16" i="2"/>
  <c r="AE38" i="2" s="1"/>
  <c r="L16" i="2"/>
  <c r="AF21" i="2" s="1"/>
  <c r="M16" i="2"/>
  <c r="AG38" i="2" s="1"/>
  <c r="N16" i="2"/>
  <c r="AH21" i="2" s="1"/>
  <c r="O16" i="2"/>
  <c r="AI21" i="2" s="1"/>
  <c r="P16" i="2"/>
  <c r="AJ21" i="2" s="1"/>
  <c r="K68" i="2"/>
  <c r="L68" i="2"/>
  <c r="M68" i="2"/>
  <c r="N68" i="2"/>
  <c r="O68" i="2"/>
  <c r="P68" i="2"/>
  <c r="K17" i="2"/>
  <c r="L17" i="2"/>
  <c r="M17" i="2"/>
  <c r="N17" i="2"/>
  <c r="O17" i="2"/>
  <c r="P17" i="2"/>
  <c r="K14" i="2"/>
  <c r="L14" i="2"/>
  <c r="M14" i="2"/>
  <c r="N14" i="2"/>
  <c r="O14" i="2"/>
  <c r="P14" i="2"/>
  <c r="K43" i="2"/>
  <c r="L43" i="2"/>
  <c r="M43" i="2"/>
  <c r="N43" i="2"/>
  <c r="O43" i="2"/>
  <c r="P43" i="2"/>
  <c r="K75" i="2"/>
  <c r="L75" i="2"/>
  <c r="M75" i="2"/>
  <c r="N75" i="2"/>
  <c r="O75" i="2"/>
  <c r="P75" i="2"/>
  <c r="K109" i="2"/>
  <c r="L109" i="2"/>
  <c r="M109" i="2"/>
  <c r="N109" i="2"/>
  <c r="O109" i="2"/>
  <c r="P109" i="2"/>
  <c r="K189" i="2"/>
  <c r="L189" i="2"/>
  <c r="M189" i="2"/>
  <c r="N189" i="2"/>
  <c r="O189" i="2"/>
  <c r="P189" i="2"/>
  <c r="K157" i="2"/>
  <c r="L157" i="2"/>
  <c r="M157" i="2"/>
  <c r="N157" i="2"/>
  <c r="O157" i="2"/>
  <c r="P157" i="2"/>
  <c r="K51" i="2"/>
  <c r="L51" i="2"/>
  <c r="M51" i="2"/>
  <c r="N51" i="2"/>
  <c r="O51" i="2"/>
  <c r="P51" i="2"/>
  <c r="K47" i="2"/>
  <c r="AE39" i="2" s="1"/>
  <c r="L47" i="2"/>
  <c r="AF39" i="2" s="1"/>
  <c r="M47" i="2"/>
  <c r="AG39" i="2" s="1"/>
  <c r="N47" i="2"/>
  <c r="AH39" i="2" s="1"/>
  <c r="O47" i="2"/>
  <c r="AI39" i="2" s="1"/>
  <c r="P47" i="2"/>
  <c r="AJ39" i="2" s="1"/>
  <c r="K181" i="2"/>
  <c r="L181" i="2"/>
  <c r="M181" i="2"/>
  <c r="N181" i="2"/>
  <c r="O181" i="2"/>
  <c r="P181" i="2"/>
  <c r="K79" i="2"/>
  <c r="L79" i="2"/>
  <c r="M79" i="2"/>
  <c r="N79" i="2"/>
  <c r="O79" i="2"/>
  <c r="P79" i="2"/>
  <c r="K29" i="2"/>
  <c r="L29" i="2"/>
  <c r="M29" i="2"/>
  <c r="N29" i="2"/>
  <c r="O29" i="2"/>
  <c r="P29" i="2"/>
  <c r="K59" i="2"/>
  <c r="AE16" i="2" s="1"/>
  <c r="L59" i="2"/>
  <c r="AF16" i="2" s="1"/>
  <c r="M59" i="2"/>
  <c r="AG16" i="2" s="1"/>
  <c r="N59" i="2"/>
  <c r="AH16" i="2" s="1"/>
  <c r="O59" i="2"/>
  <c r="AI16" i="2" s="1"/>
  <c r="P59" i="2"/>
  <c r="AJ16" i="2" s="1"/>
  <c r="K119" i="2"/>
  <c r="L119" i="2"/>
  <c r="M119" i="2"/>
  <c r="N119" i="2"/>
  <c r="O119" i="2"/>
  <c r="P119" i="2"/>
  <c r="K18" i="2"/>
  <c r="L18" i="2"/>
  <c r="M18" i="2"/>
  <c r="N18" i="2"/>
  <c r="O18" i="2"/>
  <c r="P18" i="2"/>
  <c r="K141" i="2"/>
  <c r="L141" i="2"/>
  <c r="M141" i="2"/>
  <c r="N141" i="2"/>
  <c r="O141" i="2"/>
  <c r="P141" i="2"/>
  <c r="K158" i="2"/>
  <c r="L158" i="2"/>
  <c r="M158" i="2"/>
  <c r="N158" i="2"/>
  <c r="O158" i="2"/>
  <c r="P158" i="2"/>
  <c r="K132" i="2"/>
  <c r="L132" i="2"/>
  <c r="M132" i="2"/>
  <c r="N132" i="2"/>
  <c r="O132" i="2"/>
  <c r="P132" i="2"/>
  <c r="K133" i="2"/>
  <c r="L133" i="2"/>
  <c r="M133" i="2"/>
  <c r="N133" i="2"/>
  <c r="O133" i="2"/>
  <c r="P133" i="2"/>
  <c r="K110" i="2"/>
  <c r="L110" i="2"/>
  <c r="M110" i="2"/>
  <c r="N110" i="2"/>
  <c r="O110" i="2"/>
  <c r="P110" i="2"/>
  <c r="K104" i="2"/>
  <c r="AE14" i="2" s="1"/>
  <c r="L104" i="2"/>
  <c r="AF14" i="2" s="1"/>
  <c r="M104" i="2"/>
  <c r="AG14" i="2" s="1"/>
  <c r="N104" i="2"/>
  <c r="AH14" i="2" s="1"/>
  <c r="O104" i="2"/>
  <c r="AI14" i="2" s="1"/>
  <c r="P104" i="2"/>
  <c r="AJ14" i="2" s="1"/>
  <c r="K127" i="2"/>
  <c r="L127" i="2"/>
  <c r="M127" i="2"/>
  <c r="N127" i="2"/>
  <c r="O127" i="2"/>
  <c r="P127" i="2"/>
  <c r="K130" i="2"/>
  <c r="L130" i="2"/>
  <c r="M130" i="2"/>
  <c r="N130" i="2"/>
  <c r="O130" i="2"/>
  <c r="P130" i="2"/>
  <c r="K176" i="2"/>
  <c r="L176" i="2"/>
  <c r="M176" i="2"/>
  <c r="N176" i="2"/>
  <c r="O176" i="2"/>
  <c r="P176" i="2"/>
  <c r="K42" i="2"/>
  <c r="L42" i="2"/>
  <c r="M42" i="2"/>
  <c r="N42" i="2"/>
  <c r="O42" i="2"/>
  <c r="P42" i="2"/>
  <c r="K85" i="2"/>
  <c r="L85" i="2"/>
  <c r="M85" i="2"/>
  <c r="N85" i="2"/>
  <c r="O85" i="2"/>
  <c r="P85" i="2"/>
  <c r="K177" i="2"/>
  <c r="L177" i="2"/>
  <c r="M177" i="2"/>
  <c r="N177" i="2"/>
  <c r="O177" i="2"/>
  <c r="P177" i="2"/>
  <c r="K115" i="2"/>
  <c r="L115" i="2"/>
  <c r="M115" i="2"/>
  <c r="N115" i="2"/>
  <c r="O115" i="2"/>
  <c r="P115" i="2"/>
  <c r="K134" i="2"/>
  <c r="L134" i="2"/>
  <c r="M134" i="2"/>
  <c r="N134" i="2"/>
  <c r="O134" i="2"/>
  <c r="P134" i="2"/>
  <c r="K72" i="2"/>
  <c r="L72" i="2"/>
  <c r="M72" i="2"/>
  <c r="N72" i="2"/>
  <c r="O72" i="2"/>
  <c r="P72" i="2"/>
  <c r="K182" i="2"/>
  <c r="L182" i="2"/>
  <c r="M182" i="2"/>
  <c r="N182" i="2"/>
  <c r="O182" i="2"/>
  <c r="P182" i="2"/>
  <c r="K125" i="2"/>
  <c r="L125" i="2"/>
  <c r="M125" i="2"/>
  <c r="N125" i="2"/>
  <c r="O125" i="2"/>
  <c r="P125" i="2"/>
  <c r="K168" i="2"/>
  <c r="L168" i="2"/>
  <c r="M168" i="2"/>
  <c r="N168" i="2"/>
  <c r="O168" i="2"/>
  <c r="P168" i="2"/>
  <c r="K159" i="2"/>
  <c r="L159" i="2"/>
  <c r="M159" i="2"/>
  <c r="N159" i="2"/>
  <c r="O159" i="2"/>
  <c r="P159" i="2"/>
  <c r="K24" i="2"/>
  <c r="L24" i="2"/>
  <c r="M24" i="2"/>
  <c r="N24" i="2"/>
  <c r="O24" i="2"/>
  <c r="P24" i="2"/>
  <c r="K63" i="2"/>
  <c r="AE20" i="2" s="1"/>
  <c r="L63" i="2"/>
  <c r="AF20" i="2" s="1"/>
  <c r="M63" i="2"/>
  <c r="AG20" i="2" s="1"/>
  <c r="N63" i="2"/>
  <c r="AH20" i="2" s="1"/>
  <c r="O63" i="2"/>
  <c r="AI20" i="2" s="1"/>
  <c r="P63" i="2"/>
  <c r="AJ20" i="2" s="1"/>
  <c r="K128" i="2"/>
  <c r="L128" i="2"/>
  <c r="M128" i="2"/>
  <c r="N128" i="2"/>
  <c r="O128" i="2"/>
  <c r="P128" i="2"/>
  <c r="K44" i="2"/>
  <c r="AE23" i="2" s="1"/>
  <c r="L44" i="2"/>
  <c r="AF23" i="2" s="1"/>
  <c r="M44" i="2"/>
  <c r="AG23" i="2" s="1"/>
  <c r="N44" i="2"/>
  <c r="AH23" i="2" s="1"/>
  <c r="O44" i="2"/>
  <c r="AI23" i="2" s="1"/>
  <c r="P44" i="2"/>
  <c r="AJ23" i="2" s="1"/>
  <c r="K142" i="2"/>
  <c r="L142" i="2"/>
  <c r="M142" i="2"/>
  <c r="N142" i="2"/>
  <c r="O142" i="2"/>
  <c r="P142" i="2"/>
  <c r="K32" i="2"/>
  <c r="L32" i="2"/>
  <c r="M32" i="2"/>
  <c r="N32" i="2"/>
  <c r="O32" i="2"/>
  <c r="P32" i="2"/>
  <c r="K60" i="2"/>
  <c r="L60" i="2"/>
  <c r="M60" i="2"/>
  <c r="N60" i="2"/>
  <c r="O60" i="2"/>
  <c r="P60" i="2"/>
  <c r="K147" i="2"/>
  <c r="L147" i="2"/>
  <c r="M147" i="2"/>
  <c r="N147" i="2"/>
  <c r="O147" i="2"/>
  <c r="P147" i="2"/>
  <c r="K148" i="2"/>
  <c r="L148" i="2"/>
  <c r="M148" i="2"/>
  <c r="N148" i="2"/>
  <c r="O148" i="2"/>
  <c r="P148" i="2"/>
  <c r="K27" i="2"/>
  <c r="L27" i="2"/>
  <c r="M27" i="2"/>
  <c r="N27" i="2"/>
  <c r="O27" i="2"/>
  <c r="P27" i="2"/>
  <c r="K38" i="2"/>
  <c r="AE40" i="2" s="1"/>
  <c r="L38" i="2"/>
  <c r="AF40" i="2" s="1"/>
  <c r="M38" i="2"/>
  <c r="AG40" i="2" s="1"/>
  <c r="N38" i="2"/>
  <c r="AH40" i="2" s="1"/>
  <c r="O38" i="2"/>
  <c r="AI40" i="2" s="1"/>
  <c r="P38" i="2"/>
  <c r="AJ40" i="2" s="1"/>
  <c r="K15" i="2"/>
  <c r="L15" i="2"/>
  <c r="M15" i="2"/>
  <c r="N15" i="2"/>
  <c r="O15" i="2"/>
  <c r="P15" i="2"/>
  <c r="K71" i="2"/>
  <c r="AE6" i="2" s="1"/>
  <c r="L71" i="2"/>
  <c r="AF6" i="2" s="1"/>
  <c r="M71" i="2"/>
  <c r="AG6" i="2" s="1"/>
  <c r="N71" i="2"/>
  <c r="AH6" i="2" s="1"/>
  <c r="O71" i="2"/>
  <c r="AI6" i="2" s="1"/>
  <c r="P71" i="2"/>
  <c r="AJ6" i="2" s="1"/>
  <c r="K135" i="2"/>
  <c r="L135" i="2"/>
  <c r="M135" i="2"/>
  <c r="N135" i="2"/>
  <c r="O135" i="2"/>
  <c r="P135" i="2"/>
  <c r="K149" i="2"/>
  <c r="L149" i="2"/>
  <c r="M149" i="2"/>
  <c r="N149" i="2"/>
  <c r="O149" i="2"/>
  <c r="P149" i="2"/>
  <c r="K61" i="2"/>
  <c r="L61" i="2"/>
  <c r="M61" i="2"/>
  <c r="N61" i="2"/>
  <c r="O61" i="2"/>
  <c r="P61" i="2"/>
  <c r="K82" i="2"/>
  <c r="L82" i="2"/>
  <c r="M82" i="2"/>
  <c r="N82" i="2"/>
  <c r="O82" i="2"/>
  <c r="P82" i="2"/>
  <c r="K95" i="2"/>
  <c r="AE17" i="2" s="1"/>
  <c r="L95" i="2"/>
  <c r="AF17" i="2" s="1"/>
  <c r="M95" i="2"/>
  <c r="AG17" i="2" s="1"/>
  <c r="N95" i="2"/>
  <c r="AH17" i="2" s="1"/>
  <c r="O95" i="2"/>
  <c r="AI17" i="2" s="1"/>
  <c r="P95" i="2"/>
  <c r="AJ17" i="2" s="1"/>
  <c r="K9" i="2"/>
  <c r="L9" i="2"/>
  <c r="M9" i="2"/>
  <c r="N9" i="2"/>
  <c r="O9" i="2"/>
  <c r="P9" i="2"/>
  <c r="K150" i="2"/>
  <c r="L150" i="2"/>
  <c r="M150" i="2"/>
  <c r="N150" i="2"/>
  <c r="O150" i="2"/>
  <c r="P150" i="2"/>
  <c r="K151" i="2"/>
  <c r="L151" i="2"/>
  <c r="M151" i="2"/>
  <c r="N151" i="2"/>
  <c r="O151" i="2"/>
  <c r="P151" i="2"/>
  <c r="K183" i="2"/>
  <c r="L183" i="2"/>
  <c r="M183" i="2"/>
  <c r="N183" i="2"/>
  <c r="O183" i="2"/>
  <c r="P183" i="2"/>
  <c r="K160" i="2"/>
  <c r="L160" i="2"/>
  <c r="M160" i="2"/>
  <c r="N160" i="2"/>
  <c r="O160" i="2"/>
  <c r="P160" i="2"/>
  <c r="K169" i="2"/>
  <c r="L169" i="2"/>
  <c r="M169" i="2"/>
  <c r="N169" i="2"/>
  <c r="O169" i="2"/>
  <c r="P169" i="2"/>
  <c r="K6" i="2"/>
  <c r="AE30" i="2" s="1"/>
  <c r="L6" i="2"/>
  <c r="AF28" i="2" s="1"/>
  <c r="M6" i="2"/>
  <c r="AG30" i="2" s="1"/>
  <c r="N6" i="2"/>
  <c r="AH30" i="2" s="1"/>
  <c r="O6" i="2"/>
  <c r="AI30" i="2" s="1"/>
  <c r="P6" i="2"/>
  <c r="AJ28" i="2" s="1"/>
  <c r="K161" i="2"/>
  <c r="L161" i="2"/>
  <c r="M161" i="2"/>
  <c r="N161" i="2"/>
  <c r="O161" i="2"/>
  <c r="P161" i="2"/>
  <c r="K54" i="2"/>
  <c r="L54" i="2"/>
  <c r="M54" i="2"/>
  <c r="N54" i="2"/>
  <c r="O54" i="2"/>
  <c r="P54" i="2"/>
  <c r="K105" i="2"/>
  <c r="L105" i="2"/>
  <c r="M105" i="2"/>
  <c r="N105" i="2"/>
  <c r="O105" i="2"/>
  <c r="P105" i="2"/>
  <c r="K126" i="2"/>
  <c r="L126" i="2"/>
  <c r="M126" i="2"/>
  <c r="N126" i="2"/>
  <c r="O126" i="2"/>
  <c r="P126" i="2"/>
  <c r="K55" i="2"/>
  <c r="L55" i="2"/>
  <c r="M55" i="2"/>
  <c r="N55" i="2"/>
  <c r="O55" i="2"/>
  <c r="P55" i="2"/>
  <c r="K93" i="2"/>
  <c r="L93" i="2"/>
  <c r="M93" i="2"/>
  <c r="N93" i="2"/>
  <c r="O93" i="2"/>
  <c r="P93" i="2"/>
  <c r="K136" i="2"/>
  <c r="L136" i="2"/>
  <c r="M136" i="2"/>
  <c r="N136" i="2"/>
  <c r="O136" i="2"/>
  <c r="P136" i="2"/>
  <c r="K117" i="2"/>
  <c r="AE10" i="2" s="1"/>
  <c r="L117" i="2"/>
  <c r="AF10" i="2" s="1"/>
  <c r="M117" i="2"/>
  <c r="AG10" i="2" s="1"/>
  <c r="N117" i="2"/>
  <c r="AH10" i="2" s="1"/>
  <c r="O117" i="2"/>
  <c r="AI10" i="2" s="1"/>
  <c r="P117" i="2"/>
  <c r="AJ10" i="2" s="1"/>
  <c r="K53" i="2"/>
  <c r="L53" i="2"/>
  <c r="M53" i="2"/>
  <c r="N53" i="2"/>
  <c r="O53" i="2"/>
  <c r="P53" i="2"/>
  <c r="K162" i="2"/>
  <c r="L162" i="2"/>
  <c r="M162" i="2"/>
  <c r="N162" i="2"/>
  <c r="O162" i="2"/>
  <c r="P162" i="2"/>
  <c r="K99" i="2"/>
  <c r="L99" i="2"/>
  <c r="M99" i="2"/>
  <c r="N99" i="2"/>
  <c r="O99" i="2"/>
  <c r="P99" i="2"/>
  <c r="K137" i="2"/>
  <c r="L137" i="2"/>
  <c r="M137" i="2"/>
  <c r="N137" i="2"/>
  <c r="O137" i="2"/>
  <c r="P137" i="2"/>
  <c r="K65" i="2"/>
  <c r="L65" i="2"/>
  <c r="M65" i="2"/>
  <c r="N65" i="2"/>
  <c r="O65" i="2"/>
  <c r="P65" i="2"/>
  <c r="K152" i="2"/>
  <c r="L152" i="2"/>
  <c r="M152" i="2"/>
  <c r="N152" i="2"/>
  <c r="O152" i="2"/>
  <c r="P152" i="2"/>
  <c r="K155" i="2"/>
  <c r="L155" i="2"/>
  <c r="M155" i="2"/>
  <c r="N155" i="2"/>
  <c r="O155" i="2"/>
  <c r="P155" i="2"/>
  <c r="K184" i="2"/>
  <c r="L184" i="2"/>
  <c r="M184" i="2"/>
  <c r="N184" i="2"/>
  <c r="O184" i="2"/>
  <c r="P184" i="2"/>
  <c r="K193" i="2"/>
  <c r="L193" i="2"/>
  <c r="M193" i="2"/>
  <c r="N193" i="2"/>
  <c r="O193" i="2"/>
  <c r="P193" i="2"/>
  <c r="K106" i="2"/>
  <c r="L106" i="2"/>
  <c r="M106" i="2"/>
  <c r="N106" i="2"/>
  <c r="O106" i="2"/>
  <c r="P106" i="2"/>
  <c r="K100" i="2"/>
  <c r="AE11" i="2" s="1"/>
  <c r="L100" i="2"/>
  <c r="AF11" i="2" s="1"/>
  <c r="M100" i="2"/>
  <c r="AG11" i="2" s="1"/>
  <c r="N100" i="2"/>
  <c r="AH11" i="2" s="1"/>
  <c r="O100" i="2"/>
  <c r="AI11" i="2" s="1"/>
  <c r="P100" i="2"/>
  <c r="AJ11" i="2" s="1"/>
  <c r="K190" i="2"/>
  <c r="L190" i="2"/>
  <c r="M190" i="2"/>
  <c r="N190" i="2"/>
  <c r="O190" i="2"/>
  <c r="P190" i="2"/>
  <c r="K138" i="2"/>
  <c r="L138" i="2"/>
  <c r="M138" i="2"/>
  <c r="N138" i="2"/>
  <c r="O138" i="2"/>
  <c r="P138" i="2"/>
  <c r="K58" i="2"/>
  <c r="L58" i="2"/>
  <c r="M58" i="2"/>
  <c r="N58" i="2"/>
  <c r="O58" i="2"/>
  <c r="P58" i="2"/>
  <c r="K191" i="2"/>
  <c r="L191" i="2"/>
  <c r="M191" i="2"/>
  <c r="N191" i="2"/>
  <c r="O191" i="2"/>
  <c r="P191" i="2"/>
  <c r="K120" i="2"/>
  <c r="L120" i="2"/>
  <c r="M120" i="2"/>
  <c r="N120" i="2"/>
  <c r="O120" i="2"/>
  <c r="P120" i="2"/>
  <c r="K101" i="2"/>
  <c r="L101" i="2"/>
  <c r="M101" i="2"/>
  <c r="N101" i="2"/>
  <c r="O101" i="2"/>
  <c r="P101" i="2"/>
  <c r="K35" i="2"/>
  <c r="L35" i="2"/>
  <c r="M35" i="2"/>
  <c r="N35" i="2"/>
  <c r="O35" i="2"/>
  <c r="P35" i="2"/>
  <c r="K194" i="2"/>
  <c r="L194" i="2"/>
  <c r="M194" i="2"/>
  <c r="N194" i="2"/>
  <c r="O194" i="2"/>
  <c r="P194" i="2"/>
  <c r="K84" i="2"/>
  <c r="AE3" i="2" s="1"/>
  <c r="L84" i="2"/>
  <c r="AF3" i="2" s="1"/>
  <c r="M84" i="2"/>
  <c r="AG3" i="2" s="1"/>
  <c r="N84" i="2"/>
  <c r="AH3" i="2" s="1"/>
  <c r="O84" i="2"/>
  <c r="AI3" i="2" s="1"/>
  <c r="P84" i="2"/>
  <c r="AJ3" i="2" s="1"/>
  <c r="K10" i="2"/>
  <c r="L10" i="2"/>
  <c r="M10" i="2"/>
  <c r="N10" i="2"/>
  <c r="O10" i="2"/>
  <c r="P10" i="2"/>
  <c r="K8" i="2"/>
  <c r="L8" i="2"/>
  <c r="M8" i="2"/>
  <c r="N8" i="2"/>
  <c r="O8" i="2"/>
  <c r="P8" i="2"/>
  <c r="K143" i="2"/>
  <c r="L143" i="2"/>
  <c r="M143" i="2"/>
  <c r="N143" i="2"/>
  <c r="O143" i="2"/>
  <c r="P143" i="2"/>
  <c r="K139" i="2"/>
  <c r="L139" i="2"/>
  <c r="M139" i="2"/>
  <c r="N139" i="2"/>
  <c r="O139" i="2"/>
  <c r="P139" i="2"/>
  <c r="K185" i="2"/>
  <c r="L185" i="2"/>
  <c r="M185" i="2"/>
  <c r="N185" i="2"/>
  <c r="O185" i="2"/>
  <c r="P185" i="2"/>
  <c r="K107" i="2"/>
  <c r="L107" i="2"/>
  <c r="M107" i="2"/>
  <c r="N107" i="2"/>
  <c r="O107" i="2"/>
  <c r="P107" i="2"/>
  <c r="K74" i="2"/>
  <c r="AE5" i="2" s="1"/>
  <c r="L74" i="2"/>
  <c r="AF5" i="2" s="1"/>
  <c r="M74" i="2"/>
  <c r="AG5" i="2" s="1"/>
  <c r="N74" i="2"/>
  <c r="AH5" i="2" s="1"/>
  <c r="O74" i="2"/>
  <c r="AI5" i="2" s="1"/>
  <c r="P74" i="2"/>
  <c r="AJ5" i="2" s="1"/>
  <c r="K163" i="2"/>
  <c r="L163" i="2"/>
  <c r="M163" i="2"/>
  <c r="N163" i="2"/>
  <c r="O163" i="2"/>
  <c r="P163" i="2"/>
  <c r="K144" i="2"/>
  <c r="L144" i="2"/>
  <c r="M144" i="2"/>
  <c r="N144" i="2"/>
  <c r="O144" i="2"/>
  <c r="P144" i="2"/>
  <c r="K62" i="2"/>
  <c r="L62" i="2"/>
  <c r="M62" i="2"/>
  <c r="N62" i="2"/>
  <c r="O62" i="2"/>
  <c r="P62" i="2"/>
  <c r="K7" i="2"/>
  <c r="L7" i="2"/>
  <c r="M7" i="2"/>
  <c r="N7" i="2"/>
  <c r="O7" i="2"/>
  <c r="P7" i="2"/>
  <c r="K170" i="2"/>
  <c r="L170" i="2"/>
  <c r="M170" i="2"/>
  <c r="N170" i="2"/>
  <c r="O170" i="2"/>
  <c r="P170" i="2"/>
  <c r="K171" i="2"/>
  <c r="L171" i="2"/>
  <c r="M171" i="2"/>
  <c r="N171" i="2"/>
  <c r="O171" i="2"/>
  <c r="P171" i="2"/>
  <c r="K86" i="2"/>
  <c r="AE2" i="2" s="1"/>
  <c r="L86" i="2"/>
  <c r="AF2" i="2" s="1"/>
  <c r="M86" i="2"/>
  <c r="AG2" i="2" s="1"/>
  <c r="N86" i="2"/>
  <c r="AH2" i="2" s="1"/>
  <c r="O86" i="2"/>
  <c r="AI2" i="2" s="1"/>
  <c r="P86" i="2"/>
  <c r="AJ2" i="2" s="1"/>
  <c r="K48" i="2"/>
  <c r="L48" i="2"/>
  <c r="M48" i="2"/>
  <c r="N48" i="2"/>
  <c r="O48" i="2"/>
  <c r="P48" i="2"/>
  <c r="K140" i="2"/>
  <c r="L140" i="2"/>
  <c r="M140" i="2"/>
  <c r="N140" i="2"/>
  <c r="O140" i="2"/>
  <c r="P140" i="2"/>
  <c r="K121" i="2"/>
  <c r="L121" i="2"/>
  <c r="M121" i="2"/>
  <c r="N121" i="2"/>
  <c r="O121" i="2"/>
  <c r="P121" i="2"/>
  <c r="K52" i="2"/>
  <c r="L52" i="2"/>
  <c r="M52" i="2"/>
  <c r="N52" i="2"/>
  <c r="O52" i="2"/>
  <c r="P52" i="2"/>
  <c r="K186" i="2"/>
  <c r="L186" i="2"/>
  <c r="M186" i="2"/>
  <c r="N186" i="2"/>
  <c r="O186" i="2"/>
  <c r="P186" i="2"/>
  <c r="K112" i="2"/>
  <c r="L112" i="2"/>
  <c r="M112" i="2"/>
  <c r="N112" i="2"/>
  <c r="O112" i="2"/>
  <c r="P112" i="2"/>
  <c r="K34" i="2"/>
  <c r="L34" i="2"/>
  <c r="M34" i="2"/>
  <c r="N34" i="2"/>
  <c r="O34" i="2"/>
  <c r="P34" i="2"/>
  <c r="K67" i="2"/>
  <c r="L67" i="2"/>
  <c r="M67" i="2"/>
  <c r="N67" i="2"/>
  <c r="O67" i="2"/>
  <c r="P67" i="2"/>
  <c r="K122" i="2"/>
  <c r="L122" i="2"/>
  <c r="M122" i="2"/>
  <c r="N122" i="2"/>
  <c r="O122" i="2"/>
  <c r="P122" i="2"/>
  <c r="K73" i="2"/>
  <c r="L73" i="2"/>
  <c r="M73" i="2"/>
  <c r="N73" i="2"/>
  <c r="O73" i="2"/>
  <c r="P73" i="2"/>
  <c r="K172" i="2"/>
  <c r="L172" i="2"/>
  <c r="M172" i="2"/>
  <c r="N172" i="2"/>
  <c r="O172" i="2"/>
  <c r="P172" i="2"/>
  <c r="K118" i="2"/>
  <c r="L118" i="2"/>
  <c r="M118" i="2"/>
  <c r="N118" i="2"/>
  <c r="O118" i="2"/>
  <c r="P118" i="2"/>
  <c r="K87" i="2"/>
  <c r="AE15" i="2" s="1"/>
  <c r="L87" i="2"/>
  <c r="AF15" i="2" s="1"/>
  <c r="M87" i="2"/>
  <c r="AG15" i="2" s="1"/>
  <c r="N87" i="2"/>
  <c r="AH15" i="2" s="1"/>
  <c r="O87" i="2"/>
  <c r="AI15" i="2" s="1"/>
  <c r="P87" i="2"/>
  <c r="AJ15" i="2" s="1"/>
  <c r="K89" i="2"/>
  <c r="L89" i="2"/>
  <c r="M89" i="2"/>
  <c r="N89" i="2"/>
  <c r="O89" i="2"/>
  <c r="P89" i="2"/>
  <c r="K76" i="2"/>
  <c r="AE41" i="2" s="1"/>
  <c r="L76" i="2"/>
  <c r="AF41" i="2" s="1"/>
  <c r="M76" i="2"/>
  <c r="AG41" i="2" s="1"/>
  <c r="N76" i="2"/>
  <c r="AH41" i="2" s="1"/>
  <c r="O76" i="2"/>
  <c r="AI41" i="2" s="1"/>
  <c r="P76" i="2"/>
  <c r="AJ41" i="2" s="1"/>
  <c r="K39" i="2"/>
  <c r="L39" i="2"/>
  <c r="M39" i="2"/>
  <c r="N39" i="2"/>
  <c r="O39" i="2"/>
  <c r="P39" i="2"/>
  <c r="K50" i="2"/>
  <c r="L50" i="2"/>
  <c r="M50" i="2"/>
  <c r="N50" i="2"/>
  <c r="O50" i="2"/>
  <c r="P50" i="2"/>
  <c r="K129" i="2"/>
  <c r="L129" i="2"/>
  <c r="M129" i="2"/>
  <c r="N129" i="2"/>
  <c r="O129" i="2"/>
  <c r="P129" i="2"/>
  <c r="K70" i="2"/>
  <c r="L70" i="2"/>
  <c r="M70" i="2"/>
  <c r="N70" i="2"/>
  <c r="O70" i="2"/>
  <c r="P70" i="2"/>
  <c r="K66" i="2"/>
  <c r="L66" i="2"/>
  <c r="M66" i="2"/>
  <c r="N66" i="2"/>
  <c r="O66" i="2"/>
  <c r="P66" i="2"/>
  <c r="K40" i="2"/>
  <c r="L40" i="2"/>
  <c r="M40" i="2"/>
  <c r="N40" i="2"/>
  <c r="O40" i="2"/>
  <c r="P40" i="2"/>
  <c r="K102" i="2"/>
  <c r="L102" i="2"/>
  <c r="M102" i="2"/>
  <c r="N102" i="2"/>
  <c r="O102" i="2"/>
  <c r="P102" i="2"/>
  <c r="K64" i="2"/>
  <c r="L64" i="2"/>
  <c r="M64" i="2"/>
  <c r="N64" i="2"/>
  <c r="O64" i="2"/>
  <c r="P64" i="2"/>
  <c r="K145" i="2"/>
  <c r="L145" i="2"/>
  <c r="M145" i="2"/>
  <c r="N145" i="2"/>
  <c r="O145" i="2"/>
  <c r="P145" i="2"/>
  <c r="K21" i="2"/>
  <c r="L21" i="2"/>
  <c r="M21" i="2"/>
  <c r="N21" i="2"/>
  <c r="O21" i="2"/>
  <c r="P21" i="2"/>
  <c r="K81" i="2"/>
  <c r="AE7" i="2" s="1"/>
  <c r="L81" i="2"/>
  <c r="AF7" i="2" s="1"/>
  <c r="M81" i="2"/>
  <c r="AG7" i="2" s="1"/>
  <c r="N81" i="2"/>
  <c r="AH7" i="2" s="1"/>
  <c r="O81" i="2"/>
  <c r="AI7" i="2" s="1"/>
  <c r="P81" i="2"/>
  <c r="AJ7" i="2" s="1"/>
  <c r="K28" i="2"/>
  <c r="L28" i="2"/>
  <c r="M28" i="2"/>
  <c r="N28" i="2"/>
  <c r="O28" i="2"/>
  <c r="P28" i="2"/>
  <c r="K164" i="2"/>
  <c r="L164" i="2"/>
  <c r="M164" i="2"/>
  <c r="N164" i="2"/>
  <c r="O164" i="2"/>
  <c r="P164" i="2"/>
  <c r="K123" i="2"/>
  <c r="L123" i="2"/>
  <c r="M123" i="2"/>
  <c r="N123" i="2"/>
  <c r="O123" i="2"/>
  <c r="P123" i="2"/>
  <c r="K178" i="2"/>
  <c r="L178" i="2"/>
  <c r="M178" i="2"/>
  <c r="N178" i="2"/>
  <c r="O178" i="2"/>
  <c r="P178" i="2"/>
  <c r="K57" i="2"/>
  <c r="L57" i="2"/>
  <c r="M57" i="2"/>
  <c r="N57" i="2"/>
  <c r="O57" i="2"/>
  <c r="P57" i="2"/>
  <c r="K12" i="2"/>
  <c r="L12" i="2"/>
  <c r="M12" i="2"/>
  <c r="N12" i="2"/>
  <c r="O12" i="2"/>
  <c r="P12" i="2"/>
  <c r="K56" i="2"/>
  <c r="AE19" i="2" s="1"/>
  <c r="L56" i="2"/>
  <c r="AF19" i="2" s="1"/>
  <c r="M56" i="2"/>
  <c r="AG19" i="2" s="1"/>
  <c r="N56" i="2"/>
  <c r="AH19" i="2" s="1"/>
  <c r="O56" i="2"/>
  <c r="AI19" i="2" s="1"/>
  <c r="P56" i="2"/>
  <c r="AJ19" i="2" s="1"/>
  <c r="K78" i="2"/>
  <c r="AE22" i="2" s="1"/>
  <c r="L78" i="2"/>
  <c r="AF22" i="2" s="1"/>
  <c r="M78" i="2"/>
  <c r="AG22" i="2" s="1"/>
  <c r="N78" i="2"/>
  <c r="AH22" i="2" s="1"/>
  <c r="O78" i="2"/>
  <c r="AI22" i="2" s="1"/>
  <c r="P78" i="2"/>
  <c r="AJ22" i="2" s="1"/>
  <c r="K49" i="2"/>
  <c r="L49" i="2"/>
  <c r="M49" i="2"/>
  <c r="N49" i="2"/>
  <c r="O49" i="2"/>
  <c r="P49" i="2"/>
  <c r="K3" i="2"/>
  <c r="L3" i="2"/>
  <c r="M3" i="2"/>
  <c r="N3" i="2"/>
  <c r="O3" i="2"/>
  <c r="P3" i="2"/>
  <c r="U196" i="2" l="1"/>
  <c r="Q17" i="2"/>
  <c r="Q131" i="2"/>
  <c r="Q46" i="2"/>
  <c r="Q41" i="2"/>
  <c r="Q153" i="2"/>
  <c r="Q23" i="2"/>
  <c r="Q36" i="2"/>
  <c r="Q187" i="2"/>
  <c r="Q109" i="2"/>
  <c r="X196" i="2"/>
  <c r="Q3" i="2"/>
  <c r="Q52" i="2"/>
  <c r="Q9" i="2"/>
  <c r="Q168" i="2"/>
  <c r="Q12" i="2"/>
  <c r="Q164" i="2"/>
  <c r="Q118" i="2"/>
  <c r="Q106" i="2"/>
  <c r="Q162" i="2"/>
  <c r="Q128" i="2"/>
  <c r="Q158" i="2"/>
  <c r="Q66" i="2"/>
  <c r="Q67" i="2"/>
  <c r="Q62" i="2"/>
  <c r="Q107" i="2"/>
  <c r="Q58" i="2"/>
  <c r="Q145" i="2"/>
  <c r="Q39" i="2"/>
  <c r="Q8" i="2"/>
  <c r="Q35" i="2"/>
  <c r="Q152" i="2"/>
  <c r="Q93" i="2"/>
  <c r="Q54" i="2"/>
  <c r="Q160" i="2"/>
  <c r="Q149" i="2"/>
  <c r="Q60" i="2"/>
  <c r="Q134" i="2"/>
  <c r="Q42" i="2"/>
  <c r="Q69" i="2"/>
  <c r="Q123" i="2"/>
  <c r="Q21" i="2"/>
  <c r="Q40" i="2"/>
  <c r="Q50" i="2"/>
  <c r="Q122" i="2"/>
  <c r="Q186" i="2"/>
  <c r="Q48" i="2"/>
  <c r="Q7" i="2"/>
  <c r="Q143" i="2"/>
  <c r="Q194" i="2"/>
  <c r="Q191" i="2"/>
  <c r="Q155" i="2"/>
  <c r="Q99" i="2"/>
  <c r="Q136" i="2"/>
  <c r="Q105" i="2"/>
  <c r="Q169" i="2"/>
  <c r="Q150" i="2"/>
  <c r="Q61" i="2"/>
  <c r="Q15" i="2"/>
  <c r="Q147" i="2"/>
  <c r="Q159" i="2"/>
  <c r="Q72" i="2"/>
  <c r="Q85" i="2"/>
  <c r="Q127" i="2"/>
  <c r="Q132" i="2"/>
  <c r="Q119" i="2"/>
  <c r="Q181" i="2"/>
  <c r="Q189" i="2"/>
  <c r="Q14" i="2"/>
  <c r="Q154" i="2"/>
  <c r="Q98" i="2"/>
  <c r="Q20" i="2"/>
  <c r="Q114" i="2"/>
  <c r="Q37" i="2"/>
  <c r="Q165" i="2"/>
  <c r="Q173" i="2"/>
  <c r="Q129" i="2"/>
  <c r="Q130" i="2"/>
  <c r="Q31" i="2"/>
  <c r="Q102" i="2"/>
  <c r="Q120" i="2"/>
  <c r="Q190" i="2"/>
  <c r="Q184" i="2"/>
  <c r="Q137" i="2"/>
  <c r="Q82" i="2"/>
  <c r="Q148" i="2"/>
  <c r="Q142" i="2"/>
  <c r="Q24" i="2"/>
  <c r="Q182" i="2"/>
  <c r="Q177" i="2"/>
  <c r="Q79" i="2"/>
  <c r="Q83" i="2"/>
  <c r="Q192" i="2"/>
  <c r="Q146" i="2"/>
  <c r="Q26" i="2"/>
  <c r="Q174" i="2"/>
  <c r="Q49" i="2"/>
  <c r="Q57" i="2"/>
  <c r="Q28" i="2"/>
  <c r="Q64" i="2"/>
  <c r="Q70" i="2"/>
  <c r="Q172" i="2"/>
  <c r="Q34" i="2"/>
  <c r="Q121" i="2"/>
  <c r="Q171" i="2"/>
  <c r="Q144" i="2"/>
  <c r="Q185" i="2"/>
  <c r="Q10" i="2"/>
  <c r="Q101" i="2"/>
  <c r="Q138" i="2"/>
  <c r="Q193" i="2"/>
  <c r="Q65" i="2"/>
  <c r="Q53" i="2"/>
  <c r="Q55" i="2"/>
  <c r="Q161" i="2"/>
  <c r="Q183" i="2"/>
  <c r="Q135" i="2"/>
  <c r="Q27" i="2"/>
  <c r="Q32" i="2"/>
  <c r="Q125" i="2"/>
  <c r="Q115" i="2"/>
  <c r="Q176" i="2"/>
  <c r="Q110" i="2"/>
  <c r="Q141" i="2"/>
  <c r="Q29" i="2"/>
  <c r="Q51" i="2"/>
  <c r="Q75" i="2"/>
  <c r="Q68" i="2"/>
  <c r="Q5" i="2"/>
  <c r="Q4" i="2"/>
  <c r="Q188" i="2"/>
  <c r="Q94" i="2"/>
  <c r="Q167" i="2"/>
  <c r="Q180" i="2"/>
  <c r="Q111" i="2"/>
  <c r="Q116" i="2"/>
  <c r="Q175" i="2"/>
  <c r="Q25" i="2"/>
  <c r="Q97" i="2"/>
  <c r="Q88" i="2"/>
  <c r="Q96" i="2"/>
  <c r="Q103" i="2"/>
  <c r="Q179" i="2"/>
  <c r="Q178" i="2"/>
  <c r="Q89" i="2"/>
  <c r="Q73" i="2"/>
  <c r="Q112" i="2"/>
  <c r="Q140" i="2"/>
  <c r="Q170" i="2"/>
  <c r="Q163" i="2"/>
  <c r="Q139" i="2"/>
  <c r="Q126" i="2"/>
  <c r="Q151" i="2"/>
  <c r="Q133" i="2"/>
  <c r="Q18" i="2"/>
  <c r="Q157" i="2"/>
  <c r="Q43" i="2"/>
  <c r="Q22" i="2"/>
  <c r="Q156" i="2"/>
  <c r="Q124" i="2"/>
  <c r="Q166" i="2"/>
  <c r="Q30" i="2"/>
  <c r="Q90" i="2"/>
  <c r="Q74" i="2"/>
  <c r="Q113" i="2"/>
  <c r="Q81" i="2"/>
  <c r="Q33" i="2"/>
  <c r="Q104" i="2"/>
  <c r="Q80" i="2"/>
  <c r="Q56" i="2"/>
  <c r="Q16" i="2"/>
  <c r="Q95" i="2"/>
  <c r="Q87" i="2"/>
  <c r="Q71" i="2"/>
  <c r="Q63" i="2"/>
  <c r="Q47" i="2"/>
  <c r="Q86" i="2"/>
  <c r="Q78" i="2"/>
  <c r="Q38" i="2"/>
  <c r="Q6" i="2"/>
  <c r="Q117" i="2"/>
  <c r="Q77" i="2"/>
  <c r="Q45" i="2"/>
  <c r="Q13" i="2"/>
  <c r="Q108" i="2"/>
  <c r="Q100" i="2"/>
  <c r="Q92" i="2"/>
  <c r="Q84" i="2"/>
  <c r="Q76" i="2"/>
  <c r="Q44" i="2"/>
  <c r="Q2" i="2"/>
  <c r="Q91" i="2"/>
  <c r="Q59" i="2"/>
  <c r="Q19" i="2"/>
  <c r="Q11" i="2"/>
  <c r="AG27" i="2"/>
  <c r="AE28" i="2"/>
  <c r="AE35" i="2"/>
  <c r="AF33" i="2"/>
  <c r="AG26" i="2"/>
  <c r="AH38" i="2"/>
  <c r="AE21" i="2"/>
  <c r="AE31" i="2"/>
  <c r="AF29" i="2"/>
  <c r="AI28" i="2"/>
  <c r="AG36" i="2"/>
  <c r="AJ26" i="2"/>
  <c r="AI18" i="2"/>
  <c r="AH28" i="2"/>
  <c r="AF38" i="2"/>
  <c r="AJ36" i="2"/>
  <c r="AF30" i="2"/>
  <c r="AI26" i="2"/>
  <c r="AG28" i="2"/>
  <c r="AE27" i="2"/>
  <c r="AH36" i="2"/>
  <c r="AJ29" i="2"/>
  <c r="AI29" i="2"/>
  <c r="AJ38" i="2"/>
  <c r="AF36" i="2"/>
  <c r="AH33" i="2"/>
  <c r="AJ30" i="2"/>
  <c r="AH29" i="2"/>
  <c r="AG21" i="2"/>
  <c r="AI38" i="2"/>
  <c r="AE36" i="2"/>
  <c r="AE33" i="2"/>
</calcChain>
</file>

<file path=xl/sharedStrings.xml><?xml version="1.0" encoding="utf-8"?>
<sst xmlns="http://schemas.openxmlformats.org/spreadsheetml/2006/main" count="5265" uniqueCount="1156">
  <si>
    <t>Seq ID</t>
  </si>
  <si>
    <t>Seq</t>
  </si>
  <si>
    <t>TRINITY_DN102902_c0_g1_i1.p4</t>
  </si>
  <si>
    <t>MKKKFYKNNVGFIIF</t>
  </si>
  <si>
    <t>TRINITY_DN1090249_c1_g1_i1.p3</t>
  </si>
  <si>
    <t>FEFLPDTRMILK</t>
  </si>
  <si>
    <t>TRINITY_DN1091132_c10_g1_i1.p3</t>
  </si>
  <si>
    <t>MNKLRMTGFECFAIFVIRRAKHAPKGAARH</t>
  </si>
  <si>
    <t>TRINITY_DN120464_c0_g1_i1.p6</t>
  </si>
  <si>
    <t>KKKEVSPMG</t>
  </si>
  <si>
    <t>TRINITY_DN125192_c2_g1_i1.p8</t>
  </si>
  <si>
    <t>MAINGRLFK</t>
  </si>
  <si>
    <t>TRINITY_DN127733_c0_g2_i2.p2</t>
  </si>
  <si>
    <t>DWDKCATRHVYNYKQCLICGEVSIYEVETIEMSHKWVNGACVYCNKGYAKEIN</t>
  </si>
  <si>
    <t>TRINITY_DN129538_c3_g1_i1.p10</t>
  </si>
  <si>
    <t>MIEMMNKLKVT</t>
  </si>
  <si>
    <t>TRINITY_DN131100_c0_g1_i5.p3</t>
  </si>
  <si>
    <t>LTSFWHLADKSNGHIIDLNTDLLC</t>
  </si>
  <si>
    <t>TRINITY_DN131149_c0_g2_i1.p2</t>
  </si>
  <si>
    <t>KKARNAGTAPTVGLASLGLVTALTPVPAHGTKPQA</t>
  </si>
  <si>
    <t>TRINITY_DN131424_c0_g1_i4.p5</t>
  </si>
  <si>
    <t>PLTMGK</t>
  </si>
  <si>
    <t>TRINITY_DN133076_c0_g4_i1.p5</t>
  </si>
  <si>
    <t>MRTGQDDSVGQEGQGHFRMKYHIGVV</t>
  </si>
  <si>
    <t>TRINITY_DN133479_c0_g1_i1.p5</t>
  </si>
  <si>
    <t>IIILPFTKAYAFASF</t>
  </si>
  <si>
    <t>TRINITY_DN133942_c0_g1_i2.p6</t>
  </si>
  <si>
    <t>MKDKKQQ</t>
  </si>
  <si>
    <t>MGSTPIASTNM</t>
  </si>
  <si>
    <t>TRINITY_DN134571_c44_g1_i3.p7</t>
  </si>
  <si>
    <t>TRINITY_DN134643_c0_g1_i1.p1</t>
  </si>
  <si>
    <t>RRKKIIYKISITMNELLKNLGVIVLLIGVIILAVPAINGGLSNTILLTGLGVIILGYIGHIVINKRLG</t>
  </si>
  <si>
    <t>TRINITY_DN135543_c0_g2_i1.p1</t>
  </si>
  <si>
    <t>KGDTRKDGFQKGSIQPDEIQWEKSERIAFKGNAEQEKIREGKVPEGRKFQKGNVSA</t>
  </si>
  <si>
    <t>TRINITY_DN135554_c0_g1_i3.p9</t>
  </si>
  <si>
    <t>YTYIL</t>
  </si>
  <si>
    <t>TRINITY_DN135950_c1_g1_i1.p9</t>
  </si>
  <si>
    <t>SKGKQNIKSKKI</t>
  </si>
  <si>
    <t>TRINITY_DN136156_c0_g2_i2.p9</t>
  </si>
  <si>
    <t>KNKGANEKTK</t>
  </si>
  <si>
    <t>TRINITY_DN136312_c3_g1_i18.p3</t>
  </si>
  <si>
    <t>LGCAMTLPMQQGTVCNVGGHALPALRRGGELFAIP</t>
  </si>
  <si>
    <t>TRINITY_DN136668_c3_g2_i2.p10</t>
  </si>
  <si>
    <t>MPALYCFVIM</t>
  </si>
  <si>
    <t>TRINITY_DN136903_c2_g1_i6.p1</t>
  </si>
  <si>
    <t>KKNDKPMKKVFVLFTVVMLMAVMAWEKQSGKPVESEFLLDNVEALAAGESGYDTCLGSGNVTCSTGEKVECVIRPFGLD</t>
  </si>
  <si>
    <t>TRINITY_DN136922_c1_g3_i3.p6</t>
  </si>
  <si>
    <t>MNTQGQGRFK</t>
  </si>
  <si>
    <t>TRINITY_DN137096_c2_g1_i1.p3</t>
  </si>
  <si>
    <t>LTRAFPERAKELFARNQEVANDRYEHLTRLVELYK</t>
  </si>
  <si>
    <t>TRINITY_DN137096_c3_g3_i1.p7</t>
  </si>
  <si>
    <t>EPFLTTGVYDVSTGQ</t>
  </si>
  <si>
    <t>TRINITY_DN137133_c9_g1_i1.p11</t>
  </si>
  <si>
    <t>MGLTPFLLSTSA</t>
  </si>
  <si>
    <t>TRINITY_DN137258_c5_g1_i6.p11</t>
  </si>
  <si>
    <t>MFDFLFI</t>
  </si>
  <si>
    <t>TRINITY_DN137350_c1_g1_i5.p2</t>
  </si>
  <si>
    <t>VFHADTSVRGVWESGKYIYIEKTFTWRFVLGTLKLRKFLTLPQTKQQ</t>
  </si>
  <si>
    <t>TRINITY_DN137631_c5_g1_i2.p3</t>
  </si>
  <si>
    <t>PIPKKTYIFVTRFLPISVMKQAKAVFIPSWSK</t>
  </si>
  <si>
    <t>TRINITY_DN138312_c4_g6_i3.p2</t>
  </si>
  <si>
    <t>KKEHLKHKTETIMKKYVCTVCGWVYDPAEGDPEGGIAPGTAFEDIPDDWVCPLCGVGKDDFEVQED</t>
  </si>
  <si>
    <t>TRINITY_DN138543_c2_g6_i1.p4</t>
  </si>
  <si>
    <t>IAKAAATEQVNLAA</t>
  </si>
  <si>
    <t>TRINITY_DN138543_c2_g6_i2.p5</t>
  </si>
  <si>
    <t>ALPISDLMS</t>
  </si>
  <si>
    <t>TRINITY_DN138674_c4_g1_i1.p5</t>
  </si>
  <si>
    <t>KEKQRAKQKQTTGFAETVNGLTIQ</t>
  </si>
  <si>
    <t>TRINITY_DN138681_c7_g1_i1.p3</t>
  </si>
  <si>
    <t>GCGGRNSGRRRLTAIKRAPYKLKNNNETVLLAA</t>
  </si>
  <si>
    <t>TRINITY_DN139720_c6_g2_i1.p4</t>
  </si>
  <si>
    <t>KAPKKVLLNI</t>
  </si>
  <si>
    <t>TRINITY_DN140335_c3_g1_i1.p5</t>
  </si>
  <si>
    <t>MPFPFF</t>
  </si>
  <si>
    <t>TRINITY_DN140448_c4_g7_i2.p7</t>
  </si>
  <si>
    <t>TEKIKANTKGKVKQGFYSKRRKPSSNLKDVNPV</t>
  </si>
  <si>
    <t>TRINITY_DN140586_c3_g1_i1.p1</t>
  </si>
  <si>
    <t>DLEKSTVLNNILNTMDFYDISSNGLYLFLSSICFLSFLNDVKFTFLVVYPPYSLLESFQFKLSSALDFTSFFRF</t>
  </si>
  <si>
    <t>TRINITY_DN140874_c2_g1_i6.p1</t>
  </si>
  <si>
    <t>RACEKNIGGLTMYYYILGCGIACLVLFGIYSMETVCVKPAEMVGKVLLWPVTLMEAVVRYSSTHHNFKAAL</t>
  </si>
  <si>
    <t>TRINITY_DN140952_c1_g1_i1.p3</t>
  </si>
  <si>
    <t>ETREVQQKLKRELTPLT</t>
  </si>
  <si>
    <t>TRINITY_DN141022_c2_g2_i1.p1</t>
  </si>
  <si>
    <t>GKGAVCIYRWSCSFRQCARGAKNSFASPDAQSGKGGCFMTFEQVVLLLTLLGGAIYATFEITWKISNGKKK</t>
  </si>
  <si>
    <t>TRINITY_DN141075_c3_g1_i1.p9</t>
  </si>
  <si>
    <t>SKEKKNNFIKKGA</t>
  </si>
  <si>
    <t>TRINITY_DN141075_c3_g1_i2.p4</t>
  </si>
  <si>
    <t>TRINITY_DN141378_c0_g1_i1.p7</t>
  </si>
  <si>
    <t>RPTKEKNETQ</t>
  </si>
  <si>
    <t>TRINITY_DN141948_c0_g1_i1.p8</t>
  </si>
  <si>
    <t>TRINITY_DN142033_c3_g2_i1.p10</t>
  </si>
  <si>
    <t>MCGRISVVVCLPPKKRIVLPL</t>
  </si>
  <si>
    <t>TRINITY_DN142033_c4_g1_i1.p4</t>
  </si>
  <si>
    <t>ERGESNGIRRGILPVRGTRRGAVTETIKVIAEKMSEFQFHNLNRLKSAIGF</t>
  </si>
  <si>
    <t>TRINITY_DN142115_c6_g1_i3.p7</t>
  </si>
  <si>
    <t>MFQKLDWFQ</t>
  </si>
  <si>
    <t>TRINITY_DN142174_c7_g1_i1.p1</t>
  </si>
  <si>
    <t>RNQRSTAEAQTRANPADMKQKGAKTDG</t>
  </si>
  <si>
    <t>TRINITY_DN142178_c2_g1_i3.p4</t>
  </si>
  <si>
    <t>QKGARPMVDMEPAQYAQTVGVP</t>
  </si>
  <si>
    <t>EAREQTQFSPQAETEYADFASTIGGRKGFDGDGEAGQAGGGA</t>
  </si>
  <si>
    <t>TRINITY_DN142309_c15_g5_i3.p3</t>
  </si>
  <si>
    <t>TRINITY_DN142340_c0_g1_i1.p6</t>
  </si>
  <si>
    <t>MDYEQETE</t>
  </si>
  <si>
    <t>TRINITY_DN142388_c1_g1_i2.p11</t>
  </si>
  <si>
    <t>ETREVQQKLK</t>
  </si>
  <si>
    <t>TRINITY_DN142402_c3_g5_i2.p9</t>
  </si>
  <si>
    <t>LDNEN</t>
  </si>
  <si>
    <t>TRINITY_DN142511_c2_g2_i11.p5</t>
  </si>
  <si>
    <t>ISDLNHKNNGEANNRTC</t>
  </si>
  <si>
    <t>TRINITY_DN142526_c5_g1_i7.p5</t>
  </si>
  <si>
    <t>ILNKGGVFYVKY</t>
  </si>
  <si>
    <t>TRINITY_DN142562_c4_g9_i3.p6</t>
  </si>
  <si>
    <t>MFMPKLCRMNT</t>
  </si>
  <si>
    <t>TRINITY_DN142590_c2_g1_i1.p3</t>
  </si>
  <si>
    <t>TRINITY_DN142739_c1_g1_i1.p6</t>
  </si>
  <si>
    <t>MDIEQKMK</t>
  </si>
  <si>
    <t>TRINITY_DN142862_c0_g1_i1.p1</t>
  </si>
  <si>
    <t>RNQRSTAEAQMRATPADFKQKGARPMVDMEPAQIGQAVGNR</t>
  </si>
  <si>
    <t>TRINITY_DN142922_c7_g5_i2.p1</t>
  </si>
  <si>
    <t>AKKMKKLVLMAVAIVAVSFASCGNKAADAAKATADSIRIADSIAAVEAAALEAEQAAAAAADSLNADSTATETVAE</t>
  </si>
  <si>
    <t>TRINITY_DN142969_c1_g1_i4.p2</t>
  </si>
  <si>
    <t>SFRAKEIYPKYKRNSLQQIFTPDKKDSFSNEAVFFYD</t>
  </si>
  <si>
    <t>TRINITY_DN143018_c39_g5_i1.p16</t>
  </si>
  <si>
    <t>MKDLTPPNK</t>
  </si>
  <si>
    <t>TRINITY_DN143018_c39_g5_i2.p17</t>
  </si>
  <si>
    <t>MKEGW</t>
  </si>
  <si>
    <t>TRINITY_DN143020_c3_g1_i1.p2</t>
  </si>
  <si>
    <t>GDAMVSTGVLKVGIAIRGPVNRVIKLEPFLKRNDKNNFALAA</t>
  </si>
  <si>
    <t>TRINITY_DN143036_c3_g1_i1.p7</t>
  </si>
  <si>
    <t>KTEAHHKRDVSPV</t>
  </si>
  <si>
    <t>TRINITY_DN143096_c2_g1_i1.p6</t>
  </si>
  <si>
    <t>KKKKGVYLSYGKR</t>
  </si>
  <si>
    <t>MMRGQVNSFPPHGRHVYDAFPG</t>
  </si>
  <si>
    <t>TRINITY_DN143169_c2_g1_i6.p4</t>
  </si>
  <si>
    <t>TRINITY_DN143457_c1_g1_i1.p2</t>
  </si>
  <si>
    <t>SYILVEAGGIEPPSENTSTQVSPSAVCLLGFPSHIAGKQAMCYGIL</t>
  </si>
  <si>
    <t>TRINITY_DN143487_c2_g1_i3.p7</t>
  </si>
  <si>
    <t>MKRPVQSEK</t>
  </si>
  <si>
    <t>TRINITY_DN143683_c0_g1_i8.p5</t>
  </si>
  <si>
    <t>RNQRSTAEAQERANPADLKQKGARPKVDMEPAQQ</t>
  </si>
  <si>
    <t>TRINITY_DN143683_c0_g2_i1.p14</t>
  </si>
  <si>
    <t>MLKTGS</t>
  </si>
  <si>
    <t>TRINITY_DN143974_c9_g2_i1.p5</t>
  </si>
  <si>
    <t>KLQIRNPETKRISKI</t>
  </si>
  <si>
    <t>TRINITY_DN143985_c1_g7_i1.p5</t>
  </si>
  <si>
    <t>QREKEISQRYLTKKAKVTDA</t>
  </si>
  <si>
    <t>TRINITY_DN144001_c5_g1_i7.p10</t>
  </si>
  <si>
    <t>MKRPVQTEK</t>
  </si>
  <si>
    <t>TRINITY_DN144025_c2_g1_i1.p16</t>
  </si>
  <si>
    <t>SKGNPK</t>
  </si>
  <si>
    <t>TRINITY_DN144044_c6_g1_i2.p2</t>
  </si>
  <si>
    <t>QKNRETKRKEIVDHQFRKQNLRKGGTDHQKDNIVSFIKDVIYK</t>
  </si>
  <si>
    <t>TRINITY_DN144044_c6_g1_i4.p1</t>
  </si>
  <si>
    <t>QKNRETKRKEIVDHQFRKQNLRKGGTDRQKDNIVSFIKDVIYK</t>
  </si>
  <si>
    <t>TRINITY_DN144063_c5_g2_i1.p7</t>
  </si>
  <si>
    <t>WGANPKEIQNKQKRIPDEKGNLEN</t>
  </si>
  <si>
    <t>TRINITY_DN144187_c0_g1_i10.p9</t>
  </si>
  <si>
    <t>DYEKQKK</t>
  </si>
  <si>
    <t>TRINITY_DN144196_c3_g1_i2.p5</t>
  </si>
  <si>
    <t>GIKQKELKNKNKKE</t>
  </si>
  <si>
    <t>TRINITY_DN144196_c3_g1_i4.p6</t>
  </si>
  <si>
    <t>TRINITY_DN144291_c5_g7_i1.p3</t>
  </si>
  <si>
    <t>CSSDLNHESRTDDVMKLRMT</t>
  </si>
  <si>
    <t>TRINITY_DN144384_c5_g1_i3.p1</t>
  </si>
  <si>
    <t>TRINITY_DN144415_c2_g1_i4.p3</t>
  </si>
  <si>
    <t>LEKGTVVNQDYRSSFIESRTDDVMKLRMT</t>
  </si>
  <si>
    <t>TRINITY_DN144424_c2_g1_i2.p9</t>
  </si>
  <si>
    <t>FICGGSI</t>
  </si>
  <si>
    <t>TRINITY_DN144465_c6_g1_i3.p4</t>
  </si>
  <si>
    <t>KKFIPLLIVLHRFKGEASMKRPVQTEK</t>
  </si>
  <si>
    <t>TRINITY_DN144474_c1_g1_i1.p8</t>
  </si>
  <si>
    <t>MLKTGSVLVF</t>
  </si>
  <si>
    <t>TRINITY_DN144483_c7_g1_i1.p5</t>
  </si>
  <si>
    <t>MIIISQMLAGHNPAYSAAHIY</t>
  </si>
  <si>
    <t>TRINITY_DN144518_c0_g1_i3.p10</t>
  </si>
  <si>
    <t>TRINITY_DN144555_c1_g1_i8.p3</t>
  </si>
  <si>
    <t>KSRGEHFVRPGGLTSSES</t>
  </si>
  <si>
    <t>MTPKK</t>
  </si>
  <si>
    <t>VDMEPAQQGQAVGVR</t>
  </si>
  <si>
    <t>TRINITY_DN144558_c2_g1_i2.p7</t>
  </si>
  <si>
    <t>TRINITY_DN144559_c1_g1_i11.p8</t>
  </si>
  <si>
    <t>TRINITY_DN144610_c1_g1_i1.p4</t>
  </si>
  <si>
    <t>RDREATEGLESKMA</t>
  </si>
  <si>
    <t>TRINITY_DN144624_c4_g1_i1.p5</t>
  </si>
  <si>
    <t>MIKIGRA</t>
  </si>
  <si>
    <t>TRINITY_DN144633_c0_g1_i1.p3</t>
  </si>
  <si>
    <t>RNQRSTAEAQERATPADLKQKGARPMVDMEPAQFGQAVVIR</t>
  </si>
  <si>
    <t>TRINITY_DN144643_c3_g1_i1.p3</t>
  </si>
  <si>
    <t>QTCALPIYKTKGITKNKKVKE</t>
  </si>
  <si>
    <t>TRINITY_DN144653_c7_g8_i1.p24</t>
  </si>
  <si>
    <t>TRINITY_DN144672_c0_g1_i1.p5</t>
  </si>
  <si>
    <t>FLNRWGAAYESQT</t>
  </si>
  <si>
    <t>TRINITY_DN144673_c2_g1_i6.p4</t>
  </si>
  <si>
    <t>YGMWYKEAATASDLVSR</t>
  </si>
  <si>
    <t>TRINITY_DN144690_c1_g2_i6.p2</t>
  </si>
  <si>
    <t>LQQLRKGSFQCTKIFIPLLIVLHRFKGESSMKRPVQTEK</t>
  </si>
  <si>
    <t>TRINITY_DN144690_c1_g2_i9.p10</t>
  </si>
  <si>
    <t>TRINITY_DN144720_c1_g1_i6.p3</t>
  </si>
  <si>
    <t>IDPPEMIPMKVSFVRRTFFE</t>
  </si>
  <si>
    <t>VDMEPAQFGQAVGIR</t>
  </si>
  <si>
    <t>TRINITY_DN144747_c1_g1_i4.p3</t>
  </si>
  <si>
    <t>NQRSTAEAQKRVTPADYKKKGAKTDG</t>
  </si>
  <si>
    <t>TRINITY_DN144754_c1_g1_i1.p8</t>
  </si>
  <si>
    <t>MGDFGLELFK</t>
  </si>
  <si>
    <t>TRINITY_DN144811_c2_g1_i1.p6</t>
  </si>
  <si>
    <t>QKGARPMVDMEPAQQGQAVGVR</t>
  </si>
  <si>
    <t>TRINITY_DN144811_c2_g1_i2.p6</t>
  </si>
  <si>
    <t>TRINITY_DN144823_c1_g2_i1.p4</t>
  </si>
  <si>
    <t>MKFIHMNRLPQSNS</t>
  </si>
  <si>
    <t>TRINITY_DN144825_c5_g1_i5.p7</t>
  </si>
  <si>
    <t>VLECGILPFII</t>
  </si>
  <si>
    <t>TRINITY_DN144878_c1_g1_i1.p9</t>
  </si>
  <si>
    <t>KKKGAKTEG</t>
  </si>
  <si>
    <t>TRINITY_DN144897_c3_g1_i5.p10</t>
  </si>
  <si>
    <t>TRINITY_DN144937_c0_g1_i11.p13</t>
  </si>
  <si>
    <t>TRINITY_DN144971_c2_g1_i1.p2</t>
  </si>
  <si>
    <t>LTYSSDLTYRYAKSAAANQVNLAA</t>
  </si>
  <si>
    <t>TRINITY_DN144974_c2_g2_i18.p1</t>
  </si>
  <si>
    <t>FFGLYRTIHGSFSFETMKNDQQGNEFLSTLE</t>
  </si>
  <si>
    <t>TRINITY_DN145016_c4_g1_i1.p12</t>
  </si>
  <si>
    <t>TRINITY_DN145016_c4_g1_i5.p11</t>
  </si>
  <si>
    <t>TRINITY_DN145050_c1_g1_i3.p3</t>
  </si>
  <si>
    <t>ANPADLKQKGARPMVDMEPALQGQAVGIR</t>
  </si>
  <si>
    <t>TRINITY_DN145055_c3_g1_i3.p7</t>
  </si>
  <si>
    <t>MDLKA</t>
  </si>
  <si>
    <t>TRINITY_DN145062_c3_g1_i3.p10</t>
  </si>
  <si>
    <t>EKQKK</t>
  </si>
  <si>
    <t>TRINITY_DN145141_c0_g1_i13.p2</t>
  </si>
  <si>
    <t>NQRSTSEAQERATPADLKQKGARPMVDMDPAQFGQAVGIR</t>
  </si>
  <si>
    <t>TRINITY_DN145209_c1_g1_i7.p9</t>
  </si>
  <si>
    <t>TRINITY_DN145228_c1_g1_i7.p6</t>
  </si>
  <si>
    <t>MIAPFVGA</t>
  </si>
  <si>
    <t>TRINITY_DN145245_c6_g1_i2.p2</t>
  </si>
  <si>
    <t>LNKRATDLYFIVAPVKILYPRDDTSLSVK</t>
  </si>
  <si>
    <t>TRINITY_DN145245_c6_g1_i5.p2</t>
  </si>
  <si>
    <t>TRINITY_DN145252_c3_g1_i1.p1</t>
  </si>
  <si>
    <t>EERNRAEMHRTYGMWYKEGATASDLVSWCDARIAVYSDWIKNCTELKHSSQAQLLSGMSKEALEAALAALNAQ</t>
  </si>
  <si>
    <t>TRINITY_DN145261_c61_g1_i4.p3</t>
  </si>
  <si>
    <t>MLKTGSVFVFLYGGNIPFVVSL</t>
  </si>
  <si>
    <t>TRINITY_DN145264_c2_g1_i1.p4</t>
  </si>
  <si>
    <t>TYFFGVISLFSLGFLIFGVNVS</t>
  </si>
  <si>
    <t>TRINITY_DN145272_c4_g1_i1.p12</t>
  </si>
  <si>
    <t>MIKIM</t>
  </si>
  <si>
    <t>TRINITY_DN145291_c1_g1_i10.p4</t>
  </si>
  <si>
    <t>FLERPMNKGR</t>
  </si>
  <si>
    <t>TRINITY_DN145291_c1_g1_i13.p4</t>
  </si>
  <si>
    <t>RPMNKGR</t>
  </si>
  <si>
    <t>TRINITY_DN145291_c1_g1_i22.p5</t>
  </si>
  <si>
    <t>TPLGYVNT</t>
  </si>
  <si>
    <t>TRINITY_DN145292_c1_g1_i1.p9</t>
  </si>
  <si>
    <t>MELFK</t>
  </si>
  <si>
    <t>TRINITY_DN145297_c11_g1_i1.p3</t>
  </si>
  <si>
    <t>AWKHFARNTILGASVERGSELQ</t>
  </si>
  <si>
    <t>TRINITY_DN145300_c5_g1_i3.p9</t>
  </si>
  <si>
    <t>MKRPVQNEK</t>
  </si>
  <si>
    <t>TRINITY_DN145304_c3_g1_i2.p5</t>
  </si>
  <si>
    <t>LHRFKGEASMKRPVQTEK</t>
  </si>
  <si>
    <t>TRINITY_DN145360_c4_g1_i1.p12</t>
  </si>
  <si>
    <t>MKPHQ</t>
  </si>
  <si>
    <t>TRINITY_DN145367_c3_g1_i1.p12</t>
  </si>
  <si>
    <t>TNKEKQLK</t>
  </si>
  <si>
    <t>TRINITY_DN145373_c0_g1_i2.p5</t>
  </si>
  <si>
    <t>TYKHLKKKDDKPGYGVG</t>
  </si>
  <si>
    <t>TRINITY_DN145389_c1_g1_i12.p8</t>
  </si>
  <si>
    <t>MKKAFVRSIVFE</t>
  </si>
  <si>
    <t>TRINITY_DN145391_c5_g1_i6.p8</t>
  </si>
  <si>
    <t>MKRPEQTEK</t>
  </si>
  <si>
    <t>TRINITY_DN145391_c5_g1_i9.p5</t>
  </si>
  <si>
    <t>TRINITY_DN145401_c1_g1_i2.p7</t>
  </si>
  <si>
    <t>TRINITY_DN145422_c2_g1_i12.p2</t>
  </si>
  <si>
    <t>SFFGLYRTFHRRFSFETVKNDQQGNEFLSTLE</t>
  </si>
  <si>
    <t>TRINITY_DN145435_c1_g1_i3.p6</t>
  </si>
  <si>
    <t>MKINCTFD</t>
  </si>
  <si>
    <t>TRINITY_DN145457_c2_g1_i4.p3</t>
  </si>
  <si>
    <t>KTKGITKNKKVKE</t>
  </si>
  <si>
    <t>QKGARPMVDMEPAQFGQTVGIR</t>
  </si>
  <si>
    <t>TRINITY_DN145458_c4_g1_i1.p8</t>
  </si>
  <si>
    <t>TRINITY_DN145467_c1_g1_i7.p6</t>
  </si>
  <si>
    <t>RPVQTEK</t>
  </si>
  <si>
    <t>TRINITY_DN145477_c0_g1_i4.p4</t>
  </si>
  <si>
    <t>TRINITY_DN145502_c1_g1_i5.p5</t>
  </si>
  <si>
    <t>TRINITY_DN145548_c0_g2_i1.p9</t>
  </si>
  <si>
    <t>MNASD</t>
  </si>
  <si>
    <t>TRINITY_DN145548_c1_g1_i5.p4</t>
  </si>
  <si>
    <t>TRINITY_DN145551_c2_g2_i1.p12</t>
  </si>
  <si>
    <t>TRINITY_DN145575_c0_g1_i3.p4</t>
  </si>
  <si>
    <t>MKRPVQTEN</t>
  </si>
  <si>
    <t>TRINITY_DN145595_c1_g1_i27.p4</t>
  </si>
  <si>
    <t>TRINITY_DN145601_c1_g1_i10.p9</t>
  </si>
  <si>
    <t>MIRPVQTEK</t>
  </si>
  <si>
    <t>TRINITY_DN145645_c0_g1_i14.p9</t>
  </si>
  <si>
    <t>MLEI</t>
  </si>
  <si>
    <t>TRINITY_DN145645_c0_g1_i6.p10</t>
  </si>
  <si>
    <t>IKVN</t>
  </si>
  <si>
    <t>TRINITY_DN145655_c4_g1_i2.p3</t>
  </si>
  <si>
    <t>TRINITY_DN145717_c0_g1_i3.p4</t>
  </si>
  <si>
    <t>TRINITY_DN145741_c0_g1_i2.p5</t>
  </si>
  <si>
    <t>KQKGARPMVDMEPAQQGQAVGVR</t>
  </si>
  <si>
    <t>TRINITY_DN145774_c5_g2_i5.p9</t>
  </si>
  <si>
    <t>ISHDFESYTDAPV</t>
  </si>
  <si>
    <t>TRINITY_DN145839_c0_g1_i20.p2</t>
  </si>
  <si>
    <t>RKLRSSMAGHNLRDSFKPVDYKEGERSNLVLSEFHHIVDAAFY</t>
  </si>
  <si>
    <t>TRINITY_DN145854_c3_g1_i2.p7</t>
  </si>
  <si>
    <t>TRINITY_DN145983_c5_g3_i1.p9</t>
  </si>
  <si>
    <t>IQKRYNKIKTKASQKDI</t>
  </si>
  <si>
    <t>TRINITY_DN151468_c5_g1_i1.p8</t>
  </si>
  <si>
    <t>TRINITY_DN32023_c2_g1_i2.p1</t>
  </si>
  <si>
    <t>NFLRAGQYNIKKSNKEMMRLPGKAKQYVDQSMTSVQSAVSSLQQALGNAEKAENKAVIQQAITSLNGACGTLSKYKD</t>
  </si>
  <si>
    <t>TRINITY_DN383657_c1_g2_i1.p7</t>
  </si>
  <si>
    <t>TRINITY_DN385865_c1_g1_i1.p3</t>
  </si>
  <si>
    <t>DLKQKGARPMVDMEPAQQGQAVGIR</t>
  </si>
  <si>
    <t>TRINITY_DN391824_c1_g1_i1.p3</t>
  </si>
  <si>
    <t>FPILHIKSRTDDVMKTPS</t>
  </si>
  <si>
    <t>TRINITY_DN60060_c0_g9_i1.p12</t>
  </si>
  <si>
    <t>AGNKKQERKK</t>
  </si>
  <si>
    <t>TRINITY_DN612198_c2_g1_i1.p1</t>
  </si>
  <si>
    <t>IYKRENHRIAKEKKIYITKDKNSEILQNTKDKIHELNTPDK</t>
  </si>
  <si>
    <t>TRINITY_DN612741_c0_g1_i1.p9</t>
  </si>
  <si>
    <t>FAKGQTA</t>
  </si>
  <si>
    <t>TRINITY_DN615414_c0_g1_i1.p9</t>
  </si>
  <si>
    <t>MIKIGR</t>
  </si>
  <si>
    <t>TRINITY_DN7230_c1_g2_i2.p9</t>
  </si>
  <si>
    <t>MEKELIKK</t>
  </si>
  <si>
    <t>TRINITY_DN851511_c0_g1_i1.p12</t>
  </si>
  <si>
    <t>MLLAMGQ</t>
  </si>
  <si>
    <t>TRINITY_DN85531_c0_g1_i1.p5</t>
  </si>
  <si>
    <t>LVEEQS</t>
  </si>
  <si>
    <t>TRINITY_DN85643_c0_g1_i1.p5</t>
  </si>
  <si>
    <t>FFFFYPNNKRKRKKKTEREDGPPRT</t>
  </si>
  <si>
    <t>TRINITY_DN92149_c2_g3_i1.p6</t>
  </si>
  <si>
    <t>MECGTEILKMNF</t>
  </si>
  <si>
    <t>TRINITY_DN144415_c2_g1_i4</t>
  </si>
  <si>
    <t>TRINITY_DN144196_c3_g1_i2</t>
  </si>
  <si>
    <t>TRINITY_DN144196_c3_g1_i4</t>
  </si>
  <si>
    <t>TRINITY_DN144555_c1_g1_i8</t>
  </si>
  <si>
    <t>TRINITY_DN143091_c2_g2_i10</t>
  </si>
  <si>
    <t>TRINITY_DN144063_c5_g2_i1</t>
  </si>
  <si>
    <t>TRINITY_DN145227_c3_g1_i1</t>
  </si>
  <si>
    <t>TRINITY_DN145394_c1_g1_i1</t>
  </si>
  <si>
    <t>TRINITY_DN137096_c2_g1_i1</t>
  </si>
  <si>
    <t>TRINITY_DN138681_c7_g1_i1</t>
  </si>
  <si>
    <t>TRINITY_DN141259_c3_g4_i1</t>
  </si>
  <si>
    <t>TRINITY_DN142596_c3_g1_i2</t>
  </si>
  <si>
    <t>TRINITY_DN134571_c44_g1_i1</t>
  </si>
  <si>
    <t>TRINITY_DN144868_c24_g1_i1</t>
  </si>
  <si>
    <t>TRINITY_DN145245_c6_g1_i2</t>
  </si>
  <si>
    <t>TRINITY_DN145245_c6_g1_i5</t>
  </si>
  <si>
    <t>TRINITY_DN137631_c5_g1_i2</t>
  </si>
  <si>
    <t>TRINITY_DN141904_c4_g1_i1</t>
  </si>
  <si>
    <t>TRINITY_DN145537_c1_g1_i9</t>
  </si>
  <si>
    <t>TRINITY_DN147836_c1_g1_i1</t>
  </si>
  <si>
    <t>TRINITY_DN7230_c1_g2_i2</t>
  </si>
  <si>
    <t>TRINITY_DN143511_c0_g1_i1</t>
  </si>
  <si>
    <t>TRINITY_DN144003_c14_g1_i1</t>
  </si>
  <si>
    <t>TRINITY_DN144616_c7_g3_i10</t>
  </si>
  <si>
    <t>TRINITY_DN144616_c7_g3_i15</t>
  </si>
  <si>
    <t>TRINITY_DN145174_c0_g1_i1</t>
  </si>
  <si>
    <t>TRINITY_DN131100_c0_g1_i5</t>
  </si>
  <si>
    <t>TRINITY_DN135950_c1_g1_i1</t>
  </si>
  <si>
    <t>TRINITY_DN142969_c1_g1_i4</t>
  </si>
  <si>
    <t>TRINITY_DN143020_c3_g1_i1</t>
  </si>
  <si>
    <t>TRINITY_DN145366_c17_g1_i3</t>
  </si>
  <si>
    <t>TRINITY_DN135893_c0_g2_i1</t>
  </si>
  <si>
    <t>TRINITY_DN139539_c6_g2_i2</t>
  </si>
  <si>
    <t>TRINITY_DN144797_c1_g1_i1</t>
  </si>
  <si>
    <t>TRINITY_DN1312543_c0_g2_i1</t>
  </si>
  <si>
    <t>TRINITY_DN144643_c3_g1_i1</t>
  </si>
  <si>
    <t>TRINITY_DN137350_c1_g1_i5</t>
  </si>
  <si>
    <t>TRINITY_DN143379_c0_g1_i1</t>
  </si>
  <si>
    <t>TRINITY_DN612198_c2_g1_i1</t>
  </si>
  <si>
    <t>TRINITY_DN613632_c0_g1_i1</t>
  </si>
  <si>
    <t>TRINITY_DN147329_c0_g1_i1</t>
  </si>
  <si>
    <t>TRINITY_DN142511_c2_g2_i11</t>
  </si>
  <si>
    <t>TRINITY_DN142785_c1_g1_i1</t>
  </si>
  <si>
    <t>TRINITY_DN142862_c0_g1_i1</t>
  </si>
  <si>
    <t>TRINITY_DN144056_c2_g3_i1</t>
  </si>
  <si>
    <t>TRINITY_DN144971_c2_g1_i1</t>
  </si>
  <si>
    <t>TRINITY_DN144974_c2_g2_i18</t>
  </si>
  <si>
    <t>TRINITY_DN137258_c5_g1_i6</t>
  </si>
  <si>
    <t>TRINITY_DN145272_c4_g1_i1</t>
  </si>
  <si>
    <t>TRINITY_DN142562_c4_g9_i3</t>
  </si>
  <si>
    <t>TRINITY_DN142424_c1_g1_i2</t>
  </si>
  <si>
    <t>TRINITY_DN143469_c1_g1_i1</t>
  </si>
  <si>
    <t>TRINITY_DN143620_c2_g1_i2</t>
  </si>
  <si>
    <t>TRINITY_DN144465_c6_g1_i3</t>
  </si>
  <si>
    <t>TRINITY_DN144608_c1_g1_i5</t>
  </si>
  <si>
    <t>TRINITY_DN144633_c0_g1_i1</t>
  </si>
  <si>
    <t>TRINITY_DN145292_c1_g1_i1</t>
  </si>
  <si>
    <t>TRINITY_DN145099_c5_g3_i1</t>
  </si>
  <si>
    <t>TRINITY_DN143899_c4_g1_i6</t>
  </si>
  <si>
    <t>TRINITY_DN144690_c1_g2_i6</t>
  </si>
  <si>
    <t>TRINITY_DN145220_c3_g1_i7</t>
  </si>
  <si>
    <t>TRINITY_DN145295_c7_g1_i8</t>
  </si>
  <si>
    <t>TRINITY_DN145297_c11_g1_i1</t>
  </si>
  <si>
    <t>TRINITY_DN145062_c3_g1_i3</t>
  </si>
  <si>
    <t>TRINITY_DN142371_c5_g1_i1</t>
  </si>
  <si>
    <t>TRINITY_DN144937_c0_g1_i11</t>
  </si>
  <si>
    <t>TRINITY_DN145016_c4_g1_i1</t>
  </si>
  <si>
    <t>TRINITY_DN145016_c4_g1_i5</t>
  </si>
  <si>
    <t>TRINITY_DN145209_c1_g1_i7</t>
  </si>
  <si>
    <t>TRINITY_DN145551_c2_g2_i1</t>
  </si>
  <si>
    <t>TRINITY_DN145036_c19_g2_i4</t>
  </si>
  <si>
    <t>TRINITY_DN131149_c0_g2_i1</t>
  </si>
  <si>
    <t>TRINITY_DN143140_c4_g1_i2</t>
  </si>
  <si>
    <t>TRINITY_DN143841_c3_g1_i3</t>
  </si>
  <si>
    <t>TRINITY_DN144098_c0_g1_i1</t>
  </si>
  <si>
    <t>TRINITY_DN144673_c2_g1_i6</t>
  </si>
  <si>
    <t>TRINITY_DN145803_c5_g1_i4</t>
  </si>
  <si>
    <t>TRINITY_DN125192_c2_g1_i1</t>
  </si>
  <si>
    <t>TRINITY_DN145289_c1_g1_i4</t>
  </si>
  <si>
    <t>TRINITY_DN144616_c7_g3_i6</t>
  </si>
  <si>
    <t>TRINITY_DN142033_c4_g1_i1</t>
  </si>
  <si>
    <t>TRINITY_DN143096_c2_g1_i1</t>
  </si>
  <si>
    <t>TRINITY_DN145373_c0_g1_i2</t>
  </si>
  <si>
    <t>TRINITY_DN145733_c3_g1_i1</t>
  </si>
  <si>
    <t>TRINITY_DN70273_c9_g3_i1</t>
  </si>
  <si>
    <t>TRINITY_DN139720_c6_g2_i1</t>
  </si>
  <si>
    <t>TRINITY_DN140265_c7_g4_i2</t>
  </si>
  <si>
    <t>TRINITY_DN140481_c3_g1_i5</t>
  </si>
  <si>
    <t>TRINITY_DN141805_c2_g2_i2</t>
  </si>
  <si>
    <t>TRINITY_DN142309_c15_g5_i3</t>
  </si>
  <si>
    <t>TRINITY_DN143974_c9_g2_i1</t>
  </si>
  <si>
    <t>TRINITY_DN133479_c0_g1_i1</t>
  </si>
  <si>
    <t>TRINITY_DN141075_c3_g1_i1</t>
  </si>
  <si>
    <t>TRINITY_DN141075_c3_g1_i2</t>
  </si>
  <si>
    <t>TRINITY_DN142178_c2_g1_i3</t>
  </si>
  <si>
    <t>TRINITY_DN143163_c3_g1_i8</t>
  </si>
  <si>
    <t>TRINITY_DN144811_c2_g1_i1</t>
  </si>
  <si>
    <t>TRINITY_DN144811_c2_g1_i2</t>
  </si>
  <si>
    <t>TRINITY_DN145502_c1_g1_i5</t>
  </si>
  <si>
    <t>TRINITY_DN384726_c3_g1_i1</t>
  </si>
  <si>
    <t>TRINITY_DN70273_c9_g4_i1</t>
  </si>
  <si>
    <t>TRINITY_DN143018_c39_g5_i2</t>
  </si>
  <si>
    <t>TRINITY_DN1092506_c0_g1_i1</t>
  </si>
  <si>
    <t>TRINITY_DN142526_c5_g1_i7</t>
  </si>
  <si>
    <t>TRINITY_DN142945_c3_g4_i1</t>
  </si>
  <si>
    <t>TRINITY_DN143867_c72_g1_i1</t>
  </si>
  <si>
    <t>TRINITY_DN143867_c72_g1_i2</t>
  </si>
  <si>
    <t>TRINITY_DN143867_c72_g1_i3</t>
  </si>
  <si>
    <t>TRINITY_DN144114_c2_g1_i1</t>
  </si>
  <si>
    <t>TRINITY_DN145098_c6_g1_i1</t>
  </si>
  <si>
    <t>TRINITY_DN141159_c10_g1_i1</t>
  </si>
  <si>
    <t>TRINITY_DN143099_c2_g1_i1</t>
  </si>
  <si>
    <t>TRINITY_DN143218_c3_g1_i1</t>
  </si>
  <si>
    <t>TRINITY_DN143683_c0_g1_i8</t>
  </si>
  <si>
    <t>TRINITY_DN145470_c2_g1_i4</t>
  </si>
  <si>
    <t>TRINITY_DN145983_c5_g3_i1</t>
  </si>
  <si>
    <t>TRINITY_DN144424_c2_g1_i2</t>
  </si>
  <si>
    <t>TRINITY_DN140265_c7_g4_i1</t>
  </si>
  <si>
    <t>TRINITY_DN143383_c0_g7_i3</t>
  </si>
  <si>
    <t>TRINITY_DN144747_c1_g1_i4</t>
  </si>
  <si>
    <t>TRINITY_DN145264_c2_g1_i1</t>
  </si>
  <si>
    <t>TRINITY_DN145558_c2_g1_i3</t>
  </si>
  <si>
    <t>TRINITY_DN145741_c0_g1_i2</t>
  </si>
  <si>
    <t>TRINITY_DN391824_c1_g1_i1</t>
  </si>
  <si>
    <t>TRINITY_DN144754_c1_g1_i1</t>
  </si>
  <si>
    <t>TRINITY_DN141378_c0_g1_i1</t>
  </si>
  <si>
    <t>TRINITY_DN141702_c1_g2_i1</t>
  </si>
  <si>
    <t>TRINITY_DN142388_c1_g1_i2</t>
  </si>
  <si>
    <t>TRINITY_DN144616_c7_g3_i9</t>
  </si>
  <si>
    <t>TRINITY_DN144672_c0_g1_i1</t>
  </si>
  <si>
    <t>TRINITY_DN145839_c0_g1_i20</t>
  </si>
  <si>
    <t>TRINITY_DN145854_c3_g1_i2</t>
  </si>
  <si>
    <t>TRINITY_DN145289_c1_g1_i1</t>
  </si>
  <si>
    <t>TRINITY_DN141241_c4_g5_i1</t>
  </si>
  <si>
    <t>TRINITY_DN141994_c15_g1_i7</t>
  </si>
  <si>
    <t>TRINITY_DN142728_c2_g1_i1</t>
  </si>
  <si>
    <t>TRINITY_DN143516_c6_g1_i3</t>
  </si>
  <si>
    <t>TRINITY_DN144610_c1_g1_i1</t>
  </si>
  <si>
    <t>TRINITY_DN145735_c4_g1_i1</t>
  </si>
  <si>
    <t>TRINITY_DN145774_c5_g2_i5</t>
  </si>
  <si>
    <t>TRINITY_DN142033_c3_g2_i1</t>
  </si>
  <si>
    <t>TRINITY_DN141142_c7_g8_i1</t>
  </si>
  <si>
    <t>TRINITY_DN144558_c2_g1_i2</t>
  </si>
  <si>
    <t>TRINITY_DN145477_c0_g1_i4</t>
  </si>
  <si>
    <t>TRINITY_DN144978_c2_g1_i6</t>
  </si>
  <si>
    <t>TRINITY_DN132978_c2_g1_i3</t>
  </si>
  <si>
    <t>TRINITY_DN136198_c0_g3_i1</t>
  </si>
  <si>
    <t>TRINITY_DN143985_c1_g7_i1</t>
  </si>
  <si>
    <t>TRINITY_DN145291_c1_g1_i10</t>
  </si>
  <si>
    <t>TRINITY_DN143018_c39_g5_i1</t>
  </si>
  <si>
    <t>TRINITY_DN1091132_c10_g1_i1</t>
  </si>
  <si>
    <t>TRINITY_DN144291_c5_g7_i1</t>
  </si>
  <si>
    <t>TRINITY_DN144720_c1_g1_i6</t>
  </si>
  <si>
    <t>TRINITY_DN85643_c0_g1_i1</t>
  </si>
  <si>
    <t>TRINITY_DN145355_c1_g1_i3</t>
  </si>
  <si>
    <t>TRINITY_DN145768_c0_g1_i4</t>
  </si>
  <si>
    <t>TRINITY_DN144266_c6_g1_i2</t>
  </si>
  <si>
    <t>TRINITY_DN120464_c0_g1_i1</t>
  </si>
  <si>
    <t>TRINITY_DN141429_c0_g1_i4</t>
  </si>
  <si>
    <t>TRINITY_DN143273_c2_g1_i1</t>
  </si>
  <si>
    <t>TRINITY_DN143926_c4_g2_i1</t>
  </si>
  <si>
    <t>TRINITY_DN145422_c2_g1_i12</t>
  </si>
  <si>
    <t>TRINITY_DN146136_c1_g1_i1</t>
  </si>
  <si>
    <t>TRINITY_DN142694_c6_g2_i1</t>
  </si>
  <si>
    <t>TRINITY_DN145797_c2_g1_i3</t>
  </si>
  <si>
    <t>TRINITY_DN144448_c2_g1_i3</t>
  </si>
  <si>
    <t>TRINITY_DN143683_c0_g2_i1</t>
  </si>
  <si>
    <t>TRINITY_DN142174_c7_g1_i1</t>
  </si>
  <si>
    <t>TRINITY_DN142782_c2_g5_i1</t>
  </si>
  <si>
    <t>TRINITY_DN145300_c5_g1_i3</t>
  </si>
  <si>
    <t>TRINITY_DN145422_c2_g1_i16</t>
  </si>
  <si>
    <t>TRINITY_DN145049_c1_g1_i5</t>
  </si>
  <si>
    <t>TRINITY_DN140335_c3_g1_i1</t>
  </si>
  <si>
    <t>TRINITY_DN127733_c0_g2_i2</t>
  </si>
  <si>
    <t>TRINITY_DN136312_c3_g1_i18</t>
  </si>
  <si>
    <t>TRINITY_DN142739_c1_g1_i1</t>
  </si>
  <si>
    <t>TRINITY_DN143846_c3_g1_i1</t>
  </si>
  <si>
    <t>TRINITY_DN144056_c2_g3_i3</t>
  </si>
  <si>
    <t>TRINITY_DN144616_c7_g3_i13</t>
  </si>
  <si>
    <t>TRINITY_DN612741_c0_g1_i1</t>
  </si>
  <si>
    <t>TRINITY_DN144474_c1_g1_i1</t>
  </si>
  <si>
    <t>TRINITY_DN144187_c0_g1_i10</t>
  </si>
  <si>
    <t>TRINITY_DN145548_c0_g2_i1</t>
  </si>
  <si>
    <t>TRINITY_DN144878_c1_g1_i1</t>
  </si>
  <si>
    <t>TRINITY_DN30312_c0_g1_i2</t>
  </si>
  <si>
    <t>TRINITY_DN1090249_c1_g1_i1</t>
  </si>
  <si>
    <t>TRINITY_DN138674_c4_g1_i1</t>
  </si>
  <si>
    <t>TRINITY_DN143119_c4_g2_i2</t>
  </si>
  <si>
    <t>TRINITY_DN143140_c4_g1_i1</t>
  </si>
  <si>
    <t>TRINITY_DN145141_c0_g1_i13</t>
  </si>
  <si>
    <t>TRINITY_DN143590_c3_g1_i4</t>
  </si>
  <si>
    <t>TRINITY_DN144025_c2_g1_i1</t>
  </si>
  <si>
    <t>TRINITY_DN141456_c1_g2_i1</t>
  </si>
  <si>
    <t>TRINITY_DN143876_c11_g4_i1</t>
  </si>
  <si>
    <t>TRINITY_DN135543_c0_g2_i1</t>
  </si>
  <si>
    <t>TRINITY_DN144624_c4_g1_i1</t>
  </si>
  <si>
    <t>TRINITY_DN144933_c6_g1_i2</t>
  </si>
  <si>
    <t>TRINITY_DN145190_c3_g1_i9</t>
  </si>
  <si>
    <t>TRINITY_DN145291_c1_g1_i22</t>
  </si>
  <si>
    <t>TRINITY_DN145304_c3_g1_i2</t>
  </si>
  <si>
    <t>TRINITY_DN140720_c2_g2_i2</t>
  </si>
  <si>
    <t>TRINITY_DN145435_c1_g1_i3</t>
  </si>
  <si>
    <t>TRINITY_DN145055_c3_g1_i3</t>
  </si>
  <si>
    <t>TRINITY_DN143775_c12_g5_i4</t>
  </si>
  <si>
    <t>TRINITY_DN145457_c2_g1_i4</t>
  </si>
  <si>
    <t>TRINITY_DN143487_c2_g1_i3</t>
  </si>
  <si>
    <t>TRINITY_DN144001_c5_g1_i7</t>
  </si>
  <si>
    <t>TRINITY_DN144044_c6_g1_i2</t>
  </si>
  <si>
    <t>TRINITY_DN144044_c6_g1_i4</t>
  </si>
  <si>
    <t>TRINITY_DN144518_c0_g1_i3</t>
  </si>
  <si>
    <t>TRINITY_DN144559_c1_g1_i11</t>
  </si>
  <si>
    <t>TRINITY_DN144690_c1_g2_i9</t>
  </si>
  <si>
    <t>TRINITY_DN144897_c3_g1_i5</t>
  </si>
  <si>
    <t>TRINITY_DN145401_c1_g1_i2</t>
  </si>
  <si>
    <t>TRINITY_DN145575_c0_g1_i3</t>
  </si>
  <si>
    <t>TRINITY_DN145595_c1_g1_i27</t>
  </si>
  <si>
    <t>TRINITY_DN145700_c5_g7_i1</t>
  </si>
  <si>
    <t>TRINITY_DN383657_c1_g2_i1</t>
  </si>
  <si>
    <t>TRINITY_DN870186_c0_g1_i2</t>
  </si>
  <si>
    <t>TRINITY_DN145752_c9_g3_i1</t>
  </si>
  <si>
    <t>TRINITY_DN145418_c1_g1_i2</t>
  </si>
  <si>
    <t>TRINITY_DN141022_c2_g2_i1</t>
  </si>
  <si>
    <t>TRINITY_DN142324_c2_g1_i4</t>
  </si>
  <si>
    <t>TRINITY_DN144728_c2_g1_i2</t>
  </si>
  <si>
    <t>TRINITY_DN612476_c4_g1_i1</t>
  </si>
  <si>
    <t>TRINITY_DN140597_c1_g8_i2</t>
  </si>
  <si>
    <t>TRINITY_DN143899_c4_g1_i2</t>
  </si>
  <si>
    <t>TRINITY_DN143910_c0_g2_i1</t>
  </si>
  <si>
    <t>TRINITY_DN145228_c1_g1_i7</t>
  </si>
  <si>
    <t>TRINITY_DN144825_c5_g1_i5</t>
  </si>
  <si>
    <t>TRINITY_DN133076_c0_g4_i1</t>
  </si>
  <si>
    <t>TRINITY_DN135554_c0_g1_i3</t>
  </si>
  <si>
    <t>TRINITY_DN141619_c2_g1_i5</t>
  </si>
  <si>
    <t>TRINITY_DN142591_c7_g1_i1</t>
  </si>
  <si>
    <t>TRINITY_DN143050_c3_g1_i3</t>
  </si>
  <si>
    <t>TRINITY_DN143840_c6_g1_i2</t>
  </si>
  <si>
    <t>TRINITY_DN145014_c1_g1_i1</t>
  </si>
  <si>
    <t>TRINITY_DN145064_c0_g1_i3</t>
  </si>
  <si>
    <t>TRINITY_DN145091_c0_g1_i5</t>
  </si>
  <si>
    <t>TRINITY_DN145261_c61_g1_i4</t>
  </si>
  <si>
    <t>TRINITY_DN145589_c0_g1_i5</t>
  </si>
  <si>
    <t>TRINITY_DN6818_c3_g1_i1</t>
  </si>
  <si>
    <t>TRINITY_DN137054_c3_g1_i1</t>
  </si>
  <si>
    <t>TRINITY_DN144632_c9_g3_i1</t>
  </si>
  <si>
    <t>TRINITY_DN102902_c0_g1_i1</t>
  </si>
  <si>
    <t>TRINITY_DN92149_c2_g3_i1</t>
  </si>
  <si>
    <t>TRINITY_DN615414_c0_g1_i1</t>
  </si>
  <si>
    <t>TRINITY_DN129538_c3_g1_i1</t>
  </si>
  <si>
    <t>TRINITY_DN136903_c2_g1_i6</t>
  </si>
  <si>
    <t>TRINITY_DN138543_c2_g6_i2</t>
  </si>
  <si>
    <t>TRINITY_DN144119_c3_g1_i2</t>
  </si>
  <si>
    <t>TRINITY_DN145429_c4_g2_i2</t>
  </si>
  <si>
    <t>TRINITY_DN851511_c0_g1_i1</t>
  </si>
  <si>
    <t>TRINITY_DN138543_c2_g6_i1</t>
  </si>
  <si>
    <t>TRINITY_DN144731_c2_g1_i1</t>
  </si>
  <si>
    <t>TRINITY_DN140823_c6_g1_i4</t>
  </si>
  <si>
    <t>TRINITY_DN145098_c7_g1_i1</t>
  </si>
  <si>
    <t>TRINITY_DN145506_c2_g2_i9</t>
  </si>
  <si>
    <t>TRINITY_DN145673_c1_g1_i3</t>
  </si>
  <si>
    <t>TRINITY_DN145075_c9_g1_i1</t>
  </si>
  <si>
    <t>TRINITY_DN1311281_c5_g1_i1</t>
  </si>
  <si>
    <t>TRINITY_DN138312_c4_g6_i3</t>
  </si>
  <si>
    <t>TRINITY_DN140448_c4_g7_i2</t>
  </si>
  <si>
    <t>TRINITY_DN140874_c2_g1_i6</t>
  </si>
  <si>
    <t>TRINITY_DN141725_c1_g2_i1</t>
  </si>
  <si>
    <t>TRINITY_DN142196_c2_g1_i1</t>
  </si>
  <si>
    <t>TRINITY_DN142228_c6_g1_i1</t>
  </si>
  <si>
    <t>TRINITY_DN142228_c6_g1_i2</t>
  </si>
  <si>
    <t>TRINITY_DN143018_c49_g12_i1</t>
  </si>
  <si>
    <t>TRINITY_DN143867_c81_g1_i3</t>
  </si>
  <si>
    <t>TRINITY_DN143867_c81_g1_i4</t>
  </si>
  <si>
    <t>TRINITY_DN144738_c1_g2_i2</t>
  </si>
  <si>
    <t>TRINITY_DN145050_c1_g1_i3</t>
  </si>
  <si>
    <t>TRINITY_DN145843_c6_g1_i1</t>
  </si>
  <si>
    <t>TRINITY_DN144823_c1_g2_i1</t>
  </si>
  <si>
    <t>TRINITY_DN142115_c6_g1_i3</t>
  </si>
  <si>
    <t>TRINITY_DN142273_c1_g1_i3</t>
  </si>
  <si>
    <t>TRINITY_DN142402_c3_g5_i2</t>
  </si>
  <si>
    <t>TRINITY_DN142405_c1_g1_i4</t>
  </si>
  <si>
    <t>TRINITY_DN144626_c2_g1_i3</t>
  </si>
  <si>
    <t>TRINITY_DN145645_c0_g1_i14</t>
  </si>
  <si>
    <t>TRINITY_DN60060_c0_g9_i1</t>
  </si>
  <si>
    <t>TRINITY_DN145571_c1_g1_i8</t>
  </si>
  <si>
    <t>TRINITY_DN144746_c5_g1_i1</t>
  </si>
  <si>
    <t>TRINITY_DN134571_c44_g1_i3</t>
  </si>
  <si>
    <t>TRINITY_DN141259_c3_g4_i3</t>
  </si>
  <si>
    <t>TRINITY_DN142485_c6_g9_i2</t>
  </si>
  <si>
    <t>TRINITY_DN143165_c1_g1_i4</t>
  </si>
  <si>
    <t>TRINITY_DN143227_c3_g4_i4</t>
  </si>
  <si>
    <t>TRINITY_DN143516_c8_g1_i1</t>
  </si>
  <si>
    <t>TRINITY_DN143948_c6_g3_i3</t>
  </si>
  <si>
    <t>TRINITY_DN144422_c2_g1_i2</t>
  </si>
  <si>
    <t>TRINITY_DN145323_c2_g1_i1</t>
  </si>
  <si>
    <t>TRINITY_DN145565_c2_g1_i1</t>
  </si>
  <si>
    <t>TRINITY_DN145645_c0_g1_i6</t>
  </si>
  <si>
    <t>TRINITY_DN385865_c1_g1_i1</t>
  </si>
  <si>
    <t>TRINITY_DN143169_c2_g1_i6</t>
  </si>
  <si>
    <t>TRINITY_DN140808_c1_g1_i13</t>
  </si>
  <si>
    <t>TRINITY_DN140335_c2_g3_i2</t>
  </si>
  <si>
    <t>TRINITY_DN145367_c3_g1_i1</t>
  </si>
  <si>
    <t>TRINITY_DN136156_c0_g2_i2</t>
  </si>
  <si>
    <t>TRINITY_DN145190_c4_g1_i1</t>
  </si>
  <si>
    <t>TRINITY_DN137854_c1_g2_i2</t>
  </si>
  <si>
    <t>TRINITY_DN140278_c0_g1_i1</t>
  </si>
  <si>
    <t>TRINITY_DN140278_c0_g1_i2</t>
  </si>
  <si>
    <t>TRINITY_DN142340_c0_g1_i1</t>
  </si>
  <si>
    <t>TRINITY_DN144653_c7_g8_i1</t>
  </si>
  <si>
    <t>TRINITY_DN145021_c4_g1_i1</t>
  </si>
  <si>
    <t>TRINITY_DN145291_c1_g1_i13</t>
  </si>
  <si>
    <t>TRINITY_DN145330_c0_g1_i15</t>
  </si>
  <si>
    <t>TRINITY_DN145420_c0_g1_i4</t>
  </si>
  <si>
    <t>TRINITY_DN145772_c1_g1_i3</t>
  </si>
  <si>
    <t>TRINITY_DN145841_c0_g1_i8</t>
  </si>
  <si>
    <t>TRINITY_DN145857_c2_g1_i5</t>
  </si>
  <si>
    <t>TRINITY_DN145389_c1_g1_i12</t>
  </si>
  <si>
    <t>TRINITY_DN145458_c4_g1_i1</t>
  </si>
  <si>
    <t>TRINITY_DN151468_c5_g1_i1</t>
  </si>
  <si>
    <t>TRINITY_DN85531_c0_g1_i1</t>
  </si>
  <si>
    <t>TRINITY_DN140607_c1_g1_i1</t>
  </si>
  <si>
    <t>TRINITY_DN140714_c1_g2_i12</t>
  </si>
  <si>
    <t>TRINITY_DN142655_c6_g9_i2</t>
  </si>
  <si>
    <t>TRINITY_DN145347_c5_g1_i1</t>
  </si>
  <si>
    <t>TRINITY_DN145391_c5_g1_i6</t>
  </si>
  <si>
    <t>TRINITY_DN145391_c5_g1_i9</t>
  </si>
  <si>
    <t>TRINITY_DN145467_c1_g1_i7</t>
  </si>
  <si>
    <t>TRINITY_DN136668_c3_g2_i2</t>
  </si>
  <si>
    <t>TRINITY_DN145462_c0_g1_i7</t>
  </si>
  <si>
    <t>TRINITY_DN145462_c0_g1_i9</t>
  </si>
  <si>
    <t>TRINITY_DN145708_c0_g1_i3</t>
  </si>
  <si>
    <t>TRINITY_DN135774_c6_g7_i1</t>
  </si>
  <si>
    <t>TRINITY_DN138920_c2_g1_i4</t>
  </si>
  <si>
    <t>TRINITY_DN140952_c1_g1_i1</t>
  </si>
  <si>
    <t>TRINITY_DN143072_c7_g3_i1</t>
  </si>
  <si>
    <t>TRINITY_DN143335_c2_g2_i1</t>
  </si>
  <si>
    <t>TRINITY_DN143715_c2_g2_i3</t>
  </si>
  <si>
    <t>TRINITY_DN144440_c1_g1_i2</t>
  </si>
  <si>
    <t>TRINITY_DN144483_c7_g1_i1</t>
  </si>
  <si>
    <t>TRINITY_DN144751_c7_g1_i5</t>
  </si>
  <si>
    <t>TRINITY_DN131424_c0_g1_i4</t>
  </si>
  <si>
    <t>TRINITY_DN137072_c1_g1_i18</t>
  </si>
  <si>
    <t>TRINITY_DN137133_c9_g1_i1</t>
  </si>
  <si>
    <t>TRINITY_DN143402_c2_g1_i6</t>
  </si>
  <si>
    <t>TRINITY_DN143948_c6_g3_i1</t>
  </si>
  <si>
    <t>TRINITY_DN143949_c4_g1_i1</t>
  </si>
  <si>
    <t>TRINITY_DN144904_c4_g1_i4</t>
  </si>
  <si>
    <t>TRINITY_DN145601_c1_g1_i10</t>
  </si>
  <si>
    <t>TRINITY_DN32023_c2_g1_i2</t>
  </si>
  <si>
    <t>TRINITY_DN383713_c2_g1_i1</t>
  </si>
  <si>
    <t>TRINITY_DN145786_c1_g1_i4</t>
  </si>
  <si>
    <t>TRINITY_DN145036_c19_g2_i1</t>
  </si>
  <si>
    <t>TRINITY_DN145036_c19_g2_i2</t>
  </si>
  <si>
    <t>TRINITY_DN1325184_c0_g1_i1</t>
  </si>
  <si>
    <t>TRINITY_DN134643_c0_g1_i1</t>
  </si>
  <si>
    <t>TRINITY_DN139686_c3_g9_i1</t>
  </si>
  <si>
    <t>TRINITY_DN140586_c3_g1_i1</t>
  </si>
  <si>
    <t>TRINITY_DN143036_c3_g1_i1</t>
  </si>
  <si>
    <t>TRINITY_DN145290_c2_g1_i6</t>
  </si>
  <si>
    <t>TRINITY_DN145694_c4_g1_i4</t>
  </si>
  <si>
    <t>TRINITY_DN144708_c3_g1_i8</t>
  </si>
  <si>
    <t>TRINITY_DN614298_c0_g1_i1</t>
  </si>
  <si>
    <t>TRINITY_DN136922_c1_g3_i3</t>
  </si>
  <si>
    <t>TRINITY_DN139162_c6_g4_i3</t>
  </si>
  <si>
    <t>TRINITY_DN140481_c3_g1_i1</t>
  </si>
  <si>
    <t>TRINITY_DN141869_c2_g1_i3</t>
  </si>
  <si>
    <t>TRINITY_DN142544_c1_g1_i1</t>
  </si>
  <si>
    <t>TRINITY_DN142922_c7_g5_i2</t>
  </si>
  <si>
    <t>TRINITY_DN145216_c2_g1_i2</t>
  </si>
  <si>
    <t>TRINITY_DN133942_c0_g1_i2</t>
  </si>
  <si>
    <t>TRINITY_DN145360_c4_g1_i1</t>
  </si>
  <si>
    <t>TRINITY_DN145419_c1_g1_i2</t>
  </si>
  <si>
    <t>TRINITY_DN137096_c3_g3_i1</t>
  </si>
  <si>
    <t>TRINITY_DN141973_c7_g1_i4</t>
  </si>
  <si>
    <t>TRINITY_DN142193_c5_g3_i1</t>
  </si>
  <si>
    <t>TRINITY_DN143457_c1_g1_i1</t>
  </si>
  <si>
    <t>TRINITY_DN143981_c3_g1_i2</t>
  </si>
  <si>
    <t>TRINITY_DN145252_c3_g1_i1</t>
  </si>
  <si>
    <t>258_B3</t>
  </si>
  <si>
    <t>090_subseq</t>
  </si>
  <si>
    <t>074_B2</t>
  </si>
  <si>
    <t>146_B1</t>
  </si>
  <si>
    <t>024_B2</t>
  </si>
  <si>
    <t>CLP</t>
  </si>
  <si>
    <t>NonHemo</t>
  </si>
  <si>
    <t>Hemo</t>
  </si>
  <si>
    <t>CDP</t>
  </si>
  <si>
    <t>IKKVGVVDKPEAIIRYKKIQHLLTY</t>
  </si>
  <si>
    <t>DQGVCYRIQEGTCRSKTGGK</t>
  </si>
  <si>
    <t>AMP</t>
  </si>
  <si>
    <t>AMP&lt;b&gt;&amp;nbsp;*&lt;/b&gt;</t>
  </si>
  <si>
    <t>TRINITY_DN133023_c1_g2_i1</t>
  </si>
  <si>
    <t>TRINITY_DN135288_c5_g1_i3</t>
  </si>
  <si>
    <t>TRINITY_DN136603_c6_g1_i2</t>
  </si>
  <si>
    <t>TRINITY_DN138200_c2_g1_i1</t>
  </si>
  <si>
    <t>TRINITY_DN140466_c1_g1_i9</t>
  </si>
  <si>
    <t>TRINITY_DN141713_c1_g2_i1</t>
  </si>
  <si>
    <t>TRINITY_DN141713_c1_g2_i3</t>
  </si>
  <si>
    <t>TRINITY_DN141840_c6_g1_i2</t>
  </si>
  <si>
    <t>TRINITY_DN141948_c0_g1_i1</t>
  </si>
  <si>
    <t>TRINITY_DN142175_c5_g7_i1</t>
  </si>
  <si>
    <t>TRINITY_DN142590_c2_g1_i1</t>
  </si>
  <si>
    <t>TRINITY_DN143049_c3_g5_i1</t>
  </si>
  <si>
    <t>TRINITY_DN143173_c7_g3_i1</t>
  </si>
  <si>
    <t>TRINITY_DN144384_c5_g1_i3</t>
  </si>
  <si>
    <t>TRINITY_DN145547_c6_g1_i1</t>
  </si>
  <si>
    <t>TRINITY_DN145548_c1_g1_i5</t>
  </si>
  <si>
    <t>TRINITY_DN145655_c4_g1_i2</t>
  </si>
  <si>
    <t>TRINITY_DN145700_c5_g7_i2</t>
  </si>
  <si>
    <t>TRINITY_DN145717_c0_g1_i3</t>
  </si>
  <si>
    <t>baseMean</t>
  </si>
  <si>
    <t>log2FoldChange</t>
  </si>
  <si>
    <t>lfcSE</t>
  </si>
  <si>
    <t>stat</t>
  </si>
  <si>
    <t>pvalue</t>
  </si>
  <si>
    <t>padj</t>
  </si>
  <si>
    <t>NA</t>
  </si>
  <si>
    <t>transcript.id</t>
  </si>
  <si>
    <t>TRINITY_DN130289_c0_g1_i1</t>
  </si>
  <si>
    <t>TRINITY_DN131740_c0_g1_i1</t>
  </si>
  <si>
    <t>TRINITY_DN133276_c1_g1_i1</t>
  </si>
  <si>
    <t>TRINITY_DN134023_c3_g2_i2</t>
  </si>
  <si>
    <t>TRINITY_DN136118_c0_g1_i1</t>
  </si>
  <si>
    <t>TRINITY_DN138131_c3_g1_i8</t>
  </si>
  <si>
    <t>TRINITY_DN138484_c2_g1_i1</t>
  </si>
  <si>
    <t>TRINITY_DN139116_c3_g1_i4</t>
  </si>
  <si>
    <t>TRINITY_DN139333_c4_g6_i1</t>
  </si>
  <si>
    <t>TRINITY_DN140061_c3_g1_i4</t>
  </si>
  <si>
    <t>TRINITY_DN140755_c12_g6_i2</t>
  </si>
  <si>
    <t>TRINITY_DN140874_c2_g1_i5</t>
  </si>
  <si>
    <t>TRINITY_DN141567_c4_g1_i3</t>
  </si>
  <si>
    <t>TRINITY_DN142116_c1_g1_i3</t>
  </si>
  <si>
    <t>TRINITY_DN142823_c1_g1_i2</t>
  </si>
  <si>
    <t>TRINITY_DN143018_c44_g10_i2</t>
  </si>
  <si>
    <t>TRINITY_DN143156_c8_g1_i3</t>
  </si>
  <si>
    <t>TRINITY_DN143469_c1_g1_i3</t>
  </si>
  <si>
    <t>TRINITY_DN143863_c3_g1_i1</t>
  </si>
  <si>
    <t>TRINITY_DN144057_c3_g1_i1</t>
  </si>
  <si>
    <t>TRINITY_DN144057_c3_g1_i6</t>
  </si>
  <si>
    <t>TRINITY_DN144097_c8_g2_i5</t>
  </si>
  <si>
    <t>TRINITY_DN144231_c2_g2_i1</t>
  </si>
  <si>
    <t>TRINITY_DN144236_c2_g1_i14</t>
  </si>
  <si>
    <t>TRINITY_DN144771_c2_g7_i2</t>
  </si>
  <si>
    <t>153_B3</t>
  </si>
  <si>
    <t>sum</t>
  </si>
  <si>
    <t>TRINITY_DN130289_c0_g1_i1.p1</t>
  </si>
  <si>
    <t>MIELIGTNAGLVWNALNEGGKMSVKAVKKATKIKAEKDMYAAFGWLAKEGKLAFENVEGELYVALV</t>
  </si>
  <si>
    <t>TRINITY_DN131740_c0_g1_i1.p1</t>
  </si>
  <si>
    <t>MKSPLKNLKKYFQLIMTALICFVMGVIEDKKRICIKDTDSKKDRTVLRPDDKKNNRKNKIIYWNEPRIQNRINRAVYFNTG</t>
  </si>
  <si>
    <t>TRINITY_DN133276_c1_g1_i1.p5</t>
  </si>
  <si>
    <t>MWKQAKREKRQSCMSRKGKSIERKRVRPMATEPQQQKIRGALRLGSLK</t>
  </si>
  <si>
    <t>TRINITY_DN134023_c3_g2_i2.p3</t>
  </si>
  <si>
    <t>MNCHQHQWRAVAAAIAKKQKKVRQIINGQLPAEEVVYVNVKKSINK</t>
  </si>
  <si>
    <t>TRINITY_DN136118_c0_g1_i1.p1</t>
  </si>
  <si>
    <t>MKRTNDTIEMLQYQLRRYKAMRKGAACQSLQYKLQKLMSQQANA</t>
  </si>
  <si>
    <t>TRINITY_DN138200_c2_g1_i1.p2</t>
  </si>
  <si>
    <t>MRIITSYCWKIIYKSGMRVRVLTNNSARFIGGCQTSTGTCTTRGYKFGPEVWMVFRTPDQRTLADSPEPGKP</t>
  </si>
  <si>
    <t>TRINITY_DN139116_c3_g1_i4.p2</t>
  </si>
  <si>
    <t>MENIMMLPASYCVMNEEEMTYTTGGASAIQAIAAWVFPPYAWLAGVTAIRDYRKKNPNTWTQDGLDYFANDMGKSVSNFLYDLACASWVLGTSATG</t>
  </si>
  <si>
    <t>TRINITY_DN139333_c4_g6_i1.p1</t>
  </si>
  <si>
    <t>MKCKDSNFWIGLGIGSVAGALAYHFSRTEKAKKLEDAICRAIHKANGEAKEFINTAEEEALHVGTKVADKMAHEAHEAAEKADNLKNKVHNFADAKK</t>
  </si>
  <si>
    <t>TRINITY_DN140874_c2_g1_i5.p1</t>
  </si>
  <si>
    <t>SAPVTTSFRLRTLRACEKNIGGLTMYYYILGCGIACLILFGIDSMETVCVKPAEMVGKVLLWPVTLMEAVVRYNSTHHDFKAAL</t>
  </si>
  <si>
    <t>TRINITY_DN141713_c1_g2_i1.p1</t>
  </si>
  <si>
    <t>MADRRPKLFRRSASGKKAMRLETIFAKEDTESSGCLGKLLGCRNWMNRGLQCGLSGNPVTTKQYKSLMGNRFFGDD</t>
  </si>
  <si>
    <t>TRINITY_DN141713_c1_g2_i3.p1</t>
  </si>
  <si>
    <t>MFSM</t>
  </si>
  <si>
    <t>MLMTGSLICFVIRGKHPVCGEPLFCFTANPDSLSELCGFHIDHRSSLLSA</t>
  </si>
  <si>
    <t>TRINITY_DN142823_c1_g1_i2.p2</t>
  </si>
  <si>
    <t>MGGRQWHGGVRPIFRGGMTALRHENLHGGTKAACSVACLERSWVDHGTTHGDQRLTEAAAIAV</t>
  </si>
  <si>
    <t>TRINITY_DN143018_c44_g10_i2.p3</t>
  </si>
  <si>
    <t>MKFRFFLFGGVVTVIATDLLSS</t>
  </si>
  <si>
    <t>TRINITY_DN143156_c8_g1_i3.p1</t>
  </si>
  <si>
    <t>SFFQKTVNSTLGVMFGGNWGGDNGDKIFGDDGALKKNIYGDVNGDEMTFGNKVMRTLGMASVVYTLGTAPAKIGFNDAVSGITDAAGNLGV</t>
  </si>
  <si>
    <t>MAGHILRDSFKPVDYKGDGHSNLVLSEFHHIVGTAFISRIDWIGKLFKLI</t>
  </si>
  <si>
    <t>TRINITY_DN144771_c2_g7_i2.p1</t>
  </si>
  <si>
    <t>MGTLEELRESRDREATEGLESKMAKPAGFVRKEAQVQWLISKIPFITGGPGPAESKRTSLTAAGHYLKKI</t>
  </si>
  <si>
    <t>MIPMKVSFVRRALYE</t>
  </si>
  <si>
    <t>axpep.Anti-Microbial</t>
  </si>
  <si>
    <t>axpep.Short Anti-Microbial</t>
  </si>
  <si>
    <t>axpep.max</t>
  </si>
  <si>
    <t>macrel.AMP_family</t>
  </si>
  <si>
    <t>macrel.AMP_probability</t>
  </si>
  <si>
    <t>macrel.Hemolytic</t>
  </si>
  <si>
    <t>macrel.Hemolytic_probability</t>
  </si>
  <si>
    <t>amp_scanner.Prediction_Class</t>
  </si>
  <si>
    <t>amp_scanner.Prediction_Probability</t>
  </si>
  <si>
    <t>amp.id</t>
  </si>
  <si>
    <t>Bacteroides caccae</t>
  </si>
  <si>
    <t>Bacteroides xylanisolvens</t>
  </si>
  <si>
    <t>Phocaeicola vulgatus</t>
  </si>
  <si>
    <t>Paraprevotella xylaniphila</t>
  </si>
  <si>
    <t>Escherichia coli</t>
  </si>
  <si>
    <t>Anaerostipes hadrus</t>
  </si>
  <si>
    <t>uncultured Blautia sp.</t>
  </si>
  <si>
    <t>Coprococcus comes</t>
  </si>
  <si>
    <t>Lachnospiraceae bacterium</t>
  </si>
  <si>
    <t>Faecalibacterium prausnitzii</t>
  </si>
  <si>
    <t>Flavonifractor plautii</t>
  </si>
  <si>
    <t>Pusillimonas faecalis</t>
  </si>
  <si>
    <t>Ruminococcus bicirculans</t>
  </si>
  <si>
    <t>Romboutsia ilealis</t>
  </si>
  <si>
    <t>Myoviridae sp.</t>
  </si>
  <si>
    <t>Siphoviridae sp.</t>
  </si>
  <si>
    <t>Caudovirales sp.</t>
  </si>
  <si>
    <t>Blautia wexlerae</t>
  </si>
  <si>
    <t>Blautia massiliensis</t>
  </si>
  <si>
    <t>Bacteroides ovatus</t>
  </si>
  <si>
    <t>Phocaeicola dorei</t>
  </si>
  <si>
    <t>Eubacterium rectale</t>
  </si>
  <si>
    <t>Uncultured human fecal virus clone</t>
  </si>
  <si>
    <t>Faecalibacterium sp.</t>
  </si>
  <si>
    <t>Bacteroides uniformis</t>
  </si>
  <si>
    <t>Faecalibacterium duncaniae</t>
  </si>
  <si>
    <t>Ruminococcus torques</t>
  </si>
  <si>
    <t>Bacteroides humanifaecis</t>
  </si>
  <si>
    <t>Dysosmobacter sp.</t>
  </si>
  <si>
    <t>Clostridiales sp.</t>
  </si>
  <si>
    <t>Bacteriophage sp.</t>
  </si>
  <si>
    <t>Eubacterium eligens</t>
  </si>
  <si>
    <t>Parabacteroides merdae</t>
  </si>
  <si>
    <t>Dorea longicatena</t>
  </si>
  <si>
    <t>Parabacteroides johnsonii</t>
  </si>
  <si>
    <t>Bacteroides dorei</t>
  </si>
  <si>
    <t>Subdoligranulum variabile</t>
  </si>
  <si>
    <t>Eubacterium sp.</t>
  </si>
  <si>
    <t>Uncultured bacterium clone</t>
  </si>
  <si>
    <t>Roseburia sp.</t>
  </si>
  <si>
    <t>Uncultured organism</t>
  </si>
  <si>
    <t>Ruminococcus sp.</t>
  </si>
  <si>
    <t>Bacteroides thetaiotaomicron</t>
  </si>
  <si>
    <t>Simiaoa sunii</t>
  </si>
  <si>
    <t>Bacteroides faecis</t>
  </si>
  <si>
    <t>Pseudoclostridium thermosuccinogenes</t>
  </si>
  <si>
    <t>Microviridae sp.</t>
  </si>
  <si>
    <t>Bacteroides stercoris</t>
  </si>
  <si>
    <t>Bifidobacterium pseudocatenulatum</t>
  </si>
  <si>
    <t>Vitreoscilla sp.</t>
  </si>
  <si>
    <t>Romboutsia sp.</t>
  </si>
  <si>
    <t>Eubacterium ventriosum</t>
  </si>
  <si>
    <t>blastn.besthit</t>
  </si>
  <si>
    <t>count</t>
  </si>
  <si>
    <t>sequence</t>
  </si>
  <si>
    <t>contaminant?</t>
  </si>
  <si>
    <t>yes</t>
  </si>
  <si>
    <t>no</t>
  </si>
  <si>
    <t>blast.id</t>
  </si>
  <si>
    <t>Others (low abundance)</t>
  </si>
  <si>
    <t>avg</t>
  </si>
  <si>
    <t>AMP_134571_c44_g1_i3.p7</t>
  </si>
  <si>
    <t>AMP_144878_c1_g1_i1.p9</t>
  </si>
  <si>
    <t>*</t>
  </si>
  <si>
    <t>group</t>
  </si>
  <si>
    <t>Ob</t>
  </si>
  <si>
    <t>OMS</t>
  </si>
  <si>
    <t>species</t>
  </si>
  <si>
    <t>number_AMPs</t>
  </si>
  <si>
    <t>sum_ob</t>
  </si>
  <si>
    <t>sum_oms</t>
  </si>
  <si>
    <t>sample</t>
  </si>
  <si>
    <t>k__Bacteria;p__Bacteroidetes</t>
  </si>
  <si>
    <t>k__Bacteria;p__Firmicutes</t>
  </si>
  <si>
    <t>k__Bacteria;p__Proteobacteria</t>
  </si>
  <si>
    <t>k__Bacteria;p__Actinobacteria;c__Coriobacteriia</t>
  </si>
  <si>
    <t>k__Bacteria;p__Bacteroidetes;c__Bacteroidia</t>
  </si>
  <si>
    <t>k__Bacteria;p__Firmicutes;c__Bacilli</t>
  </si>
  <si>
    <t>k__Bacteria;p__Firmicutes;c__Clostridia</t>
  </si>
  <si>
    <t>k__Bacteria;p__Firmicutes;c__Erysipelotrichi</t>
  </si>
  <si>
    <t>k__Bacteria;p__Actinobacteria;c__Coriobacteriia;o__Coriobacteriales</t>
  </si>
  <si>
    <t>k__Bacteria;p__Bacteroidetes;c__Bacteroidia;o__Bacteroidales</t>
  </si>
  <si>
    <t>k__Bacteria;p__Firmicutes;c__Clostridia;o__Clostridiales</t>
  </si>
  <si>
    <t>k__Bacteria;p__Firmicutes;c__Erysipelotrichi;o__Erysipelotrichales</t>
  </si>
  <si>
    <t>k__Bacteria;p__Actinobacteria;c__Coriobacteriia;o__Coriobacteriales;f__Coriobacteriaceae</t>
  </si>
  <si>
    <t>k__Bacteria;p__Firmicutes;c__Erysipelotrichi;o__Erysipelotrichales;f__Erysipelotrichaceae</t>
  </si>
  <si>
    <t>k__Bacteria;p__Actinobacteria;c__Coriobacteriia;o__Coriobacteriales;f__Coriobacteriaceae;g__Collinsella</t>
  </si>
  <si>
    <t>k__Bacteria;p__Bacteroidetes;c__Bacteroidia;o__Bacteroidales;f__Porphyromonadaceae;g__Porphyromonas</t>
  </si>
  <si>
    <t>k__Bacteria;p__Firmicutes;c__Clostridia;o__Clostridiales;f__Lachnospiraceae;g__Coprococcus</t>
  </si>
  <si>
    <t>k__Bacteria;p__Firmicutes;c__Clostridia;o__Clostridiales;f__Ruminococcaceae;g__Faecalibacterium</t>
  </si>
  <si>
    <t>k__Bacteria;p__Firmicutes;c__Clostridia;o__Clostridiales;f__Veillonellaceae;g__Phascolarctobacterium</t>
  </si>
  <si>
    <t>k__Bacteria;p__Firmicutes;c__Erysipelotrichi;o__Erysipelotrichales;f__Erysipelotrichaceae;g__Catenibacterium</t>
  </si>
  <si>
    <t>k__Bacteria;p__Actinobacteria;c__Actinobacteria;o__Bifidobacteriales;f__Bifidobacteriaceae;g__Bifidobacterium;s__adolescentis</t>
  </si>
  <si>
    <t>k__Bacteria;p__Actinobacteria;c__Coriobacteriia;o__Coriobacteriales;f__Coriobacteriaceae;g__Collinsella;s__aerofaciens</t>
  </si>
  <si>
    <t>k__Bacteria;p__Bacteroidetes;c__Bacteroidia;o__Bacteroidales;f__Porphyromonadaceae;g__Parabacteroides;s__distasonis</t>
  </si>
  <si>
    <t>k__Bacteria;p__Bacteroidetes;c__Bacteroidia;o__Bacteroidales;f__Porphyromonadaceae;g__Porphyromonas;s__</t>
  </si>
  <si>
    <t>k__Bacteria;p__Firmicutes;c__Clostridia;o__Clostridiales;f__Ruminococcaceae;g__Faecalibacterium;s__prausnitzii</t>
  </si>
  <si>
    <t>k__Bacteria;p__Firmicutes;c__Clostridia;o__Clostridiales;f__Veillonellaceae;g__Phascolarctobacterium;s__</t>
  </si>
  <si>
    <t>k__Bacteria;p__Firmicutes;c__Erysipelotrichi;o__Erysipelotrichales;f__Erysipelotrichaceae;g__Catenibacterium;s__</t>
  </si>
  <si>
    <t>kraken2.classification</t>
  </si>
  <si>
    <t>Faecalibacterium sp. HTF-F (taxid 2929491)</t>
  </si>
  <si>
    <t>Blautia wexlerae DSM 19850 (taxid 1121115)</t>
  </si>
  <si>
    <t>Turicimonas muris (taxid 1796652)</t>
  </si>
  <si>
    <t>Bacteroides thetaiotaomicron (taxid 818)</t>
  </si>
  <si>
    <t>Romboutsia ilealis (taxid 1115758)</t>
  </si>
  <si>
    <t>Blautia obeum A2-162 (taxid 657314)</t>
  </si>
  <si>
    <t>Faecalibacterium prausnitzii (taxid 853)</t>
  </si>
  <si>
    <t>Phocaeicola dorei (taxid 357276)</t>
  </si>
  <si>
    <t>Godonkavirus (taxid 2733178)</t>
  </si>
  <si>
    <t>Faecalibacterium sp. I3-3-89 (taxid 2929493)</t>
  </si>
  <si>
    <t>unclassified (taxid 0)</t>
  </si>
  <si>
    <t>Acetoanaerobium sticklandii (taxid 1511)</t>
  </si>
  <si>
    <t>Faecalibacterium prausnitzii L2-6 (taxid 718252)</t>
  </si>
  <si>
    <t>Faecalibacterium (taxid 216851)</t>
  </si>
  <si>
    <t>Dorea longicatena (taxid 88431)</t>
  </si>
  <si>
    <t>Bacteroides luhongzhouii (taxid 2650158)</t>
  </si>
  <si>
    <t>Eubacterium ventriosum (taxid 39496)</t>
  </si>
  <si>
    <t>Bacteroides ovatus (taxid 28116)</t>
  </si>
  <si>
    <t>Simiaoa sunii (taxid 2763672)</t>
  </si>
  <si>
    <t>Coprococcus comes (taxid 410072)</t>
  </si>
  <si>
    <t>Romboutsia hominis (taxid 1507512)</t>
  </si>
  <si>
    <t>Bacteroides (taxid 816)</t>
  </si>
  <si>
    <t>Faecalibacterium sp. I4-1-79 (taxid 2929494)</t>
  </si>
  <si>
    <t>Bacteroides xylanisolvens (taxid 371601)</t>
  </si>
  <si>
    <t>Phocaeicola (taxid 909656)</t>
  </si>
  <si>
    <t>Flavonifractor plautii (taxid 292800)</t>
  </si>
  <si>
    <t>Faecalibacterium sp. I3-3-33 (taxid 2929492)</t>
  </si>
  <si>
    <t>[Ruminococcus] torques L2-14 (taxid 657313)</t>
  </si>
  <si>
    <t>Escherichia coli (taxid 562)</t>
  </si>
  <si>
    <t>Bacteroides stercoris (taxid 46506)</t>
  </si>
  <si>
    <t>Bacteroides caccae (taxid 47678)</t>
  </si>
  <si>
    <t>Parabacteroides merdae (taxid 46503)</t>
  </si>
  <si>
    <t>Bacillota (taxid 1239)</t>
  </si>
  <si>
    <t>Ruminococcus sp. SR1/5 (taxid 657323)</t>
  </si>
  <si>
    <t>Bacteria (taxid 2)</t>
  </si>
  <si>
    <t>Ruminococcus bicirculans (ex Wegman et al. 2014) (taxid 1160721)</t>
  </si>
  <si>
    <t>Oscillospiraceae (taxid 216572)</t>
  </si>
  <si>
    <t>Phocaeicola vulgatus (taxid 821)</t>
  </si>
  <si>
    <t>Blautia hansenii DSM 20583 (taxid 537007)</t>
  </si>
  <si>
    <t>Bacteroides nordii (taxid 291645)</t>
  </si>
  <si>
    <t>Blautia obeum ATCC 29174 (taxid 411459)</t>
  </si>
  <si>
    <t>Agathobacter rectalis (taxid 39491)</t>
  </si>
  <si>
    <t>Pseudoclostridium thermosuccinogenes (taxid 84032)</t>
  </si>
  <si>
    <t>Alistipes (taxid 239759)</t>
  </si>
  <si>
    <t>Anaerostipes hadrus ATCC 29173 = JCM 17467 (taxid 649757)</t>
  </si>
  <si>
    <t>Subdoligranulum variabile (taxid 214851)</t>
  </si>
  <si>
    <t>Dorea formicigenerans (taxid 39486)</t>
  </si>
  <si>
    <t>Blautia (taxid 572511)</t>
  </si>
  <si>
    <t>Faecalibacterium prausnitzii SL3/3 (taxid 657322)</t>
  </si>
  <si>
    <t>Anaerotignum sp. MB30-C6 (taxid 3070814)</t>
  </si>
  <si>
    <t>Bifidobacterium pseudocatenulatum (taxid 28026)</t>
  </si>
  <si>
    <t>Blautia sp. NBRC 113351 (taxid 2877527)</t>
  </si>
  <si>
    <t>Bacteroidales (taxid 171549)</t>
  </si>
  <si>
    <t>Pusillibacter faecalis (taxid 2714358)</t>
  </si>
  <si>
    <t>Bacteroides uniformis (taxid 820)</t>
  </si>
  <si>
    <t>Ruthenibacterium lactatiformans (taxid 1550024)</t>
  </si>
  <si>
    <t>Bacillus cereus group (taxid 86661)</t>
  </si>
  <si>
    <t>Paraprevotella (taxid 577309)</t>
  </si>
  <si>
    <t>Butyrivibrio hungatei (taxid 185008)</t>
  </si>
  <si>
    <t>Roseburia intestinalis (taxid 166486)</t>
  </si>
  <si>
    <t>Parabacteroides johnsonii (taxid 387661)</t>
  </si>
  <si>
    <t xml:space="preserve">unclassified </t>
  </si>
  <si>
    <t xml:space="preserve">Faecalibacterium prausnitzii </t>
  </si>
  <si>
    <t xml:space="preserve">Faecalibacterium sp. I3-3-89 </t>
  </si>
  <si>
    <t xml:space="preserve">Blautia wexlerae DSM 19850 </t>
  </si>
  <si>
    <t xml:space="preserve">Faecalibacterium prausnitzii L2-6 </t>
  </si>
  <si>
    <t xml:space="preserve">Faecalibacterium sp. HTF-F </t>
  </si>
  <si>
    <t xml:space="preserve">Faecalibacterium </t>
  </si>
  <si>
    <t xml:space="preserve">Subdoligranulum variabile </t>
  </si>
  <si>
    <t xml:space="preserve">Phocaeicola vulgatus </t>
  </si>
  <si>
    <t xml:space="preserve">Phocaeicola </t>
  </si>
  <si>
    <t xml:space="preserve">Faecalibacterium sp. I4-1-79 </t>
  </si>
  <si>
    <t xml:space="preserve">Dorea longicatena </t>
  </si>
  <si>
    <t xml:space="preserve">Bacteroides </t>
  </si>
  <si>
    <t xml:space="preserve">Simiaoa sunii </t>
  </si>
  <si>
    <t xml:space="preserve">Pseudoclostridium thermosuccinogenes </t>
  </si>
  <si>
    <t xml:space="preserve">Phocaeicola dorei </t>
  </si>
  <si>
    <t xml:space="preserve">Parabacteroides merdae </t>
  </si>
  <si>
    <t xml:space="preserve">Bacteroides ovatus </t>
  </si>
  <si>
    <t xml:space="preserve">Ruminococcus torques L2-14 </t>
  </si>
  <si>
    <t xml:space="preserve">Turicimonas muris </t>
  </si>
  <si>
    <t xml:space="preserve">Ruthenibacterium lactatiformans </t>
  </si>
  <si>
    <t xml:space="preserve">Ruminococcus sp. SR1/5 </t>
  </si>
  <si>
    <t xml:space="preserve">Ruminococcus bicirculans </t>
  </si>
  <si>
    <t xml:space="preserve">Roseburia intestinalis </t>
  </si>
  <si>
    <t xml:space="preserve">Romboutsia ilealis </t>
  </si>
  <si>
    <t xml:space="preserve">Romboutsia hominis </t>
  </si>
  <si>
    <t xml:space="preserve">Pusillibacter faecalis </t>
  </si>
  <si>
    <t xml:space="preserve">Paraprevotella </t>
  </si>
  <si>
    <t xml:space="preserve">Parabacteroides johnsonii </t>
  </si>
  <si>
    <t xml:space="preserve">Oscillospiraceae </t>
  </si>
  <si>
    <t xml:space="preserve">Godonkavirus </t>
  </si>
  <si>
    <t xml:space="preserve">Flavonifractor plautii </t>
  </si>
  <si>
    <t xml:space="preserve">Faecalibacterium sp. I3-3-33 </t>
  </si>
  <si>
    <t xml:space="preserve">Faecalibacterium prausnitzii SL3/3 </t>
  </si>
  <si>
    <t xml:space="preserve">Eubacterium ventriosum </t>
  </si>
  <si>
    <t xml:space="preserve">Escherichia coli </t>
  </si>
  <si>
    <t xml:space="preserve">Dorea formicigenerans </t>
  </si>
  <si>
    <t xml:space="preserve">Coprococcus comes </t>
  </si>
  <si>
    <t xml:space="preserve">Butyrivibrio hungatei </t>
  </si>
  <si>
    <t xml:space="preserve">Blautia sp. NBRC 113351 </t>
  </si>
  <si>
    <t xml:space="preserve">Blautia obeum ATCC 29174 </t>
  </si>
  <si>
    <t xml:space="preserve">Blautia obeum A2-162 </t>
  </si>
  <si>
    <t xml:space="preserve">Blautia hansenii DSM 20583 </t>
  </si>
  <si>
    <t xml:space="preserve">Blautia </t>
  </si>
  <si>
    <t xml:space="preserve">Bifidobacterium pseudocatenulatum </t>
  </si>
  <si>
    <t xml:space="preserve">Bacteroides xylanisolvens </t>
  </si>
  <si>
    <t xml:space="preserve">Bacteroides uniformis </t>
  </si>
  <si>
    <t xml:space="preserve">Bacteroides thetaiotaomicron </t>
  </si>
  <si>
    <t xml:space="preserve">Bacteroides stercoris </t>
  </si>
  <si>
    <t xml:space="preserve">Bacteroides nordii </t>
  </si>
  <si>
    <t xml:space="preserve">Bacteroides luhongzhouii </t>
  </si>
  <si>
    <t xml:space="preserve">Bacteroides caccae </t>
  </si>
  <si>
    <t xml:space="preserve">Bacteroidales </t>
  </si>
  <si>
    <t xml:space="preserve">Bacteria </t>
  </si>
  <si>
    <t xml:space="preserve">Bacillus cereus group </t>
  </si>
  <si>
    <t xml:space="preserve">Bacillota </t>
  </si>
  <si>
    <t xml:space="preserve">Anaerotignum sp. MB30-C6 </t>
  </si>
  <si>
    <t xml:space="preserve">Anaerostipes hadrus ATCC 29173 = JCM 17467 </t>
  </si>
  <si>
    <t xml:space="preserve">Alistipes </t>
  </si>
  <si>
    <t xml:space="preserve">Agathobacter rectalis </t>
  </si>
  <si>
    <t>Acetoanaerobium sticklandii</t>
  </si>
  <si>
    <t xml:space="preserve">Others </t>
  </si>
  <si>
    <t>AMP.id</t>
  </si>
  <si>
    <t>AMP_138200_c2_g1_i1.p2</t>
  </si>
  <si>
    <t>AMP_143020_c3_g1_i1.p2</t>
  </si>
  <si>
    <t>AMP_144897_c3_g1_i5.p10</t>
  </si>
  <si>
    <t>AMP_143683_c0_g2_i1.p14</t>
  </si>
  <si>
    <t>AMP_141075_c3_g1_i1.p9</t>
  </si>
  <si>
    <t>AMP_385865_c1_g1_i1.p3</t>
  </si>
  <si>
    <t>AMP_125192_c2_g1_i1.p8</t>
  </si>
  <si>
    <t>AMP_145575_c0_g1_i3.p4</t>
  </si>
  <si>
    <t>AMP_142823_c1_g1_i2.p2</t>
  </si>
  <si>
    <t>AMP_144624_c4_g1_i1.p5</t>
  </si>
  <si>
    <t>AMP_145062_c3_g1_i3.p10</t>
  </si>
  <si>
    <t>AMP_142526_c5_g1_i7.p5</t>
  </si>
  <si>
    <t>AMP_144187_c0_g1_i10.p9</t>
  </si>
  <si>
    <t>AMP_142115_c6_g1_i3.p7</t>
  </si>
  <si>
    <t>AMP_133076_c0_g4_i1.p5</t>
  </si>
  <si>
    <t>AMP_144483_c7_g1_i1.p5</t>
  </si>
  <si>
    <t>AMP_144653_c7_g8_i1.p24</t>
  </si>
  <si>
    <t>AMP_7230_c1_g2_i2.p9</t>
  </si>
  <si>
    <t>AMP_138681_c7_g1_i1.p3</t>
  </si>
  <si>
    <t>AMP_145245_c6_g1_i2.p2</t>
  </si>
  <si>
    <t>AMP_851511_c0_g1_i1.p12</t>
  </si>
  <si>
    <t>AMP_145391_c5_g1_i9.p5</t>
  </si>
  <si>
    <t>AMP_145055_c3_g1_i3.p7</t>
  </si>
  <si>
    <t>AMP_612198_c2_g1_i1.p1</t>
  </si>
  <si>
    <t>AMP_143096_c2_g1_i1.p6</t>
  </si>
  <si>
    <t>NCBI;</t>
  </si>
  <si>
    <t>NCBI;cellular organisms;Bacteria;</t>
  </si>
  <si>
    <t>NCBI;cellular organisms;Bacteria;FCB group;Bacteroidetes/Chlorobi group;Bacteroidetes;Bacteroidia;Bacteroidales;</t>
  </si>
  <si>
    <t>NCBI;cellular organisms;Bacteria;FCB group;Bacteroidetes/Chlorobi group;Bacteroidetes;Bacteroidia;Bacteroidales;Bacteroidaceae;Bacteroides;</t>
  </si>
  <si>
    <t>NCBI;cellular organisms;Bacteria;FCB group;Bacteroidetes/Chlorobi group;Bacteroidetes;Bacteroidia;Bacteroidales;Bacteroidaceae;Bacteroides;Bacteroides xylanisolvens;</t>
  </si>
  <si>
    <t>NCBI;cellular organisms;Bacteria;FCB group;Bacteroidetes/Chlorobi group;Bacteroidetes;Bacteroidia;Bacteroidales;Bacteroidaceae;Phocaeicola;</t>
  </si>
  <si>
    <t>NCBI;cellular organisms;Bacteria;FCB group;Bacteroidetes/Chlorobi group;Bacteroidetes;Bacteroidia;Bacteroidales;Bacteroidaceae;Phocaeicola;Phocaeicola vulgatus;</t>
  </si>
  <si>
    <t>NCBI;cellular organisms;Bacteria;FCB group;Bacteroidetes/Chlorobi group;Bacteroidetes;Bacteroidia;Bacteroidales;Tannerellaceae;Parabacteroides;</t>
  </si>
  <si>
    <t>NCBI;cellular organisms;Bacteria;Proteobacteria;Gammaproteobacteria;Enterobacterales;Enterobacteriaceae;Escherichia;Escherichia coli;</t>
  </si>
  <si>
    <t>NCBI;cellular organisms;Bacteria;Terrabacteria group;Firmicutes;Clostridia;Eubacteriales;</t>
  </si>
  <si>
    <t>NCBI;cellular organisms;Bacteria;Terrabacteria group;Firmicutes;Clostridia;Eubacteriales;Clostridiaceae;unclassified Clostridiaceae;Clostridiaceae bacterium Marseille-Q4143;</t>
  </si>
  <si>
    <t>NCBI;cellular organisms;Bacteria;Terrabacteria group;Firmicutes;Clostridia;Eubacteriales;Lachnospiraceae;</t>
  </si>
  <si>
    <t>NCBI;cellular organisms;Bacteria;Terrabacteria group;Firmicutes;Clostridia;Eubacteriales;Lachnospiraceae;Anaerostipes;Anaerostipes hadrus;</t>
  </si>
  <si>
    <t>NCBI;cellular organisms;Bacteria;Terrabacteria group;Firmicutes;Clostridia;Eubacteriales;Lachnospiraceae;Blautia;environmental samples &lt;firmicutes,genus Blautia&gt;;uncultured Blautia sp.;</t>
  </si>
  <si>
    <t>NCBI;cellular organisms;Bacteria;Terrabacteria group;Firmicutes;Clostridia;Eubacteriales;Lachnospiraceae;Coprococcus;Coprococcus comes;</t>
  </si>
  <si>
    <t>NCBI;cellular organisms;Bacteria;Terrabacteria group;Firmicutes;Clostridia;Eubacteriales;Lachnospiraceae;Roseburia;Roseburia intestinalis;</t>
  </si>
  <si>
    <t>NCBI;cellular organisms;Bacteria;Terrabacteria group;Firmicutes;Clostridia;Eubacteriales;Lachnospiraceae;unclassified Lachnospiraceae;</t>
  </si>
  <si>
    <t>NCBI;cellular organisms;Bacteria;Terrabacteria group;Firmicutes;Clostridia;Eubacteriales;Lachnospiraceae;unclassified Lachnospiraceae;Lachnospiraceae bacterium;</t>
  </si>
  <si>
    <t>NCBI;cellular organisms;Bacteria;Terrabacteria group;Firmicutes;Clostridia;Eubacteriales;Lachnospiraceae;unclassified Lachnospiraceae;Lachnospiraceae bacterium NSJ-29;</t>
  </si>
  <si>
    <t>NCBI;cellular organisms;Bacteria;Terrabacteria group;Firmicutes;Clostridia;Eubacteriales;Oscillospiraceae;</t>
  </si>
  <si>
    <t>NCBI;cellular organisms;Bacteria;Terrabacteria group;Firmicutes;Clostridia;Eubacteriales;Oscillospiraceae;Dysosmobacter;unclassified Dysosmobacter;Dysosmobacter sp. Marseille-Q4140;</t>
  </si>
  <si>
    <t>NCBI;cellular organisms;Bacteria;Terrabacteria group;Firmicutes;Clostridia;Eubacteriales;Oscillospiraceae;Faecalibacterium;Faecalibacterium prausnitzii;</t>
  </si>
  <si>
    <t>NCBI;cellular organisms;Bacteria;Terrabacteria group;Firmicutes;Clostridia;Eubacteriales;Oscillospiraceae;Flavonifractor;Flavonifractor plautii;</t>
  </si>
  <si>
    <t>NCBI;cellular organisms;Bacteria;Terrabacteria group;Firmicutes;Clostridia;Eubacteriales;Oscillospiraceae;Pusillimonas (ex Kitahara et al. 2021);Pusillimonas faecalis;</t>
  </si>
  <si>
    <t>NCBI;cellular organisms;Bacteria;Terrabacteria group;Firmicutes;Clostridia;Eubacteriales;Oscillospiraceae;Ruminococcus;Ruminococcus bicirculans;</t>
  </si>
  <si>
    <t>NCBI;cellular organisms;Bacteria;Terrabacteria group;Firmicutes;Clostridia;Eubacteriales;Oscillospiraceae;Ruthenibacterium;Ruthenibacterium lactatiformans;</t>
  </si>
  <si>
    <t>NCBI;cellular organisms;Bacteria;Terrabacteria group;Firmicutes;Clostridia;Eubacteriales;Peptostreptococcaceae;Romboutsia;</t>
  </si>
  <si>
    <t>NCBI;cellular organisms;Bacteria;Terrabacteria group;Firmicutes;Clostridia;Eubacteriales;Peptostreptococcaceae;Romboutsia;Romboutsia ilealis;</t>
  </si>
  <si>
    <t>NCBI;Viruses;Duplodnaviria;Heunggongvirae;Uroviricota;Caudoviricetes;Caudovirales;</t>
  </si>
  <si>
    <t>NCBI;Viruses;Duplodnaviria;Heunggongvirae;Uroviricota;Caudoviricetes;Caudovirales;Myoviridae;unclassified Myoviridae;Myoviridae sp.;</t>
  </si>
  <si>
    <t>NCBI;Viruses;Duplodnaviria;Heunggongvirae;Uroviricota;Caudoviricetes;Caudovirales;Siphoviridae;unclassified Siphoviridae;Siphoviridae sp.;</t>
  </si>
  <si>
    <t>NCBI;Viruses;environmental samples &lt;viruses,superkingdom Viruses&gt;;uncultured human fecal virus;</t>
  </si>
  <si>
    <t>NCBI;No hits;</t>
  </si>
  <si>
    <t>NCBI;Not assigned;</t>
  </si>
  <si>
    <t>megan6.classification</t>
  </si>
  <si>
    <t>NCBI;cellular organisms;Bacteria;FCB group;Bacteroidetes/Chlorobi group;Bacteroidetes;Bacteroidia;Bacteroidales;Bacteroidaceae;</t>
  </si>
  <si>
    <t>NCBI;cellular organisms;Bacteria;FCB group;Bacteroidetes/Chlorobi group;Bacteroidetes;Bacteroidia;Bacteroidales;Bacteroidaceae;Bacteroides;Bacteroides caccae;</t>
  </si>
  <si>
    <t>NCBI;cellular organisms;Bacteria;FCB group;Bacteroidetes/Chlorobi group;Bacteroidetes;Bacteroidia;Bacteroidales;Prevotellaceae;Paraprevotella;Paraprevotella xylaniphila;</t>
  </si>
  <si>
    <t>NCBI;cellular organisms;Bacteria;Proteobacteria;Betaproteobacteria;Neisseriales;Neisseriaceae;</t>
  </si>
  <si>
    <t>NCBI;cellular organisms;Bacteria;Terrabacteria group;Firmicutes;Clostridia;Eubacteriales;Lachnospiraceae;Mediterraneibacter;[Ruminococcus] torques;</t>
  </si>
  <si>
    <t>Phocaeicola</t>
  </si>
  <si>
    <t>Bacteroides</t>
  </si>
  <si>
    <t>uncultured human fecal virus</t>
  </si>
  <si>
    <t>Unclassified</t>
  </si>
  <si>
    <t>Eubacteriales</t>
  </si>
  <si>
    <t>Parabacteroides</t>
  </si>
  <si>
    <t>Caudovirales</t>
  </si>
  <si>
    <t>Oscillospiraceae</t>
  </si>
  <si>
    <t>Bacteria</t>
  </si>
  <si>
    <t>unclassified Lachnospiraceae</t>
  </si>
  <si>
    <t>Ruthenibacterium lactatiformans</t>
  </si>
  <si>
    <t>Roseburia intestinalis</t>
  </si>
  <si>
    <t>Romboutsia</t>
  </si>
  <si>
    <t>Neisseriaceae</t>
  </si>
  <si>
    <t>Lachnospiraceae bacterium NSJ-29</t>
  </si>
  <si>
    <t>EubacterialesLachnospiraceae</t>
  </si>
  <si>
    <t>Dysosmobacter sp. Marseille-Q4140</t>
  </si>
  <si>
    <t>Clostridiaceae bacterium Marseille-Q4143</t>
  </si>
  <si>
    <t>BacteroidalesBacteroidaceae</t>
  </si>
  <si>
    <t>Bacteroidales</t>
  </si>
  <si>
    <t>AMP_138200_c2_g1_i1</t>
  </si>
  <si>
    <t>AMP_143020_c3_g1_i1</t>
  </si>
  <si>
    <t>AMP_144897_c3_g1_i5</t>
  </si>
  <si>
    <t>AMP_143683_c0_g2_i1</t>
  </si>
  <si>
    <t>AMP_141075_c3_g1_i1</t>
  </si>
  <si>
    <t>AMP_385865_c1_g1_i1</t>
  </si>
  <si>
    <t>AMP_125192_c2_g1_i1</t>
  </si>
  <si>
    <t>AMP_145575_c0_g1_i3</t>
  </si>
  <si>
    <t>AMP_142823_c1_g1_i2</t>
  </si>
  <si>
    <t>AMP_144624_c4_g1_i1</t>
  </si>
  <si>
    <t>AMP_145062_c3_g1_i3</t>
  </si>
  <si>
    <t>AMP_142526_c5_g1_i7</t>
  </si>
  <si>
    <t>AMP_144187_c0_g1_i10</t>
  </si>
  <si>
    <t>AMP_142115_c6_g1_i3</t>
  </si>
  <si>
    <t>AMP_133076_c0_g4_i1</t>
  </si>
  <si>
    <t>AMP_144483_c7_g1_i1</t>
  </si>
  <si>
    <t>AMP_144653_c7_g8_i1</t>
  </si>
  <si>
    <t>AMP_7230_c1_g2_i2</t>
  </si>
  <si>
    <t>AMP_138681_c7_g1_i1</t>
  </si>
  <si>
    <t>AMP_145245_c6_g1_i2</t>
  </si>
  <si>
    <t>AMP_851511_c0_g1_i1</t>
  </si>
  <si>
    <t>AMP_145391_c5_g1_i9</t>
  </si>
  <si>
    <t>AMP_145055_c3_g1_i3</t>
  </si>
  <si>
    <t>AMP_612198_c2_g1_i1</t>
  </si>
  <si>
    <t>AMP_143096_c2_g1_i1</t>
  </si>
  <si>
    <t>AMP_144878_c1_g1_i1</t>
  </si>
  <si>
    <t>AMP_134571_c44_g1_i3</t>
  </si>
  <si>
    <t>Bacteroidaceae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</si>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</sst>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Verdana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D966"/>
        <bgColor rgb="FFFFD966"/>
      </patternFill>
    </fill>
    <fill>
      <patternFill patternType="solid">
        <fgColor rgb="FFF4B084"/>
        <bgColor rgb="FFF4B08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1" fillId="5" borderId="0" xfId="0" applyFont="1" applyFill="1"/>
    <xf numFmtId="0" fontId="6" fillId="0" borderId="0" xfId="0" applyFont="1"/>
    <xf numFmtId="0" fontId="7" fillId="0" borderId="0" xfId="0" applyFont="1"/>
    <xf numFmtId="1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11" fontId="0" fillId="0" borderId="0" xfId="0" applyNumberFormat="1"/>
    <xf numFmtId="0" fontId="8" fillId="6" borderId="0" xfId="0" applyFont="1" applyFill="1"/>
    <xf numFmtId="0" fontId="9" fillId="0" borderId="0" xfId="0" applyFont="1"/>
    <xf numFmtId="0" fontId="8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BD464-A7BC-3341-8F04-93E577BF9587}">
  <dimension ref="A1:AJ198"/>
  <sheetViews>
    <sheetView workbookViewId="0">
      <selection sqref="A1:H194"/>
    </sheetView>
  </sheetViews>
  <sheetFormatPr baseColWidth="10" defaultRowHeight="16" x14ac:dyDescent="0.2"/>
  <cols>
    <col min="1" max="1" width="28.1640625" style="3" bestFit="1" customWidth="1"/>
    <col min="10" max="10" width="28.1640625" style="12" bestFit="1" customWidth="1"/>
    <col min="11" max="15" width="10.83203125" style="1"/>
    <col min="19" max="19" width="28.1640625" bestFit="1" customWidth="1"/>
    <col min="30" max="30" width="27.1640625" bestFit="1" customWidth="1"/>
  </cols>
  <sheetData>
    <row r="1" spans="1:36" s="3" customFormat="1" x14ac:dyDescent="0.2">
      <c r="A1" s="3" t="s">
        <v>747</v>
      </c>
      <c r="B1" s="3" t="s">
        <v>712</v>
      </c>
      <c r="C1" s="3" t="s">
        <v>710</v>
      </c>
      <c r="D1" s="3" t="s">
        <v>709</v>
      </c>
      <c r="E1" s="3" t="s">
        <v>711</v>
      </c>
      <c r="F1" s="3" t="s">
        <v>773</v>
      </c>
      <c r="G1" s="3" t="s">
        <v>708</v>
      </c>
      <c r="H1" s="3" t="s">
        <v>774</v>
      </c>
      <c r="J1" s="3" t="s">
        <v>747</v>
      </c>
      <c r="K1" s="3" t="s">
        <v>712</v>
      </c>
      <c r="L1" s="3" t="s">
        <v>710</v>
      </c>
      <c r="M1" s="3" t="s">
        <v>709</v>
      </c>
      <c r="N1" s="3" t="s">
        <v>711</v>
      </c>
      <c r="O1" s="3" t="s">
        <v>773</v>
      </c>
      <c r="P1" s="3" t="s">
        <v>708</v>
      </c>
      <c r="Q1" s="3" t="s">
        <v>878</v>
      </c>
      <c r="S1" s="3" t="s">
        <v>747</v>
      </c>
      <c r="T1" s="3" t="s">
        <v>712</v>
      </c>
      <c r="U1" s="3" t="s">
        <v>710</v>
      </c>
      <c r="V1" s="3" t="s">
        <v>709</v>
      </c>
      <c r="W1" s="3" t="s">
        <v>711</v>
      </c>
      <c r="X1" s="3" t="s">
        <v>773</v>
      </c>
      <c r="Y1" s="3" t="s">
        <v>708</v>
      </c>
      <c r="Z1" s="3" t="s">
        <v>887</v>
      </c>
      <c r="AA1" s="3" t="s">
        <v>888</v>
      </c>
      <c r="AB1" s="3" t="s">
        <v>774</v>
      </c>
      <c r="AD1" s="3" t="s">
        <v>747</v>
      </c>
      <c r="AE1" s="3" t="s">
        <v>712</v>
      </c>
      <c r="AF1" s="3" t="s">
        <v>710</v>
      </c>
      <c r="AG1" s="3" t="s">
        <v>709</v>
      </c>
      <c r="AH1" s="3" t="s">
        <v>711</v>
      </c>
      <c r="AI1" s="3" t="s">
        <v>773</v>
      </c>
      <c r="AJ1" s="3" t="s">
        <v>708</v>
      </c>
    </row>
    <row r="2" spans="1:36" x14ac:dyDescent="0.2">
      <c r="A2" s="3" t="s">
        <v>413</v>
      </c>
      <c r="B2">
        <v>79</v>
      </c>
      <c r="C2">
        <v>6</v>
      </c>
      <c r="D2">
        <v>8</v>
      </c>
      <c r="E2">
        <v>4479</v>
      </c>
      <c r="F2">
        <v>0</v>
      </c>
      <c r="G2">
        <v>477</v>
      </c>
      <c r="H2">
        <f>SUM(B2:G2)</f>
        <v>5049</v>
      </c>
      <c r="J2" s="3" t="s">
        <v>413</v>
      </c>
      <c r="K2">
        <f>readcounts!B9+1</f>
        <v>20</v>
      </c>
      <c r="L2">
        <f>readcounts!C9+1</f>
        <v>1</v>
      </c>
      <c r="M2">
        <f>readcounts!D9+1</f>
        <v>1</v>
      </c>
      <c r="N2">
        <f>readcounts!E9+1</f>
        <v>1048</v>
      </c>
      <c r="O2">
        <f>readcounts!F9+1</f>
        <v>1</v>
      </c>
      <c r="P2">
        <f>readcounts!G9+1</f>
        <v>23</v>
      </c>
      <c r="Q2">
        <f>SUM(K2:P2)</f>
        <v>1094</v>
      </c>
      <c r="S2" s="3" t="s">
        <v>515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f t="shared" ref="Z2:Z33" si="0">SUM(T2:V2)</f>
        <v>3</v>
      </c>
      <c r="AA2">
        <f t="shared" ref="AA2:AA33" si="1">SUM(W2:Y2)</f>
        <v>3</v>
      </c>
      <c r="AB2">
        <v>6</v>
      </c>
      <c r="AD2" s="13" t="s">
        <v>724</v>
      </c>
      <c r="AE2" s="6">
        <f>VLOOKUP($AD2,$J$1:$P$194,2,FALSE)</f>
        <v>2</v>
      </c>
      <c r="AF2" s="6">
        <f>VLOOKUP($AD2,$J$1:$P$194,3,FALSE)</f>
        <v>1</v>
      </c>
      <c r="AG2" s="6">
        <f>VLOOKUP($AD2,$J$1:$P$194,4,FALSE)</f>
        <v>4</v>
      </c>
      <c r="AH2" s="6">
        <f>VLOOKUP($AD2,$J$1:$P$194,5,FALSE)</f>
        <v>1</v>
      </c>
      <c r="AI2" s="6">
        <f>VLOOKUP($AD2,$J$1:$P$194,6,FALSE)</f>
        <v>1</v>
      </c>
      <c r="AJ2" s="6">
        <f>VLOOKUP($AD2,$J$1:$P$194,7,FALSE)</f>
        <v>4</v>
      </c>
    </row>
    <row r="3" spans="1:36" x14ac:dyDescent="0.2">
      <c r="A3" s="3" t="s">
        <v>482</v>
      </c>
      <c r="B3">
        <v>62</v>
      </c>
      <c r="C3">
        <v>0</v>
      </c>
      <c r="D3">
        <v>1</v>
      </c>
      <c r="E3">
        <v>4601</v>
      </c>
      <c r="F3">
        <v>0</v>
      </c>
      <c r="G3">
        <v>26</v>
      </c>
      <c r="H3">
        <f>SUM(B3:G3)</f>
        <v>4690</v>
      </c>
      <c r="J3" s="3" t="s">
        <v>482</v>
      </c>
      <c r="K3">
        <f>readcounts!B194+1</f>
        <v>2</v>
      </c>
      <c r="L3">
        <f>readcounts!C194+1</f>
        <v>1</v>
      </c>
      <c r="M3">
        <f>readcounts!D194+1</f>
        <v>1</v>
      </c>
      <c r="N3">
        <f>readcounts!E194+1</f>
        <v>2</v>
      </c>
      <c r="O3">
        <f>readcounts!F194+1</f>
        <v>1</v>
      </c>
      <c r="P3">
        <f>readcounts!G194+1</f>
        <v>1</v>
      </c>
      <c r="Q3">
        <f>SUM(K3:P3)</f>
        <v>8</v>
      </c>
      <c r="S3" s="3" t="s">
        <v>616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f t="shared" si="0"/>
        <v>3</v>
      </c>
      <c r="AA3">
        <f t="shared" si="1"/>
        <v>3</v>
      </c>
      <c r="AB3">
        <v>6</v>
      </c>
      <c r="AD3" s="13" t="s">
        <v>361</v>
      </c>
      <c r="AE3" s="6">
        <f t="shared" ref="AE3:AE41" si="2">VLOOKUP($AD3,$J$1:$P$194,2,FALSE)</f>
        <v>5</v>
      </c>
      <c r="AF3" s="6">
        <f>VLOOKUP($AD3,$J$1:$P$194,3,FALSE)</f>
        <v>1</v>
      </c>
      <c r="AG3" s="6">
        <f t="shared" ref="AG3:AG41" si="3">VLOOKUP($AD3,$J$1:$P$194,4,FALSE)</f>
        <v>2</v>
      </c>
      <c r="AH3" s="6">
        <f t="shared" ref="AH3:AH41" si="4">VLOOKUP($AD3,$J$1:$P$194,5,FALSE)</f>
        <v>1</v>
      </c>
      <c r="AI3" s="6">
        <f t="shared" ref="AI3:AI41" si="5">VLOOKUP($AD3,$J$1:$P$194,6,FALSE)</f>
        <v>1</v>
      </c>
      <c r="AJ3" s="6">
        <f t="shared" ref="AJ3:AJ41" si="6">VLOOKUP($AD3,$J$1:$P$194,7,FALSE)</f>
        <v>6</v>
      </c>
    </row>
    <row r="4" spans="1:36" x14ac:dyDescent="0.2">
      <c r="A4" s="3" t="s">
        <v>707</v>
      </c>
      <c r="B4">
        <v>2</v>
      </c>
      <c r="C4">
        <v>0</v>
      </c>
      <c r="D4">
        <v>0</v>
      </c>
      <c r="E4">
        <v>3529</v>
      </c>
      <c r="F4">
        <v>0</v>
      </c>
      <c r="G4">
        <v>24</v>
      </c>
      <c r="H4">
        <f>SUM(B4:G4)</f>
        <v>3555</v>
      </c>
      <c r="J4" s="3" t="s">
        <v>707</v>
      </c>
      <c r="K4">
        <f>readcounts!B49+1</f>
        <v>9</v>
      </c>
      <c r="L4">
        <f>readcounts!C49+1</f>
        <v>1</v>
      </c>
      <c r="M4">
        <f>readcounts!D49+1</f>
        <v>2</v>
      </c>
      <c r="N4">
        <f>readcounts!E49+1</f>
        <v>107</v>
      </c>
      <c r="O4">
        <f>readcounts!F49+1</f>
        <v>1</v>
      </c>
      <c r="P4">
        <f>readcounts!G49+1</f>
        <v>1</v>
      </c>
      <c r="Q4">
        <f>SUM(K4:P4)</f>
        <v>121</v>
      </c>
      <c r="S4" s="3" t="s">
        <v>413</v>
      </c>
      <c r="T4">
        <v>1</v>
      </c>
      <c r="U4">
        <v>1</v>
      </c>
      <c r="V4">
        <v>1</v>
      </c>
      <c r="W4">
        <v>1</v>
      </c>
      <c r="X4">
        <v>0</v>
      </c>
      <c r="Y4">
        <v>1</v>
      </c>
      <c r="Z4">
        <f t="shared" si="0"/>
        <v>3</v>
      </c>
      <c r="AA4">
        <f t="shared" si="1"/>
        <v>2</v>
      </c>
      <c r="AB4">
        <v>5</v>
      </c>
      <c r="AD4" s="13" t="s">
        <v>544</v>
      </c>
      <c r="AE4" s="6">
        <f t="shared" si="2"/>
        <v>14</v>
      </c>
      <c r="AF4" s="6">
        <f>VLOOKUP($AD4,$J$1:$P$194,3,FALSE)</f>
        <v>1</v>
      </c>
      <c r="AG4" s="6">
        <f t="shared" si="3"/>
        <v>1</v>
      </c>
      <c r="AH4" s="6">
        <f t="shared" si="4"/>
        <v>606</v>
      </c>
      <c r="AI4" s="6">
        <f t="shared" si="5"/>
        <v>1</v>
      </c>
      <c r="AJ4" s="6">
        <f t="shared" si="6"/>
        <v>12</v>
      </c>
    </row>
    <row r="5" spans="1:36" x14ac:dyDescent="0.2">
      <c r="A5" s="3" t="s">
        <v>380</v>
      </c>
      <c r="B5">
        <v>24</v>
      </c>
      <c r="C5">
        <v>0</v>
      </c>
      <c r="D5">
        <v>0</v>
      </c>
      <c r="E5">
        <v>1904</v>
      </c>
      <c r="F5">
        <v>0</v>
      </c>
      <c r="G5">
        <v>9</v>
      </c>
      <c r="H5">
        <f>SUM(B5:G5)</f>
        <v>1937</v>
      </c>
      <c r="J5" s="3" t="s">
        <v>380</v>
      </c>
      <c r="K5">
        <f>readcounts!B53+1</f>
        <v>11</v>
      </c>
      <c r="L5">
        <f>readcounts!C53+1</f>
        <v>1</v>
      </c>
      <c r="M5">
        <f>readcounts!D53+1</f>
        <v>1</v>
      </c>
      <c r="N5">
        <f>readcounts!E53+1</f>
        <v>1</v>
      </c>
      <c r="O5">
        <f>readcounts!F53+1</f>
        <v>8</v>
      </c>
      <c r="P5">
        <f>readcounts!G53+1</f>
        <v>74</v>
      </c>
      <c r="Q5">
        <f>SUM(K5:P5)</f>
        <v>96</v>
      </c>
      <c r="S5" s="3" t="s">
        <v>604</v>
      </c>
      <c r="T5">
        <v>1</v>
      </c>
      <c r="U5">
        <v>1</v>
      </c>
      <c r="V5">
        <v>1</v>
      </c>
      <c r="W5">
        <v>0</v>
      </c>
      <c r="X5">
        <v>1</v>
      </c>
      <c r="Y5">
        <v>1</v>
      </c>
      <c r="Z5">
        <f t="shared" si="0"/>
        <v>3</v>
      </c>
      <c r="AA5">
        <f t="shared" si="1"/>
        <v>2</v>
      </c>
      <c r="AB5">
        <v>5</v>
      </c>
      <c r="AD5" s="13" t="s">
        <v>498</v>
      </c>
      <c r="AE5" s="6">
        <f t="shared" si="2"/>
        <v>1</v>
      </c>
      <c r="AF5" s="6">
        <f>VLOOKUP($AD5,$J$1:$P$194,3,FALSE)</f>
        <v>9</v>
      </c>
      <c r="AG5" s="6">
        <f t="shared" si="3"/>
        <v>2</v>
      </c>
      <c r="AH5" s="6">
        <f t="shared" si="4"/>
        <v>1</v>
      </c>
      <c r="AI5" s="6">
        <f t="shared" si="5"/>
        <v>1</v>
      </c>
      <c r="AJ5" s="6">
        <f t="shared" si="6"/>
        <v>1</v>
      </c>
    </row>
    <row r="6" spans="1:36" x14ac:dyDescent="0.2">
      <c r="A6" s="3" t="s">
        <v>616</v>
      </c>
      <c r="B6">
        <v>212</v>
      </c>
      <c r="C6">
        <v>54</v>
      </c>
      <c r="D6">
        <v>139</v>
      </c>
      <c r="E6">
        <v>741</v>
      </c>
      <c r="F6">
        <v>8</v>
      </c>
      <c r="G6">
        <v>747</v>
      </c>
      <c r="H6">
        <f>SUM(B6:G6)</f>
        <v>1901</v>
      </c>
      <c r="J6" s="3" t="s">
        <v>616</v>
      </c>
      <c r="K6">
        <f>readcounts!B116+1</f>
        <v>10</v>
      </c>
      <c r="L6">
        <f>readcounts!C116+1</f>
        <v>1</v>
      </c>
      <c r="M6">
        <f>readcounts!D116+1</f>
        <v>1</v>
      </c>
      <c r="N6">
        <f>readcounts!E116+1</f>
        <v>8</v>
      </c>
      <c r="O6">
        <f>readcounts!F116+1</f>
        <v>1</v>
      </c>
      <c r="P6">
        <f>readcounts!G116+1</f>
        <v>2</v>
      </c>
      <c r="Q6">
        <f>SUM(K6:P6)</f>
        <v>23</v>
      </c>
      <c r="S6" s="3" t="s">
        <v>375</v>
      </c>
      <c r="T6">
        <v>1</v>
      </c>
      <c r="U6">
        <v>1</v>
      </c>
      <c r="V6">
        <v>1</v>
      </c>
      <c r="W6">
        <v>0</v>
      </c>
      <c r="X6">
        <v>1</v>
      </c>
      <c r="Y6">
        <v>1</v>
      </c>
      <c r="Z6">
        <f t="shared" si="0"/>
        <v>3</v>
      </c>
      <c r="AA6">
        <f t="shared" si="1"/>
        <v>2</v>
      </c>
      <c r="AB6">
        <v>5</v>
      </c>
      <c r="AD6" s="13" t="s">
        <v>424</v>
      </c>
      <c r="AE6" s="6">
        <f t="shared" si="2"/>
        <v>1</v>
      </c>
      <c r="AF6" s="6">
        <f>VLOOKUP($AD6,$J$1:$P$194,3,FALSE)</f>
        <v>1</v>
      </c>
      <c r="AG6" s="6">
        <f t="shared" si="3"/>
        <v>1</v>
      </c>
      <c r="AH6" s="6">
        <f t="shared" si="4"/>
        <v>22</v>
      </c>
      <c r="AI6" s="6">
        <f t="shared" si="5"/>
        <v>1</v>
      </c>
      <c r="AJ6" s="6">
        <f t="shared" si="6"/>
        <v>5</v>
      </c>
    </row>
    <row r="7" spans="1:36" x14ac:dyDescent="0.2">
      <c r="A7" s="3" t="s">
        <v>447</v>
      </c>
      <c r="B7">
        <v>45</v>
      </c>
      <c r="C7">
        <v>5</v>
      </c>
      <c r="D7">
        <v>0</v>
      </c>
      <c r="E7">
        <v>1679</v>
      </c>
      <c r="F7">
        <v>0</v>
      </c>
      <c r="G7">
        <v>2</v>
      </c>
      <c r="H7">
        <f>SUM(B7:G7)</f>
        <v>1731</v>
      </c>
      <c r="J7" s="3" t="s">
        <v>447</v>
      </c>
      <c r="K7">
        <f>readcounts!B155+1</f>
        <v>1</v>
      </c>
      <c r="L7">
        <f>readcounts!C155+1</f>
        <v>1</v>
      </c>
      <c r="M7">
        <f>readcounts!D155+1</f>
        <v>1</v>
      </c>
      <c r="N7">
        <f>readcounts!E155+1</f>
        <v>6</v>
      </c>
      <c r="O7">
        <f>readcounts!F155+1</f>
        <v>1</v>
      </c>
      <c r="P7">
        <f>readcounts!G155+1</f>
        <v>4</v>
      </c>
      <c r="Q7">
        <f>SUM(K7:P7)</f>
        <v>14</v>
      </c>
      <c r="S7" s="3" t="s">
        <v>461</v>
      </c>
      <c r="T7">
        <v>1</v>
      </c>
      <c r="U7">
        <v>1</v>
      </c>
      <c r="V7">
        <v>1</v>
      </c>
      <c r="W7">
        <v>1</v>
      </c>
      <c r="X7">
        <v>0</v>
      </c>
      <c r="Y7">
        <v>1</v>
      </c>
      <c r="Z7">
        <f t="shared" si="0"/>
        <v>3</v>
      </c>
      <c r="AA7">
        <f t="shared" si="1"/>
        <v>2</v>
      </c>
      <c r="AB7">
        <v>5</v>
      </c>
      <c r="AD7" s="13" t="s">
        <v>627</v>
      </c>
      <c r="AE7" s="6">
        <f t="shared" si="2"/>
        <v>1</v>
      </c>
      <c r="AF7" s="6">
        <f>VLOOKUP($AD7,$J$1:$P$194,3,FALSE)</f>
        <v>1</v>
      </c>
      <c r="AG7" s="6">
        <f t="shared" si="3"/>
        <v>1</v>
      </c>
      <c r="AH7" s="6">
        <f t="shared" si="4"/>
        <v>3</v>
      </c>
      <c r="AI7" s="6">
        <f t="shared" si="5"/>
        <v>1</v>
      </c>
      <c r="AJ7" s="6">
        <f t="shared" si="6"/>
        <v>3</v>
      </c>
    </row>
    <row r="8" spans="1:36" x14ac:dyDescent="0.2">
      <c r="A8" s="3" t="s">
        <v>433</v>
      </c>
      <c r="B8">
        <v>0</v>
      </c>
      <c r="C8">
        <v>681</v>
      </c>
      <c r="D8">
        <v>0</v>
      </c>
      <c r="E8">
        <v>0</v>
      </c>
      <c r="F8">
        <v>652</v>
      </c>
      <c r="G8">
        <v>60</v>
      </c>
      <c r="H8">
        <f>SUM(B8:G8)</f>
        <v>1393</v>
      </c>
      <c r="J8" s="3" t="s">
        <v>433</v>
      </c>
      <c r="K8">
        <f>readcounts!B146+1</f>
        <v>1</v>
      </c>
      <c r="L8">
        <f>readcounts!C146+1</f>
        <v>1</v>
      </c>
      <c r="M8">
        <f>readcounts!D146+1</f>
        <v>7</v>
      </c>
      <c r="N8">
        <f>readcounts!E146+1</f>
        <v>1</v>
      </c>
      <c r="O8">
        <f>readcounts!F146+1</f>
        <v>2</v>
      </c>
      <c r="P8">
        <f>readcounts!G146+1</f>
        <v>3</v>
      </c>
      <c r="Q8">
        <f>SUM(K8:P8)</f>
        <v>15</v>
      </c>
      <c r="S8" s="3" t="s">
        <v>346</v>
      </c>
      <c r="T8">
        <v>1</v>
      </c>
      <c r="U8">
        <v>1</v>
      </c>
      <c r="V8">
        <v>1</v>
      </c>
      <c r="W8">
        <v>1</v>
      </c>
      <c r="X8">
        <v>0</v>
      </c>
      <c r="Y8">
        <v>1</v>
      </c>
      <c r="Z8">
        <f t="shared" si="0"/>
        <v>3</v>
      </c>
      <c r="AA8">
        <f t="shared" si="1"/>
        <v>2</v>
      </c>
      <c r="AB8">
        <v>5</v>
      </c>
      <c r="AD8" s="14" t="s">
        <v>409</v>
      </c>
      <c r="AE8" s="6">
        <f t="shared" si="2"/>
        <v>3</v>
      </c>
      <c r="AF8" s="6">
        <f>VLOOKUP($AD8,$J$1:$P$194,3,FALSE)</f>
        <v>90</v>
      </c>
      <c r="AG8" s="6">
        <f t="shared" si="3"/>
        <v>1</v>
      </c>
      <c r="AH8" s="6">
        <f t="shared" si="4"/>
        <v>93</v>
      </c>
      <c r="AI8" s="6">
        <f t="shared" si="5"/>
        <v>1</v>
      </c>
      <c r="AJ8" s="6">
        <f t="shared" si="6"/>
        <v>1</v>
      </c>
    </row>
    <row r="9" spans="1:36" x14ac:dyDescent="0.2">
      <c r="A9" s="3" t="s">
        <v>483</v>
      </c>
      <c r="B9">
        <v>19</v>
      </c>
      <c r="C9">
        <v>0</v>
      </c>
      <c r="D9">
        <v>0</v>
      </c>
      <c r="E9">
        <v>1047</v>
      </c>
      <c r="F9">
        <v>0</v>
      </c>
      <c r="G9">
        <v>22</v>
      </c>
      <c r="H9">
        <f>SUM(B9:G9)</f>
        <v>1088</v>
      </c>
      <c r="J9" s="3" t="s">
        <v>483</v>
      </c>
      <c r="K9">
        <f>readcounts!B110+1</f>
        <v>13</v>
      </c>
      <c r="L9">
        <f>readcounts!C110+1</f>
        <v>1</v>
      </c>
      <c r="M9">
        <f>readcounts!D110+1</f>
        <v>2</v>
      </c>
      <c r="N9">
        <f>readcounts!E110+1</f>
        <v>1</v>
      </c>
      <c r="O9">
        <f>readcounts!F110+1</f>
        <v>1</v>
      </c>
      <c r="P9">
        <f>readcounts!G110+1</f>
        <v>9</v>
      </c>
      <c r="Q9">
        <f>SUM(K9:P9)</f>
        <v>27</v>
      </c>
      <c r="S9" s="3" t="s">
        <v>538</v>
      </c>
      <c r="T9">
        <v>1</v>
      </c>
      <c r="U9">
        <v>1</v>
      </c>
      <c r="V9">
        <v>1</v>
      </c>
      <c r="W9">
        <v>1</v>
      </c>
      <c r="X9">
        <v>0</v>
      </c>
      <c r="Y9">
        <v>1</v>
      </c>
      <c r="Z9">
        <f t="shared" si="0"/>
        <v>3</v>
      </c>
      <c r="AA9">
        <f t="shared" si="1"/>
        <v>2</v>
      </c>
      <c r="AB9">
        <v>5</v>
      </c>
      <c r="AD9" s="14" t="s">
        <v>546</v>
      </c>
      <c r="AE9" s="6">
        <f t="shared" si="2"/>
        <v>119</v>
      </c>
      <c r="AF9" s="6">
        <f>VLOOKUP($AD9,$J$1:$P$194,3,FALSE)</f>
        <v>2</v>
      </c>
      <c r="AG9" s="6">
        <f t="shared" si="3"/>
        <v>1</v>
      </c>
      <c r="AH9" s="6">
        <f t="shared" si="4"/>
        <v>215</v>
      </c>
      <c r="AI9" s="6">
        <f t="shared" si="5"/>
        <v>1</v>
      </c>
      <c r="AJ9" s="6">
        <f t="shared" si="6"/>
        <v>32</v>
      </c>
    </row>
    <row r="10" spans="1:36" x14ac:dyDescent="0.2">
      <c r="A10" s="3" t="s">
        <v>481</v>
      </c>
      <c r="B10">
        <v>378</v>
      </c>
      <c r="C10">
        <v>0</v>
      </c>
      <c r="D10">
        <v>32</v>
      </c>
      <c r="E10">
        <v>0</v>
      </c>
      <c r="F10">
        <v>82</v>
      </c>
      <c r="G10">
        <v>418</v>
      </c>
      <c r="H10">
        <f>SUM(B10:G10)</f>
        <v>910</v>
      </c>
      <c r="J10" s="3" t="s">
        <v>481</v>
      </c>
      <c r="K10">
        <f>readcounts!B145+1</f>
        <v>9</v>
      </c>
      <c r="L10">
        <f>readcounts!C145+1</f>
        <v>1</v>
      </c>
      <c r="M10">
        <f>readcounts!D145+1</f>
        <v>3</v>
      </c>
      <c r="N10">
        <f>readcounts!E145+1</f>
        <v>1</v>
      </c>
      <c r="O10">
        <f>readcounts!F145+1</f>
        <v>1</v>
      </c>
      <c r="P10">
        <f>readcounts!G145+1</f>
        <v>1</v>
      </c>
      <c r="Q10">
        <f>SUM(K10:P10)</f>
        <v>16</v>
      </c>
      <c r="S10" s="3" t="s">
        <v>737</v>
      </c>
      <c r="T10">
        <v>1</v>
      </c>
      <c r="U10">
        <v>1</v>
      </c>
      <c r="V10">
        <v>1</v>
      </c>
      <c r="W10">
        <v>0</v>
      </c>
      <c r="X10">
        <v>0</v>
      </c>
      <c r="Y10">
        <v>1</v>
      </c>
      <c r="Z10">
        <f t="shared" si="0"/>
        <v>3</v>
      </c>
      <c r="AA10">
        <f t="shared" si="1"/>
        <v>1</v>
      </c>
      <c r="AB10">
        <v>4</v>
      </c>
      <c r="AD10" s="14" t="s">
        <v>762</v>
      </c>
      <c r="AE10" s="6">
        <f t="shared" si="2"/>
        <v>6</v>
      </c>
      <c r="AF10" s="6">
        <f>VLOOKUP($AD10,$J$1:$P$194,3,FALSE)</f>
        <v>1</v>
      </c>
      <c r="AG10" s="6">
        <f t="shared" si="3"/>
        <v>1</v>
      </c>
      <c r="AH10" s="6">
        <f t="shared" si="4"/>
        <v>5</v>
      </c>
      <c r="AI10" s="6">
        <f t="shared" si="5"/>
        <v>6</v>
      </c>
      <c r="AJ10" s="6">
        <f t="shared" si="6"/>
        <v>1</v>
      </c>
    </row>
    <row r="11" spans="1:36" x14ac:dyDescent="0.2">
      <c r="A11" s="3" t="s">
        <v>638</v>
      </c>
      <c r="B11">
        <v>17</v>
      </c>
      <c r="C11">
        <v>0</v>
      </c>
      <c r="D11">
        <v>37</v>
      </c>
      <c r="E11">
        <v>407</v>
      </c>
      <c r="F11">
        <v>55</v>
      </c>
      <c r="G11">
        <v>306</v>
      </c>
      <c r="H11">
        <f>SUM(B11:G11)</f>
        <v>822</v>
      </c>
      <c r="J11" s="3" t="s">
        <v>638</v>
      </c>
      <c r="K11">
        <f>readcounts!B37+1</f>
        <v>57</v>
      </c>
      <c r="L11">
        <f>readcounts!C37+1</f>
        <v>1</v>
      </c>
      <c r="M11">
        <f>readcounts!D37+1</f>
        <v>1</v>
      </c>
      <c r="N11">
        <f>readcounts!E37+1</f>
        <v>84</v>
      </c>
      <c r="O11">
        <f>readcounts!F37+1</f>
        <v>1</v>
      </c>
      <c r="P11">
        <f>readcounts!G37+1</f>
        <v>25</v>
      </c>
      <c r="Q11">
        <f>SUM(K11:P11)</f>
        <v>169</v>
      </c>
      <c r="S11" s="3" t="s">
        <v>448</v>
      </c>
      <c r="T11">
        <v>1</v>
      </c>
      <c r="U11">
        <v>1</v>
      </c>
      <c r="V11">
        <v>1</v>
      </c>
      <c r="W11">
        <v>0</v>
      </c>
      <c r="X11">
        <v>1</v>
      </c>
      <c r="Y11">
        <v>0</v>
      </c>
      <c r="Z11">
        <f t="shared" si="0"/>
        <v>3</v>
      </c>
      <c r="AA11">
        <f t="shared" si="1"/>
        <v>1</v>
      </c>
      <c r="AB11">
        <v>4</v>
      </c>
      <c r="AD11" s="14" t="s">
        <v>527</v>
      </c>
      <c r="AE11" s="6">
        <f t="shared" si="2"/>
        <v>9</v>
      </c>
      <c r="AF11" s="6">
        <f>VLOOKUP($AD11,$J$1:$P$194,3,FALSE)</f>
        <v>3</v>
      </c>
      <c r="AG11" s="6">
        <f t="shared" si="3"/>
        <v>2</v>
      </c>
      <c r="AH11" s="6">
        <f t="shared" si="4"/>
        <v>1</v>
      </c>
      <c r="AI11" s="6">
        <f t="shared" si="5"/>
        <v>1</v>
      </c>
      <c r="AJ11" s="6">
        <f t="shared" si="6"/>
        <v>1</v>
      </c>
    </row>
    <row r="12" spans="1:36" x14ac:dyDescent="0.2">
      <c r="A12" s="3" t="s">
        <v>485</v>
      </c>
      <c r="B12">
        <v>632</v>
      </c>
      <c r="C12">
        <v>0</v>
      </c>
      <c r="D12">
        <v>1</v>
      </c>
      <c r="E12">
        <v>1</v>
      </c>
      <c r="F12">
        <v>0</v>
      </c>
      <c r="G12">
        <v>94</v>
      </c>
      <c r="H12">
        <f>SUM(B12:G12)</f>
        <v>728</v>
      </c>
      <c r="J12" s="3" t="s">
        <v>485</v>
      </c>
      <c r="K12">
        <f>readcounts!B190+1</f>
        <v>3</v>
      </c>
      <c r="L12">
        <f>readcounts!C190+1</f>
        <v>1</v>
      </c>
      <c r="M12">
        <f>readcounts!D190+1</f>
        <v>2</v>
      </c>
      <c r="N12">
        <f>readcounts!E190+1</f>
        <v>1</v>
      </c>
      <c r="O12">
        <f>readcounts!F190+1</f>
        <v>1</v>
      </c>
      <c r="P12">
        <f>readcounts!G190+1</f>
        <v>1</v>
      </c>
      <c r="Q12">
        <f>SUM(K12:P12)</f>
        <v>9</v>
      </c>
      <c r="S12" s="3" t="s">
        <v>585</v>
      </c>
      <c r="T12">
        <v>1</v>
      </c>
      <c r="U12">
        <v>1</v>
      </c>
      <c r="V12">
        <v>1</v>
      </c>
      <c r="W12">
        <v>0</v>
      </c>
      <c r="X12">
        <v>0</v>
      </c>
      <c r="Y12">
        <v>1</v>
      </c>
      <c r="Z12">
        <f t="shared" si="0"/>
        <v>3</v>
      </c>
      <c r="AA12">
        <f t="shared" si="1"/>
        <v>1</v>
      </c>
      <c r="AB12">
        <v>4</v>
      </c>
      <c r="AD12" s="14" t="s">
        <v>395</v>
      </c>
      <c r="AE12" s="6">
        <f t="shared" si="2"/>
        <v>50</v>
      </c>
      <c r="AF12" s="6">
        <f>VLOOKUP($AD12,$J$1:$P$194,3,FALSE)</f>
        <v>52</v>
      </c>
      <c r="AG12" s="6">
        <f t="shared" si="3"/>
        <v>2</v>
      </c>
      <c r="AH12" s="6">
        <f t="shared" si="4"/>
        <v>1</v>
      </c>
      <c r="AI12" s="6">
        <f t="shared" si="5"/>
        <v>175</v>
      </c>
      <c r="AJ12" s="6">
        <f t="shared" si="6"/>
        <v>3</v>
      </c>
    </row>
    <row r="13" spans="1:36" x14ac:dyDescent="0.2">
      <c r="A13" s="3" t="s">
        <v>370</v>
      </c>
      <c r="B13">
        <v>13</v>
      </c>
      <c r="C13">
        <v>0</v>
      </c>
      <c r="D13">
        <v>0</v>
      </c>
      <c r="E13">
        <v>513</v>
      </c>
      <c r="F13">
        <v>0</v>
      </c>
      <c r="G13">
        <v>105</v>
      </c>
      <c r="H13">
        <f>SUM(B13:G13)</f>
        <v>631</v>
      </c>
      <c r="J13" s="3" t="s">
        <v>370</v>
      </c>
      <c r="K13">
        <f>readcounts!B3+1</f>
        <v>63</v>
      </c>
      <c r="L13">
        <f>readcounts!C3+1</f>
        <v>1</v>
      </c>
      <c r="M13">
        <f>readcounts!D3+1</f>
        <v>2</v>
      </c>
      <c r="N13">
        <f>readcounts!E3+1</f>
        <v>4602</v>
      </c>
      <c r="O13">
        <f>readcounts!F3+1</f>
        <v>1</v>
      </c>
      <c r="P13">
        <f>readcounts!G3+1</f>
        <v>27</v>
      </c>
      <c r="Q13">
        <f>SUM(K13:P13)</f>
        <v>4696</v>
      </c>
      <c r="S13" s="3" t="s">
        <v>359</v>
      </c>
      <c r="T13">
        <v>1</v>
      </c>
      <c r="U13">
        <v>1</v>
      </c>
      <c r="V13">
        <v>1</v>
      </c>
      <c r="W13">
        <v>0</v>
      </c>
      <c r="X13">
        <v>0</v>
      </c>
      <c r="Y13">
        <v>1</v>
      </c>
      <c r="Z13">
        <f t="shared" si="0"/>
        <v>3</v>
      </c>
      <c r="AA13">
        <f t="shared" si="1"/>
        <v>1</v>
      </c>
      <c r="AB13">
        <v>4</v>
      </c>
      <c r="AD13" s="14" t="s">
        <v>435</v>
      </c>
      <c r="AE13" s="6">
        <f t="shared" si="2"/>
        <v>213</v>
      </c>
      <c r="AF13" s="6">
        <f>VLOOKUP($AD13,$J$1:$P$194,3,FALSE)</f>
        <v>55</v>
      </c>
      <c r="AG13" s="6">
        <f t="shared" si="3"/>
        <v>140</v>
      </c>
      <c r="AH13" s="6">
        <f t="shared" si="4"/>
        <v>742</v>
      </c>
      <c r="AI13" s="6">
        <f t="shared" si="5"/>
        <v>9</v>
      </c>
      <c r="AJ13" s="6">
        <f t="shared" si="6"/>
        <v>748</v>
      </c>
    </row>
    <row r="14" spans="1:36" x14ac:dyDescent="0.2">
      <c r="A14" s="3" t="s">
        <v>640</v>
      </c>
      <c r="B14">
        <v>13</v>
      </c>
      <c r="C14">
        <v>0</v>
      </c>
      <c r="D14">
        <v>0</v>
      </c>
      <c r="E14">
        <v>605</v>
      </c>
      <c r="F14">
        <v>0</v>
      </c>
      <c r="G14">
        <v>11</v>
      </c>
      <c r="H14">
        <f>SUM(B14:G14)</f>
        <v>629</v>
      </c>
      <c r="J14" s="3" t="s">
        <v>640</v>
      </c>
      <c r="K14">
        <f>readcounts!B59+1</f>
        <v>2</v>
      </c>
      <c r="L14">
        <f>readcounts!C59+1</f>
        <v>1</v>
      </c>
      <c r="M14">
        <f>readcounts!D59+1</f>
        <v>3</v>
      </c>
      <c r="N14">
        <f>readcounts!E59+1</f>
        <v>43</v>
      </c>
      <c r="O14">
        <f>readcounts!F59+1</f>
        <v>1</v>
      </c>
      <c r="P14">
        <f>readcounts!G59+1</f>
        <v>31</v>
      </c>
      <c r="Q14">
        <f>SUM(K14:P14)</f>
        <v>81</v>
      </c>
      <c r="S14" s="3" t="s">
        <v>379</v>
      </c>
      <c r="T14">
        <v>1</v>
      </c>
      <c r="U14">
        <v>1</v>
      </c>
      <c r="V14">
        <v>1</v>
      </c>
      <c r="W14">
        <v>0</v>
      </c>
      <c r="X14">
        <v>0</v>
      </c>
      <c r="Y14">
        <v>1</v>
      </c>
      <c r="Z14">
        <f t="shared" si="0"/>
        <v>3</v>
      </c>
      <c r="AA14">
        <f t="shared" si="1"/>
        <v>1</v>
      </c>
      <c r="AB14">
        <v>4</v>
      </c>
      <c r="AD14" s="14" t="s">
        <v>513</v>
      </c>
      <c r="AE14" s="6">
        <f t="shared" si="2"/>
        <v>1</v>
      </c>
      <c r="AF14" s="6">
        <f>VLOOKUP($AD14,$J$1:$P$194,3,FALSE)</f>
        <v>1</v>
      </c>
      <c r="AG14" s="6">
        <f t="shared" si="3"/>
        <v>1</v>
      </c>
      <c r="AH14" s="6">
        <f t="shared" si="4"/>
        <v>1</v>
      </c>
      <c r="AI14" s="6">
        <f t="shared" si="5"/>
        <v>36</v>
      </c>
      <c r="AJ14" s="6">
        <f t="shared" si="6"/>
        <v>5</v>
      </c>
    </row>
    <row r="15" spans="1:36" x14ac:dyDescent="0.2">
      <c r="A15" s="3" t="s">
        <v>462</v>
      </c>
      <c r="B15">
        <v>4</v>
      </c>
      <c r="C15">
        <v>0</v>
      </c>
      <c r="D15">
        <v>0</v>
      </c>
      <c r="E15">
        <v>618</v>
      </c>
      <c r="F15">
        <v>0</v>
      </c>
      <c r="G15">
        <v>5</v>
      </c>
      <c r="H15">
        <f>SUM(B15:G15)</f>
        <v>627</v>
      </c>
      <c r="J15" s="3" t="s">
        <v>462</v>
      </c>
      <c r="K15">
        <f>readcounts!B103+1</f>
        <v>22</v>
      </c>
      <c r="L15">
        <f>readcounts!C103+1</f>
        <v>1</v>
      </c>
      <c r="M15">
        <f>readcounts!D103+1</f>
        <v>2</v>
      </c>
      <c r="N15">
        <f>readcounts!E103+1</f>
        <v>1</v>
      </c>
      <c r="O15">
        <f>readcounts!F103+1</f>
        <v>1</v>
      </c>
      <c r="P15">
        <f>readcounts!G103+1</f>
        <v>5</v>
      </c>
      <c r="Q15">
        <f>SUM(K15:P15)</f>
        <v>32</v>
      </c>
      <c r="S15" s="3" t="s">
        <v>544</v>
      </c>
      <c r="T15">
        <v>1</v>
      </c>
      <c r="U15">
        <v>1</v>
      </c>
      <c r="V15">
        <v>1</v>
      </c>
      <c r="W15">
        <v>0</v>
      </c>
      <c r="X15">
        <v>0</v>
      </c>
      <c r="Y15">
        <v>0</v>
      </c>
      <c r="Z15">
        <f t="shared" si="0"/>
        <v>3</v>
      </c>
      <c r="AA15">
        <f t="shared" si="1"/>
        <v>0</v>
      </c>
      <c r="AB15">
        <v>3</v>
      </c>
      <c r="AD15" s="14" t="s">
        <v>607</v>
      </c>
      <c r="AE15" s="6">
        <f t="shared" si="2"/>
        <v>2</v>
      </c>
      <c r="AF15" s="6">
        <f>VLOOKUP($AD15,$J$1:$P$194,3,FALSE)</f>
        <v>1</v>
      </c>
      <c r="AG15" s="6">
        <f t="shared" si="3"/>
        <v>1</v>
      </c>
      <c r="AH15" s="6">
        <f t="shared" si="4"/>
        <v>4</v>
      </c>
      <c r="AI15" s="6">
        <f t="shared" si="5"/>
        <v>1</v>
      </c>
      <c r="AJ15" s="6">
        <f t="shared" si="6"/>
        <v>3</v>
      </c>
    </row>
    <row r="16" spans="1:36" x14ac:dyDescent="0.2">
      <c r="A16" s="3" t="s">
        <v>346</v>
      </c>
      <c r="B16">
        <v>9</v>
      </c>
      <c r="C16">
        <v>6</v>
      </c>
      <c r="D16">
        <v>10</v>
      </c>
      <c r="E16">
        <v>419</v>
      </c>
      <c r="F16">
        <v>0</v>
      </c>
      <c r="G16">
        <v>154</v>
      </c>
      <c r="H16">
        <f>SUM(B16:G16)</f>
        <v>598</v>
      </c>
      <c r="J16" s="3" t="s">
        <v>346</v>
      </c>
      <c r="K16">
        <f>readcounts!B56+1</f>
        <v>5</v>
      </c>
      <c r="L16">
        <f>readcounts!C56+1</f>
        <v>1</v>
      </c>
      <c r="M16">
        <f>readcounts!D56+1</f>
        <v>3</v>
      </c>
      <c r="N16">
        <f>readcounts!E56+1</f>
        <v>1</v>
      </c>
      <c r="O16">
        <f>readcounts!F56+1</f>
        <v>70</v>
      </c>
      <c r="P16">
        <f>readcounts!G56+1</f>
        <v>9</v>
      </c>
      <c r="Q16">
        <f>SUM(K16:P16)</f>
        <v>89</v>
      </c>
      <c r="S16" s="3" t="s">
        <v>425</v>
      </c>
      <c r="T16">
        <v>1</v>
      </c>
      <c r="U16">
        <v>1</v>
      </c>
      <c r="V16">
        <v>1</v>
      </c>
      <c r="W16">
        <v>0</v>
      </c>
      <c r="X16">
        <v>0</v>
      </c>
      <c r="Y16">
        <v>0</v>
      </c>
      <c r="Z16">
        <f t="shared" si="0"/>
        <v>3</v>
      </c>
      <c r="AA16">
        <f t="shared" si="1"/>
        <v>0</v>
      </c>
      <c r="AB16">
        <v>3</v>
      </c>
      <c r="AD16" s="14" t="s">
        <v>562</v>
      </c>
      <c r="AE16" s="6">
        <f t="shared" si="2"/>
        <v>11</v>
      </c>
      <c r="AF16" s="6">
        <f>VLOOKUP($AD16,$J$1:$P$194,3,FALSE)</f>
        <v>1</v>
      </c>
      <c r="AG16" s="6">
        <f t="shared" si="3"/>
        <v>36</v>
      </c>
      <c r="AH16" s="6">
        <f t="shared" si="4"/>
        <v>1</v>
      </c>
      <c r="AI16" s="6">
        <f t="shared" si="5"/>
        <v>6</v>
      </c>
      <c r="AJ16" s="6">
        <f t="shared" si="6"/>
        <v>3</v>
      </c>
    </row>
    <row r="17" spans="1:36" x14ac:dyDescent="0.2">
      <c r="A17" s="3" t="s">
        <v>480</v>
      </c>
      <c r="B17">
        <v>11</v>
      </c>
      <c r="C17">
        <v>0</v>
      </c>
      <c r="D17">
        <v>0</v>
      </c>
      <c r="E17">
        <v>579</v>
      </c>
      <c r="F17">
        <v>0</v>
      </c>
      <c r="G17">
        <v>6</v>
      </c>
      <c r="H17">
        <f>SUM(B17:G17)</f>
        <v>596</v>
      </c>
      <c r="J17" s="3" t="s">
        <v>480</v>
      </c>
      <c r="K17">
        <f>readcounts!B58+1</f>
        <v>50</v>
      </c>
      <c r="L17">
        <f>readcounts!C58+1</f>
        <v>1</v>
      </c>
      <c r="M17">
        <f>readcounts!D58+1</f>
        <v>2</v>
      </c>
      <c r="N17">
        <f>readcounts!E58+1</f>
        <v>1</v>
      </c>
      <c r="O17">
        <f>readcounts!F58+1</f>
        <v>1</v>
      </c>
      <c r="P17">
        <f>readcounts!G58+1</f>
        <v>28</v>
      </c>
      <c r="Q17">
        <f>SUM(K17:P17)</f>
        <v>83</v>
      </c>
      <c r="S17" s="3" t="s">
        <v>511</v>
      </c>
      <c r="T17">
        <v>1</v>
      </c>
      <c r="U17">
        <v>0</v>
      </c>
      <c r="V17">
        <v>1</v>
      </c>
      <c r="W17">
        <v>1</v>
      </c>
      <c r="X17">
        <v>1</v>
      </c>
      <c r="Y17">
        <v>1</v>
      </c>
      <c r="Z17">
        <f t="shared" si="0"/>
        <v>2</v>
      </c>
      <c r="AA17">
        <f t="shared" si="1"/>
        <v>3</v>
      </c>
      <c r="AB17">
        <v>5</v>
      </c>
      <c r="AD17" s="14" t="s">
        <v>668</v>
      </c>
      <c r="AE17" s="6">
        <f t="shared" si="2"/>
        <v>3</v>
      </c>
      <c r="AF17" s="6">
        <f>VLOOKUP($AD17,$J$1:$P$194,3,FALSE)</f>
        <v>1</v>
      </c>
      <c r="AG17" s="6">
        <f t="shared" si="3"/>
        <v>1</v>
      </c>
      <c r="AH17" s="6">
        <f t="shared" si="4"/>
        <v>20</v>
      </c>
      <c r="AI17" s="6">
        <f t="shared" si="5"/>
        <v>1</v>
      </c>
      <c r="AJ17" s="6">
        <f t="shared" si="6"/>
        <v>2</v>
      </c>
    </row>
    <row r="18" spans="1:36" x14ac:dyDescent="0.2">
      <c r="A18" s="3" t="s">
        <v>332</v>
      </c>
      <c r="B18">
        <v>27</v>
      </c>
      <c r="C18">
        <v>0</v>
      </c>
      <c r="D18">
        <v>0</v>
      </c>
      <c r="E18">
        <v>522</v>
      </c>
      <c r="F18">
        <v>0</v>
      </c>
      <c r="G18">
        <v>31</v>
      </c>
      <c r="H18">
        <f>SUM(B18:G18)</f>
        <v>580</v>
      </c>
      <c r="J18" s="3" t="s">
        <v>332</v>
      </c>
      <c r="K18">
        <f>readcounts!B72+1</f>
        <v>13</v>
      </c>
      <c r="L18">
        <f>readcounts!C72+1</f>
        <v>1</v>
      </c>
      <c r="M18">
        <f>readcounts!D72+1</f>
        <v>5</v>
      </c>
      <c r="N18">
        <f>readcounts!E72+1</f>
        <v>1</v>
      </c>
      <c r="O18">
        <f>readcounts!F72+1</f>
        <v>1</v>
      </c>
      <c r="P18">
        <f>readcounts!G72+1</f>
        <v>29</v>
      </c>
      <c r="Q18">
        <f>SUM(K18:P18)</f>
        <v>50</v>
      </c>
      <c r="S18" s="3" t="s">
        <v>687</v>
      </c>
      <c r="T18">
        <v>1</v>
      </c>
      <c r="U18">
        <v>0</v>
      </c>
      <c r="V18">
        <v>1</v>
      </c>
      <c r="W18">
        <v>1</v>
      </c>
      <c r="X18">
        <v>1</v>
      </c>
      <c r="Y18">
        <v>1</v>
      </c>
      <c r="Z18">
        <f t="shared" si="0"/>
        <v>2</v>
      </c>
      <c r="AA18">
        <f t="shared" si="1"/>
        <v>3</v>
      </c>
      <c r="AB18">
        <v>5</v>
      </c>
      <c r="AD18" s="14" t="s">
        <v>638</v>
      </c>
      <c r="AE18" s="6">
        <f t="shared" si="2"/>
        <v>57</v>
      </c>
      <c r="AF18" s="6">
        <f>VLOOKUP($AD18,$J$1:$P$194,3,FALSE)</f>
        <v>1</v>
      </c>
      <c r="AG18" s="6">
        <f t="shared" si="3"/>
        <v>1</v>
      </c>
      <c r="AH18" s="6">
        <f t="shared" si="4"/>
        <v>84</v>
      </c>
      <c r="AI18" s="6">
        <f t="shared" si="5"/>
        <v>1</v>
      </c>
      <c r="AJ18" s="6">
        <f t="shared" si="6"/>
        <v>25</v>
      </c>
    </row>
    <row r="19" spans="1:36" x14ac:dyDescent="0.2">
      <c r="A19" s="3" t="s">
        <v>604</v>
      </c>
      <c r="B19">
        <v>394</v>
      </c>
      <c r="C19">
        <v>49</v>
      </c>
      <c r="D19">
        <v>1</v>
      </c>
      <c r="E19">
        <v>0</v>
      </c>
      <c r="F19">
        <v>17</v>
      </c>
      <c r="G19">
        <v>2</v>
      </c>
      <c r="H19">
        <f>SUM(B19:G19)</f>
        <v>463</v>
      </c>
      <c r="J19" s="3" t="s">
        <v>604</v>
      </c>
      <c r="K19">
        <f>readcounts!B28+1</f>
        <v>180</v>
      </c>
      <c r="L19">
        <f>readcounts!C28+1</f>
        <v>1</v>
      </c>
      <c r="M19">
        <f>readcounts!D28+1</f>
        <v>2</v>
      </c>
      <c r="N19">
        <f>readcounts!E28+1</f>
        <v>1</v>
      </c>
      <c r="O19">
        <f>readcounts!F28+1</f>
        <v>1</v>
      </c>
      <c r="P19">
        <f>readcounts!G28+1</f>
        <v>64</v>
      </c>
      <c r="Q19">
        <f>SUM(K19:P19)</f>
        <v>249</v>
      </c>
      <c r="S19" s="3" t="s">
        <v>638</v>
      </c>
      <c r="T19">
        <v>1</v>
      </c>
      <c r="U19">
        <v>0</v>
      </c>
      <c r="V19">
        <v>1</v>
      </c>
      <c r="W19">
        <v>1</v>
      </c>
      <c r="X19">
        <v>1</v>
      </c>
      <c r="Y19">
        <v>1</v>
      </c>
      <c r="Z19">
        <f t="shared" si="0"/>
        <v>2</v>
      </c>
      <c r="AA19">
        <f t="shared" si="1"/>
        <v>3</v>
      </c>
      <c r="AB19">
        <v>5</v>
      </c>
      <c r="AD19" s="14" t="s">
        <v>352</v>
      </c>
      <c r="AE19" s="6">
        <f t="shared" si="2"/>
        <v>1</v>
      </c>
      <c r="AF19" s="6">
        <f>VLOOKUP($AD19,$J$1:$P$194,3,FALSE)</f>
        <v>1</v>
      </c>
      <c r="AG19" s="6">
        <f t="shared" si="3"/>
        <v>1</v>
      </c>
      <c r="AH19" s="6">
        <f t="shared" si="4"/>
        <v>2</v>
      </c>
      <c r="AI19" s="6">
        <f t="shared" si="5"/>
        <v>1</v>
      </c>
      <c r="AJ19" s="6">
        <f t="shared" si="6"/>
        <v>3</v>
      </c>
    </row>
    <row r="20" spans="1:36" x14ac:dyDescent="0.2">
      <c r="A20" s="3" t="s">
        <v>407</v>
      </c>
      <c r="B20">
        <v>3</v>
      </c>
      <c r="C20">
        <v>0</v>
      </c>
      <c r="D20">
        <v>0</v>
      </c>
      <c r="E20">
        <v>419</v>
      </c>
      <c r="F20">
        <v>0</v>
      </c>
      <c r="G20">
        <v>4</v>
      </c>
      <c r="H20">
        <f>SUM(B20:G20)</f>
        <v>426</v>
      </c>
      <c r="J20" s="3" t="s">
        <v>407</v>
      </c>
      <c r="K20">
        <f>readcounts!B43+1</f>
        <v>5</v>
      </c>
      <c r="L20">
        <f>readcounts!C43+1</f>
        <v>1</v>
      </c>
      <c r="M20">
        <f>readcounts!D43+1</f>
        <v>1</v>
      </c>
      <c r="N20">
        <f>readcounts!E43+1</f>
        <v>136</v>
      </c>
      <c r="O20">
        <f>readcounts!F43+1</f>
        <v>1</v>
      </c>
      <c r="P20">
        <f>readcounts!G43+1</f>
        <v>5</v>
      </c>
      <c r="Q20">
        <f>SUM(K20:P20)</f>
        <v>149</v>
      </c>
      <c r="S20" s="3" t="s">
        <v>463</v>
      </c>
      <c r="T20">
        <v>1</v>
      </c>
      <c r="U20">
        <v>0</v>
      </c>
      <c r="V20">
        <v>1</v>
      </c>
      <c r="W20">
        <v>1</v>
      </c>
      <c r="X20">
        <v>1</v>
      </c>
      <c r="Y20">
        <v>1</v>
      </c>
      <c r="Z20">
        <f t="shared" si="0"/>
        <v>2</v>
      </c>
      <c r="AA20">
        <f t="shared" si="1"/>
        <v>3</v>
      </c>
      <c r="AB20">
        <v>5</v>
      </c>
      <c r="AD20" s="14" t="s">
        <v>341</v>
      </c>
      <c r="AE20" s="6">
        <f t="shared" si="2"/>
        <v>4</v>
      </c>
      <c r="AF20" s="6">
        <f>VLOOKUP($AD20,$J$1:$P$194,3,FALSE)</f>
        <v>1</v>
      </c>
      <c r="AG20" s="6">
        <f t="shared" si="3"/>
        <v>26</v>
      </c>
      <c r="AH20" s="6">
        <f t="shared" si="4"/>
        <v>1</v>
      </c>
      <c r="AI20" s="6">
        <f t="shared" si="5"/>
        <v>3</v>
      </c>
      <c r="AJ20" s="6">
        <f t="shared" si="6"/>
        <v>1</v>
      </c>
    </row>
    <row r="21" spans="1:36" x14ac:dyDescent="0.2">
      <c r="A21" s="3" t="s">
        <v>549</v>
      </c>
      <c r="B21">
        <v>111</v>
      </c>
      <c r="C21">
        <v>0</v>
      </c>
      <c r="D21">
        <v>47</v>
      </c>
      <c r="E21">
        <v>89</v>
      </c>
      <c r="F21">
        <v>0</v>
      </c>
      <c r="G21">
        <v>178</v>
      </c>
      <c r="H21">
        <f>SUM(B21:G21)</f>
        <v>425</v>
      </c>
      <c r="J21" s="3" t="s">
        <v>549</v>
      </c>
      <c r="K21">
        <f>readcounts!B183+1</f>
        <v>4</v>
      </c>
      <c r="L21">
        <f>readcounts!C183+1</f>
        <v>1</v>
      </c>
      <c r="M21">
        <f>readcounts!D183+1</f>
        <v>2</v>
      </c>
      <c r="N21">
        <f>readcounts!E183+1</f>
        <v>1</v>
      </c>
      <c r="O21">
        <f>readcounts!F183+1</f>
        <v>1</v>
      </c>
      <c r="P21">
        <f>readcounts!G183+1</f>
        <v>1</v>
      </c>
      <c r="Q21">
        <f>SUM(K21:P21)</f>
        <v>10</v>
      </c>
      <c r="S21" s="3" t="s">
        <v>412</v>
      </c>
      <c r="T21">
        <v>1</v>
      </c>
      <c r="U21">
        <v>0</v>
      </c>
      <c r="V21">
        <v>1</v>
      </c>
      <c r="W21">
        <v>1</v>
      </c>
      <c r="X21">
        <v>1</v>
      </c>
      <c r="Y21">
        <v>1</v>
      </c>
      <c r="Z21">
        <f t="shared" si="0"/>
        <v>2</v>
      </c>
      <c r="AA21">
        <f t="shared" si="1"/>
        <v>3</v>
      </c>
      <c r="AB21">
        <v>5</v>
      </c>
      <c r="AD21" s="14" t="s">
        <v>346</v>
      </c>
      <c r="AE21" s="6">
        <f t="shared" si="2"/>
        <v>5</v>
      </c>
      <c r="AF21" s="6">
        <f>VLOOKUP($AD21,$J$1:$P$194,3,FALSE)</f>
        <v>1</v>
      </c>
      <c r="AG21" s="6">
        <f t="shared" si="3"/>
        <v>3</v>
      </c>
      <c r="AH21" s="6">
        <f t="shared" si="4"/>
        <v>1</v>
      </c>
      <c r="AI21" s="6">
        <f t="shared" si="5"/>
        <v>70</v>
      </c>
      <c r="AJ21" s="6">
        <f t="shared" si="6"/>
        <v>9</v>
      </c>
    </row>
    <row r="22" spans="1:36" x14ac:dyDescent="0.2">
      <c r="A22" s="3" t="s">
        <v>501</v>
      </c>
      <c r="B22">
        <v>118</v>
      </c>
      <c r="C22">
        <v>1</v>
      </c>
      <c r="D22">
        <v>0</v>
      </c>
      <c r="E22">
        <v>214</v>
      </c>
      <c r="F22">
        <v>0</v>
      </c>
      <c r="G22">
        <v>31</v>
      </c>
      <c r="H22">
        <f>SUM(B22:G22)</f>
        <v>364</v>
      </c>
      <c r="J22" s="3" t="s">
        <v>501</v>
      </c>
      <c r="K22">
        <f>readcounts!B52+1</f>
        <v>1</v>
      </c>
      <c r="L22">
        <f>readcounts!C52+1</f>
        <v>1</v>
      </c>
      <c r="M22">
        <f>readcounts!D52+1</f>
        <v>96</v>
      </c>
      <c r="N22">
        <f>readcounts!E52+1</f>
        <v>2</v>
      </c>
      <c r="O22">
        <f>readcounts!F52+1</f>
        <v>1</v>
      </c>
      <c r="P22">
        <f>readcounts!G52+1</f>
        <v>4</v>
      </c>
      <c r="Q22">
        <f>SUM(K22:P22)</f>
        <v>105</v>
      </c>
      <c r="S22" s="3" t="s">
        <v>505</v>
      </c>
      <c r="T22">
        <v>1</v>
      </c>
      <c r="U22">
        <v>0</v>
      </c>
      <c r="V22">
        <v>1</v>
      </c>
      <c r="W22">
        <v>1</v>
      </c>
      <c r="X22">
        <v>0</v>
      </c>
      <c r="Y22">
        <v>1</v>
      </c>
      <c r="Z22">
        <f t="shared" si="0"/>
        <v>2</v>
      </c>
      <c r="AA22">
        <f t="shared" si="1"/>
        <v>2</v>
      </c>
      <c r="AB22">
        <v>4</v>
      </c>
      <c r="AD22" s="14" t="s">
        <v>584</v>
      </c>
      <c r="AE22" s="6">
        <f t="shared" si="2"/>
        <v>2</v>
      </c>
      <c r="AF22" s="6">
        <f>VLOOKUP($AD22,$J$1:$P$194,3,FALSE)</f>
        <v>1</v>
      </c>
      <c r="AG22" s="6">
        <f t="shared" si="3"/>
        <v>2</v>
      </c>
      <c r="AH22" s="6">
        <f t="shared" si="4"/>
        <v>1</v>
      </c>
      <c r="AI22" s="6">
        <f t="shared" si="5"/>
        <v>1</v>
      </c>
      <c r="AJ22" s="6">
        <f t="shared" si="6"/>
        <v>1</v>
      </c>
    </row>
    <row r="23" spans="1:36" x14ac:dyDescent="0.2">
      <c r="A23" s="3" t="s">
        <v>543</v>
      </c>
      <c r="B23">
        <v>122</v>
      </c>
      <c r="C23">
        <v>0</v>
      </c>
      <c r="D23">
        <v>5</v>
      </c>
      <c r="E23">
        <v>176</v>
      </c>
      <c r="F23">
        <v>0</v>
      </c>
      <c r="G23">
        <v>38</v>
      </c>
      <c r="H23">
        <f>SUM(B23:G23)</f>
        <v>341</v>
      </c>
      <c r="J23" s="3" t="s">
        <v>543</v>
      </c>
      <c r="K23">
        <f>readcounts!B39+1</f>
        <v>10</v>
      </c>
      <c r="L23">
        <f>readcounts!C39+1</f>
        <v>1</v>
      </c>
      <c r="M23">
        <f>readcounts!D39+1</f>
        <v>5</v>
      </c>
      <c r="N23">
        <f>readcounts!E39+1</f>
        <v>1</v>
      </c>
      <c r="O23">
        <f>readcounts!F39+1</f>
        <v>13</v>
      </c>
      <c r="P23">
        <f>readcounts!G39+1</f>
        <v>131</v>
      </c>
      <c r="Q23">
        <f>SUM(K23:P23)</f>
        <v>161</v>
      </c>
      <c r="S23" s="3" t="s">
        <v>764</v>
      </c>
      <c r="T23">
        <v>1</v>
      </c>
      <c r="U23">
        <v>0</v>
      </c>
      <c r="V23">
        <v>1</v>
      </c>
      <c r="W23">
        <v>1</v>
      </c>
      <c r="X23">
        <v>0</v>
      </c>
      <c r="Y23">
        <v>1</v>
      </c>
      <c r="Z23">
        <f t="shared" si="0"/>
        <v>2</v>
      </c>
      <c r="AA23">
        <f t="shared" si="1"/>
        <v>2</v>
      </c>
      <c r="AB23">
        <v>4</v>
      </c>
      <c r="AD23" s="14" t="s">
        <v>655</v>
      </c>
      <c r="AE23" s="6">
        <f t="shared" si="2"/>
        <v>1</v>
      </c>
      <c r="AF23" s="6">
        <f>VLOOKUP($AD23,$J$1:$P$194,3,FALSE)</f>
        <v>1</v>
      </c>
      <c r="AG23" s="6">
        <f t="shared" si="3"/>
        <v>1</v>
      </c>
      <c r="AH23" s="6">
        <f t="shared" si="4"/>
        <v>1</v>
      </c>
      <c r="AI23" s="6">
        <f t="shared" si="5"/>
        <v>20</v>
      </c>
      <c r="AJ23" s="6">
        <f t="shared" si="6"/>
        <v>11</v>
      </c>
    </row>
    <row r="24" spans="1:36" x14ac:dyDescent="0.2">
      <c r="A24" s="3" t="s">
        <v>518</v>
      </c>
      <c r="B24">
        <v>6</v>
      </c>
      <c r="C24">
        <v>31</v>
      </c>
      <c r="D24">
        <v>0</v>
      </c>
      <c r="E24">
        <v>0</v>
      </c>
      <c r="F24">
        <v>249</v>
      </c>
      <c r="G24">
        <v>14</v>
      </c>
      <c r="H24">
        <f>SUM(B24:G24)</f>
        <v>300</v>
      </c>
      <c r="J24" s="3" t="s">
        <v>518</v>
      </c>
      <c r="K24">
        <f>readcounts!B92+1</f>
        <v>1</v>
      </c>
      <c r="L24">
        <f>readcounts!C92+1</f>
        <v>1</v>
      </c>
      <c r="M24">
        <f>readcounts!D92+1</f>
        <v>1</v>
      </c>
      <c r="N24">
        <f>readcounts!E92+1</f>
        <v>2</v>
      </c>
      <c r="O24">
        <f>readcounts!F92+1</f>
        <v>1</v>
      </c>
      <c r="P24">
        <f>readcounts!G92+1</f>
        <v>30</v>
      </c>
      <c r="Q24">
        <f>SUM(K24:P24)</f>
        <v>36</v>
      </c>
      <c r="S24" s="3" t="s">
        <v>401</v>
      </c>
      <c r="T24">
        <v>1</v>
      </c>
      <c r="U24">
        <v>0</v>
      </c>
      <c r="V24">
        <v>1</v>
      </c>
      <c r="W24">
        <v>0</v>
      </c>
      <c r="X24">
        <v>1</v>
      </c>
      <c r="Y24">
        <v>1</v>
      </c>
      <c r="Z24">
        <f t="shared" si="0"/>
        <v>2</v>
      </c>
      <c r="AA24">
        <f t="shared" si="1"/>
        <v>2</v>
      </c>
      <c r="AB24">
        <v>4</v>
      </c>
      <c r="AD24" s="14" t="s">
        <v>534</v>
      </c>
      <c r="AE24" s="6">
        <f t="shared" si="2"/>
        <v>36</v>
      </c>
      <c r="AF24" s="6">
        <f>VLOOKUP($AD24,$J$1:$P$194,3,FALSE)</f>
        <v>1</v>
      </c>
      <c r="AG24" s="6">
        <f t="shared" si="3"/>
        <v>10</v>
      </c>
      <c r="AH24" s="6">
        <f t="shared" si="4"/>
        <v>199</v>
      </c>
      <c r="AI24" s="6">
        <f t="shared" si="5"/>
        <v>1</v>
      </c>
      <c r="AJ24" s="6">
        <f t="shared" si="6"/>
        <v>19</v>
      </c>
    </row>
    <row r="25" spans="1:36" x14ac:dyDescent="0.2">
      <c r="A25" s="3" t="s">
        <v>677</v>
      </c>
      <c r="B25">
        <v>3</v>
      </c>
      <c r="C25">
        <v>0</v>
      </c>
      <c r="D25">
        <v>0</v>
      </c>
      <c r="E25">
        <v>291</v>
      </c>
      <c r="F25">
        <v>0</v>
      </c>
      <c r="G25">
        <v>2</v>
      </c>
      <c r="H25">
        <f>SUM(B25:G25)</f>
        <v>296</v>
      </c>
      <c r="J25" s="3" t="s">
        <v>677</v>
      </c>
      <c r="K25">
        <f>readcounts!B21+1</f>
        <v>112</v>
      </c>
      <c r="L25">
        <f>readcounts!C21+1</f>
        <v>1</v>
      </c>
      <c r="M25">
        <f>readcounts!D21+1</f>
        <v>48</v>
      </c>
      <c r="N25">
        <f>readcounts!E21+1</f>
        <v>90</v>
      </c>
      <c r="O25">
        <f>readcounts!F21+1</f>
        <v>1</v>
      </c>
      <c r="P25">
        <f>readcounts!G21+1</f>
        <v>179</v>
      </c>
      <c r="Q25">
        <f>SUM(K25:P25)</f>
        <v>431</v>
      </c>
      <c r="S25" s="3" t="s">
        <v>543</v>
      </c>
      <c r="T25">
        <v>1</v>
      </c>
      <c r="U25">
        <v>0</v>
      </c>
      <c r="V25">
        <v>1</v>
      </c>
      <c r="W25">
        <v>1</v>
      </c>
      <c r="X25">
        <v>0</v>
      </c>
      <c r="Y25">
        <v>1</v>
      </c>
      <c r="Z25">
        <f t="shared" si="0"/>
        <v>2</v>
      </c>
      <c r="AA25">
        <f t="shared" si="1"/>
        <v>2</v>
      </c>
      <c r="AB25">
        <v>4</v>
      </c>
      <c r="AD25" s="14" t="s">
        <v>370</v>
      </c>
      <c r="AE25" s="6">
        <f t="shared" si="2"/>
        <v>63</v>
      </c>
      <c r="AF25" s="6">
        <f>VLOOKUP($AD25,$J$1:$P$194,3,FALSE)</f>
        <v>1</v>
      </c>
      <c r="AG25" s="6">
        <f t="shared" si="3"/>
        <v>2</v>
      </c>
      <c r="AH25" s="6">
        <f t="shared" si="4"/>
        <v>4602</v>
      </c>
      <c r="AI25" s="6">
        <f t="shared" si="5"/>
        <v>1</v>
      </c>
      <c r="AJ25" s="6">
        <f t="shared" si="6"/>
        <v>27</v>
      </c>
    </row>
    <row r="26" spans="1:36" x14ac:dyDescent="0.2">
      <c r="A26" s="3" t="s">
        <v>375</v>
      </c>
      <c r="B26">
        <v>49</v>
      </c>
      <c r="C26">
        <v>51</v>
      </c>
      <c r="D26">
        <v>1</v>
      </c>
      <c r="E26">
        <v>0</v>
      </c>
      <c r="F26">
        <v>174</v>
      </c>
      <c r="G26">
        <v>2</v>
      </c>
      <c r="H26">
        <f>SUM(B26:G26)</f>
        <v>277</v>
      </c>
      <c r="J26" s="3" t="s">
        <v>375</v>
      </c>
      <c r="K26">
        <f>readcounts!B32+1</f>
        <v>7</v>
      </c>
      <c r="L26">
        <f>readcounts!C32+1</f>
        <v>5</v>
      </c>
      <c r="M26">
        <f>readcounts!D32+1</f>
        <v>1</v>
      </c>
      <c r="N26">
        <f>readcounts!E32+1</f>
        <v>14</v>
      </c>
      <c r="O26">
        <f>readcounts!F32+1</f>
        <v>1</v>
      </c>
      <c r="P26">
        <f>readcounts!G32+1</f>
        <v>183</v>
      </c>
      <c r="Q26">
        <f>SUM(K26:P26)</f>
        <v>211</v>
      </c>
      <c r="S26" s="3" t="s">
        <v>367</v>
      </c>
      <c r="T26">
        <v>1</v>
      </c>
      <c r="U26">
        <v>0</v>
      </c>
      <c r="V26">
        <v>1</v>
      </c>
      <c r="W26">
        <v>1</v>
      </c>
      <c r="X26">
        <v>0</v>
      </c>
      <c r="Y26">
        <v>1</v>
      </c>
      <c r="Z26">
        <f t="shared" si="0"/>
        <v>2</v>
      </c>
      <c r="AA26">
        <f t="shared" si="1"/>
        <v>2</v>
      </c>
      <c r="AB26">
        <v>4</v>
      </c>
      <c r="AD26" s="14" t="s">
        <v>413</v>
      </c>
      <c r="AE26" s="6">
        <f t="shared" si="2"/>
        <v>20</v>
      </c>
      <c r="AF26" s="6">
        <f>VLOOKUP($AD26,$J$1:$P$194,3,FALSE)</f>
        <v>1</v>
      </c>
      <c r="AG26" s="6">
        <f t="shared" si="3"/>
        <v>1</v>
      </c>
      <c r="AH26" s="6">
        <f t="shared" si="4"/>
        <v>1048</v>
      </c>
      <c r="AI26" s="6">
        <f t="shared" si="5"/>
        <v>1</v>
      </c>
      <c r="AJ26" s="6">
        <f t="shared" si="6"/>
        <v>23</v>
      </c>
    </row>
    <row r="27" spans="1:36" x14ac:dyDescent="0.2">
      <c r="A27" s="3" t="s">
        <v>545</v>
      </c>
      <c r="B27">
        <v>35</v>
      </c>
      <c r="C27">
        <v>0</v>
      </c>
      <c r="D27">
        <v>9</v>
      </c>
      <c r="E27">
        <v>198</v>
      </c>
      <c r="F27">
        <v>0</v>
      </c>
      <c r="G27">
        <v>18</v>
      </c>
      <c r="H27">
        <f>SUM(B27:G27)</f>
        <v>260</v>
      </c>
      <c r="J27" s="3" t="s">
        <v>545</v>
      </c>
      <c r="K27">
        <f>readcounts!B101+1</f>
        <v>3</v>
      </c>
      <c r="L27">
        <f>readcounts!C101+1</f>
        <v>1</v>
      </c>
      <c r="M27">
        <f>readcounts!D101+1</f>
        <v>2</v>
      </c>
      <c r="N27">
        <f>readcounts!E101+1</f>
        <v>1</v>
      </c>
      <c r="O27">
        <f>readcounts!F101+1</f>
        <v>1</v>
      </c>
      <c r="P27">
        <f>readcounts!G101+1</f>
        <v>25</v>
      </c>
      <c r="Q27">
        <f>SUM(K27:P27)</f>
        <v>33</v>
      </c>
      <c r="S27" s="3" t="s">
        <v>387</v>
      </c>
      <c r="T27">
        <v>1</v>
      </c>
      <c r="U27">
        <v>0</v>
      </c>
      <c r="V27">
        <v>1</v>
      </c>
      <c r="W27">
        <v>1</v>
      </c>
      <c r="X27">
        <v>0</v>
      </c>
      <c r="Y27">
        <v>1</v>
      </c>
      <c r="Z27">
        <f t="shared" si="0"/>
        <v>2</v>
      </c>
      <c r="AA27">
        <f t="shared" si="1"/>
        <v>2</v>
      </c>
      <c r="AB27">
        <v>4</v>
      </c>
      <c r="AD27" s="8" t="s">
        <v>515</v>
      </c>
      <c r="AE27" s="6">
        <f t="shared" si="2"/>
        <v>5</v>
      </c>
      <c r="AF27" s="6">
        <f>VLOOKUP($AD27,$J$1:$P$194,3,FALSE)</f>
        <v>1</v>
      </c>
      <c r="AG27" s="6">
        <f t="shared" si="3"/>
        <v>1</v>
      </c>
      <c r="AH27" s="6">
        <f t="shared" si="4"/>
        <v>619</v>
      </c>
      <c r="AI27" s="6">
        <f t="shared" si="5"/>
        <v>1</v>
      </c>
      <c r="AJ27" s="6">
        <f t="shared" si="6"/>
        <v>6</v>
      </c>
    </row>
    <row r="28" spans="1:36" x14ac:dyDescent="0.2">
      <c r="A28" s="3" t="s">
        <v>455</v>
      </c>
      <c r="B28">
        <v>179</v>
      </c>
      <c r="C28">
        <v>0</v>
      </c>
      <c r="D28">
        <v>1</v>
      </c>
      <c r="E28">
        <v>0</v>
      </c>
      <c r="F28">
        <v>0</v>
      </c>
      <c r="G28">
        <v>63</v>
      </c>
      <c r="H28">
        <f>SUM(B28:G28)</f>
        <v>243</v>
      </c>
      <c r="J28" s="3" t="s">
        <v>455</v>
      </c>
      <c r="K28">
        <f>readcounts!B185+1</f>
        <v>1</v>
      </c>
      <c r="L28">
        <f>readcounts!C185+1</f>
        <v>1</v>
      </c>
      <c r="M28">
        <f>readcounts!D185+1</f>
        <v>1</v>
      </c>
      <c r="N28">
        <f>readcounts!E185+1</f>
        <v>4</v>
      </c>
      <c r="O28">
        <f>readcounts!F185+1</f>
        <v>1</v>
      </c>
      <c r="P28">
        <f>readcounts!G185+1</f>
        <v>2</v>
      </c>
      <c r="Q28">
        <f>SUM(K28:P28)</f>
        <v>10</v>
      </c>
      <c r="S28" s="3" t="s">
        <v>571</v>
      </c>
      <c r="T28">
        <v>1</v>
      </c>
      <c r="U28">
        <v>0</v>
      </c>
      <c r="V28">
        <v>1</v>
      </c>
      <c r="W28">
        <v>0</v>
      </c>
      <c r="X28">
        <v>1</v>
      </c>
      <c r="Y28">
        <v>1</v>
      </c>
      <c r="Z28">
        <f t="shared" si="0"/>
        <v>2</v>
      </c>
      <c r="AA28">
        <f t="shared" si="1"/>
        <v>2</v>
      </c>
      <c r="AB28">
        <v>4</v>
      </c>
      <c r="AD28" s="8" t="s">
        <v>616</v>
      </c>
      <c r="AE28" s="6">
        <f t="shared" si="2"/>
        <v>10</v>
      </c>
      <c r="AF28" s="6">
        <f>VLOOKUP($AD28,$J$1:$P$194,3,FALSE)</f>
        <v>1</v>
      </c>
      <c r="AG28" s="6">
        <f t="shared" si="3"/>
        <v>1</v>
      </c>
      <c r="AH28" s="6">
        <f t="shared" si="4"/>
        <v>8</v>
      </c>
      <c r="AI28" s="6">
        <f t="shared" si="5"/>
        <v>1</v>
      </c>
      <c r="AJ28" s="6">
        <f t="shared" si="6"/>
        <v>2</v>
      </c>
    </row>
    <row r="29" spans="1:36" x14ac:dyDescent="0.2">
      <c r="A29" s="3" t="s">
        <v>594</v>
      </c>
      <c r="B29">
        <v>3</v>
      </c>
      <c r="C29">
        <v>0</v>
      </c>
      <c r="D29">
        <v>1</v>
      </c>
      <c r="E29">
        <v>0</v>
      </c>
      <c r="F29">
        <v>223</v>
      </c>
      <c r="G29">
        <v>0</v>
      </c>
      <c r="H29">
        <f>SUM(B29:G29)</f>
        <v>227</v>
      </c>
      <c r="J29" s="3" t="s">
        <v>594</v>
      </c>
      <c r="K29">
        <f>readcounts!B69+1</f>
        <v>48</v>
      </c>
      <c r="L29">
        <f>readcounts!C69+1</f>
        <v>1</v>
      </c>
      <c r="M29">
        <f>readcounts!D69+1</f>
        <v>5</v>
      </c>
      <c r="N29">
        <f>readcounts!E69+1</f>
        <v>2</v>
      </c>
      <c r="O29">
        <f>readcounts!F69+1</f>
        <v>2</v>
      </c>
      <c r="P29">
        <f>readcounts!G69+1</f>
        <v>2</v>
      </c>
      <c r="Q29">
        <f>SUM(K29:P29)</f>
        <v>60</v>
      </c>
      <c r="S29" s="3" t="s">
        <v>388</v>
      </c>
      <c r="T29">
        <v>1</v>
      </c>
      <c r="U29">
        <v>0</v>
      </c>
      <c r="V29">
        <v>1</v>
      </c>
      <c r="W29">
        <v>1</v>
      </c>
      <c r="X29">
        <v>0</v>
      </c>
      <c r="Y29">
        <v>1</v>
      </c>
      <c r="Z29">
        <f t="shared" si="0"/>
        <v>2</v>
      </c>
      <c r="AA29">
        <f t="shared" si="1"/>
        <v>2</v>
      </c>
      <c r="AB29">
        <v>4</v>
      </c>
      <c r="AD29" s="9" t="s">
        <v>515</v>
      </c>
      <c r="AE29" s="6">
        <f t="shared" si="2"/>
        <v>5</v>
      </c>
      <c r="AF29" s="6">
        <f>VLOOKUP($AD29,$J$1:$P$194,3,FALSE)</f>
        <v>1</v>
      </c>
      <c r="AG29" s="6">
        <f t="shared" si="3"/>
        <v>1</v>
      </c>
      <c r="AH29" s="6">
        <f t="shared" si="4"/>
        <v>619</v>
      </c>
      <c r="AI29" s="6">
        <f t="shared" si="5"/>
        <v>1</v>
      </c>
      <c r="AJ29" s="6">
        <f t="shared" si="6"/>
        <v>6</v>
      </c>
    </row>
    <row r="30" spans="1:36" x14ac:dyDescent="0.2">
      <c r="A30" s="3" t="s">
        <v>401</v>
      </c>
      <c r="B30">
        <v>6</v>
      </c>
      <c r="C30">
        <v>0</v>
      </c>
      <c r="D30">
        <v>127</v>
      </c>
      <c r="E30">
        <v>0</v>
      </c>
      <c r="F30">
        <v>89</v>
      </c>
      <c r="G30">
        <v>2</v>
      </c>
      <c r="H30">
        <f>SUM(B30:G30)</f>
        <v>224</v>
      </c>
      <c r="J30" s="3" t="s">
        <v>401</v>
      </c>
      <c r="K30">
        <f>readcounts!B20+1</f>
        <v>4</v>
      </c>
      <c r="L30">
        <f>readcounts!C20+1</f>
        <v>1</v>
      </c>
      <c r="M30">
        <f>readcounts!D20+1</f>
        <v>1</v>
      </c>
      <c r="N30">
        <f>readcounts!E20+1</f>
        <v>420</v>
      </c>
      <c r="O30">
        <f>readcounts!F20+1</f>
        <v>1</v>
      </c>
      <c r="P30">
        <f>readcounts!G20+1</f>
        <v>5</v>
      </c>
      <c r="Q30">
        <f>SUM(K30:P30)</f>
        <v>432</v>
      </c>
      <c r="S30" s="3" t="s">
        <v>501</v>
      </c>
      <c r="T30">
        <v>1</v>
      </c>
      <c r="U30">
        <v>1</v>
      </c>
      <c r="V30">
        <v>0</v>
      </c>
      <c r="W30">
        <v>1</v>
      </c>
      <c r="X30">
        <v>0</v>
      </c>
      <c r="Y30">
        <v>1</v>
      </c>
      <c r="Z30">
        <f t="shared" si="0"/>
        <v>2</v>
      </c>
      <c r="AA30">
        <f t="shared" si="1"/>
        <v>2</v>
      </c>
      <c r="AB30">
        <v>4</v>
      </c>
      <c r="AD30" s="9" t="s">
        <v>616</v>
      </c>
      <c r="AE30" s="6">
        <f t="shared" si="2"/>
        <v>10</v>
      </c>
      <c r="AF30" s="6">
        <f>VLOOKUP($AD30,$J$1:$P$194,3,FALSE)</f>
        <v>1</v>
      </c>
      <c r="AG30" s="6">
        <f t="shared" si="3"/>
        <v>1</v>
      </c>
      <c r="AH30" s="6">
        <f t="shared" si="4"/>
        <v>8</v>
      </c>
      <c r="AI30" s="6">
        <f t="shared" si="5"/>
        <v>1</v>
      </c>
      <c r="AJ30" s="6">
        <f t="shared" si="6"/>
        <v>2</v>
      </c>
    </row>
    <row r="31" spans="1:36" x14ac:dyDescent="0.2">
      <c r="A31" s="3" t="s">
        <v>578</v>
      </c>
      <c r="B31">
        <v>1</v>
      </c>
      <c r="C31">
        <v>0</v>
      </c>
      <c r="D31">
        <v>0</v>
      </c>
      <c r="E31">
        <v>194</v>
      </c>
      <c r="F31">
        <v>0</v>
      </c>
      <c r="G31">
        <v>10</v>
      </c>
      <c r="H31">
        <f>SUM(B31:G31)</f>
        <v>205</v>
      </c>
      <c r="J31" s="3" t="s">
        <v>578</v>
      </c>
      <c r="K31">
        <f>readcounts!B4+1</f>
        <v>3</v>
      </c>
      <c r="L31">
        <f>readcounts!C4+1</f>
        <v>1</v>
      </c>
      <c r="M31">
        <f>readcounts!D4+1</f>
        <v>1</v>
      </c>
      <c r="N31">
        <f>readcounts!E4+1</f>
        <v>3530</v>
      </c>
      <c r="O31">
        <f>readcounts!F4+1</f>
        <v>1</v>
      </c>
      <c r="P31">
        <f>readcounts!G4+1</f>
        <v>25</v>
      </c>
      <c r="Q31">
        <f>SUM(K31:P31)</f>
        <v>3561</v>
      </c>
      <c r="S31" s="3" t="s">
        <v>562</v>
      </c>
      <c r="T31">
        <v>1</v>
      </c>
      <c r="U31">
        <v>0</v>
      </c>
      <c r="V31">
        <v>1</v>
      </c>
      <c r="W31">
        <v>1</v>
      </c>
      <c r="X31">
        <v>0</v>
      </c>
      <c r="Y31">
        <v>1</v>
      </c>
      <c r="Z31">
        <f t="shared" si="0"/>
        <v>2</v>
      </c>
      <c r="AA31">
        <f t="shared" si="1"/>
        <v>2</v>
      </c>
      <c r="AB31">
        <v>4</v>
      </c>
      <c r="AD31" s="9" t="s">
        <v>511</v>
      </c>
      <c r="AE31" s="6">
        <f t="shared" si="2"/>
        <v>80</v>
      </c>
      <c r="AF31" s="6">
        <f>VLOOKUP($AD31,$J$1:$P$194,3,FALSE)</f>
        <v>7</v>
      </c>
      <c r="AG31" s="6">
        <f t="shared" si="3"/>
        <v>9</v>
      </c>
      <c r="AH31" s="6">
        <f t="shared" si="4"/>
        <v>4480</v>
      </c>
      <c r="AI31" s="6">
        <f t="shared" si="5"/>
        <v>1</v>
      </c>
      <c r="AJ31" s="6">
        <f t="shared" si="6"/>
        <v>478</v>
      </c>
    </row>
    <row r="32" spans="1:36" x14ac:dyDescent="0.2">
      <c r="A32" s="3" t="s">
        <v>700</v>
      </c>
      <c r="B32">
        <v>6</v>
      </c>
      <c r="C32">
        <v>4</v>
      </c>
      <c r="D32">
        <v>0</v>
      </c>
      <c r="E32">
        <v>13</v>
      </c>
      <c r="F32">
        <v>0</v>
      </c>
      <c r="G32">
        <v>182</v>
      </c>
      <c r="H32">
        <f>SUM(B32:G32)</f>
        <v>205</v>
      </c>
      <c r="J32" s="3" t="s">
        <v>700</v>
      </c>
      <c r="K32">
        <f>readcounts!B97+1</f>
        <v>14</v>
      </c>
      <c r="L32">
        <f>readcounts!C97+1</f>
        <v>1</v>
      </c>
      <c r="M32">
        <f>readcounts!D97+1</f>
        <v>4</v>
      </c>
      <c r="N32">
        <f>readcounts!E97+1</f>
        <v>1</v>
      </c>
      <c r="O32">
        <f>readcounts!F97+1</f>
        <v>1</v>
      </c>
      <c r="P32">
        <f>readcounts!G97+1</f>
        <v>13</v>
      </c>
      <c r="Q32">
        <f>SUM(K32:P32)</f>
        <v>34</v>
      </c>
      <c r="S32" s="3" t="s">
        <v>734</v>
      </c>
      <c r="T32">
        <v>1</v>
      </c>
      <c r="U32">
        <v>0</v>
      </c>
      <c r="V32">
        <v>1</v>
      </c>
      <c r="W32">
        <v>1</v>
      </c>
      <c r="X32">
        <v>0</v>
      </c>
      <c r="Y32">
        <v>1</v>
      </c>
      <c r="Z32">
        <f t="shared" si="0"/>
        <v>2</v>
      </c>
      <c r="AA32">
        <f t="shared" si="1"/>
        <v>2</v>
      </c>
      <c r="AB32">
        <v>4</v>
      </c>
      <c r="AD32" s="9" t="s">
        <v>687</v>
      </c>
      <c r="AE32" s="6">
        <f t="shared" si="2"/>
        <v>1</v>
      </c>
      <c r="AF32" s="6">
        <f>VLOOKUP($AD32,$J$1:$P$194,3,FALSE)</f>
        <v>682</v>
      </c>
      <c r="AG32" s="6">
        <f t="shared" si="3"/>
        <v>1</v>
      </c>
      <c r="AH32" s="6">
        <f t="shared" si="4"/>
        <v>1</v>
      </c>
      <c r="AI32" s="6">
        <f t="shared" si="5"/>
        <v>653</v>
      </c>
      <c r="AJ32" s="6">
        <f t="shared" si="6"/>
        <v>61</v>
      </c>
    </row>
    <row r="33" spans="1:36" x14ac:dyDescent="0.2">
      <c r="A33" s="3" t="s">
        <v>534</v>
      </c>
      <c r="B33">
        <v>0</v>
      </c>
      <c r="C33">
        <v>0</v>
      </c>
      <c r="D33">
        <v>0</v>
      </c>
      <c r="E33">
        <v>136</v>
      </c>
      <c r="F33">
        <v>0</v>
      </c>
      <c r="G33">
        <v>50</v>
      </c>
      <c r="H33">
        <f>SUM(B33:G33)</f>
        <v>186</v>
      </c>
      <c r="J33" s="3" t="s">
        <v>534</v>
      </c>
      <c r="K33">
        <f>readcounts!B27+1</f>
        <v>36</v>
      </c>
      <c r="L33">
        <f>readcounts!C27+1</f>
        <v>1</v>
      </c>
      <c r="M33">
        <f>readcounts!D27+1</f>
        <v>10</v>
      </c>
      <c r="N33">
        <f>readcounts!E27+1</f>
        <v>199</v>
      </c>
      <c r="O33">
        <f>readcounts!F27+1</f>
        <v>1</v>
      </c>
      <c r="P33">
        <f>readcounts!G27+1</f>
        <v>19</v>
      </c>
      <c r="Q33">
        <f>SUM(K33:P33)</f>
        <v>266</v>
      </c>
      <c r="S33" s="3" t="s">
        <v>459</v>
      </c>
      <c r="T33">
        <v>1</v>
      </c>
      <c r="U33">
        <v>0</v>
      </c>
      <c r="V33">
        <v>1</v>
      </c>
      <c r="W33">
        <v>0</v>
      </c>
      <c r="X33">
        <v>1</v>
      </c>
      <c r="Y33">
        <v>1</v>
      </c>
      <c r="Z33">
        <f t="shared" si="0"/>
        <v>2</v>
      </c>
      <c r="AA33">
        <f t="shared" si="1"/>
        <v>2</v>
      </c>
      <c r="AB33">
        <v>4</v>
      </c>
      <c r="AD33" s="9" t="s">
        <v>413</v>
      </c>
      <c r="AE33" s="6">
        <f t="shared" si="2"/>
        <v>20</v>
      </c>
      <c r="AF33" s="6">
        <f>VLOOKUP($AD33,$J$1:$P$194,3,FALSE)</f>
        <v>1</v>
      </c>
      <c r="AG33" s="6">
        <f t="shared" si="3"/>
        <v>1</v>
      </c>
      <c r="AH33" s="6">
        <f t="shared" si="4"/>
        <v>1048</v>
      </c>
      <c r="AI33" s="6">
        <f t="shared" si="5"/>
        <v>1</v>
      </c>
      <c r="AJ33" s="6">
        <f t="shared" si="6"/>
        <v>23</v>
      </c>
    </row>
    <row r="34" spans="1:36" x14ac:dyDescent="0.2">
      <c r="A34" s="3" t="s">
        <v>672</v>
      </c>
      <c r="B34">
        <v>2</v>
      </c>
      <c r="C34">
        <v>89</v>
      </c>
      <c r="D34">
        <v>0</v>
      </c>
      <c r="E34">
        <v>92</v>
      </c>
      <c r="F34">
        <v>0</v>
      </c>
      <c r="G34">
        <v>0</v>
      </c>
      <c r="H34">
        <f>SUM(B34:G34)</f>
        <v>183</v>
      </c>
      <c r="J34" s="3" t="s">
        <v>672</v>
      </c>
      <c r="K34">
        <f>readcounts!B165+1</f>
        <v>2</v>
      </c>
      <c r="L34">
        <f>readcounts!C165+1</f>
        <v>1</v>
      </c>
      <c r="M34">
        <f>readcounts!D165+1</f>
        <v>1</v>
      </c>
      <c r="N34">
        <f>readcounts!E165+1</f>
        <v>4</v>
      </c>
      <c r="O34">
        <f>readcounts!F165+1</f>
        <v>1</v>
      </c>
      <c r="P34">
        <f>readcounts!G165+1</f>
        <v>3</v>
      </c>
      <c r="Q34">
        <f>SUM(K34:P34)</f>
        <v>12</v>
      </c>
      <c r="S34" s="3" t="s">
        <v>518</v>
      </c>
      <c r="T34">
        <v>1</v>
      </c>
      <c r="U34">
        <v>1</v>
      </c>
      <c r="V34">
        <v>0</v>
      </c>
      <c r="W34">
        <v>0</v>
      </c>
      <c r="X34">
        <v>1</v>
      </c>
      <c r="Y34">
        <v>1</v>
      </c>
      <c r="Z34">
        <f t="shared" ref="Z34:Z65" si="7">SUM(T34:V34)</f>
        <v>2</v>
      </c>
      <c r="AA34">
        <f t="shared" ref="AA34:AA65" si="8">SUM(W34:Y34)</f>
        <v>2</v>
      </c>
      <c r="AB34">
        <v>4</v>
      </c>
      <c r="AD34" s="9" t="s">
        <v>604</v>
      </c>
      <c r="AE34" s="6">
        <f t="shared" si="2"/>
        <v>180</v>
      </c>
      <c r="AF34" s="6">
        <f>VLOOKUP($AD34,$J$1:$P$194,3,FALSE)</f>
        <v>1</v>
      </c>
      <c r="AG34" s="6">
        <f t="shared" si="3"/>
        <v>2</v>
      </c>
      <c r="AH34" s="6">
        <f t="shared" si="4"/>
        <v>1</v>
      </c>
      <c r="AI34" s="6">
        <f t="shared" si="5"/>
        <v>1</v>
      </c>
      <c r="AJ34" s="6">
        <f t="shared" si="6"/>
        <v>64</v>
      </c>
    </row>
    <row r="35" spans="1:36" x14ac:dyDescent="0.2">
      <c r="A35" s="3" t="s">
        <v>337</v>
      </c>
      <c r="B35">
        <v>0</v>
      </c>
      <c r="C35">
        <v>99</v>
      </c>
      <c r="D35">
        <v>7</v>
      </c>
      <c r="E35">
        <v>0</v>
      </c>
      <c r="F35">
        <v>30</v>
      </c>
      <c r="G35">
        <v>38</v>
      </c>
      <c r="H35">
        <f>SUM(B35:G35)</f>
        <v>174</v>
      </c>
      <c r="J35" s="3" t="s">
        <v>337</v>
      </c>
      <c r="K35">
        <f>readcounts!B142+1</f>
        <v>1</v>
      </c>
      <c r="L35">
        <f>readcounts!C142+1</f>
        <v>1</v>
      </c>
      <c r="M35">
        <f>readcounts!D142+1</f>
        <v>8</v>
      </c>
      <c r="N35">
        <f>readcounts!E142+1</f>
        <v>2</v>
      </c>
      <c r="O35">
        <f>readcounts!F142+1</f>
        <v>1</v>
      </c>
      <c r="P35">
        <f>readcounts!G142+1</f>
        <v>3</v>
      </c>
      <c r="Q35">
        <f>SUM(K35:P35)</f>
        <v>16</v>
      </c>
      <c r="S35" s="3" t="s">
        <v>700</v>
      </c>
      <c r="T35">
        <v>1</v>
      </c>
      <c r="U35">
        <v>1</v>
      </c>
      <c r="V35">
        <v>0</v>
      </c>
      <c r="W35">
        <v>1</v>
      </c>
      <c r="X35">
        <v>0</v>
      </c>
      <c r="Y35">
        <v>1</v>
      </c>
      <c r="Z35">
        <f t="shared" si="7"/>
        <v>2</v>
      </c>
      <c r="AA35">
        <f t="shared" si="8"/>
        <v>2</v>
      </c>
      <c r="AB35">
        <v>4</v>
      </c>
      <c r="AD35" s="9" t="s">
        <v>375</v>
      </c>
      <c r="AE35" s="6">
        <f t="shared" si="2"/>
        <v>7</v>
      </c>
      <c r="AF35" s="6">
        <f>VLOOKUP($AD35,$J$1:$P$194,3,FALSE)</f>
        <v>5</v>
      </c>
      <c r="AG35" s="6">
        <f t="shared" si="3"/>
        <v>1</v>
      </c>
      <c r="AH35" s="6">
        <f t="shared" si="4"/>
        <v>14</v>
      </c>
      <c r="AI35" s="6">
        <f t="shared" si="5"/>
        <v>1</v>
      </c>
      <c r="AJ35" s="6">
        <f t="shared" si="6"/>
        <v>183</v>
      </c>
    </row>
    <row r="36" spans="1:36" x14ac:dyDescent="0.2">
      <c r="A36" s="3" t="s">
        <v>391</v>
      </c>
      <c r="B36">
        <v>69</v>
      </c>
      <c r="C36">
        <v>0</v>
      </c>
      <c r="D36">
        <v>0</v>
      </c>
      <c r="E36">
        <v>79</v>
      </c>
      <c r="F36">
        <v>5</v>
      </c>
      <c r="G36">
        <v>13</v>
      </c>
      <c r="H36">
        <f>SUM(B36:G36)</f>
        <v>166</v>
      </c>
      <c r="J36" s="3" t="s">
        <v>391</v>
      </c>
      <c r="K36">
        <f>readcounts!B38+1</f>
        <v>38</v>
      </c>
      <c r="L36">
        <f>readcounts!C38+1</f>
        <v>1</v>
      </c>
      <c r="M36">
        <f>readcounts!D38+1</f>
        <v>2</v>
      </c>
      <c r="N36">
        <f>readcounts!E38+1</f>
        <v>106</v>
      </c>
      <c r="O36">
        <f>readcounts!F38+1</f>
        <v>5</v>
      </c>
      <c r="P36">
        <f>readcounts!G38+1</f>
        <v>14</v>
      </c>
      <c r="Q36">
        <f>SUM(K36:P36)</f>
        <v>166</v>
      </c>
      <c r="S36" s="3" t="s">
        <v>545</v>
      </c>
      <c r="T36">
        <v>1</v>
      </c>
      <c r="U36">
        <v>0</v>
      </c>
      <c r="V36">
        <v>1</v>
      </c>
      <c r="W36">
        <v>1</v>
      </c>
      <c r="X36">
        <v>0</v>
      </c>
      <c r="Y36">
        <v>1</v>
      </c>
      <c r="Z36">
        <f t="shared" si="7"/>
        <v>2</v>
      </c>
      <c r="AA36">
        <f t="shared" si="8"/>
        <v>2</v>
      </c>
      <c r="AB36">
        <v>4</v>
      </c>
      <c r="AD36" s="9" t="s">
        <v>638</v>
      </c>
      <c r="AE36" s="6">
        <f t="shared" si="2"/>
        <v>57</v>
      </c>
      <c r="AF36" s="6">
        <f>VLOOKUP($AD36,$J$1:$P$194,3,FALSE)</f>
        <v>1</v>
      </c>
      <c r="AG36" s="6">
        <f t="shared" si="3"/>
        <v>1</v>
      </c>
      <c r="AH36" s="6">
        <f t="shared" si="4"/>
        <v>84</v>
      </c>
      <c r="AI36" s="6">
        <f t="shared" si="5"/>
        <v>1</v>
      </c>
      <c r="AJ36" s="6">
        <f t="shared" si="6"/>
        <v>25</v>
      </c>
    </row>
    <row r="37" spans="1:36" x14ac:dyDescent="0.2">
      <c r="A37" s="3" t="s">
        <v>547</v>
      </c>
      <c r="B37">
        <v>56</v>
      </c>
      <c r="C37">
        <v>0</v>
      </c>
      <c r="D37">
        <v>0</v>
      </c>
      <c r="E37">
        <v>83</v>
      </c>
      <c r="F37">
        <v>0</v>
      </c>
      <c r="G37">
        <v>24</v>
      </c>
      <c r="H37">
        <f>SUM(B37:G37)</f>
        <v>163</v>
      </c>
      <c r="J37" s="3" t="s">
        <v>547</v>
      </c>
      <c r="K37">
        <f>readcounts!B23+1</f>
        <v>123</v>
      </c>
      <c r="L37">
        <f>readcounts!C23+1</f>
        <v>1</v>
      </c>
      <c r="M37">
        <f>readcounts!D23+1</f>
        <v>6</v>
      </c>
      <c r="N37">
        <f>readcounts!E23+1</f>
        <v>177</v>
      </c>
      <c r="O37">
        <f>readcounts!F23+1</f>
        <v>1</v>
      </c>
      <c r="P37">
        <f>readcounts!G23+1</f>
        <v>39</v>
      </c>
      <c r="Q37">
        <f>SUM(K37:P37)</f>
        <v>347</v>
      </c>
      <c r="S37" s="3" t="s">
        <v>424</v>
      </c>
      <c r="T37">
        <v>1</v>
      </c>
      <c r="U37">
        <v>1</v>
      </c>
      <c r="V37">
        <v>0</v>
      </c>
      <c r="W37">
        <v>1</v>
      </c>
      <c r="X37">
        <v>0</v>
      </c>
      <c r="Y37">
        <v>1</v>
      </c>
      <c r="Z37">
        <f t="shared" si="7"/>
        <v>2</v>
      </c>
      <c r="AA37">
        <f t="shared" si="8"/>
        <v>2</v>
      </c>
      <c r="AB37">
        <v>4</v>
      </c>
      <c r="AD37" s="9" t="s">
        <v>461</v>
      </c>
      <c r="AE37" s="6">
        <f t="shared" si="2"/>
        <v>3</v>
      </c>
      <c r="AF37" s="6">
        <f>VLOOKUP($AD37,$J$1:$P$194,3,FALSE)</f>
        <v>1</v>
      </c>
      <c r="AG37" s="6">
        <f t="shared" si="3"/>
        <v>3</v>
      </c>
      <c r="AH37" s="6">
        <f t="shared" si="4"/>
        <v>141</v>
      </c>
      <c r="AI37" s="6">
        <f t="shared" si="5"/>
        <v>1</v>
      </c>
      <c r="AJ37" s="6">
        <f t="shared" si="6"/>
        <v>1</v>
      </c>
    </row>
    <row r="38" spans="1:36" x14ac:dyDescent="0.2">
      <c r="A38" s="3" t="s">
        <v>463</v>
      </c>
      <c r="B38">
        <v>37</v>
      </c>
      <c r="C38">
        <v>0</v>
      </c>
      <c r="D38">
        <v>1</v>
      </c>
      <c r="E38">
        <v>105</v>
      </c>
      <c r="F38">
        <v>4</v>
      </c>
      <c r="G38">
        <v>13</v>
      </c>
      <c r="H38">
        <f>SUM(B38:G38)</f>
        <v>160</v>
      </c>
      <c r="J38" s="3" t="s">
        <v>463</v>
      </c>
      <c r="K38">
        <f>readcounts!B102+1</f>
        <v>9</v>
      </c>
      <c r="L38">
        <f>readcounts!C102+1</f>
        <v>1</v>
      </c>
      <c r="M38">
        <f>readcounts!D102+1</f>
        <v>1</v>
      </c>
      <c r="N38">
        <f>readcounts!E102+1</f>
        <v>3</v>
      </c>
      <c r="O38">
        <f>readcounts!F102+1</f>
        <v>1</v>
      </c>
      <c r="P38">
        <f>readcounts!G102+1</f>
        <v>18</v>
      </c>
      <c r="Q38">
        <f>SUM(K38:P38)</f>
        <v>33</v>
      </c>
      <c r="S38" s="3" t="s">
        <v>385</v>
      </c>
      <c r="T38">
        <v>1</v>
      </c>
      <c r="U38">
        <v>0</v>
      </c>
      <c r="V38">
        <v>1</v>
      </c>
      <c r="W38">
        <v>1</v>
      </c>
      <c r="X38">
        <v>0</v>
      </c>
      <c r="Y38">
        <v>1</v>
      </c>
      <c r="Z38">
        <f t="shared" si="7"/>
        <v>2</v>
      </c>
      <c r="AA38">
        <f t="shared" si="8"/>
        <v>2</v>
      </c>
      <c r="AB38">
        <v>4</v>
      </c>
      <c r="AD38" s="9" t="s">
        <v>346</v>
      </c>
      <c r="AE38" s="6">
        <f t="shared" si="2"/>
        <v>5</v>
      </c>
      <c r="AF38" s="6">
        <f>VLOOKUP($AD38,$J$1:$P$194,3,FALSE)</f>
        <v>1</v>
      </c>
      <c r="AG38" s="6">
        <f t="shared" si="3"/>
        <v>3</v>
      </c>
      <c r="AH38" s="6">
        <f t="shared" si="4"/>
        <v>1</v>
      </c>
      <c r="AI38" s="6">
        <f t="shared" si="5"/>
        <v>70</v>
      </c>
      <c r="AJ38" s="6">
        <f t="shared" si="6"/>
        <v>9</v>
      </c>
    </row>
    <row r="39" spans="1:36" x14ac:dyDescent="0.2">
      <c r="A39" s="3" t="s">
        <v>471</v>
      </c>
      <c r="B39">
        <v>9</v>
      </c>
      <c r="C39">
        <v>0</v>
      </c>
      <c r="D39">
        <v>4</v>
      </c>
      <c r="E39">
        <v>0</v>
      </c>
      <c r="F39">
        <v>12</v>
      </c>
      <c r="G39">
        <v>130</v>
      </c>
      <c r="H39">
        <f>SUM(B39:G39)</f>
        <v>155</v>
      </c>
      <c r="J39" s="3" t="s">
        <v>471</v>
      </c>
      <c r="K39">
        <f>readcounts!B174+1</f>
        <v>3</v>
      </c>
      <c r="L39">
        <f>readcounts!C174+1</f>
        <v>1</v>
      </c>
      <c r="M39">
        <f>readcounts!D174+1</f>
        <v>3</v>
      </c>
      <c r="N39">
        <f>readcounts!E174+1</f>
        <v>1</v>
      </c>
      <c r="O39">
        <f>readcounts!F174+1</f>
        <v>1</v>
      </c>
      <c r="P39">
        <f>readcounts!G174+1</f>
        <v>2</v>
      </c>
      <c r="Q39">
        <f>SUM(K39:P39)</f>
        <v>11</v>
      </c>
      <c r="S39" s="3" t="s">
        <v>542</v>
      </c>
      <c r="T39">
        <v>1</v>
      </c>
      <c r="U39">
        <v>0</v>
      </c>
      <c r="V39">
        <v>1</v>
      </c>
      <c r="W39">
        <v>1</v>
      </c>
      <c r="X39">
        <v>0</v>
      </c>
      <c r="Y39">
        <v>1</v>
      </c>
      <c r="Z39">
        <f t="shared" si="7"/>
        <v>2</v>
      </c>
      <c r="AA39">
        <f t="shared" si="8"/>
        <v>2</v>
      </c>
      <c r="AB39">
        <v>4</v>
      </c>
      <c r="AD39" s="9" t="s">
        <v>538</v>
      </c>
      <c r="AE39" s="6">
        <f t="shared" si="2"/>
        <v>1</v>
      </c>
      <c r="AF39" s="6">
        <f>VLOOKUP($AD39,$J$1:$P$194,3,FALSE)</f>
        <v>3</v>
      </c>
      <c r="AG39" s="6">
        <f t="shared" si="3"/>
        <v>15</v>
      </c>
      <c r="AH39" s="6">
        <f t="shared" si="4"/>
        <v>1</v>
      </c>
      <c r="AI39" s="6">
        <f t="shared" si="5"/>
        <v>1</v>
      </c>
      <c r="AJ39" s="6">
        <f t="shared" si="6"/>
        <v>44</v>
      </c>
    </row>
    <row r="40" spans="1:36" x14ac:dyDescent="0.2">
      <c r="A40" s="3" t="s">
        <v>656</v>
      </c>
      <c r="B40">
        <v>47</v>
      </c>
      <c r="C40">
        <v>0</v>
      </c>
      <c r="D40">
        <v>0</v>
      </c>
      <c r="E40">
        <v>91</v>
      </c>
      <c r="F40">
        <v>0</v>
      </c>
      <c r="G40">
        <v>10</v>
      </c>
      <c r="H40">
        <f>SUM(B40:G40)</f>
        <v>148</v>
      </c>
      <c r="J40" s="3" t="s">
        <v>656</v>
      </c>
      <c r="K40">
        <f>readcounts!B179+1</f>
        <v>1</v>
      </c>
      <c r="L40">
        <f>readcounts!C179+1</f>
        <v>1</v>
      </c>
      <c r="M40">
        <f>readcounts!D179+1</f>
        <v>2</v>
      </c>
      <c r="N40">
        <f>readcounts!E179+1</f>
        <v>3</v>
      </c>
      <c r="O40">
        <f>readcounts!F179+1</f>
        <v>1</v>
      </c>
      <c r="P40">
        <f>readcounts!G179+1</f>
        <v>2</v>
      </c>
      <c r="Q40">
        <f>SUM(K40:P40)</f>
        <v>10</v>
      </c>
      <c r="S40" s="3" t="s">
        <v>539</v>
      </c>
      <c r="T40">
        <v>1</v>
      </c>
      <c r="U40">
        <v>0</v>
      </c>
      <c r="V40">
        <v>1</v>
      </c>
      <c r="W40">
        <v>1</v>
      </c>
      <c r="X40">
        <v>0</v>
      </c>
      <c r="Y40">
        <v>1</v>
      </c>
      <c r="Z40">
        <f t="shared" si="7"/>
        <v>2</v>
      </c>
      <c r="AA40">
        <f t="shared" si="8"/>
        <v>2</v>
      </c>
      <c r="AB40">
        <v>4</v>
      </c>
      <c r="AD40" s="9" t="s">
        <v>463</v>
      </c>
      <c r="AE40" s="6">
        <f t="shared" si="2"/>
        <v>9</v>
      </c>
      <c r="AF40" s="6">
        <f>VLOOKUP($AD40,$J$1:$P$194,3,FALSE)</f>
        <v>1</v>
      </c>
      <c r="AG40" s="6">
        <f t="shared" si="3"/>
        <v>1</v>
      </c>
      <c r="AH40" s="6">
        <f t="shared" si="4"/>
        <v>3</v>
      </c>
      <c r="AI40" s="6">
        <f t="shared" si="5"/>
        <v>1</v>
      </c>
      <c r="AJ40" s="6">
        <f t="shared" si="6"/>
        <v>18</v>
      </c>
    </row>
    <row r="41" spans="1:36" x14ac:dyDescent="0.2">
      <c r="A41" s="3" t="s">
        <v>737</v>
      </c>
      <c r="B41">
        <v>70</v>
      </c>
      <c r="C41">
        <v>28</v>
      </c>
      <c r="D41">
        <v>2</v>
      </c>
      <c r="E41">
        <v>0</v>
      </c>
      <c r="F41">
        <v>0</v>
      </c>
      <c r="G41">
        <v>45</v>
      </c>
      <c r="H41">
        <f>SUM(B41:G41)</f>
        <v>145</v>
      </c>
      <c r="J41" s="3" t="s">
        <v>737</v>
      </c>
      <c r="K41">
        <f>readcounts!B47+1</f>
        <v>37</v>
      </c>
      <c r="L41">
        <f>readcounts!C47+1</f>
        <v>56</v>
      </c>
      <c r="M41">
        <f>readcounts!D47+1</f>
        <v>7</v>
      </c>
      <c r="N41">
        <f>readcounts!E47+1</f>
        <v>14</v>
      </c>
      <c r="O41">
        <f>readcounts!F47+1</f>
        <v>1</v>
      </c>
      <c r="P41">
        <f>readcounts!G47+1</f>
        <v>9</v>
      </c>
      <c r="Q41">
        <f>SUM(K41:P41)</f>
        <v>124</v>
      </c>
      <c r="S41" s="3" t="s">
        <v>337</v>
      </c>
      <c r="T41">
        <v>0</v>
      </c>
      <c r="U41">
        <v>1</v>
      </c>
      <c r="V41">
        <v>1</v>
      </c>
      <c r="W41">
        <v>0</v>
      </c>
      <c r="X41">
        <v>1</v>
      </c>
      <c r="Y41">
        <v>1</v>
      </c>
      <c r="Z41">
        <f t="shared" si="7"/>
        <v>2</v>
      </c>
      <c r="AA41">
        <f t="shared" si="8"/>
        <v>2</v>
      </c>
      <c r="AB41">
        <v>4</v>
      </c>
      <c r="AD41" s="9" t="s">
        <v>412</v>
      </c>
      <c r="AE41" s="6">
        <f t="shared" si="2"/>
        <v>2</v>
      </c>
      <c r="AF41" s="6">
        <f>VLOOKUP($AD41,$J$1:$P$194,3,FALSE)</f>
        <v>1</v>
      </c>
      <c r="AG41" s="6">
        <f t="shared" si="3"/>
        <v>3</v>
      </c>
      <c r="AH41" s="6">
        <f t="shared" si="4"/>
        <v>2</v>
      </c>
      <c r="AI41" s="6">
        <f t="shared" si="5"/>
        <v>1</v>
      </c>
      <c r="AJ41" s="6">
        <f t="shared" si="6"/>
        <v>2</v>
      </c>
    </row>
    <row r="42" spans="1:36" x14ac:dyDescent="0.2">
      <c r="A42" s="3" t="s">
        <v>657</v>
      </c>
      <c r="B42">
        <v>2</v>
      </c>
      <c r="C42">
        <v>0</v>
      </c>
      <c r="D42">
        <v>2</v>
      </c>
      <c r="E42">
        <v>140</v>
      </c>
      <c r="F42">
        <v>0</v>
      </c>
      <c r="G42">
        <v>0</v>
      </c>
      <c r="H42">
        <f>SUM(B42:G42)</f>
        <v>144</v>
      </c>
      <c r="J42" s="3" t="s">
        <v>657</v>
      </c>
      <c r="K42">
        <f>readcounts!B82+1</f>
        <v>6</v>
      </c>
      <c r="L42">
        <f>readcounts!C82+1</f>
        <v>1</v>
      </c>
      <c r="M42">
        <f>readcounts!D82+1</f>
        <v>2</v>
      </c>
      <c r="N42">
        <f>readcounts!E82+1</f>
        <v>30</v>
      </c>
      <c r="O42">
        <f>readcounts!F82+1</f>
        <v>1</v>
      </c>
      <c r="P42">
        <f>readcounts!G82+1</f>
        <v>1</v>
      </c>
      <c r="Q42">
        <f>SUM(K42:P42)</f>
        <v>41</v>
      </c>
      <c r="S42" s="3" t="s">
        <v>481</v>
      </c>
      <c r="T42">
        <v>1</v>
      </c>
      <c r="U42">
        <v>0</v>
      </c>
      <c r="V42">
        <v>1</v>
      </c>
      <c r="W42">
        <v>0</v>
      </c>
      <c r="X42">
        <v>1</v>
      </c>
      <c r="Y42">
        <v>1</v>
      </c>
      <c r="Z42">
        <f t="shared" si="7"/>
        <v>2</v>
      </c>
      <c r="AA42">
        <f t="shared" si="8"/>
        <v>2</v>
      </c>
      <c r="AB42">
        <v>4</v>
      </c>
    </row>
    <row r="43" spans="1:36" x14ac:dyDescent="0.2">
      <c r="A43" s="3" t="s">
        <v>530</v>
      </c>
      <c r="B43">
        <v>4</v>
      </c>
      <c r="C43">
        <v>0</v>
      </c>
      <c r="D43">
        <v>0</v>
      </c>
      <c r="E43">
        <v>135</v>
      </c>
      <c r="F43">
        <v>0</v>
      </c>
      <c r="G43">
        <v>4</v>
      </c>
      <c r="H43">
        <f>SUM(B43:G43)</f>
        <v>143</v>
      </c>
      <c r="J43" s="3" t="s">
        <v>530</v>
      </c>
      <c r="K43">
        <f>readcounts!B60+1</f>
        <v>9</v>
      </c>
      <c r="L43">
        <f>readcounts!C60+1</f>
        <v>1</v>
      </c>
      <c r="M43">
        <f>readcounts!D60+1</f>
        <v>1</v>
      </c>
      <c r="N43">
        <f>readcounts!E60+1</f>
        <v>1</v>
      </c>
      <c r="O43">
        <f>readcounts!F60+1</f>
        <v>16</v>
      </c>
      <c r="P43">
        <f>readcounts!G60+1</f>
        <v>50</v>
      </c>
      <c r="Q43">
        <f>SUM(K43:P43)</f>
        <v>78</v>
      </c>
      <c r="S43" s="3" t="s">
        <v>447</v>
      </c>
      <c r="T43">
        <v>1</v>
      </c>
      <c r="U43">
        <v>1</v>
      </c>
      <c r="V43">
        <v>0</v>
      </c>
      <c r="W43">
        <v>1</v>
      </c>
      <c r="X43">
        <v>0</v>
      </c>
      <c r="Y43">
        <v>1</v>
      </c>
      <c r="Z43">
        <f t="shared" si="7"/>
        <v>2</v>
      </c>
      <c r="AA43">
        <f t="shared" si="8"/>
        <v>2</v>
      </c>
      <c r="AB43">
        <v>4</v>
      </c>
    </row>
    <row r="44" spans="1:36" x14ac:dyDescent="0.2">
      <c r="A44" s="3" t="s">
        <v>655</v>
      </c>
      <c r="B44">
        <v>0</v>
      </c>
      <c r="C44">
        <v>0</v>
      </c>
      <c r="D44">
        <v>0</v>
      </c>
      <c r="E44">
        <v>126</v>
      </c>
      <c r="F44">
        <v>8</v>
      </c>
      <c r="G44">
        <v>8</v>
      </c>
      <c r="H44">
        <f>SUM(B44:G44)</f>
        <v>142</v>
      </c>
      <c r="J44" s="3" t="s">
        <v>655</v>
      </c>
      <c r="K44">
        <f>readcounts!B95+1</f>
        <v>1</v>
      </c>
      <c r="L44">
        <f>readcounts!C95+1</f>
        <v>1</v>
      </c>
      <c r="M44">
        <f>readcounts!D95+1</f>
        <v>1</v>
      </c>
      <c r="N44">
        <f>readcounts!E95+1</f>
        <v>1</v>
      </c>
      <c r="O44">
        <f>readcounts!F95+1</f>
        <v>20</v>
      </c>
      <c r="P44">
        <f>readcounts!G95+1</f>
        <v>11</v>
      </c>
      <c r="Q44">
        <f>SUM(K44:P44)</f>
        <v>35</v>
      </c>
      <c r="S44" s="3" t="s">
        <v>499</v>
      </c>
      <c r="T44">
        <v>1</v>
      </c>
      <c r="U44">
        <v>0</v>
      </c>
      <c r="V44">
        <v>1</v>
      </c>
      <c r="W44">
        <v>0</v>
      </c>
      <c r="X44">
        <v>1</v>
      </c>
      <c r="Y44">
        <v>1</v>
      </c>
      <c r="Z44">
        <f t="shared" si="7"/>
        <v>2</v>
      </c>
      <c r="AA44">
        <f t="shared" si="8"/>
        <v>2</v>
      </c>
      <c r="AB44">
        <v>4</v>
      </c>
    </row>
    <row r="45" spans="1:36" x14ac:dyDescent="0.2">
      <c r="A45" s="3" t="s">
        <v>515</v>
      </c>
      <c r="B45">
        <v>16</v>
      </c>
      <c r="C45">
        <v>71</v>
      </c>
      <c r="D45">
        <v>15</v>
      </c>
      <c r="E45">
        <v>19</v>
      </c>
      <c r="F45">
        <v>1</v>
      </c>
      <c r="G45">
        <v>11</v>
      </c>
      <c r="H45">
        <f>SUM(B45:G45)</f>
        <v>133</v>
      </c>
      <c r="J45" s="3" t="s">
        <v>515</v>
      </c>
      <c r="K45">
        <f>readcounts!B15+1</f>
        <v>5</v>
      </c>
      <c r="L45">
        <f>readcounts!C15+1</f>
        <v>1</v>
      </c>
      <c r="M45">
        <f>readcounts!D15+1</f>
        <v>1</v>
      </c>
      <c r="N45">
        <f>readcounts!E15+1</f>
        <v>619</v>
      </c>
      <c r="O45">
        <f>readcounts!F15+1</f>
        <v>1</v>
      </c>
      <c r="P45">
        <f>readcounts!G15+1</f>
        <v>6</v>
      </c>
      <c r="Q45">
        <f>SUM(K45:P45)</f>
        <v>633</v>
      </c>
      <c r="S45" s="3" t="s">
        <v>421</v>
      </c>
      <c r="T45">
        <v>1</v>
      </c>
      <c r="U45">
        <v>0</v>
      </c>
      <c r="V45">
        <v>1</v>
      </c>
      <c r="W45">
        <v>0</v>
      </c>
      <c r="X45">
        <v>1</v>
      </c>
      <c r="Y45">
        <v>1</v>
      </c>
      <c r="Z45">
        <f t="shared" si="7"/>
        <v>2</v>
      </c>
      <c r="AA45">
        <f t="shared" si="8"/>
        <v>2</v>
      </c>
      <c r="AB45">
        <v>4</v>
      </c>
    </row>
    <row r="46" spans="1:36" x14ac:dyDescent="0.2">
      <c r="A46" s="3" t="s">
        <v>571</v>
      </c>
      <c r="B46">
        <v>1</v>
      </c>
      <c r="C46">
        <v>0</v>
      </c>
      <c r="D46">
        <v>94</v>
      </c>
      <c r="E46">
        <v>0</v>
      </c>
      <c r="F46">
        <v>22</v>
      </c>
      <c r="G46">
        <v>14</v>
      </c>
      <c r="H46">
        <f>SUM(B46:G46)</f>
        <v>131</v>
      </c>
      <c r="J46" s="3" t="s">
        <v>571</v>
      </c>
      <c r="K46">
        <f>readcounts!B50+1</f>
        <v>6</v>
      </c>
      <c r="L46">
        <f>readcounts!C50+1</f>
        <v>1</v>
      </c>
      <c r="M46">
        <f>readcounts!D50+1</f>
        <v>54</v>
      </c>
      <c r="N46">
        <f>readcounts!E50+1</f>
        <v>1</v>
      </c>
      <c r="O46">
        <f>readcounts!F50+1</f>
        <v>43</v>
      </c>
      <c r="P46">
        <f>readcounts!G50+1</f>
        <v>14</v>
      </c>
      <c r="Q46">
        <f>SUM(K46:P46)</f>
        <v>119</v>
      </c>
      <c r="S46" s="3" t="s">
        <v>595</v>
      </c>
      <c r="T46">
        <v>1</v>
      </c>
      <c r="U46">
        <v>0</v>
      </c>
      <c r="V46">
        <v>1</v>
      </c>
      <c r="W46">
        <v>1</v>
      </c>
      <c r="X46">
        <v>0</v>
      </c>
      <c r="Y46">
        <v>1</v>
      </c>
      <c r="Z46">
        <f t="shared" si="7"/>
        <v>2</v>
      </c>
      <c r="AA46">
        <f t="shared" si="8"/>
        <v>2</v>
      </c>
      <c r="AB46">
        <v>4</v>
      </c>
    </row>
    <row r="47" spans="1:36" x14ac:dyDescent="0.2">
      <c r="A47" s="3" t="s">
        <v>538</v>
      </c>
      <c r="B47">
        <v>36</v>
      </c>
      <c r="C47">
        <v>55</v>
      </c>
      <c r="D47">
        <v>6</v>
      </c>
      <c r="E47">
        <v>13</v>
      </c>
      <c r="F47">
        <v>0</v>
      </c>
      <c r="G47">
        <v>8</v>
      </c>
      <c r="H47">
        <f>SUM(B47:G47)</f>
        <v>118</v>
      </c>
      <c r="J47" s="3" t="s">
        <v>538</v>
      </c>
      <c r="K47">
        <f>readcounts!B66+1</f>
        <v>1</v>
      </c>
      <c r="L47">
        <f>readcounts!C66+1</f>
        <v>3</v>
      </c>
      <c r="M47">
        <f>readcounts!D66+1</f>
        <v>15</v>
      </c>
      <c r="N47">
        <f>readcounts!E66+1</f>
        <v>1</v>
      </c>
      <c r="O47">
        <f>readcounts!F66+1</f>
        <v>1</v>
      </c>
      <c r="P47">
        <f>readcounts!G66+1</f>
        <v>44</v>
      </c>
      <c r="Q47">
        <f>SUM(K47:P47)</f>
        <v>65</v>
      </c>
      <c r="S47" s="3" t="s">
        <v>472</v>
      </c>
      <c r="T47">
        <v>1</v>
      </c>
      <c r="U47">
        <v>0</v>
      </c>
      <c r="V47">
        <v>1</v>
      </c>
      <c r="W47">
        <v>0</v>
      </c>
      <c r="X47">
        <v>1</v>
      </c>
      <c r="Y47">
        <v>1</v>
      </c>
      <c r="Z47">
        <f t="shared" si="7"/>
        <v>2</v>
      </c>
      <c r="AA47">
        <f t="shared" si="8"/>
        <v>2</v>
      </c>
      <c r="AB47">
        <v>4</v>
      </c>
    </row>
    <row r="48" spans="1:36" x14ac:dyDescent="0.2">
      <c r="A48" s="3" t="s">
        <v>421</v>
      </c>
      <c r="B48">
        <v>85</v>
      </c>
      <c r="C48">
        <v>0</v>
      </c>
      <c r="D48">
        <v>9</v>
      </c>
      <c r="E48">
        <v>0</v>
      </c>
      <c r="F48">
        <v>7</v>
      </c>
      <c r="G48">
        <v>17</v>
      </c>
      <c r="H48">
        <f>SUM(B48:G48)</f>
        <v>118</v>
      </c>
      <c r="J48" s="3" t="s">
        <v>421</v>
      </c>
      <c r="K48">
        <f>readcounts!B159+1</f>
        <v>6</v>
      </c>
      <c r="L48">
        <f>readcounts!C159+1</f>
        <v>1</v>
      </c>
      <c r="M48">
        <f>readcounts!D159+1</f>
        <v>3</v>
      </c>
      <c r="N48">
        <f>readcounts!E159+1</f>
        <v>1</v>
      </c>
      <c r="O48">
        <f>readcounts!F159+1</f>
        <v>1</v>
      </c>
      <c r="P48">
        <f>readcounts!G159+1</f>
        <v>1</v>
      </c>
      <c r="Q48">
        <f>SUM(K48:P48)</f>
        <v>13</v>
      </c>
      <c r="S48" s="3" t="s">
        <v>471</v>
      </c>
      <c r="T48">
        <v>1</v>
      </c>
      <c r="U48">
        <v>0</v>
      </c>
      <c r="V48">
        <v>1</v>
      </c>
      <c r="W48">
        <v>0</v>
      </c>
      <c r="X48">
        <v>1</v>
      </c>
      <c r="Y48">
        <v>1</v>
      </c>
      <c r="Z48">
        <f t="shared" si="7"/>
        <v>2</v>
      </c>
      <c r="AA48">
        <f t="shared" si="8"/>
        <v>2</v>
      </c>
      <c r="AB48">
        <v>4</v>
      </c>
    </row>
    <row r="49" spans="1:28" x14ac:dyDescent="0.2">
      <c r="A49" s="3" t="s">
        <v>517</v>
      </c>
      <c r="B49">
        <v>8</v>
      </c>
      <c r="C49">
        <v>0</v>
      </c>
      <c r="D49">
        <v>1</v>
      </c>
      <c r="E49">
        <v>106</v>
      </c>
      <c r="F49">
        <v>0</v>
      </c>
      <c r="G49">
        <v>0</v>
      </c>
      <c r="H49">
        <f>SUM(B49:G49)</f>
        <v>115</v>
      </c>
      <c r="J49" s="3" t="s">
        <v>517</v>
      </c>
      <c r="K49">
        <f>readcounts!B193+1</f>
        <v>2</v>
      </c>
      <c r="L49">
        <f>readcounts!C193+1</f>
        <v>1</v>
      </c>
      <c r="M49">
        <f>readcounts!D193+1</f>
        <v>2</v>
      </c>
      <c r="N49">
        <f>readcounts!E193+1</f>
        <v>1</v>
      </c>
      <c r="O49">
        <f>readcounts!F193+1</f>
        <v>1</v>
      </c>
      <c r="P49">
        <f>readcounts!G193+1</f>
        <v>1</v>
      </c>
      <c r="Q49">
        <f>SUM(K49:P49)</f>
        <v>8</v>
      </c>
      <c r="S49" s="3" t="s">
        <v>454</v>
      </c>
      <c r="T49">
        <v>1</v>
      </c>
      <c r="U49">
        <v>0</v>
      </c>
      <c r="V49">
        <v>1</v>
      </c>
      <c r="W49">
        <v>0</v>
      </c>
      <c r="X49">
        <v>1</v>
      </c>
      <c r="Y49">
        <v>1</v>
      </c>
      <c r="Z49">
        <f t="shared" si="7"/>
        <v>2</v>
      </c>
      <c r="AA49">
        <f t="shared" si="8"/>
        <v>2</v>
      </c>
      <c r="AB49">
        <v>4</v>
      </c>
    </row>
    <row r="50" spans="1:28" x14ac:dyDescent="0.2">
      <c r="A50" s="3" t="s">
        <v>454</v>
      </c>
      <c r="B50">
        <v>5</v>
      </c>
      <c r="C50">
        <v>0</v>
      </c>
      <c r="D50">
        <v>53</v>
      </c>
      <c r="E50">
        <v>0</v>
      </c>
      <c r="F50">
        <v>42</v>
      </c>
      <c r="G50">
        <v>13</v>
      </c>
      <c r="H50">
        <f>SUM(B50:G50)</f>
        <v>113</v>
      </c>
      <c r="J50" s="3" t="s">
        <v>454</v>
      </c>
      <c r="K50">
        <f>readcounts!B175+1</f>
        <v>5</v>
      </c>
      <c r="L50">
        <f>readcounts!C175+1</f>
        <v>1</v>
      </c>
      <c r="M50">
        <f>readcounts!D175+1</f>
        <v>2</v>
      </c>
      <c r="N50">
        <f>readcounts!E175+1</f>
        <v>1</v>
      </c>
      <c r="O50">
        <f>readcounts!F175+1</f>
        <v>1</v>
      </c>
      <c r="P50">
        <f>readcounts!G175+1</f>
        <v>1</v>
      </c>
      <c r="Q50">
        <f>SUM(K50:P50)</f>
        <v>11</v>
      </c>
      <c r="S50" s="3" t="s">
        <v>755</v>
      </c>
      <c r="T50">
        <v>1</v>
      </c>
      <c r="U50">
        <v>0</v>
      </c>
      <c r="V50">
        <v>1</v>
      </c>
      <c r="W50">
        <v>1</v>
      </c>
      <c r="X50">
        <v>0</v>
      </c>
      <c r="Y50">
        <v>1</v>
      </c>
      <c r="Z50">
        <f t="shared" si="7"/>
        <v>2</v>
      </c>
      <c r="AA50">
        <f t="shared" si="8"/>
        <v>2</v>
      </c>
      <c r="AB50">
        <v>4</v>
      </c>
    </row>
    <row r="51" spans="1:28" x14ac:dyDescent="0.2">
      <c r="A51" s="3" t="s">
        <v>479</v>
      </c>
      <c r="B51">
        <v>43</v>
      </c>
      <c r="C51">
        <v>0</v>
      </c>
      <c r="D51">
        <v>19</v>
      </c>
      <c r="E51">
        <v>0</v>
      </c>
      <c r="F51">
        <v>0</v>
      </c>
      <c r="G51">
        <v>49</v>
      </c>
      <c r="H51">
        <f>SUM(B51:G51)</f>
        <v>111</v>
      </c>
      <c r="J51" s="3" t="s">
        <v>479</v>
      </c>
      <c r="K51">
        <f>readcounts!B65+1</f>
        <v>10</v>
      </c>
      <c r="L51">
        <f>readcounts!C65+1</f>
        <v>22</v>
      </c>
      <c r="M51">
        <f>readcounts!D65+1</f>
        <v>2</v>
      </c>
      <c r="N51">
        <f>readcounts!E65+1</f>
        <v>1</v>
      </c>
      <c r="O51">
        <f>readcounts!F65+1</f>
        <v>1</v>
      </c>
      <c r="P51">
        <f>readcounts!G65+1</f>
        <v>29</v>
      </c>
      <c r="Q51">
        <f>SUM(K51:P51)</f>
        <v>65</v>
      </c>
      <c r="S51" s="3" t="s">
        <v>533</v>
      </c>
      <c r="T51">
        <v>1</v>
      </c>
      <c r="U51">
        <v>0</v>
      </c>
      <c r="V51">
        <v>1</v>
      </c>
      <c r="W51">
        <v>0</v>
      </c>
      <c r="X51">
        <v>1</v>
      </c>
      <c r="Y51">
        <v>1</v>
      </c>
      <c r="Z51">
        <f t="shared" si="7"/>
        <v>2</v>
      </c>
      <c r="AA51">
        <f t="shared" si="8"/>
        <v>2</v>
      </c>
      <c r="AB51">
        <v>4</v>
      </c>
    </row>
    <row r="52" spans="1:28" x14ac:dyDescent="0.2">
      <c r="A52" s="3" t="s">
        <v>648</v>
      </c>
      <c r="B52">
        <v>0</v>
      </c>
      <c r="C52">
        <v>0</v>
      </c>
      <c r="D52">
        <v>95</v>
      </c>
      <c r="E52">
        <v>1</v>
      </c>
      <c r="F52">
        <v>0</v>
      </c>
      <c r="G52">
        <v>3</v>
      </c>
      <c r="H52">
        <f>SUM(B52:G52)</f>
        <v>99</v>
      </c>
      <c r="J52" s="3" t="s">
        <v>648</v>
      </c>
      <c r="K52">
        <f>readcounts!B162+1</f>
        <v>4</v>
      </c>
      <c r="L52">
        <f>readcounts!C162+1</f>
        <v>3</v>
      </c>
      <c r="M52">
        <f>readcounts!D162+1</f>
        <v>2</v>
      </c>
      <c r="N52">
        <f>readcounts!E162+1</f>
        <v>1</v>
      </c>
      <c r="O52">
        <f>readcounts!F162+1</f>
        <v>1</v>
      </c>
      <c r="P52">
        <f>readcounts!G162+1</f>
        <v>2</v>
      </c>
      <c r="Q52">
        <f>SUM(K52:P52)</f>
        <v>13</v>
      </c>
      <c r="S52" s="3" t="s">
        <v>647</v>
      </c>
      <c r="T52">
        <v>1</v>
      </c>
      <c r="U52">
        <v>0</v>
      </c>
      <c r="V52">
        <v>1</v>
      </c>
      <c r="W52">
        <v>1</v>
      </c>
      <c r="X52">
        <v>0</v>
      </c>
      <c r="Y52">
        <v>1</v>
      </c>
      <c r="Z52">
        <f t="shared" si="7"/>
        <v>2</v>
      </c>
      <c r="AA52">
        <f t="shared" si="8"/>
        <v>2</v>
      </c>
      <c r="AB52">
        <v>4</v>
      </c>
    </row>
    <row r="53" spans="1:28" x14ac:dyDescent="0.2">
      <c r="A53" s="3" t="s">
        <v>507</v>
      </c>
      <c r="B53">
        <v>10</v>
      </c>
      <c r="C53">
        <v>0</v>
      </c>
      <c r="D53">
        <v>0</v>
      </c>
      <c r="E53">
        <v>0</v>
      </c>
      <c r="F53">
        <v>7</v>
      </c>
      <c r="G53">
        <v>73</v>
      </c>
      <c r="H53">
        <f>SUM(B53:G53)</f>
        <v>90</v>
      </c>
      <c r="J53" s="3" t="s">
        <v>507</v>
      </c>
      <c r="K53">
        <f>readcounts!B125+1</f>
        <v>1</v>
      </c>
      <c r="L53">
        <f>readcounts!C125+1</f>
        <v>1</v>
      </c>
      <c r="M53">
        <f>readcounts!D125+1</f>
        <v>2</v>
      </c>
      <c r="N53">
        <f>readcounts!E125+1</f>
        <v>9</v>
      </c>
      <c r="O53">
        <f>readcounts!F125+1</f>
        <v>1</v>
      </c>
      <c r="P53">
        <f>readcounts!G125+1</f>
        <v>6</v>
      </c>
      <c r="Q53">
        <f>SUM(K53:P53)</f>
        <v>20</v>
      </c>
      <c r="S53" s="3" t="s">
        <v>549</v>
      </c>
      <c r="T53">
        <v>1</v>
      </c>
      <c r="U53">
        <v>0</v>
      </c>
      <c r="V53">
        <v>1</v>
      </c>
      <c r="W53">
        <v>1</v>
      </c>
      <c r="X53">
        <v>0</v>
      </c>
      <c r="Y53">
        <v>1</v>
      </c>
      <c r="Z53">
        <f t="shared" si="7"/>
        <v>2</v>
      </c>
      <c r="AA53">
        <f t="shared" si="8"/>
        <v>2</v>
      </c>
      <c r="AB53">
        <v>4</v>
      </c>
    </row>
    <row r="54" spans="1:28" x14ac:dyDescent="0.2">
      <c r="A54" s="3" t="s">
        <v>772</v>
      </c>
      <c r="B54">
        <v>33</v>
      </c>
      <c r="C54">
        <v>0</v>
      </c>
      <c r="D54">
        <v>11</v>
      </c>
      <c r="E54">
        <v>0</v>
      </c>
      <c r="F54">
        <v>0</v>
      </c>
      <c r="G54">
        <v>40</v>
      </c>
      <c r="H54">
        <f>SUM(B54:G54)</f>
        <v>84</v>
      </c>
      <c r="J54" s="3" t="s">
        <v>772</v>
      </c>
      <c r="K54">
        <f>readcounts!B118+1</f>
        <v>15</v>
      </c>
      <c r="L54">
        <f>readcounts!C118+1</f>
        <v>1</v>
      </c>
      <c r="M54">
        <f>readcounts!D118+1</f>
        <v>2</v>
      </c>
      <c r="N54">
        <f>readcounts!E118+1</f>
        <v>1</v>
      </c>
      <c r="O54">
        <f>readcounts!F118+1</f>
        <v>1</v>
      </c>
      <c r="P54">
        <f>readcounts!G118+1</f>
        <v>3</v>
      </c>
      <c r="Q54">
        <f>SUM(K54:P54)</f>
        <v>23</v>
      </c>
      <c r="S54" s="3" t="s">
        <v>485</v>
      </c>
      <c r="T54">
        <v>1</v>
      </c>
      <c r="U54">
        <v>0</v>
      </c>
      <c r="V54">
        <v>1</v>
      </c>
      <c r="W54">
        <v>1</v>
      </c>
      <c r="X54">
        <v>0</v>
      </c>
      <c r="Y54">
        <v>1</v>
      </c>
      <c r="Z54">
        <f t="shared" si="7"/>
        <v>2</v>
      </c>
      <c r="AA54">
        <f t="shared" si="8"/>
        <v>2</v>
      </c>
      <c r="AB54">
        <v>4</v>
      </c>
    </row>
    <row r="55" spans="1:28" x14ac:dyDescent="0.2">
      <c r="A55" s="3" t="s">
        <v>429</v>
      </c>
      <c r="B55">
        <v>32</v>
      </c>
      <c r="C55">
        <v>0</v>
      </c>
      <c r="D55">
        <v>8</v>
      </c>
      <c r="E55">
        <v>0</v>
      </c>
      <c r="F55">
        <v>0</v>
      </c>
      <c r="G55">
        <v>44</v>
      </c>
      <c r="H55">
        <f>SUM(B55:G55)</f>
        <v>84</v>
      </c>
      <c r="J55" s="3" t="s">
        <v>429</v>
      </c>
      <c r="K55">
        <f>readcounts!B121+1</f>
        <v>1</v>
      </c>
      <c r="L55">
        <f>readcounts!C121+1</f>
        <v>8</v>
      </c>
      <c r="M55">
        <f>readcounts!D121+1</f>
        <v>2</v>
      </c>
      <c r="N55">
        <f>readcounts!E121+1</f>
        <v>9</v>
      </c>
      <c r="O55">
        <f>readcounts!F121+1</f>
        <v>1</v>
      </c>
      <c r="P55">
        <f>readcounts!G121+1</f>
        <v>1</v>
      </c>
      <c r="Q55">
        <f>SUM(K55:P55)</f>
        <v>22</v>
      </c>
      <c r="S55" s="3" t="s">
        <v>352</v>
      </c>
      <c r="T55">
        <v>1</v>
      </c>
      <c r="U55">
        <v>0</v>
      </c>
      <c r="V55">
        <v>1</v>
      </c>
      <c r="W55">
        <v>0</v>
      </c>
      <c r="X55">
        <v>1</v>
      </c>
      <c r="Y55">
        <v>1</v>
      </c>
      <c r="Z55">
        <f t="shared" si="7"/>
        <v>2</v>
      </c>
      <c r="AA55">
        <f t="shared" si="8"/>
        <v>2</v>
      </c>
      <c r="AB55">
        <v>4</v>
      </c>
    </row>
    <row r="56" spans="1:28" x14ac:dyDescent="0.2">
      <c r="A56" s="3" t="s">
        <v>352</v>
      </c>
      <c r="B56">
        <v>4</v>
      </c>
      <c r="C56">
        <v>0</v>
      </c>
      <c r="D56">
        <v>2</v>
      </c>
      <c r="E56">
        <v>0</v>
      </c>
      <c r="F56">
        <v>69</v>
      </c>
      <c r="G56">
        <v>8</v>
      </c>
      <c r="H56">
        <f>SUM(B56:G56)</f>
        <v>83</v>
      </c>
      <c r="J56" s="3" t="s">
        <v>352</v>
      </c>
      <c r="K56">
        <f>readcounts!B191+1</f>
        <v>1</v>
      </c>
      <c r="L56">
        <f>readcounts!C191+1</f>
        <v>1</v>
      </c>
      <c r="M56">
        <f>readcounts!D191+1</f>
        <v>1</v>
      </c>
      <c r="N56">
        <f>readcounts!E191+1</f>
        <v>2</v>
      </c>
      <c r="O56">
        <f>readcounts!F191+1</f>
        <v>1</v>
      </c>
      <c r="P56">
        <f>readcounts!G191+1</f>
        <v>3</v>
      </c>
      <c r="Q56">
        <f>SUM(K56:P56)</f>
        <v>9</v>
      </c>
      <c r="S56" s="3" t="s">
        <v>482</v>
      </c>
      <c r="T56">
        <v>1</v>
      </c>
      <c r="U56">
        <v>0</v>
      </c>
      <c r="V56">
        <v>1</v>
      </c>
      <c r="W56">
        <v>1</v>
      </c>
      <c r="X56">
        <v>0</v>
      </c>
      <c r="Y56">
        <v>1</v>
      </c>
      <c r="Z56">
        <f t="shared" si="7"/>
        <v>2</v>
      </c>
      <c r="AA56">
        <f t="shared" si="8"/>
        <v>2</v>
      </c>
      <c r="AB56">
        <v>4</v>
      </c>
    </row>
    <row r="57" spans="1:28" x14ac:dyDescent="0.2">
      <c r="A57" s="3" t="s">
        <v>613</v>
      </c>
      <c r="B57">
        <v>6</v>
      </c>
      <c r="C57">
        <v>0</v>
      </c>
      <c r="D57">
        <v>56</v>
      </c>
      <c r="E57">
        <v>0</v>
      </c>
      <c r="F57">
        <v>0</v>
      </c>
      <c r="G57">
        <v>20</v>
      </c>
      <c r="H57">
        <f>SUM(B57:G57)</f>
        <v>82</v>
      </c>
      <c r="J57" s="3" t="s">
        <v>613</v>
      </c>
      <c r="K57">
        <f>readcounts!B189+1</f>
        <v>2</v>
      </c>
      <c r="L57">
        <f>readcounts!C189+1</f>
        <v>1</v>
      </c>
      <c r="M57">
        <f>readcounts!D189+1</f>
        <v>2</v>
      </c>
      <c r="N57">
        <f>readcounts!E189+1</f>
        <v>1</v>
      </c>
      <c r="O57">
        <f>readcounts!F189+1</f>
        <v>1</v>
      </c>
      <c r="P57">
        <f>readcounts!G189+1</f>
        <v>2</v>
      </c>
      <c r="Q57">
        <f>SUM(K57:P57)</f>
        <v>9</v>
      </c>
      <c r="S57" s="3" t="s">
        <v>628</v>
      </c>
      <c r="T57">
        <v>1</v>
      </c>
      <c r="U57">
        <v>0</v>
      </c>
      <c r="V57">
        <v>1</v>
      </c>
      <c r="W57">
        <v>0</v>
      </c>
      <c r="X57">
        <v>0</v>
      </c>
      <c r="Y57">
        <v>1</v>
      </c>
      <c r="Z57">
        <f t="shared" si="7"/>
        <v>2</v>
      </c>
      <c r="AA57">
        <f t="shared" si="8"/>
        <v>1</v>
      </c>
      <c r="AB57">
        <v>3</v>
      </c>
    </row>
    <row r="58" spans="1:28" x14ac:dyDescent="0.2">
      <c r="A58" s="3" t="s">
        <v>469</v>
      </c>
      <c r="B58">
        <v>49</v>
      </c>
      <c r="C58">
        <v>0</v>
      </c>
      <c r="D58">
        <v>1</v>
      </c>
      <c r="E58">
        <v>0</v>
      </c>
      <c r="F58">
        <v>0</v>
      </c>
      <c r="G58">
        <v>27</v>
      </c>
      <c r="H58">
        <f>SUM(B58:G58)</f>
        <v>77</v>
      </c>
      <c r="J58" s="3" t="s">
        <v>469</v>
      </c>
      <c r="K58">
        <f>readcounts!B138+1</f>
        <v>3</v>
      </c>
      <c r="L58">
        <f>readcounts!C138+1</f>
        <v>1</v>
      </c>
      <c r="M58">
        <f>readcounts!D138+1</f>
        <v>2</v>
      </c>
      <c r="N58">
        <f>readcounts!E138+1</f>
        <v>8</v>
      </c>
      <c r="O58">
        <f>readcounts!F138+1</f>
        <v>1</v>
      </c>
      <c r="P58">
        <f>readcounts!G138+1</f>
        <v>2</v>
      </c>
      <c r="Q58">
        <f>SUM(K58:P58)</f>
        <v>17</v>
      </c>
      <c r="S58" s="3" t="s">
        <v>563</v>
      </c>
      <c r="T58">
        <v>1</v>
      </c>
      <c r="U58">
        <v>0</v>
      </c>
      <c r="V58">
        <v>1</v>
      </c>
      <c r="W58">
        <v>0</v>
      </c>
      <c r="X58">
        <v>0</v>
      </c>
      <c r="Y58">
        <v>1</v>
      </c>
      <c r="Z58">
        <f t="shared" si="7"/>
        <v>2</v>
      </c>
      <c r="AA58">
        <f t="shared" si="8"/>
        <v>1</v>
      </c>
      <c r="AB58">
        <v>3</v>
      </c>
    </row>
    <row r="59" spans="1:28" x14ac:dyDescent="0.2">
      <c r="A59" s="3" t="s">
        <v>562</v>
      </c>
      <c r="B59">
        <v>1</v>
      </c>
      <c r="C59">
        <v>0</v>
      </c>
      <c r="D59">
        <v>2</v>
      </c>
      <c r="E59">
        <v>42</v>
      </c>
      <c r="F59">
        <v>0</v>
      </c>
      <c r="G59">
        <v>30</v>
      </c>
      <c r="H59">
        <f>SUM(B59:G59)</f>
        <v>75</v>
      </c>
      <c r="J59" s="3" t="s">
        <v>562</v>
      </c>
      <c r="K59">
        <f>readcounts!B70+1</f>
        <v>11</v>
      </c>
      <c r="L59">
        <f>readcounts!C70+1</f>
        <v>1</v>
      </c>
      <c r="M59">
        <f>readcounts!D70+1</f>
        <v>36</v>
      </c>
      <c r="N59">
        <f>readcounts!E70+1</f>
        <v>1</v>
      </c>
      <c r="O59">
        <f>readcounts!F70+1</f>
        <v>6</v>
      </c>
      <c r="P59">
        <f>readcounts!G70+1</f>
        <v>3</v>
      </c>
      <c r="Q59">
        <f>SUM(K59:P59)</f>
        <v>58</v>
      </c>
      <c r="S59" s="3" t="s">
        <v>526</v>
      </c>
      <c r="T59">
        <v>1</v>
      </c>
      <c r="U59">
        <v>0</v>
      </c>
      <c r="V59">
        <v>1</v>
      </c>
      <c r="W59">
        <v>0</v>
      </c>
      <c r="X59">
        <v>0</v>
      </c>
      <c r="Y59">
        <v>1</v>
      </c>
      <c r="Z59">
        <f t="shared" si="7"/>
        <v>2</v>
      </c>
      <c r="AA59">
        <f t="shared" si="8"/>
        <v>1</v>
      </c>
      <c r="AB59">
        <v>3</v>
      </c>
    </row>
    <row r="60" spans="1:28" x14ac:dyDescent="0.2">
      <c r="A60" s="3" t="s">
        <v>631</v>
      </c>
      <c r="B60">
        <v>8</v>
      </c>
      <c r="C60">
        <v>0</v>
      </c>
      <c r="D60">
        <v>0</v>
      </c>
      <c r="E60">
        <v>0</v>
      </c>
      <c r="F60">
        <v>15</v>
      </c>
      <c r="G60">
        <v>49</v>
      </c>
      <c r="H60">
        <f>SUM(B60:G60)</f>
        <v>72</v>
      </c>
      <c r="J60" s="3" t="s">
        <v>631</v>
      </c>
      <c r="K60">
        <f>readcounts!B98+1</f>
        <v>11</v>
      </c>
      <c r="L60">
        <f>readcounts!C98+1</f>
        <v>1</v>
      </c>
      <c r="M60">
        <f>readcounts!D98+1</f>
        <v>4</v>
      </c>
      <c r="N60">
        <f>readcounts!E98+1</f>
        <v>13</v>
      </c>
      <c r="O60">
        <f>readcounts!F98+1</f>
        <v>1</v>
      </c>
      <c r="P60">
        <f>readcounts!G98+1</f>
        <v>4</v>
      </c>
      <c r="Q60">
        <f>SUM(K60:P60)</f>
        <v>34</v>
      </c>
      <c r="S60" s="3" t="s">
        <v>381</v>
      </c>
      <c r="T60">
        <v>1</v>
      </c>
      <c r="U60">
        <v>0</v>
      </c>
      <c r="V60">
        <v>1</v>
      </c>
      <c r="W60">
        <v>0</v>
      </c>
      <c r="X60">
        <v>0</v>
      </c>
      <c r="Y60">
        <v>1</v>
      </c>
      <c r="Z60">
        <f t="shared" si="7"/>
        <v>2</v>
      </c>
      <c r="AA60">
        <f t="shared" si="8"/>
        <v>1</v>
      </c>
      <c r="AB60">
        <v>3</v>
      </c>
    </row>
    <row r="61" spans="1:28" x14ac:dyDescent="0.2">
      <c r="A61" s="3" t="s">
        <v>385</v>
      </c>
      <c r="B61">
        <v>37</v>
      </c>
      <c r="C61">
        <v>0</v>
      </c>
      <c r="D61">
        <v>1</v>
      </c>
      <c r="E61">
        <v>2</v>
      </c>
      <c r="F61">
        <v>0</v>
      </c>
      <c r="G61">
        <v>26</v>
      </c>
      <c r="H61">
        <f>SUM(B61:G61)</f>
        <v>66</v>
      </c>
      <c r="J61" s="3" t="s">
        <v>385</v>
      </c>
      <c r="K61">
        <f>readcounts!B107+1</f>
        <v>4</v>
      </c>
      <c r="L61">
        <f>readcounts!C107+1</f>
        <v>1</v>
      </c>
      <c r="M61">
        <f>readcounts!D107+1</f>
        <v>10</v>
      </c>
      <c r="N61">
        <f>readcounts!E107+1</f>
        <v>1</v>
      </c>
      <c r="O61">
        <f>readcounts!F107+1</f>
        <v>1</v>
      </c>
      <c r="P61">
        <f>readcounts!G107+1</f>
        <v>14</v>
      </c>
      <c r="Q61">
        <f>SUM(K61:P61)</f>
        <v>31</v>
      </c>
      <c r="S61" s="3" t="s">
        <v>697</v>
      </c>
      <c r="T61">
        <v>1</v>
      </c>
      <c r="U61">
        <v>0</v>
      </c>
      <c r="V61">
        <v>1</v>
      </c>
      <c r="W61">
        <v>1</v>
      </c>
      <c r="X61">
        <v>0</v>
      </c>
      <c r="Y61">
        <v>0</v>
      </c>
      <c r="Z61">
        <f t="shared" si="7"/>
        <v>2</v>
      </c>
      <c r="AA61">
        <f t="shared" si="8"/>
        <v>1</v>
      </c>
      <c r="AB61">
        <v>3</v>
      </c>
    </row>
    <row r="62" spans="1:28" x14ac:dyDescent="0.2">
      <c r="A62" s="3" t="s">
        <v>750</v>
      </c>
      <c r="B62">
        <v>22</v>
      </c>
      <c r="C62">
        <v>0</v>
      </c>
      <c r="D62">
        <v>0</v>
      </c>
      <c r="E62">
        <v>0</v>
      </c>
      <c r="F62">
        <v>33</v>
      </c>
      <c r="G62">
        <v>10</v>
      </c>
      <c r="H62">
        <f>SUM(B62:G62)</f>
        <v>65</v>
      </c>
      <c r="J62" s="3" t="s">
        <v>750</v>
      </c>
      <c r="K62">
        <f>readcounts!B154+1</f>
        <v>8</v>
      </c>
      <c r="L62">
        <f>readcounts!C154+1</f>
        <v>1</v>
      </c>
      <c r="M62">
        <f>readcounts!D154+1</f>
        <v>2</v>
      </c>
      <c r="N62">
        <f>readcounts!E154+1</f>
        <v>1</v>
      </c>
      <c r="O62">
        <f>readcounts!F154+1</f>
        <v>1</v>
      </c>
      <c r="P62">
        <f>readcounts!G154+1</f>
        <v>1</v>
      </c>
      <c r="Q62">
        <f>SUM(K62:P62)</f>
        <v>14</v>
      </c>
      <c r="S62" s="3" t="s">
        <v>504</v>
      </c>
      <c r="T62">
        <v>1</v>
      </c>
      <c r="U62">
        <v>1</v>
      </c>
      <c r="V62">
        <v>0</v>
      </c>
      <c r="W62">
        <v>0</v>
      </c>
      <c r="X62">
        <v>0</v>
      </c>
      <c r="Y62">
        <v>1</v>
      </c>
      <c r="Z62">
        <f t="shared" si="7"/>
        <v>2</v>
      </c>
      <c r="AA62">
        <f t="shared" si="8"/>
        <v>1</v>
      </c>
      <c r="AB62">
        <v>3</v>
      </c>
    </row>
    <row r="63" spans="1:28" x14ac:dyDescent="0.2">
      <c r="A63" s="3" t="s">
        <v>341</v>
      </c>
      <c r="B63">
        <v>5</v>
      </c>
      <c r="C63">
        <v>0</v>
      </c>
      <c r="D63">
        <v>0</v>
      </c>
      <c r="E63">
        <v>0</v>
      </c>
      <c r="F63">
        <v>57</v>
      </c>
      <c r="G63">
        <v>2</v>
      </c>
      <c r="H63">
        <f>SUM(B63:G63)</f>
        <v>64</v>
      </c>
      <c r="J63" s="3" t="s">
        <v>341</v>
      </c>
      <c r="K63">
        <f>readcounts!B93+1</f>
        <v>4</v>
      </c>
      <c r="L63">
        <f>readcounts!C93+1</f>
        <v>1</v>
      </c>
      <c r="M63">
        <f>readcounts!D93+1</f>
        <v>26</v>
      </c>
      <c r="N63">
        <f>readcounts!E93+1</f>
        <v>1</v>
      </c>
      <c r="O63">
        <f>readcounts!F93+1</f>
        <v>3</v>
      </c>
      <c r="P63">
        <f>readcounts!G93+1</f>
        <v>1</v>
      </c>
      <c r="Q63">
        <f>SUM(K63:P63)</f>
        <v>36</v>
      </c>
      <c r="S63" s="3" t="s">
        <v>612</v>
      </c>
      <c r="T63">
        <v>1</v>
      </c>
      <c r="U63">
        <v>0</v>
      </c>
      <c r="V63">
        <v>1</v>
      </c>
      <c r="W63">
        <v>1</v>
      </c>
      <c r="X63">
        <v>0</v>
      </c>
      <c r="Y63">
        <v>0</v>
      </c>
      <c r="Z63">
        <f t="shared" si="7"/>
        <v>2</v>
      </c>
      <c r="AA63">
        <f t="shared" si="8"/>
        <v>1</v>
      </c>
      <c r="AB63">
        <v>3</v>
      </c>
    </row>
    <row r="64" spans="1:28" x14ac:dyDescent="0.2">
      <c r="A64" s="3" t="s">
        <v>647</v>
      </c>
      <c r="B64">
        <v>18</v>
      </c>
      <c r="C64">
        <v>0</v>
      </c>
      <c r="D64">
        <v>22</v>
      </c>
      <c r="E64">
        <v>3</v>
      </c>
      <c r="F64">
        <v>0</v>
      </c>
      <c r="G64">
        <v>19</v>
      </c>
      <c r="H64">
        <f>SUM(B64:G64)</f>
        <v>62</v>
      </c>
      <c r="J64" s="3" t="s">
        <v>647</v>
      </c>
      <c r="K64">
        <f>readcounts!B181+1</f>
        <v>2</v>
      </c>
      <c r="L64">
        <f>readcounts!C181+1</f>
        <v>1</v>
      </c>
      <c r="M64">
        <f>readcounts!D181+1</f>
        <v>2</v>
      </c>
      <c r="N64">
        <f>readcounts!E181+1</f>
        <v>1</v>
      </c>
      <c r="O64">
        <f>readcounts!F181+1</f>
        <v>1</v>
      </c>
      <c r="P64">
        <f>readcounts!G181+1</f>
        <v>3</v>
      </c>
      <c r="Q64">
        <f>SUM(K64:P64)</f>
        <v>10</v>
      </c>
      <c r="S64" s="3" t="s">
        <v>739</v>
      </c>
      <c r="T64">
        <v>0</v>
      </c>
      <c r="U64">
        <v>1</v>
      </c>
      <c r="V64">
        <v>1</v>
      </c>
      <c r="W64">
        <v>0</v>
      </c>
      <c r="X64">
        <v>0</v>
      </c>
      <c r="Y64">
        <v>1</v>
      </c>
      <c r="Z64">
        <f t="shared" si="7"/>
        <v>2</v>
      </c>
      <c r="AA64">
        <f t="shared" si="8"/>
        <v>1</v>
      </c>
      <c r="AB64">
        <v>3</v>
      </c>
    </row>
    <row r="65" spans="1:28" x14ac:dyDescent="0.2">
      <c r="A65" s="3" t="s">
        <v>379</v>
      </c>
      <c r="B65">
        <v>9</v>
      </c>
      <c r="C65">
        <v>21</v>
      </c>
      <c r="D65">
        <v>1</v>
      </c>
      <c r="E65">
        <v>0</v>
      </c>
      <c r="F65">
        <v>0</v>
      </c>
      <c r="G65">
        <v>28</v>
      </c>
      <c r="H65">
        <f>SUM(B65:G65)</f>
        <v>59</v>
      </c>
      <c r="J65" s="3" t="s">
        <v>379</v>
      </c>
      <c r="K65">
        <f>readcounts!B129+1</f>
        <v>2</v>
      </c>
      <c r="L65">
        <f>readcounts!C129+1</f>
        <v>1</v>
      </c>
      <c r="M65">
        <f>readcounts!D129+1</f>
        <v>4</v>
      </c>
      <c r="N65">
        <f>readcounts!E129+1</f>
        <v>6</v>
      </c>
      <c r="O65">
        <f>readcounts!F129+1</f>
        <v>1</v>
      </c>
      <c r="P65">
        <f>readcounts!G129+1</f>
        <v>5</v>
      </c>
      <c r="Q65">
        <f>SUM(K65:P65)</f>
        <v>19</v>
      </c>
      <c r="S65" s="3" t="s">
        <v>452</v>
      </c>
      <c r="T65">
        <v>1</v>
      </c>
      <c r="U65">
        <v>0</v>
      </c>
      <c r="V65">
        <v>1</v>
      </c>
      <c r="W65">
        <v>0</v>
      </c>
      <c r="X65">
        <v>0</v>
      </c>
      <c r="Y65">
        <v>1</v>
      </c>
      <c r="Z65">
        <f t="shared" si="7"/>
        <v>2</v>
      </c>
      <c r="AA65">
        <f t="shared" si="8"/>
        <v>1</v>
      </c>
      <c r="AB65">
        <v>3</v>
      </c>
    </row>
    <row r="66" spans="1:28" x14ac:dyDescent="0.2">
      <c r="A66" s="3" t="s">
        <v>430</v>
      </c>
      <c r="B66">
        <v>0</v>
      </c>
      <c r="C66">
        <v>2</v>
      </c>
      <c r="D66">
        <v>14</v>
      </c>
      <c r="E66">
        <v>0</v>
      </c>
      <c r="F66">
        <v>0</v>
      </c>
      <c r="G66">
        <v>43</v>
      </c>
      <c r="H66">
        <f>SUM(B66:G66)</f>
        <v>59</v>
      </c>
      <c r="J66" s="3" t="s">
        <v>430</v>
      </c>
      <c r="K66">
        <f>readcounts!B178+1</f>
        <v>2</v>
      </c>
      <c r="L66">
        <f>readcounts!C178+1</f>
        <v>1</v>
      </c>
      <c r="M66">
        <f>readcounts!D178+1</f>
        <v>2</v>
      </c>
      <c r="N66">
        <f>readcounts!E178+1</f>
        <v>1</v>
      </c>
      <c r="O66">
        <f>readcounts!F178+1</f>
        <v>1</v>
      </c>
      <c r="P66">
        <f>readcounts!G178+1</f>
        <v>4</v>
      </c>
      <c r="Q66">
        <f>SUM(K66:P66)</f>
        <v>11</v>
      </c>
      <c r="S66" s="3" t="s">
        <v>340</v>
      </c>
      <c r="T66">
        <v>1</v>
      </c>
      <c r="U66">
        <v>0</v>
      </c>
      <c r="V66">
        <v>1</v>
      </c>
      <c r="W66">
        <v>0</v>
      </c>
      <c r="X66">
        <v>0</v>
      </c>
      <c r="Y66">
        <v>1</v>
      </c>
      <c r="Z66">
        <f t="shared" ref="Z66:Z97" si="9">SUM(T66:V66)</f>
        <v>2</v>
      </c>
      <c r="AA66">
        <f t="shared" ref="AA66:AA97" si="10">SUM(W66:Y66)</f>
        <v>1</v>
      </c>
      <c r="AB66">
        <v>3</v>
      </c>
    </row>
    <row r="67" spans="1:28" x14ac:dyDescent="0.2">
      <c r="A67" s="3" t="s">
        <v>397</v>
      </c>
      <c r="B67">
        <v>2</v>
      </c>
      <c r="C67">
        <v>0</v>
      </c>
      <c r="D67">
        <v>8</v>
      </c>
      <c r="E67">
        <v>0</v>
      </c>
      <c r="F67">
        <v>0</v>
      </c>
      <c r="G67">
        <v>46</v>
      </c>
      <c r="H67">
        <f>SUM(B67:G67)</f>
        <v>56</v>
      </c>
      <c r="J67" s="3" t="s">
        <v>397</v>
      </c>
      <c r="K67">
        <f>readcounts!B166+1</f>
        <v>1</v>
      </c>
      <c r="L67">
        <f>readcounts!C166+1</f>
        <v>1</v>
      </c>
      <c r="M67">
        <f>readcounts!D166+1</f>
        <v>1</v>
      </c>
      <c r="N67">
        <f>readcounts!E166+1</f>
        <v>4</v>
      </c>
      <c r="O67">
        <f>readcounts!F166+1</f>
        <v>3</v>
      </c>
      <c r="P67">
        <f>readcounts!G166+1</f>
        <v>2</v>
      </c>
      <c r="Q67">
        <f>SUM(K67:P67)</f>
        <v>12</v>
      </c>
      <c r="S67" s="3" t="s">
        <v>479</v>
      </c>
      <c r="T67">
        <v>1</v>
      </c>
      <c r="U67">
        <v>0</v>
      </c>
      <c r="V67">
        <v>1</v>
      </c>
      <c r="W67">
        <v>0</v>
      </c>
      <c r="X67">
        <v>0</v>
      </c>
      <c r="Y67">
        <v>1</v>
      </c>
      <c r="Z67">
        <f t="shared" si="9"/>
        <v>2</v>
      </c>
      <c r="AA67">
        <f t="shared" si="10"/>
        <v>1</v>
      </c>
      <c r="AB67">
        <v>3</v>
      </c>
    </row>
    <row r="68" spans="1:28" x14ac:dyDescent="0.2">
      <c r="A68" s="3" t="s">
        <v>347</v>
      </c>
      <c r="B68">
        <v>33</v>
      </c>
      <c r="C68">
        <v>0</v>
      </c>
      <c r="D68">
        <v>0</v>
      </c>
      <c r="E68">
        <v>0</v>
      </c>
      <c r="F68">
        <v>14</v>
      </c>
      <c r="G68">
        <v>8</v>
      </c>
      <c r="H68">
        <f>SUM(B68:G68)</f>
        <v>55</v>
      </c>
      <c r="J68" s="3" t="s">
        <v>347</v>
      </c>
      <c r="K68">
        <f>readcounts!B57+1</f>
        <v>7</v>
      </c>
      <c r="L68">
        <f>readcounts!C57+1</f>
        <v>1</v>
      </c>
      <c r="M68">
        <f>readcounts!D57+1</f>
        <v>57</v>
      </c>
      <c r="N68">
        <f>readcounts!E57+1</f>
        <v>1</v>
      </c>
      <c r="O68">
        <f>readcounts!F57+1</f>
        <v>1</v>
      </c>
      <c r="P68">
        <f>readcounts!G57+1</f>
        <v>21</v>
      </c>
      <c r="Q68">
        <f>SUM(K68:P68)</f>
        <v>88</v>
      </c>
      <c r="S68" s="3" t="s">
        <v>422</v>
      </c>
      <c r="T68">
        <v>1</v>
      </c>
      <c r="U68">
        <v>0</v>
      </c>
      <c r="V68">
        <v>1</v>
      </c>
      <c r="W68">
        <v>0</v>
      </c>
      <c r="X68">
        <v>0</v>
      </c>
      <c r="Y68">
        <v>1</v>
      </c>
      <c r="Z68">
        <f t="shared" si="9"/>
        <v>2</v>
      </c>
      <c r="AA68">
        <f t="shared" si="10"/>
        <v>1</v>
      </c>
      <c r="AB68">
        <v>3</v>
      </c>
    </row>
    <row r="69" spans="1:28" x14ac:dyDescent="0.2">
      <c r="A69" s="3" t="s">
        <v>511</v>
      </c>
      <c r="B69">
        <v>47</v>
      </c>
      <c r="C69">
        <v>0</v>
      </c>
      <c r="D69">
        <v>4</v>
      </c>
      <c r="E69">
        <v>1</v>
      </c>
      <c r="F69">
        <v>1</v>
      </c>
      <c r="G69">
        <v>1</v>
      </c>
      <c r="H69">
        <f>SUM(B69:G69)</f>
        <v>54</v>
      </c>
      <c r="J69" s="3" t="s">
        <v>511</v>
      </c>
      <c r="K69">
        <f>readcounts!B2+1</f>
        <v>80</v>
      </c>
      <c r="L69">
        <f>readcounts!C2+1</f>
        <v>7</v>
      </c>
      <c r="M69">
        <f>readcounts!D2+1</f>
        <v>9</v>
      </c>
      <c r="N69">
        <f>readcounts!E2+1</f>
        <v>4480</v>
      </c>
      <c r="O69">
        <f>readcounts!F2+1</f>
        <v>1</v>
      </c>
      <c r="P69">
        <f>readcounts!G2+1</f>
        <v>478</v>
      </c>
      <c r="Q69">
        <f>SUM(K69:P69)</f>
        <v>5055</v>
      </c>
      <c r="S69" s="3" t="s">
        <v>594</v>
      </c>
      <c r="T69">
        <v>1</v>
      </c>
      <c r="U69">
        <v>0</v>
      </c>
      <c r="V69">
        <v>1</v>
      </c>
      <c r="W69">
        <v>0</v>
      </c>
      <c r="X69">
        <v>1</v>
      </c>
      <c r="Y69">
        <v>0</v>
      </c>
      <c r="Z69">
        <f t="shared" si="9"/>
        <v>2</v>
      </c>
      <c r="AA69">
        <f t="shared" si="10"/>
        <v>1</v>
      </c>
      <c r="AB69">
        <v>3</v>
      </c>
    </row>
    <row r="70" spans="1:28" x14ac:dyDescent="0.2">
      <c r="A70" s="3" t="s">
        <v>533</v>
      </c>
      <c r="B70">
        <v>10</v>
      </c>
      <c r="C70">
        <v>0</v>
      </c>
      <c r="D70">
        <v>35</v>
      </c>
      <c r="E70">
        <v>0</v>
      </c>
      <c r="F70">
        <v>5</v>
      </c>
      <c r="G70">
        <v>2</v>
      </c>
      <c r="H70">
        <f>SUM(B70:G70)</f>
        <v>52</v>
      </c>
      <c r="J70" s="3" t="s">
        <v>533</v>
      </c>
      <c r="K70">
        <f>readcounts!B177+1</f>
        <v>2</v>
      </c>
      <c r="L70">
        <f>readcounts!C177+1</f>
        <v>1</v>
      </c>
      <c r="M70">
        <f>readcounts!D177+1</f>
        <v>3</v>
      </c>
      <c r="N70">
        <f>readcounts!E177+1</f>
        <v>1</v>
      </c>
      <c r="O70">
        <f>readcounts!F177+1</f>
        <v>1</v>
      </c>
      <c r="P70">
        <f>readcounts!G177+1</f>
        <v>3</v>
      </c>
      <c r="Q70">
        <f>SUM(K70:P70)</f>
        <v>11</v>
      </c>
      <c r="S70" s="3" t="s">
        <v>729</v>
      </c>
      <c r="T70">
        <v>1</v>
      </c>
      <c r="U70">
        <v>0</v>
      </c>
      <c r="V70">
        <v>1</v>
      </c>
      <c r="W70">
        <v>0</v>
      </c>
      <c r="X70">
        <v>0</v>
      </c>
      <c r="Y70">
        <v>1</v>
      </c>
      <c r="Z70">
        <f t="shared" si="9"/>
        <v>2</v>
      </c>
      <c r="AA70">
        <f t="shared" si="10"/>
        <v>1</v>
      </c>
      <c r="AB70">
        <v>3</v>
      </c>
    </row>
    <row r="71" spans="1:28" x14ac:dyDescent="0.2">
      <c r="A71" s="3" t="s">
        <v>424</v>
      </c>
      <c r="B71">
        <v>17</v>
      </c>
      <c r="C71">
        <v>25</v>
      </c>
      <c r="D71">
        <v>0</v>
      </c>
      <c r="E71">
        <v>1</v>
      </c>
      <c r="F71">
        <v>0</v>
      </c>
      <c r="G71">
        <v>4</v>
      </c>
      <c r="H71">
        <f>SUM(B71:G71)</f>
        <v>47</v>
      </c>
      <c r="J71" s="3" t="s">
        <v>424</v>
      </c>
      <c r="K71">
        <f>readcounts!B104+1</f>
        <v>1</v>
      </c>
      <c r="L71">
        <f>readcounts!C104+1</f>
        <v>1</v>
      </c>
      <c r="M71">
        <f>readcounts!D104+1</f>
        <v>1</v>
      </c>
      <c r="N71">
        <f>readcounts!E104+1</f>
        <v>22</v>
      </c>
      <c r="O71">
        <f>readcounts!F104+1</f>
        <v>1</v>
      </c>
      <c r="P71">
        <f>readcounts!G104+1</f>
        <v>5</v>
      </c>
      <c r="Q71">
        <f>SUM(K71:P71)</f>
        <v>31</v>
      </c>
      <c r="S71" s="3" t="s">
        <v>334</v>
      </c>
      <c r="T71">
        <v>1</v>
      </c>
      <c r="U71">
        <v>0</v>
      </c>
      <c r="V71">
        <v>1</v>
      </c>
      <c r="W71">
        <v>0</v>
      </c>
      <c r="X71">
        <v>0</v>
      </c>
      <c r="Y71">
        <v>1</v>
      </c>
      <c r="Z71">
        <f t="shared" si="9"/>
        <v>2</v>
      </c>
      <c r="AA71">
        <f t="shared" si="10"/>
        <v>1</v>
      </c>
      <c r="AB71">
        <v>3</v>
      </c>
    </row>
    <row r="72" spans="1:28" x14ac:dyDescent="0.2">
      <c r="A72" s="3" t="s">
        <v>609</v>
      </c>
      <c r="B72">
        <v>12</v>
      </c>
      <c r="C72">
        <v>0</v>
      </c>
      <c r="D72">
        <v>4</v>
      </c>
      <c r="E72">
        <v>0</v>
      </c>
      <c r="F72">
        <v>0</v>
      </c>
      <c r="G72">
        <v>28</v>
      </c>
      <c r="H72">
        <f>SUM(B72:G72)</f>
        <v>44</v>
      </c>
      <c r="J72" s="3" t="s">
        <v>609</v>
      </c>
      <c r="K72">
        <f>readcounts!B87+1</f>
        <v>2</v>
      </c>
      <c r="L72">
        <f>readcounts!C87+1</f>
        <v>1</v>
      </c>
      <c r="M72">
        <f>readcounts!D87+1</f>
        <v>2</v>
      </c>
      <c r="N72">
        <f>readcounts!E87+1</f>
        <v>1</v>
      </c>
      <c r="O72">
        <f>readcounts!F87+1</f>
        <v>32</v>
      </c>
      <c r="P72">
        <f>readcounts!G87+1</f>
        <v>1</v>
      </c>
      <c r="Q72">
        <f>SUM(K72:P72)</f>
        <v>39</v>
      </c>
      <c r="S72" s="3" t="s">
        <v>521</v>
      </c>
      <c r="T72">
        <v>1</v>
      </c>
      <c r="U72">
        <v>0</v>
      </c>
      <c r="V72">
        <v>1</v>
      </c>
      <c r="W72">
        <v>0</v>
      </c>
      <c r="X72">
        <v>0</v>
      </c>
      <c r="Y72">
        <v>1</v>
      </c>
      <c r="Z72">
        <f t="shared" si="9"/>
        <v>2</v>
      </c>
      <c r="AA72">
        <f t="shared" si="10"/>
        <v>1</v>
      </c>
      <c r="AB72">
        <v>3</v>
      </c>
    </row>
    <row r="73" spans="1:28" x14ac:dyDescent="0.2">
      <c r="A73" s="3" t="s">
        <v>399</v>
      </c>
      <c r="B73">
        <v>3</v>
      </c>
      <c r="C73">
        <v>0</v>
      </c>
      <c r="D73">
        <v>21</v>
      </c>
      <c r="E73">
        <v>0</v>
      </c>
      <c r="F73">
        <v>0</v>
      </c>
      <c r="G73">
        <v>20</v>
      </c>
      <c r="H73">
        <f>SUM(B73:G73)</f>
        <v>44</v>
      </c>
      <c r="J73" s="3" t="s">
        <v>399</v>
      </c>
      <c r="K73">
        <f>readcounts!B168+1</f>
        <v>2</v>
      </c>
      <c r="L73">
        <f>readcounts!C168+1</f>
        <v>1</v>
      </c>
      <c r="M73">
        <f>readcounts!D168+1</f>
        <v>2</v>
      </c>
      <c r="N73">
        <f>readcounts!E168+1</f>
        <v>1</v>
      </c>
      <c r="O73">
        <f>readcounts!F168+1</f>
        <v>1</v>
      </c>
      <c r="P73">
        <f>readcounts!G168+1</f>
        <v>5</v>
      </c>
      <c r="Q73">
        <f>SUM(K73:P73)</f>
        <v>12</v>
      </c>
      <c r="S73" s="3" t="s">
        <v>657</v>
      </c>
      <c r="T73">
        <v>1</v>
      </c>
      <c r="U73">
        <v>0</v>
      </c>
      <c r="V73">
        <v>1</v>
      </c>
      <c r="W73">
        <v>1</v>
      </c>
      <c r="X73">
        <v>0</v>
      </c>
      <c r="Y73">
        <v>0</v>
      </c>
      <c r="Z73">
        <f t="shared" si="9"/>
        <v>2</v>
      </c>
      <c r="AA73">
        <f t="shared" si="10"/>
        <v>1</v>
      </c>
      <c r="AB73">
        <v>3</v>
      </c>
    </row>
    <row r="74" spans="1:28" x14ac:dyDescent="0.2">
      <c r="A74" s="3" t="s">
        <v>498</v>
      </c>
      <c r="B74">
        <v>18</v>
      </c>
      <c r="C74">
        <v>0</v>
      </c>
      <c r="D74">
        <v>23</v>
      </c>
      <c r="E74">
        <v>0</v>
      </c>
      <c r="F74">
        <v>0</v>
      </c>
      <c r="G74">
        <v>2</v>
      </c>
      <c r="H74">
        <f>SUM(B74:G74)</f>
        <v>43</v>
      </c>
      <c r="J74" s="3" t="s">
        <v>498</v>
      </c>
      <c r="K74">
        <f>readcounts!B151+1</f>
        <v>1</v>
      </c>
      <c r="L74">
        <f>readcounts!C151+1</f>
        <v>9</v>
      </c>
      <c r="M74">
        <f>readcounts!D151+1</f>
        <v>2</v>
      </c>
      <c r="N74">
        <f>readcounts!E151+1</f>
        <v>1</v>
      </c>
      <c r="O74">
        <f>readcounts!F151+1</f>
        <v>1</v>
      </c>
      <c r="P74">
        <f>readcounts!G151+1</f>
        <v>1</v>
      </c>
      <c r="Q74">
        <f>SUM(K74:P74)</f>
        <v>15</v>
      </c>
      <c r="S74" s="3" t="s">
        <v>581</v>
      </c>
      <c r="T74">
        <v>1</v>
      </c>
      <c r="U74">
        <v>0</v>
      </c>
      <c r="V74">
        <v>1</v>
      </c>
      <c r="W74">
        <v>0</v>
      </c>
      <c r="X74">
        <v>0</v>
      </c>
      <c r="Y74">
        <v>1</v>
      </c>
      <c r="Z74">
        <f t="shared" si="9"/>
        <v>2</v>
      </c>
      <c r="AA74">
        <f t="shared" si="10"/>
        <v>1</v>
      </c>
      <c r="AB74">
        <v>3</v>
      </c>
    </row>
    <row r="75" spans="1:28" x14ac:dyDescent="0.2">
      <c r="A75" s="3" t="s">
        <v>452</v>
      </c>
      <c r="B75">
        <v>29</v>
      </c>
      <c r="C75">
        <v>0</v>
      </c>
      <c r="D75">
        <v>4</v>
      </c>
      <c r="E75">
        <v>0</v>
      </c>
      <c r="F75">
        <v>0</v>
      </c>
      <c r="G75">
        <v>9</v>
      </c>
      <c r="H75">
        <f>SUM(B75:G75)</f>
        <v>42</v>
      </c>
      <c r="J75" s="3" t="s">
        <v>452</v>
      </c>
      <c r="K75">
        <f>readcounts!B61+1</f>
        <v>38</v>
      </c>
      <c r="L75">
        <f>readcounts!C61+1</f>
        <v>1</v>
      </c>
      <c r="M75">
        <f>readcounts!D61+1</f>
        <v>2</v>
      </c>
      <c r="N75">
        <f>readcounts!E61+1</f>
        <v>3</v>
      </c>
      <c r="O75">
        <f>readcounts!F61+1</f>
        <v>1</v>
      </c>
      <c r="P75">
        <f>readcounts!G61+1</f>
        <v>27</v>
      </c>
      <c r="Q75">
        <f>SUM(K75:P75)</f>
        <v>72</v>
      </c>
      <c r="S75" s="3" t="s">
        <v>609</v>
      </c>
      <c r="T75">
        <v>1</v>
      </c>
      <c r="U75">
        <v>0</v>
      </c>
      <c r="V75">
        <v>1</v>
      </c>
      <c r="W75">
        <v>0</v>
      </c>
      <c r="X75">
        <v>0</v>
      </c>
      <c r="Y75">
        <v>1</v>
      </c>
      <c r="Z75">
        <f t="shared" si="9"/>
        <v>2</v>
      </c>
      <c r="AA75">
        <f t="shared" si="10"/>
        <v>1</v>
      </c>
      <c r="AB75">
        <v>3</v>
      </c>
    </row>
    <row r="76" spans="1:28" x14ac:dyDescent="0.2">
      <c r="A76" s="3" t="s">
        <v>412</v>
      </c>
      <c r="B76">
        <v>4</v>
      </c>
      <c r="C76">
        <v>0</v>
      </c>
      <c r="D76">
        <v>3</v>
      </c>
      <c r="E76">
        <v>5</v>
      </c>
      <c r="F76">
        <v>26</v>
      </c>
      <c r="G76">
        <v>4</v>
      </c>
      <c r="H76">
        <f>SUM(B76:G76)</f>
        <v>42</v>
      </c>
      <c r="J76" s="3" t="s">
        <v>412</v>
      </c>
      <c r="K76">
        <f>readcounts!B173+1</f>
        <v>2</v>
      </c>
      <c r="L76">
        <f>readcounts!C173+1</f>
        <v>1</v>
      </c>
      <c r="M76">
        <f>readcounts!D173+1</f>
        <v>3</v>
      </c>
      <c r="N76">
        <f>readcounts!E173+1</f>
        <v>2</v>
      </c>
      <c r="O76">
        <f>readcounts!F173+1</f>
        <v>1</v>
      </c>
      <c r="P76">
        <f>readcounts!G173+1</f>
        <v>2</v>
      </c>
      <c r="Q76">
        <f>SUM(K76:P76)</f>
        <v>11</v>
      </c>
      <c r="S76" s="3" t="s">
        <v>537</v>
      </c>
      <c r="T76">
        <v>1</v>
      </c>
      <c r="U76">
        <v>0</v>
      </c>
      <c r="V76">
        <v>1</v>
      </c>
      <c r="W76">
        <v>1</v>
      </c>
      <c r="X76">
        <v>0</v>
      </c>
      <c r="Y76">
        <v>0</v>
      </c>
      <c r="Z76">
        <f t="shared" si="9"/>
        <v>2</v>
      </c>
      <c r="AA76">
        <f t="shared" si="10"/>
        <v>1</v>
      </c>
      <c r="AB76">
        <v>3</v>
      </c>
    </row>
    <row r="77" spans="1:28" x14ac:dyDescent="0.2">
      <c r="A77" s="3" t="s">
        <v>544</v>
      </c>
      <c r="B77">
        <v>14</v>
      </c>
      <c r="C77">
        <v>1</v>
      </c>
      <c r="D77">
        <v>25</v>
      </c>
      <c r="E77">
        <v>0</v>
      </c>
      <c r="F77">
        <v>0</v>
      </c>
      <c r="G77">
        <v>0</v>
      </c>
      <c r="H77">
        <f>SUM(B77:G77)</f>
        <v>40</v>
      </c>
      <c r="J77" s="3" t="s">
        <v>544</v>
      </c>
      <c r="K77">
        <f>readcounts!B14+1</f>
        <v>14</v>
      </c>
      <c r="L77">
        <f>readcounts!C14+1</f>
        <v>1</v>
      </c>
      <c r="M77">
        <f>readcounts!D14+1</f>
        <v>1</v>
      </c>
      <c r="N77">
        <f>readcounts!E14+1</f>
        <v>606</v>
      </c>
      <c r="O77">
        <f>readcounts!F14+1</f>
        <v>1</v>
      </c>
      <c r="P77">
        <f>readcounts!G14+1</f>
        <v>12</v>
      </c>
      <c r="Q77">
        <f>SUM(K77:P77)</f>
        <v>635</v>
      </c>
      <c r="S77" s="3" t="s">
        <v>553</v>
      </c>
      <c r="T77">
        <v>1</v>
      </c>
      <c r="U77">
        <v>0</v>
      </c>
      <c r="V77">
        <v>1</v>
      </c>
      <c r="W77">
        <v>0</v>
      </c>
      <c r="X77">
        <v>0</v>
      </c>
      <c r="Y77">
        <v>1</v>
      </c>
      <c r="Z77">
        <f t="shared" si="9"/>
        <v>2</v>
      </c>
      <c r="AA77">
        <f t="shared" si="10"/>
        <v>1</v>
      </c>
      <c r="AB77">
        <v>3</v>
      </c>
    </row>
    <row r="78" spans="1:28" x14ac:dyDescent="0.2">
      <c r="A78" s="3" t="s">
        <v>584</v>
      </c>
      <c r="B78">
        <v>0</v>
      </c>
      <c r="C78">
        <v>0</v>
      </c>
      <c r="D78">
        <v>0</v>
      </c>
      <c r="E78">
        <v>0</v>
      </c>
      <c r="F78">
        <v>35</v>
      </c>
      <c r="G78">
        <v>4</v>
      </c>
      <c r="H78">
        <f>SUM(B78:G78)</f>
        <v>39</v>
      </c>
      <c r="J78" s="3" t="s">
        <v>584</v>
      </c>
      <c r="K78">
        <f>readcounts!B192+1</f>
        <v>2</v>
      </c>
      <c r="L78">
        <f>readcounts!C192+1</f>
        <v>1</v>
      </c>
      <c r="M78">
        <f>readcounts!D192+1</f>
        <v>2</v>
      </c>
      <c r="N78">
        <f>readcounts!E192+1</f>
        <v>1</v>
      </c>
      <c r="O78">
        <f>readcounts!F192+1</f>
        <v>1</v>
      </c>
      <c r="P78">
        <f>readcounts!G192+1</f>
        <v>1</v>
      </c>
      <c r="Q78">
        <f>SUM(K78:P78)</f>
        <v>8</v>
      </c>
      <c r="S78" s="3" t="s">
        <v>493</v>
      </c>
      <c r="T78">
        <v>1</v>
      </c>
      <c r="U78">
        <v>0</v>
      </c>
      <c r="V78">
        <v>1</v>
      </c>
      <c r="W78">
        <v>1</v>
      </c>
      <c r="X78">
        <v>0</v>
      </c>
      <c r="Y78">
        <v>0</v>
      </c>
      <c r="Z78">
        <f t="shared" si="9"/>
        <v>2</v>
      </c>
      <c r="AA78">
        <f t="shared" si="10"/>
        <v>1</v>
      </c>
      <c r="AB78">
        <v>3</v>
      </c>
    </row>
    <row r="79" spans="1:28" x14ac:dyDescent="0.2">
      <c r="A79" s="3" t="s">
        <v>523</v>
      </c>
      <c r="B79">
        <v>24</v>
      </c>
      <c r="C79">
        <v>0</v>
      </c>
      <c r="D79">
        <v>0</v>
      </c>
      <c r="E79">
        <v>0</v>
      </c>
      <c r="F79">
        <v>12</v>
      </c>
      <c r="G79">
        <v>1</v>
      </c>
      <c r="H79">
        <f>SUM(B79:G79)</f>
        <v>37</v>
      </c>
      <c r="J79" s="3" t="s">
        <v>523</v>
      </c>
      <c r="K79">
        <f>readcounts!B68+1</f>
        <v>34</v>
      </c>
      <c r="L79">
        <f>readcounts!C68+1</f>
        <v>1</v>
      </c>
      <c r="M79">
        <f>readcounts!D68+1</f>
        <v>1</v>
      </c>
      <c r="N79">
        <f>readcounts!E68+1</f>
        <v>1</v>
      </c>
      <c r="O79">
        <f>readcounts!F68+1</f>
        <v>15</v>
      </c>
      <c r="P79">
        <f>readcounts!G68+1</f>
        <v>9</v>
      </c>
      <c r="Q79">
        <f>SUM(K79:P79)</f>
        <v>61</v>
      </c>
      <c r="S79" s="3" t="s">
        <v>414</v>
      </c>
      <c r="T79">
        <v>1</v>
      </c>
      <c r="U79">
        <v>0</v>
      </c>
      <c r="V79">
        <v>1</v>
      </c>
      <c r="W79">
        <v>0</v>
      </c>
      <c r="X79">
        <v>0</v>
      </c>
      <c r="Y79">
        <v>1</v>
      </c>
      <c r="Z79">
        <f t="shared" si="9"/>
        <v>2</v>
      </c>
      <c r="AA79">
        <f t="shared" si="10"/>
        <v>1</v>
      </c>
      <c r="AB79">
        <v>3</v>
      </c>
    </row>
    <row r="80" spans="1:28" x14ac:dyDescent="0.2">
      <c r="A80" s="3" t="s">
        <v>435</v>
      </c>
      <c r="B80">
        <v>2</v>
      </c>
      <c r="C80">
        <v>0</v>
      </c>
      <c r="D80">
        <v>0</v>
      </c>
      <c r="E80">
        <v>32</v>
      </c>
      <c r="F80">
        <v>0</v>
      </c>
      <c r="G80">
        <v>2</v>
      </c>
      <c r="H80">
        <f>SUM(B80:G80)</f>
        <v>36</v>
      </c>
      <c r="J80" s="3" t="s">
        <v>435</v>
      </c>
      <c r="K80">
        <f>readcounts!B6+1</f>
        <v>213</v>
      </c>
      <c r="L80">
        <f>readcounts!C6+1</f>
        <v>55</v>
      </c>
      <c r="M80">
        <f>readcounts!D6+1</f>
        <v>140</v>
      </c>
      <c r="N80">
        <f>readcounts!E6+1</f>
        <v>742</v>
      </c>
      <c r="O80">
        <f>readcounts!F6+1</f>
        <v>9</v>
      </c>
      <c r="P80">
        <f>readcounts!G6+1</f>
        <v>748</v>
      </c>
      <c r="Q80">
        <f>SUM(K80:P80)</f>
        <v>1907</v>
      </c>
      <c r="S80" s="3" t="s">
        <v>541</v>
      </c>
      <c r="T80">
        <v>1</v>
      </c>
      <c r="U80">
        <v>0</v>
      </c>
      <c r="V80">
        <v>1</v>
      </c>
      <c r="W80">
        <v>1</v>
      </c>
      <c r="X80">
        <v>0</v>
      </c>
      <c r="Y80">
        <v>0</v>
      </c>
      <c r="Z80">
        <f t="shared" si="9"/>
        <v>2</v>
      </c>
      <c r="AA80">
        <f t="shared" si="10"/>
        <v>1</v>
      </c>
      <c r="AB80">
        <v>3</v>
      </c>
    </row>
    <row r="81" spans="1:28" x14ac:dyDescent="0.2">
      <c r="A81" s="3" t="s">
        <v>627</v>
      </c>
      <c r="B81">
        <v>34</v>
      </c>
      <c r="C81">
        <v>0</v>
      </c>
      <c r="D81">
        <v>1</v>
      </c>
      <c r="E81">
        <v>0</v>
      </c>
      <c r="F81">
        <v>0</v>
      </c>
      <c r="G81">
        <v>1</v>
      </c>
      <c r="H81">
        <f>SUM(B81:G81)</f>
        <v>36</v>
      </c>
      <c r="J81" s="3" t="s">
        <v>627</v>
      </c>
      <c r="K81">
        <f>readcounts!B184+1</f>
        <v>1</v>
      </c>
      <c r="L81">
        <f>readcounts!C184+1</f>
        <v>1</v>
      </c>
      <c r="M81">
        <f>readcounts!D184+1</f>
        <v>1</v>
      </c>
      <c r="N81">
        <f>readcounts!E184+1</f>
        <v>3</v>
      </c>
      <c r="O81">
        <f>readcounts!F184+1</f>
        <v>1</v>
      </c>
      <c r="P81">
        <f>readcounts!G184+1</f>
        <v>3</v>
      </c>
      <c r="Q81">
        <f>SUM(K81:P81)</f>
        <v>10</v>
      </c>
      <c r="S81" s="3" t="s">
        <v>579</v>
      </c>
      <c r="T81">
        <v>1</v>
      </c>
      <c r="U81">
        <v>0</v>
      </c>
      <c r="V81">
        <v>1</v>
      </c>
      <c r="W81">
        <v>0</v>
      </c>
      <c r="X81">
        <v>1</v>
      </c>
      <c r="Y81">
        <v>0</v>
      </c>
      <c r="Z81">
        <f t="shared" si="9"/>
        <v>2</v>
      </c>
      <c r="AA81">
        <f t="shared" si="10"/>
        <v>1</v>
      </c>
      <c r="AB81">
        <v>3</v>
      </c>
    </row>
    <row r="82" spans="1:28" x14ac:dyDescent="0.2">
      <c r="A82" s="3" t="s">
        <v>541</v>
      </c>
      <c r="B82">
        <v>5</v>
      </c>
      <c r="C82">
        <v>0</v>
      </c>
      <c r="D82">
        <v>1</v>
      </c>
      <c r="E82">
        <v>29</v>
      </c>
      <c r="F82">
        <v>0</v>
      </c>
      <c r="G82">
        <v>0</v>
      </c>
      <c r="H82">
        <f>SUM(B82:G82)</f>
        <v>35</v>
      </c>
      <c r="J82" s="3" t="s">
        <v>541</v>
      </c>
      <c r="K82">
        <f>readcounts!B108+1</f>
        <v>10</v>
      </c>
      <c r="L82">
        <f>readcounts!C108+1</f>
        <v>4</v>
      </c>
      <c r="M82">
        <f>readcounts!D108+1</f>
        <v>4</v>
      </c>
      <c r="N82">
        <f>readcounts!E108+1</f>
        <v>9</v>
      </c>
      <c r="O82">
        <f>readcounts!F108+1</f>
        <v>1</v>
      </c>
      <c r="P82">
        <f>readcounts!G108+1</f>
        <v>2</v>
      </c>
      <c r="Q82">
        <f>SUM(K82:P82)</f>
        <v>30</v>
      </c>
      <c r="S82" s="3" t="s">
        <v>772</v>
      </c>
      <c r="T82">
        <v>1</v>
      </c>
      <c r="U82">
        <v>0</v>
      </c>
      <c r="V82">
        <v>1</v>
      </c>
      <c r="W82">
        <v>0</v>
      </c>
      <c r="X82">
        <v>0</v>
      </c>
      <c r="Y82">
        <v>1</v>
      </c>
      <c r="Z82">
        <f t="shared" si="9"/>
        <v>2</v>
      </c>
      <c r="AA82">
        <f t="shared" si="10"/>
        <v>1</v>
      </c>
      <c r="AB82">
        <v>3</v>
      </c>
    </row>
    <row r="83" spans="1:28" x14ac:dyDescent="0.2">
      <c r="A83" s="3" t="s">
        <v>367</v>
      </c>
      <c r="B83">
        <v>2</v>
      </c>
      <c r="C83">
        <v>0</v>
      </c>
      <c r="D83">
        <v>1</v>
      </c>
      <c r="E83">
        <v>23</v>
      </c>
      <c r="F83">
        <v>0</v>
      </c>
      <c r="G83">
        <v>8</v>
      </c>
      <c r="H83">
        <f>SUM(B83:G83)</f>
        <v>34</v>
      </c>
      <c r="J83" s="3" t="s">
        <v>367</v>
      </c>
      <c r="K83">
        <f>readcounts!B40+1</f>
        <v>48</v>
      </c>
      <c r="L83">
        <f>readcounts!C40+1</f>
        <v>1</v>
      </c>
      <c r="M83">
        <f>readcounts!D40+1</f>
        <v>1</v>
      </c>
      <c r="N83">
        <f>readcounts!E40+1</f>
        <v>92</v>
      </c>
      <c r="O83">
        <f>readcounts!F40+1</f>
        <v>1</v>
      </c>
      <c r="P83">
        <f>readcounts!G40+1</f>
        <v>11</v>
      </c>
      <c r="Q83">
        <f>SUM(K83:P83)</f>
        <v>154</v>
      </c>
      <c r="S83" s="3" t="s">
        <v>428</v>
      </c>
      <c r="T83">
        <v>1</v>
      </c>
      <c r="U83">
        <v>0</v>
      </c>
      <c r="V83">
        <v>1</v>
      </c>
      <c r="W83">
        <v>0</v>
      </c>
      <c r="X83">
        <v>0</v>
      </c>
      <c r="Y83">
        <v>1</v>
      </c>
      <c r="Z83">
        <f t="shared" si="9"/>
        <v>2</v>
      </c>
      <c r="AA83">
        <f t="shared" si="10"/>
        <v>1</v>
      </c>
      <c r="AB83">
        <v>3</v>
      </c>
    </row>
    <row r="84" spans="1:28" x14ac:dyDescent="0.2">
      <c r="A84" s="3" t="s">
        <v>361</v>
      </c>
      <c r="B84">
        <v>5</v>
      </c>
      <c r="C84">
        <v>28</v>
      </c>
      <c r="D84">
        <v>0</v>
      </c>
      <c r="E84">
        <v>0</v>
      </c>
      <c r="F84">
        <v>0</v>
      </c>
      <c r="G84">
        <v>1</v>
      </c>
      <c r="H84">
        <f>SUM(B84:G84)</f>
        <v>34</v>
      </c>
      <c r="J84" s="3" t="s">
        <v>361</v>
      </c>
      <c r="K84">
        <f>readcounts!B144+1</f>
        <v>5</v>
      </c>
      <c r="L84">
        <f>readcounts!C144+1</f>
        <v>1</v>
      </c>
      <c r="M84">
        <f>readcounts!D144+1</f>
        <v>2</v>
      </c>
      <c r="N84">
        <f>readcounts!E144+1</f>
        <v>1</v>
      </c>
      <c r="O84">
        <f>readcounts!F144+1</f>
        <v>1</v>
      </c>
      <c r="P84">
        <f>readcounts!G144+1</f>
        <v>6</v>
      </c>
      <c r="Q84">
        <f>SUM(K84:P84)</f>
        <v>16</v>
      </c>
      <c r="S84" s="3" t="s">
        <v>429</v>
      </c>
      <c r="T84">
        <v>1</v>
      </c>
      <c r="U84">
        <v>0</v>
      </c>
      <c r="V84">
        <v>1</v>
      </c>
      <c r="W84">
        <v>0</v>
      </c>
      <c r="X84">
        <v>0</v>
      </c>
      <c r="Y84">
        <v>1</v>
      </c>
      <c r="Z84">
        <f t="shared" si="9"/>
        <v>2</v>
      </c>
      <c r="AA84">
        <f t="shared" si="10"/>
        <v>1</v>
      </c>
      <c r="AB84">
        <v>3</v>
      </c>
    </row>
    <row r="85" spans="1:28" x14ac:dyDescent="0.2">
      <c r="A85" s="3" t="s">
        <v>585</v>
      </c>
      <c r="B85">
        <v>29</v>
      </c>
      <c r="C85">
        <v>1</v>
      </c>
      <c r="D85">
        <v>1</v>
      </c>
      <c r="E85">
        <v>0</v>
      </c>
      <c r="F85">
        <v>0</v>
      </c>
      <c r="G85">
        <v>2</v>
      </c>
      <c r="H85">
        <f>SUM(B85:G85)</f>
        <v>33</v>
      </c>
      <c r="J85" s="3" t="s">
        <v>585</v>
      </c>
      <c r="K85">
        <f>readcounts!B83+1</f>
        <v>3</v>
      </c>
      <c r="L85">
        <f>readcounts!C83+1</f>
        <v>1</v>
      </c>
      <c r="M85">
        <f>readcounts!D83+1</f>
        <v>2</v>
      </c>
      <c r="N85">
        <f>readcounts!E83+1</f>
        <v>24</v>
      </c>
      <c r="O85">
        <f>readcounts!F83+1</f>
        <v>1</v>
      </c>
      <c r="P85">
        <f>readcounts!G83+1</f>
        <v>9</v>
      </c>
      <c r="Q85">
        <f>SUM(K85:P85)</f>
        <v>40</v>
      </c>
      <c r="S85" s="3" t="s">
        <v>606</v>
      </c>
      <c r="T85">
        <v>1</v>
      </c>
      <c r="U85">
        <v>0</v>
      </c>
      <c r="V85">
        <v>1</v>
      </c>
      <c r="W85">
        <v>0</v>
      </c>
      <c r="X85">
        <v>1</v>
      </c>
      <c r="Y85">
        <v>0</v>
      </c>
      <c r="Z85">
        <f t="shared" si="9"/>
        <v>2</v>
      </c>
      <c r="AA85">
        <f t="shared" si="10"/>
        <v>1</v>
      </c>
      <c r="AB85">
        <v>3</v>
      </c>
    </row>
    <row r="86" spans="1:28" x14ac:dyDescent="0.2">
      <c r="A86" s="3" t="s">
        <v>724</v>
      </c>
      <c r="B86">
        <v>0</v>
      </c>
      <c r="C86">
        <v>31</v>
      </c>
      <c r="D86">
        <v>2</v>
      </c>
      <c r="E86">
        <v>0</v>
      </c>
      <c r="F86">
        <v>0</v>
      </c>
      <c r="G86">
        <v>0</v>
      </c>
      <c r="H86">
        <f>SUM(B86:G86)</f>
        <v>33</v>
      </c>
      <c r="J86" s="3" t="s">
        <v>724</v>
      </c>
      <c r="K86">
        <f>readcounts!B158+1</f>
        <v>2</v>
      </c>
      <c r="L86">
        <f>readcounts!C158+1</f>
        <v>1</v>
      </c>
      <c r="M86">
        <f>readcounts!D158+1</f>
        <v>4</v>
      </c>
      <c r="N86">
        <f>readcounts!E158+1</f>
        <v>1</v>
      </c>
      <c r="O86">
        <f>readcounts!F158+1</f>
        <v>1</v>
      </c>
      <c r="P86">
        <f>readcounts!G158+1</f>
        <v>4</v>
      </c>
      <c r="Q86">
        <f>SUM(K86:P86)</f>
        <v>13</v>
      </c>
      <c r="S86" s="3" t="s">
        <v>632</v>
      </c>
      <c r="T86">
        <v>0</v>
      </c>
      <c r="U86">
        <v>1</v>
      </c>
      <c r="V86">
        <v>1</v>
      </c>
      <c r="W86">
        <v>0</v>
      </c>
      <c r="X86">
        <v>0</v>
      </c>
      <c r="Y86">
        <v>1</v>
      </c>
      <c r="Z86">
        <f t="shared" si="9"/>
        <v>2</v>
      </c>
      <c r="AA86">
        <f t="shared" si="10"/>
        <v>1</v>
      </c>
      <c r="AB86">
        <v>3</v>
      </c>
    </row>
    <row r="87" spans="1:28" x14ac:dyDescent="0.2">
      <c r="A87" s="3" t="s">
        <v>607</v>
      </c>
      <c r="B87">
        <v>1</v>
      </c>
      <c r="C87">
        <v>0</v>
      </c>
      <c r="D87">
        <v>1</v>
      </c>
      <c r="E87">
        <v>0</v>
      </c>
      <c r="F87">
        <v>31</v>
      </c>
      <c r="G87">
        <v>0</v>
      </c>
      <c r="H87">
        <f>SUM(B87:G87)</f>
        <v>33</v>
      </c>
      <c r="J87" s="3" t="s">
        <v>607</v>
      </c>
      <c r="K87">
        <f>readcounts!B171+1</f>
        <v>2</v>
      </c>
      <c r="L87">
        <f>readcounts!C171+1</f>
        <v>1</v>
      </c>
      <c r="M87">
        <f>readcounts!D171+1</f>
        <v>1</v>
      </c>
      <c r="N87">
        <f>readcounts!E171+1</f>
        <v>4</v>
      </c>
      <c r="O87">
        <f>readcounts!F171+1</f>
        <v>1</v>
      </c>
      <c r="P87">
        <f>readcounts!G171+1</f>
        <v>3</v>
      </c>
      <c r="Q87">
        <f>SUM(K87:P87)</f>
        <v>12</v>
      </c>
      <c r="S87" s="3" t="s">
        <v>752</v>
      </c>
      <c r="T87">
        <v>1</v>
      </c>
      <c r="U87">
        <v>0</v>
      </c>
      <c r="V87">
        <v>1</v>
      </c>
      <c r="W87">
        <v>0</v>
      </c>
      <c r="X87">
        <v>0</v>
      </c>
      <c r="Y87">
        <v>1</v>
      </c>
      <c r="Z87">
        <f t="shared" si="9"/>
        <v>2</v>
      </c>
      <c r="AA87">
        <f t="shared" si="10"/>
        <v>1</v>
      </c>
      <c r="AB87">
        <v>3</v>
      </c>
    </row>
    <row r="88" spans="1:28" x14ac:dyDescent="0.2">
      <c r="A88" s="3" t="s">
        <v>526</v>
      </c>
      <c r="B88">
        <v>1</v>
      </c>
      <c r="C88">
        <v>0</v>
      </c>
      <c r="D88">
        <v>2</v>
      </c>
      <c r="E88">
        <v>0</v>
      </c>
      <c r="F88">
        <v>0</v>
      </c>
      <c r="G88">
        <v>29</v>
      </c>
      <c r="H88">
        <f>SUM(B88:G88)</f>
        <v>32</v>
      </c>
      <c r="J88" s="3" t="s">
        <v>526</v>
      </c>
      <c r="K88">
        <f>readcounts!B13+1</f>
        <v>14</v>
      </c>
      <c r="L88">
        <f>readcounts!C13+1</f>
        <v>1</v>
      </c>
      <c r="M88">
        <f>readcounts!D13+1</f>
        <v>1</v>
      </c>
      <c r="N88">
        <f>readcounts!E13+1</f>
        <v>514</v>
      </c>
      <c r="O88">
        <f>readcounts!F13+1</f>
        <v>1</v>
      </c>
      <c r="P88">
        <f>readcounts!G13+1</f>
        <v>106</v>
      </c>
      <c r="Q88">
        <f>SUM(K88:P88)</f>
        <v>637</v>
      </c>
      <c r="S88" s="3" t="s">
        <v>348</v>
      </c>
      <c r="T88">
        <v>1</v>
      </c>
      <c r="U88">
        <v>0</v>
      </c>
      <c r="V88">
        <v>1</v>
      </c>
      <c r="W88">
        <v>1</v>
      </c>
      <c r="X88">
        <v>0</v>
      </c>
      <c r="Y88">
        <v>0</v>
      </c>
      <c r="Z88">
        <f t="shared" si="9"/>
        <v>2</v>
      </c>
      <c r="AA88">
        <f t="shared" si="10"/>
        <v>1</v>
      </c>
      <c r="AB88">
        <v>3</v>
      </c>
    </row>
    <row r="89" spans="1:28" x14ac:dyDescent="0.2">
      <c r="A89" s="3" t="s">
        <v>472</v>
      </c>
      <c r="B89">
        <v>11</v>
      </c>
      <c r="C89">
        <v>0</v>
      </c>
      <c r="D89">
        <v>4</v>
      </c>
      <c r="E89">
        <v>0</v>
      </c>
      <c r="F89">
        <v>16</v>
      </c>
      <c r="G89">
        <v>1</v>
      </c>
      <c r="H89">
        <f>SUM(B89:G89)</f>
        <v>32</v>
      </c>
      <c r="J89" s="3" t="s">
        <v>472</v>
      </c>
      <c r="K89">
        <f>readcounts!B172+1</f>
        <v>4</v>
      </c>
      <c r="L89">
        <f>readcounts!C172+1</f>
        <v>1</v>
      </c>
      <c r="M89">
        <f>readcounts!D172+1</f>
        <v>2</v>
      </c>
      <c r="N89">
        <f>readcounts!E172+1</f>
        <v>1</v>
      </c>
      <c r="O89">
        <f>readcounts!F172+1</f>
        <v>1</v>
      </c>
      <c r="P89">
        <f>readcounts!G172+1</f>
        <v>3</v>
      </c>
      <c r="Q89">
        <f>SUM(K89:P89)</f>
        <v>12</v>
      </c>
      <c r="S89" s="3" t="s">
        <v>469</v>
      </c>
      <c r="T89">
        <v>1</v>
      </c>
      <c r="U89">
        <v>0</v>
      </c>
      <c r="V89">
        <v>1</v>
      </c>
      <c r="W89">
        <v>0</v>
      </c>
      <c r="X89">
        <v>0</v>
      </c>
      <c r="Y89">
        <v>1</v>
      </c>
      <c r="Z89">
        <f t="shared" si="9"/>
        <v>2</v>
      </c>
      <c r="AA89">
        <f t="shared" si="10"/>
        <v>1</v>
      </c>
      <c r="AB89">
        <v>3</v>
      </c>
    </row>
    <row r="90" spans="1:28" x14ac:dyDescent="0.2">
      <c r="A90" s="3" t="s">
        <v>687</v>
      </c>
      <c r="B90">
        <v>8</v>
      </c>
      <c r="C90">
        <v>0</v>
      </c>
      <c r="D90">
        <v>1</v>
      </c>
      <c r="E90">
        <v>14</v>
      </c>
      <c r="F90">
        <v>2</v>
      </c>
      <c r="G90">
        <v>6</v>
      </c>
      <c r="H90">
        <f>SUM(B90:G90)</f>
        <v>31</v>
      </c>
      <c r="J90" s="3" t="s">
        <v>687</v>
      </c>
      <c r="K90">
        <f>readcounts!B8+1</f>
        <v>1</v>
      </c>
      <c r="L90">
        <f>readcounts!C8+1</f>
        <v>682</v>
      </c>
      <c r="M90">
        <f>readcounts!D8+1</f>
        <v>1</v>
      </c>
      <c r="N90">
        <f>readcounts!E8+1</f>
        <v>1</v>
      </c>
      <c r="O90">
        <f>readcounts!F8+1</f>
        <v>653</v>
      </c>
      <c r="P90">
        <f>readcounts!G8+1</f>
        <v>61</v>
      </c>
      <c r="Q90">
        <f>SUM(K90:P90)</f>
        <v>1399</v>
      </c>
      <c r="S90" s="3" t="s">
        <v>540</v>
      </c>
      <c r="T90">
        <v>1</v>
      </c>
      <c r="U90">
        <v>0</v>
      </c>
      <c r="V90">
        <v>1</v>
      </c>
      <c r="W90">
        <v>0</v>
      </c>
      <c r="X90">
        <v>0</v>
      </c>
      <c r="Y90">
        <v>1</v>
      </c>
      <c r="Z90">
        <f t="shared" si="9"/>
        <v>2</v>
      </c>
      <c r="AA90">
        <f t="shared" si="10"/>
        <v>1</v>
      </c>
      <c r="AB90">
        <v>3</v>
      </c>
    </row>
    <row r="91" spans="1:28" x14ac:dyDescent="0.2">
      <c r="A91" s="3" t="s">
        <v>395</v>
      </c>
      <c r="B91">
        <v>0</v>
      </c>
      <c r="C91">
        <v>0</v>
      </c>
      <c r="D91">
        <v>0</v>
      </c>
      <c r="E91">
        <v>14</v>
      </c>
      <c r="F91">
        <v>0</v>
      </c>
      <c r="G91">
        <v>16</v>
      </c>
      <c r="H91">
        <f>SUM(B91:G91)</f>
        <v>30</v>
      </c>
      <c r="J91" s="3" t="s">
        <v>395</v>
      </c>
      <c r="K91">
        <f>readcounts!B26+1</f>
        <v>50</v>
      </c>
      <c r="L91">
        <f>readcounts!C26+1</f>
        <v>52</v>
      </c>
      <c r="M91">
        <f>readcounts!D26+1</f>
        <v>2</v>
      </c>
      <c r="N91">
        <f>readcounts!E26+1</f>
        <v>1</v>
      </c>
      <c r="O91">
        <f>readcounts!F26+1</f>
        <v>175</v>
      </c>
      <c r="P91">
        <f>readcounts!G26+1</f>
        <v>3</v>
      </c>
      <c r="Q91">
        <f>SUM(K91:P91)</f>
        <v>283</v>
      </c>
      <c r="S91" s="3" t="s">
        <v>361</v>
      </c>
      <c r="T91">
        <v>1</v>
      </c>
      <c r="U91">
        <v>1</v>
      </c>
      <c r="V91">
        <v>0</v>
      </c>
      <c r="W91">
        <v>0</v>
      </c>
      <c r="X91">
        <v>0</v>
      </c>
      <c r="Y91">
        <v>1</v>
      </c>
      <c r="Z91">
        <f t="shared" si="9"/>
        <v>2</v>
      </c>
      <c r="AA91">
        <f t="shared" si="10"/>
        <v>1</v>
      </c>
      <c r="AB91">
        <v>3</v>
      </c>
    </row>
    <row r="92" spans="1:28" x14ac:dyDescent="0.2">
      <c r="A92" s="3" t="s">
        <v>409</v>
      </c>
      <c r="B92">
        <v>0</v>
      </c>
      <c r="C92">
        <v>0</v>
      </c>
      <c r="D92">
        <v>0</v>
      </c>
      <c r="E92">
        <v>1</v>
      </c>
      <c r="F92">
        <v>0</v>
      </c>
      <c r="G92">
        <v>29</v>
      </c>
      <c r="H92">
        <f>SUM(B92:G92)</f>
        <v>30</v>
      </c>
      <c r="J92" s="3" t="s">
        <v>409</v>
      </c>
      <c r="K92">
        <f>readcounts!B34+1</f>
        <v>3</v>
      </c>
      <c r="L92">
        <f>readcounts!C34+1</f>
        <v>90</v>
      </c>
      <c r="M92">
        <f>readcounts!D34+1</f>
        <v>1</v>
      </c>
      <c r="N92">
        <f>readcounts!E34+1</f>
        <v>93</v>
      </c>
      <c r="O92">
        <f>readcounts!F34+1</f>
        <v>1</v>
      </c>
      <c r="P92">
        <f>readcounts!G34+1</f>
        <v>1</v>
      </c>
      <c r="Q92">
        <f>SUM(K92:P92)</f>
        <v>189</v>
      </c>
      <c r="S92" s="3" t="s">
        <v>593</v>
      </c>
      <c r="T92">
        <v>1</v>
      </c>
      <c r="U92">
        <v>0</v>
      </c>
      <c r="V92">
        <v>1</v>
      </c>
      <c r="W92">
        <v>0</v>
      </c>
      <c r="X92">
        <v>0</v>
      </c>
      <c r="Y92">
        <v>1</v>
      </c>
      <c r="Z92">
        <f t="shared" si="9"/>
        <v>2</v>
      </c>
      <c r="AA92">
        <f t="shared" si="10"/>
        <v>1</v>
      </c>
      <c r="AB92">
        <v>3</v>
      </c>
    </row>
    <row r="93" spans="1:28" x14ac:dyDescent="0.2">
      <c r="A93" s="3" t="s">
        <v>606</v>
      </c>
      <c r="B93">
        <v>3</v>
      </c>
      <c r="C93">
        <v>0</v>
      </c>
      <c r="D93">
        <v>25</v>
      </c>
      <c r="E93">
        <v>0</v>
      </c>
      <c r="F93">
        <v>2</v>
      </c>
      <c r="G93">
        <v>0</v>
      </c>
      <c r="H93">
        <f>SUM(B93:G93)</f>
        <v>30</v>
      </c>
      <c r="J93" s="3" t="s">
        <v>606</v>
      </c>
      <c r="K93">
        <f>readcounts!B122+1</f>
        <v>4</v>
      </c>
      <c r="L93">
        <f>readcounts!C122+1</f>
        <v>1</v>
      </c>
      <c r="M93">
        <f>readcounts!D122+1</f>
        <v>6</v>
      </c>
      <c r="N93">
        <f>readcounts!E122+1</f>
        <v>1</v>
      </c>
      <c r="O93">
        <f>readcounts!F122+1</f>
        <v>1</v>
      </c>
      <c r="P93">
        <f>readcounts!G122+1</f>
        <v>8</v>
      </c>
      <c r="Q93">
        <f>SUM(K93:P93)</f>
        <v>21</v>
      </c>
      <c r="S93" s="3" t="s">
        <v>498</v>
      </c>
      <c r="T93">
        <v>1</v>
      </c>
      <c r="U93">
        <v>0</v>
      </c>
      <c r="V93">
        <v>1</v>
      </c>
      <c r="W93">
        <v>0</v>
      </c>
      <c r="X93">
        <v>0</v>
      </c>
      <c r="Y93">
        <v>1</v>
      </c>
      <c r="Z93">
        <f t="shared" si="9"/>
        <v>2</v>
      </c>
      <c r="AA93">
        <f t="shared" si="10"/>
        <v>1</v>
      </c>
      <c r="AB93">
        <v>3</v>
      </c>
    </row>
    <row r="94" spans="1:28" x14ac:dyDescent="0.2">
      <c r="A94" s="3" t="s">
        <v>387</v>
      </c>
      <c r="B94">
        <v>26</v>
      </c>
      <c r="C94">
        <v>0</v>
      </c>
      <c r="D94">
        <v>1</v>
      </c>
      <c r="E94">
        <v>1</v>
      </c>
      <c r="F94">
        <v>0</v>
      </c>
      <c r="G94">
        <v>1</v>
      </c>
      <c r="H94">
        <f>SUM(B94:G94)</f>
        <v>29</v>
      </c>
      <c r="J94" s="3" t="s">
        <v>387</v>
      </c>
      <c r="K94">
        <f>readcounts!B41+1</f>
        <v>71</v>
      </c>
      <c r="L94">
        <f>readcounts!C41+1</f>
        <v>29</v>
      </c>
      <c r="M94">
        <f>readcounts!D41+1</f>
        <v>3</v>
      </c>
      <c r="N94">
        <f>readcounts!E41+1</f>
        <v>1</v>
      </c>
      <c r="O94">
        <f>readcounts!F41+1</f>
        <v>1</v>
      </c>
      <c r="P94">
        <f>readcounts!G41+1</f>
        <v>46</v>
      </c>
      <c r="Q94">
        <f>SUM(K94:P94)</f>
        <v>151</v>
      </c>
      <c r="S94" s="3" t="s">
        <v>457</v>
      </c>
      <c r="T94">
        <v>1</v>
      </c>
      <c r="U94">
        <v>0</v>
      </c>
      <c r="V94">
        <v>1</v>
      </c>
      <c r="W94">
        <v>0</v>
      </c>
      <c r="X94">
        <v>0</v>
      </c>
      <c r="Y94">
        <v>1</v>
      </c>
      <c r="Z94">
        <f t="shared" si="9"/>
        <v>2</v>
      </c>
      <c r="AA94">
        <f t="shared" si="10"/>
        <v>1</v>
      </c>
      <c r="AB94">
        <v>3</v>
      </c>
    </row>
    <row r="95" spans="1:28" x14ac:dyDescent="0.2">
      <c r="A95" s="3" t="s">
        <v>668</v>
      </c>
      <c r="B95">
        <v>0</v>
      </c>
      <c r="C95">
        <v>0</v>
      </c>
      <c r="D95">
        <v>0</v>
      </c>
      <c r="E95">
        <v>0</v>
      </c>
      <c r="F95">
        <v>19</v>
      </c>
      <c r="G95">
        <v>10</v>
      </c>
      <c r="H95">
        <f>SUM(B95:G95)</f>
        <v>29</v>
      </c>
      <c r="J95" s="3" t="s">
        <v>668</v>
      </c>
      <c r="K95">
        <f>readcounts!B109+1</f>
        <v>3</v>
      </c>
      <c r="L95">
        <f>readcounts!C109+1</f>
        <v>1</v>
      </c>
      <c r="M95">
        <f>readcounts!D109+1</f>
        <v>1</v>
      </c>
      <c r="N95">
        <f>readcounts!E109+1</f>
        <v>20</v>
      </c>
      <c r="O95">
        <f>readcounts!F109+1</f>
        <v>1</v>
      </c>
      <c r="P95">
        <f>readcounts!G109+1</f>
        <v>2</v>
      </c>
      <c r="Q95">
        <f>SUM(K95:P95)</f>
        <v>28</v>
      </c>
      <c r="S95" s="3" t="s">
        <v>368</v>
      </c>
      <c r="T95">
        <v>1</v>
      </c>
      <c r="U95">
        <v>1</v>
      </c>
      <c r="V95">
        <v>0</v>
      </c>
      <c r="W95">
        <v>0</v>
      </c>
      <c r="X95">
        <v>0</v>
      </c>
      <c r="Y95">
        <v>1</v>
      </c>
      <c r="Z95">
        <f t="shared" si="9"/>
        <v>2</v>
      </c>
      <c r="AA95">
        <f t="shared" si="10"/>
        <v>1</v>
      </c>
      <c r="AB95">
        <v>3</v>
      </c>
    </row>
    <row r="96" spans="1:28" x14ac:dyDescent="0.2">
      <c r="A96" s="3" t="s">
        <v>764</v>
      </c>
      <c r="B96">
        <v>2</v>
      </c>
      <c r="C96">
        <v>0</v>
      </c>
      <c r="D96">
        <v>7</v>
      </c>
      <c r="E96">
        <v>1</v>
      </c>
      <c r="F96">
        <v>0</v>
      </c>
      <c r="G96">
        <v>18</v>
      </c>
      <c r="H96">
        <f>SUM(B96:G96)</f>
        <v>28</v>
      </c>
      <c r="J96" s="3" t="s">
        <v>764</v>
      </c>
      <c r="K96">
        <f>readcounts!B11+1</f>
        <v>18</v>
      </c>
      <c r="L96">
        <f>readcounts!C11+1</f>
        <v>1</v>
      </c>
      <c r="M96">
        <f>readcounts!D11+1</f>
        <v>38</v>
      </c>
      <c r="N96">
        <f>readcounts!E11+1</f>
        <v>408</v>
      </c>
      <c r="O96">
        <f>readcounts!F11+1</f>
        <v>56</v>
      </c>
      <c r="P96">
        <f>readcounts!G11+1</f>
        <v>307</v>
      </c>
      <c r="Q96">
        <f>SUM(K96:P96)</f>
        <v>828</v>
      </c>
      <c r="S96" s="3" t="s">
        <v>756</v>
      </c>
      <c r="T96">
        <v>0</v>
      </c>
      <c r="U96">
        <v>1</v>
      </c>
      <c r="V96">
        <v>1</v>
      </c>
      <c r="W96">
        <v>1</v>
      </c>
      <c r="X96">
        <v>0</v>
      </c>
      <c r="Y96">
        <v>0</v>
      </c>
      <c r="Z96">
        <f t="shared" si="9"/>
        <v>2</v>
      </c>
      <c r="AA96">
        <f t="shared" si="10"/>
        <v>1</v>
      </c>
      <c r="AB96">
        <v>3</v>
      </c>
    </row>
    <row r="97" spans="1:28" x14ac:dyDescent="0.2">
      <c r="A97" s="3" t="s">
        <v>381</v>
      </c>
      <c r="B97">
        <v>13</v>
      </c>
      <c r="C97">
        <v>0</v>
      </c>
      <c r="D97">
        <v>3</v>
      </c>
      <c r="E97">
        <v>0</v>
      </c>
      <c r="F97">
        <v>0</v>
      </c>
      <c r="G97">
        <v>12</v>
      </c>
      <c r="H97">
        <f>SUM(B97:G97)</f>
        <v>28</v>
      </c>
      <c r="J97" s="3" t="s">
        <v>381</v>
      </c>
      <c r="K97">
        <f>readcounts!B17+1</f>
        <v>12</v>
      </c>
      <c r="L97">
        <f>readcounts!C17+1</f>
        <v>1</v>
      </c>
      <c r="M97">
        <f>readcounts!D17+1</f>
        <v>1</v>
      </c>
      <c r="N97">
        <f>readcounts!E17+1</f>
        <v>580</v>
      </c>
      <c r="O97">
        <f>readcounts!F17+1</f>
        <v>1</v>
      </c>
      <c r="P97">
        <f>readcounts!G17+1</f>
        <v>7</v>
      </c>
      <c r="Q97">
        <f>SUM(K97:P97)</f>
        <v>602</v>
      </c>
      <c r="S97" s="3" t="s">
        <v>672</v>
      </c>
      <c r="T97">
        <v>1</v>
      </c>
      <c r="U97">
        <v>1</v>
      </c>
      <c r="V97">
        <v>0</v>
      </c>
      <c r="W97">
        <v>1</v>
      </c>
      <c r="X97">
        <v>0</v>
      </c>
      <c r="Y97">
        <v>0</v>
      </c>
      <c r="Z97">
        <f t="shared" si="9"/>
        <v>2</v>
      </c>
      <c r="AA97">
        <f t="shared" si="10"/>
        <v>1</v>
      </c>
      <c r="AB97">
        <v>3</v>
      </c>
    </row>
    <row r="98" spans="1:28" x14ac:dyDescent="0.2">
      <c r="A98" s="3" t="s">
        <v>388</v>
      </c>
      <c r="B98">
        <v>10</v>
      </c>
      <c r="C98">
        <v>0</v>
      </c>
      <c r="D98">
        <v>3</v>
      </c>
      <c r="E98">
        <v>12</v>
      </c>
      <c r="F98">
        <v>0</v>
      </c>
      <c r="G98">
        <v>3</v>
      </c>
      <c r="H98">
        <f>SUM(B98:G98)</f>
        <v>28</v>
      </c>
      <c r="J98" s="3" t="s">
        <v>388</v>
      </c>
      <c r="K98">
        <f>readcounts!B51+1</f>
        <v>44</v>
      </c>
      <c r="L98">
        <f>readcounts!C51+1</f>
        <v>1</v>
      </c>
      <c r="M98">
        <f>readcounts!D51+1</f>
        <v>20</v>
      </c>
      <c r="N98">
        <f>readcounts!E51+1</f>
        <v>1</v>
      </c>
      <c r="O98">
        <f>readcounts!F51+1</f>
        <v>1</v>
      </c>
      <c r="P98">
        <f>readcounts!G51+1</f>
        <v>50</v>
      </c>
      <c r="Q98">
        <f>SUM(K98:P98)</f>
        <v>117</v>
      </c>
      <c r="S98" s="3" t="s">
        <v>397</v>
      </c>
      <c r="T98">
        <v>1</v>
      </c>
      <c r="U98">
        <v>0</v>
      </c>
      <c r="V98">
        <v>1</v>
      </c>
      <c r="W98">
        <v>0</v>
      </c>
      <c r="X98">
        <v>0</v>
      </c>
      <c r="Y98">
        <v>1</v>
      </c>
      <c r="Z98">
        <f t="shared" ref="Z98:Z129" si="11">SUM(T98:V98)</f>
        <v>2</v>
      </c>
      <c r="AA98">
        <f t="shared" ref="AA98:AA129" si="12">SUM(W98:Y98)</f>
        <v>1</v>
      </c>
      <c r="AB98">
        <v>3</v>
      </c>
    </row>
    <row r="99" spans="1:28" x14ac:dyDescent="0.2">
      <c r="A99" s="3" t="s">
        <v>632</v>
      </c>
      <c r="B99">
        <v>0</v>
      </c>
      <c r="C99">
        <v>5</v>
      </c>
      <c r="D99">
        <v>1</v>
      </c>
      <c r="E99">
        <v>0</v>
      </c>
      <c r="F99">
        <v>0</v>
      </c>
      <c r="G99">
        <v>22</v>
      </c>
      <c r="H99">
        <f>SUM(B99:G99)</f>
        <v>28</v>
      </c>
      <c r="J99" s="3" t="s">
        <v>632</v>
      </c>
      <c r="K99">
        <f>readcounts!B127+1</f>
        <v>11</v>
      </c>
      <c r="L99">
        <f>readcounts!C127+1</f>
        <v>1</v>
      </c>
      <c r="M99">
        <f>readcounts!D127+1</f>
        <v>2</v>
      </c>
      <c r="N99">
        <f>readcounts!E127+1</f>
        <v>1</v>
      </c>
      <c r="O99">
        <f>readcounts!F127+1</f>
        <v>1</v>
      </c>
      <c r="P99">
        <f>readcounts!G127+1</f>
        <v>3</v>
      </c>
      <c r="Q99">
        <f>SUM(K99:P99)</f>
        <v>19</v>
      </c>
      <c r="S99" s="3" t="s">
        <v>398</v>
      </c>
      <c r="T99">
        <v>1</v>
      </c>
      <c r="U99">
        <v>0</v>
      </c>
      <c r="V99">
        <v>1</v>
      </c>
      <c r="W99">
        <v>0</v>
      </c>
      <c r="X99">
        <v>0</v>
      </c>
      <c r="Y99">
        <v>1</v>
      </c>
      <c r="Z99">
        <f t="shared" si="11"/>
        <v>2</v>
      </c>
      <c r="AA99">
        <f t="shared" si="12"/>
        <v>1</v>
      </c>
      <c r="AB99">
        <v>3</v>
      </c>
    </row>
    <row r="100" spans="1:28" x14ac:dyDescent="0.2">
      <c r="A100" s="3" t="s">
        <v>527</v>
      </c>
      <c r="B100">
        <v>0</v>
      </c>
      <c r="C100">
        <v>0</v>
      </c>
      <c r="D100">
        <v>0</v>
      </c>
      <c r="E100">
        <v>14</v>
      </c>
      <c r="F100">
        <v>0</v>
      </c>
      <c r="G100">
        <v>14</v>
      </c>
      <c r="H100">
        <f>SUM(B100:G100)</f>
        <v>28</v>
      </c>
      <c r="J100" s="3" t="s">
        <v>527</v>
      </c>
      <c r="K100">
        <f>readcounts!B135+1</f>
        <v>9</v>
      </c>
      <c r="L100">
        <f>readcounts!C135+1</f>
        <v>3</v>
      </c>
      <c r="M100">
        <f>readcounts!D135+1</f>
        <v>2</v>
      </c>
      <c r="N100">
        <f>readcounts!E135+1</f>
        <v>1</v>
      </c>
      <c r="O100">
        <f>readcounts!F135+1</f>
        <v>1</v>
      </c>
      <c r="P100">
        <f>readcounts!G135+1</f>
        <v>1</v>
      </c>
      <c r="Q100">
        <f>SUM(K100:P100)</f>
        <v>17</v>
      </c>
      <c r="S100" s="3" t="s">
        <v>399</v>
      </c>
      <c r="T100">
        <v>1</v>
      </c>
      <c r="U100">
        <v>0</v>
      </c>
      <c r="V100">
        <v>1</v>
      </c>
      <c r="W100">
        <v>0</v>
      </c>
      <c r="X100">
        <v>0</v>
      </c>
      <c r="Y100">
        <v>1</v>
      </c>
      <c r="Z100">
        <f t="shared" si="11"/>
        <v>2</v>
      </c>
      <c r="AA100">
        <f t="shared" si="12"/>
        <v>1</v>
      </c>
      <c r="AB100">
        <v>3</v>
      </c>
    </row>
    <row r="101" spans="1:28" x14ac:dyDescent="0.2">
      <c r="A101" s="3" t="s">
        <v>540</v>
      </c>
      <c r="B101">
        <v>2</v>
      </c>
      <c r="C101">
        <v>0</v>
      </c>
      <c r="D101">
        <v>1</v>
      </c>
      <c r="E101">
        <v>0</v>
      </c>
      <c r="F101">
        <v>0</v>
      </c>
      <c r="G101">
        <v>24</v>
      </c>
      <c r="H101">
        <f>SUM(B101:G101)</f>
        <v>27</v>
      </c>
      <c r="J101" s="3" t="s">
        <v>540</v>
      </c>
      <c r="K101">
        <f>readcounts!B141+1</f>
        <v>3</v>
      </c>
      <c r="L101">
        <f>readcounts!C141+1</f>
        <v>1</v>
      </c>
      <c r="M101">
        <f>readcounts!D141+1</f>
        <v>2</v>
      </c>
      <c r="N101">
        <f>readcounts!E141+1</f>
        <v>3</v>
      </c>
      <c r="O101">
        <f>readcounts!F141+1</f>
        <v>1</v>
      </c>
      <c r="P101">
        <f>readcounts!G141+1</f>
        <v>6</v>
      </c>
      <c r="Q101">
        <f>SUM(K101:P101)</f>
        <v>16</v>
      </c>
      <c r="S101" s="3" t="s">
        <v>378</v>
      </c>
      <c r="T101">
        <v>1</v>
      </c>
      <c r="U101">
        <v>0</v>
      </c>
      <c r="V101">
        <v>1</v>
      </c>
      <c r="W101">
        <v>0</v>
      </c>
      <c r="X101">
        <v>0</v>
      </c>
      <c r="Y101">
        <v>1</v>
      </c>
      <c r="Z101">
        <f t="shared" si="11"/>
        <v>2</v>
      </c>
      <c r="AA101">
        <f t="shared" si="12"/>
        <v>1</v>
      </c>
      <c r="AB101">
        <v>3</v>
      </c>
    </row>
    <row r="102" spans="1:28" x14ac:dyDescent="0.2">
      <c r="A102" s="3" t="s">
        <v>536</v>
      </c>
      <c r="B102">
        <v>8</v>
      </c>
      <c r="C102">
        <v>0</v>
      </c>
      <c r="D102">
        <v>0</v>
      </c>
      <c r="E102">
        <v>2</v>
      </c>
      <c r="F102">
        <v>0</v>
      </c>
      <c r="G102">
        <v>17</v>
      </c>
      <c r="H102">
        <f>SUM(B102:G102)</f>
        <v>27</v>
      </c>
      <c r="J102" s="3" t="s">
        <v>536</v>
      </c>
      <c r="K102">
        <f>readcounts!B180+1</f>
        <v>1</v>
      </c>
      <c r="L102">
        <f>readcounts!C180+1</f>
        <v>1</v>
      </c>
      <c r="M102">
        <f>readcounts!D180+1</f>
        <v>1</v>
      </c>
      <c r="N102">
        <f>readcounts!E180+1</f>
        <v>4</v>
      </c>
      <c r="O102">
        <f>readcounts!F180+1</f>
        <v>1</v>
      </c>
      <c r="P102">
        <f>readcounts!G180+1</f>
        <v>2</v>
      </c>
      <c r="Q102">
        <f>SUM(K102:P102)</f>
        <v>10</v>
      </c>
      <c r="S102" s="3" t="s">
        <v>377</v>
      </c>
      <c r="T102">
        <v>1</v>
      </c>
      <c r="U102">
        <v>0</v>
      </c>
      <c r="V102">
        <v>1</v>
      </c>
      <c r="W102">
        <v>0</v>
      </c>
      <c r="X102">
        <v>0</v>
      </c>
      <c r="Y102">
        <v>1</v>
      </c>
      <c r="Z102">
        <f t="shared" si="11"/>
        <v>2</v>
      </c>
      <c r="AA102">
        <f t="shared" si="12"/>
        <v>1</v>
      </c>
      <c r="AB102">
        <v>3</v>
      </c>
    </row>
    <row r="103" spans="1:28" x14ac:dyDescent="0.2">
      <c r="A103" s="3" t="s">
        <v>628</v>
      </c>
      <c r="B103">
        <v>21</v>
      </c>
      <c r="C103">
        <v>0</v>
      </c>
      <c r="D103">
        <v>1</v>
      </c>
      <c r="E103">
        <v>0</v>
      </c>
      <c r="F103">
        <v>0</v>
      </c>
      <c r="G103">
        <v>4</v>
      </c>
      <c r="H103">
        <f>SUM(B103:G103)</f>
        <v>26</v>
      </c>
      <c r="J103" s="3" t="s">
        <v>628</v>
      </c>
      <c r="K103">
        <f>readcounts!B10+1</f>
        <v>379</v>
      </c>
      <c r="L103">
        <f>readcounts!C10+1</f>
        <v>1</v>
      </c>
      <c r="M103">
        <f>readcounts!D10+1</f>
        <v>33</v>
      </c>
      <c r="N103">
        <f>readcounts!E10+1</f>
        <v>1</v>
      </c>
      <c r="O103">
        <f>readcounts!F10+1</f>
        <v>83</v>
      </c>
      <c r="P103">
        <f>readcounts!G10+1</f>
        <v>419</v>
      </c>
      <c r="Q103">
        <f>SUM(K103:P103)</f>
        <v>916</v>
      </c>
      <c r="S103" s="3" t="s">
        <v>607</v>
      </c>
      <c r="T103">
        <v>1</v>
      </c>
      <c r="U103">
        <v>0</v>
      </c>
      <c r="V103">
        <v>1</v>
      </c>
      <c r="W103">
        <v>0</v>
      </c>
      <c r="X103">
        <v>1</v>
      </c>
      <c r="Y103">
        <v>0</v>
      </c>
      <c r="Z103">
        <f t="shared" si="11"/>
        <v>2</v>
      </c>
      <c r="AA103">
        <f t="shared" si="12"/>
        <v>1</v>
      </c>
      <c r="AB103">
        <v>3</v>
      </c>
    </row>
    <row r="104" spans="1:28" x14ac:dyDescent="0.2">
      <c r="A104" s="3" t="s">
        <v>513</v>
      </c>
      <c r="B104">
        <v>0</v>
      </c>
      <c r="C104">
        <v>0</v>
      </c>
      <c r="D104">
        <v>0</v>
      </c>
      <c r="E104">
        <v>21</v>
      </c>
      <c r="F104">
        <v>0</v>
      </c>
      <c r="G104">
        <v>4</v>
      </c>
      <c r="H104">
        <f>SUM(B104:G104)</f>
        <v>25</v>
      </c>
      <c r="J104" s="3" t="s">
        <v>513</v>
      </c>
      <c r="K104">
        <f>readcounts!B78+1</f>
        <v>1</v>
      </c>
      <c r="L104">
        <f>readcounts!C78+1</f>
        <v>1</v>
      </c>
      <c r="M104">
        <f>readcounts!D78+1</f>
        <v>1</v>
      </c>
      <c r="N104">
        <f>readcounts!E78+1</f>
        <v>1</v>
      </c>
      <c r="O104">
        <f>readcounts!F78+1</f>
        <v>36</v>
      </c>
      <c r="P104">
        <f>readcounts!G78+1</f>
        <v>5</v>
      </c>
      <c r="Q104">
        <f>SUM(K104:P104)</f>
        <v>45</v>
      </c>
      <c r="S104" s="3" t="s">
        <v>430</v>
      </c>
      <c r="T104">
        <v>0</v>
      </c>
      <c r="U104">
        <v>1</v>
      </c>
      <c r="V104">
        <v>1</v>
      </c>
      <c r="W104">
        <v>0</v>
      </c>
      <c r="X104">
        <v>0</v>
      </c>
      <c r="Y104">
        <v>1</v>
      </c>
      <c r="Z104">
        <f t="shared" si="11"/>
        <v>2</v>
      </c>
      <c r="AA104">
        <f t="shared" si="12"/>
        <v>1</v>
      </c>
      <c r="AB104">
        <v>3</v>
      </c>
    </row>
    <row r="105" spans="1:28" x14ac:dyDescent="0.2">
      <c r="A105" s="3" t="s">
        <v>456</v>
      </c>
      <c r="B105">
        <v>19</v>
      </c>
      <c r="C105">
        <v>0</v>
      </c>
      <c r="D105">
        <v>0</v>
      </c>
      <c r="E105">
        <v>2</v>
      </c>
      <c r="F105">
        <v>0</v>
      </c>
      <c r="G105">
        <v>4</v>
      </c>
      <c r="H105">
        <f>SUM(B105:G105)</f>
        <v>25</v>
      </c>
      <c r="J105" s="3" t="s">
        <v>456</v>
      </c>
      <c r="K105">
        <f>readcounts!B119+1</f>
        <v>10</v>
      </c>
      <c r="L105">
        <f>readcounts!C119+1</f>
        <v>3</v>
      </c>
      <c r="M105">
        <f>readcounts!D119+1</f>
        <v>2</v>
      </c>
      <c r="N105">
        <f>readcounts!E119+1</f>
        <v>1</v>
      </c>
      <c r="O105">
        <f>readcounts!F119+1</f>
        <v>5</v>
      </c>
      <c r="P105">
        <f>readcounts!G119+1</f>
        <v>1</v>
      </c>
      <c r="Q105">
        <f>SUM(K105:P105)</f>
        <v>22</v>
      </c>
      <c r="S105" s="3" t="s">
        <v>627</v>
      </c>
      <c r="T105">
        <v>1</v>
      </c>
      <c r="U105">
        <v>0</v>
      </c>
      <c r="V105">
        <v>1</v>
      </c>
      <c r="W105">
        <v>0</v>
      </c>
      <c r="X105">
        <v>0</v>
      </c>
      <c r="Y105">
        <v>1</v>
      </c>
      <c r="Z105">
        <f t="shared" si="11"/>
        <v>2</v>
      </c>
      <c r="AA105">
        <f t="shared" si="12"/>
        <v>1</v>
      </c>
      <c r="AB105">
        <v>3</v>
      </c>
    </row>
    <row r="106" spans="1:28" x14ac:dyDescent="0.2">
      <c r="A106" s="3" t="s">
        <v>335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24</v>
      </c>
      <c r="H106">
        <f>SUM(B106:G106)</f>
        <v>25</v>
      </c>
      <c r="J106" s="3" t="s">
        <v>335</v>
      </c>
      <c r="K106">
        <f>readcounts!B134+1</f>
        <v>4</v>
      </c>
      <c r="L106">
        <f>readcounts!C134+1</f>
        <v>1</v>
      </c>
      <c r="M106">
        <f>readcounts!D134+1</f>
        <v>1</v>
      </c>
      <c r="N106">
        <f>readcounts!E134+1</f>
        <v>8</v>
      </c>
      <c r="O106">
        <f>readcounts!F134+1</f>
        <v>1</v>
      </c>
      <c r="P106">
        <f>readcounts!G134+1</f>
        <v>2</v>
      </c>
      <c r="Q106">
        <f>SUM(K106:P106)</f>
        <v>17</v>
      </c>
      <c r="S106" s="3" t="s">
        <v>455</v>
      </c>
      <c r="T106">
        <v>1</v>
      </c>
      <c r="U106">
        <v>0</v>
      </c>
      <c r="V106">
        <v>1</v>
      </c>
      <c r="W106">
        <v>0</v>
      </c>
      <c r="X106">
        <v>0</v>
      </c>
      <c r="Y106">
        <v>1</v>
      </c>
      <c r="Z106">
        <f t="shared" si="11"/>
        <v>2</v>
      </c>
      <c r="AA106">
        <f t="shared" si="12"/>
        <v>1</v>
      </c>
      <c r="AB106">
        <v>3</v>
      </c>
    </row>
    <row r="107" spans="1:28" x14ac:dyDescent="0.2">
      <c r="A107" s="3" t="s">
        <v>593</v>
      </c>
      <c r="B107">
        <v>3</v>
      </c>
      <c r="C107">
        <v>0</v>
      </c>
      <c r="D107">
        <v>9</v>
      </c>
      <c r="E107">
        <v>0</v>
      </c>
      <c r="F107">
        <v>0</v>
      </c>
      <c r="G107">
        <v>13</v>
      </c>
      <c r="H107">
        <f>SUM(B107:G107)</f>
        <v>25</v>
      </c>
      <c r="J107" s="3" t="s">
        <v>593</v>
      </c>
      <c r="K107">
        <f>readcounts!B150+1</f>
        <v>1</v>
      </c>
      <c r="L107">
        <f>readcounts!C150+1</f>
        <v>1</v>
      </c>
      <c r="M107">
        <f>readcounts!D150+1</f>
        <v>1</v>
      </c>
      <c r="N107">
        <f>readcounts!E150+1</f>
        <v>1</v>
      </c>
      <c r="O107">
        <f>readcounts!F150+1</f>
        <v>8</v>
      </c>
      <c r="P107">
        <f>readcounts!G150+1</f>
        <v>3</v>
      </c>
      <c r="Q107">
        <f>SUM(K107:P107)</f>
        <v>15</v>
      </c>
      <c r="S107" s="3" t="s">
        <v>577</v>
      </c>
      <c r="T107">
        <v>1</v>
      </c>
      <c r="U107">
        <v>0</v>
      </c>
      <c r="V107">
        <v>1</v>
      </c>
      <c r="W107">
        <v>0</v>
      </c>
      <c r="X107">
        <v>0</v>
      </c>
      <c r="Y107">
        <v>1</v>
      </c>
      <c r="Z107">
        <f t="shared" si="11"/>
        <v>2</v>
      </c>
      <c r="AA107">
        <f t="shared" si="12"/>
        <v>1</v>
      </c>
      <c r="AB107">
        <v>3</v>
      </c>
    </row>
    <row r="108" spans="1:28" x14ac:dyDescent="0.2">
      <c r="A108" s="3" t="s">
        <v>461</v>
      </c>
      <c r="B108">
        <v>9</v>
      </c>
      <c r="C108">
        <v>3</v>
      </c>
      <c r="D108">
        <v>3</v>
      </c>
      <c r="E108">
        <v>8</v>
      </c>
      <c r="F108">
        <v>0</v>
      </c>
      <c r="G108">
        <v>1</v>
      </c>
      <c r="H108">
        <f>SUM(B108:G108)</f>
        <v>24</v>
      </c>
      <c r="J108" s="3" t="s">
        <v>461</v>
      </c>
      <c r="K108">
        <f>readcounts!B42+1</f>
        <v>3</v>
      </c>
      <c r="L108">
        <f>readcounts!C42+1</f>
        <v>1</v>
      </c>
      <c r="M108">
        <f>readcounts!D42+1</f>
        <v>3</v>
      </c>
      <c r="N108">
        <f>readcounts!E42+1</f>
        <v>141</v>
      </c>
      <c r="O108">
        <f>readcounts!F42+1</f>
        <v>1</v>
      </c>
      <c r="P108">
        <f>readcounts!G42+1</f>
        <v>1</v>
      </c>
      <c r="Q108">
        <f>SUM(K108:P108)</f>
        <v>150</v>
      </c>
      <c r="S108" s="3" t="s">
        <v>613</v>
      </c>
      <c r="T108">
        <v>1</v>
      </c>
      <c r="U108">
        <v>0</v>
      </c>
      <c r="V108">
        <v>1</v>
      </c>
      <c r="W108">
        <v>0</v>
      </c>
      <c r="X108">
        <v>0</v>
      </c>
      <c r="Y108">
        <v>1</v>
      </c>
      <c r="Z108">
        <f t="shared" si="11"/>
        <v>2</v>
      </c>
      <c r="AA108">
        <f t="shared" si="12"/>
        <v>1</v>
      </c>
      <c r="AB108">
        <v>3</v>
      </c>
    </row>
    <row r="109" spans="1:28" x14ac:dyDescent="0.2">
      <c r="A109" s="3" t="s">
        <v>489</v>
      </c>
      <c r="B109">
        <v>2</v>
      </c>
      <c r="C109">
        <v>0</v>
      </c>
      <c r="D109">
        <v>0</v>
      </c>
      <c r="E109">
        <v>19</v>
      </c>
      <c r="F109">
        <v>0</v>
      </c>
      <c r="G109">
        <v>1</v>
      </c>
      <c r="H109">
        <f>SUM(B109:G109)</f>
        <v>22</v>
      </c>
      <c r="J109" s="3" t="s">
        <v>489</v>
      </c>
      <c r="K109">
        <f>readcounts!B62+1</f>
        <v>23</v>
      </c>
      <c r="L109">
        <f>readcounts!C62+1</f>
        <v>1</v>
      </c>
      <c r="M109">
        <f>readcounts!D62+1</f>
        <v>1</v>
      </c>
      <c r="N109">
        <f>readcounts!E62+1</f>
        <v>1</v>
      </c>
      <c r="O109">
        <f>readcounts!F62+1</f>
        <v>34</v>
      </c>
      <c r="P109">
        <f>readcounts!G62+1</f>
        <v>11</v>
      </c>
      <c r="Q109">
        <f>SUM(K109:P109)</f>
        <v>71</v>
      </c>
      <c r="S109" s="3" t="s">
        <v>517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0</v>
      </c>
      <c r="Z109">
        <f t="shared" si="11"/>
        <v>2</v>
      </c>
      <c r="AA109">
        <f t="shared" si="12"/>
        <v>1</v>
      </c>
      <c r="AB109">
        <v>3</v>
      </c>
    </row>
    <row r="110" spans="1:28" x14ac:dyDescent="0.2">
      <c r="A110" s="3" t="s">
        <v>334</v>
      </c>
      <c r="B110">
        <v>12</v>
      </c>
      <c r="C110">
        <v>0</v>
      </c>
      <c r="D110">
        <v>1</v>
      </c>
      <c r="E110">
        <v>0</v>
      </c>
      <c r="F110">
        <v>0</v>
      </c>
      <c r="G110">
        <v>8</v>
      </c>
      <c r="H110">
        <f>SUM(B110:G110)</f>
        <v>21</v>
      </c>
      <c r="J110" s="3" t="s">
        <v>334</v>
      </c>
      <c r="K110">
        <f>readcounts!B77+1</f>
        <v>15</v>
      </c>
      <c r="L110">
        <f>readcounts!C77+1</f>
        <v>2</v>
      </c>
      <c r="M110">
        <f>readcounts!D77+1</f>
        <v>26</v>
      </c>
      <c r="N110">
        <f>readcounts!E77+1</f>
        <v>1</v>
      </c>
      <c r="O110">
        <f>readcounts!F77+1</f>
        <v>1</v>
      </c>
      <c r="P110">
        <f>readcounts!G77+1</f>
        <v>1</v>
      </c>
      <c r="Q110">
        <f>SUM(K110:P110)</f>
        <v>46</v>
      </c>
      <c r="S110" s="3" t="s">
        <v>736</v>
      </c>
      <c r="T110">
        <v>1</v>
      </c>
      <c r="U110">
        <v>0</v>
      </c>
      <c r="V110">
        <v>1</v>
      </c>
      <c r="W110">
        <v>0</v>
      </c>
      <c r="X110">
        <v>0</v>
      </c>
      <c r="Y110">
        <v>0</v>
      </c>
      <c r="Z110">
        <f t="shared" si="11"/>
        <v>2</v>
      </c>
      <c r="AA110">
        <f t="shared" si="12"/>
        <v>0</v>
      </c>
      <c r="AB110">
        <v>2</v>
      </c>
    </row>
    <row r="111" spans="1:28" x14ac:dyDescent="0.2">
      <c r="A111" s="3" t="s">
        <v>686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19</v>
      </c>
      <c r="H111">
        <f>SUM(B111:G111)</f>
        <v>20</v>
      </c>
      <c r="J111" s="3" t="s">
        <v>686</v>
      </c>
      <c r="K111">
        <f>readcounts!B30+1</f>
        <v>7</v>
      </c>
      <c r="L111">
        <f>readcounts!C30+1</f>
        <v>1</v>
      </c>
      <c r="M111">
        <f>readcounts!D30+1</f>
        <v>128</v>
      </c>
      <c r="N111">
        <f>readcounts!E30+1</f>
        <v>1</v>
      </c>
      <c r="O111">
        <f>readcounts!F30+1</f>
        <v>90</v>
      </c>
      <c r="P111">
        <f>readcounts!G30+1</f>
        <v>3</v>
      </c>
      <c r="Q111">
        <f>SUM(K111:P111)</f>
        <v>230</v>
      </c>
      <c r="S111" s="3" t="s">
        <v>484</v>
      </c>
      <c r="T111">
        <v>1</v>
      </c>
      <c r="U111">
        <v>0</v>
      </c>
      <c r="V111">
        <v>1</v>
      </c>
      <c r="W111">
        <v>0</v>
      </c>
      <c r="X111">
        <v>0</v>
      </c>
      <c r="Y111">
        <v>0</v>
      </c>
      <c r="Z111">
        <f t="shared" si="11"/>
        <v>2</v>
      </c>
      <c r="AA111">
        <f t="shared" si="12"/>
        <v>0</v>
      </c>
      <c r="AB111">
        <v>2</v>
      </c>
    </row>
    <row r="112" spans="1:28" x14ac:dyDescent="0.2">
      <c r="A112" s="3" t="s">
        <v>595</v>
      </c>
      <c r="B112">
        <v>1</v>
      </c>
      <c r="C112">
        <v>0</v>
      </c>
      <c r="D112">
        <v>1</v>
      </c>
      <c r="E112">
        <v>15</v>
      </c>
      <c r="F112">
        <v>0</v>
      </c>
      <c r="G112">
        <v>3</v>
      </c>
      <c r="H112">
        <f>SUM(B112:G112)</f>
        <v>20</v>
      </c>
      <c r="J112" s="3" t="s">
        <v>595</v>
      </c>
      <c r="K112">
        <f>readcounts!B164+1</f>
        <v>2</v>
      </c>
      <c r="L112">
        <f>readcounts!C164+1</f>
        <v>1</v>
      </c>
      <c r="M112">
        <f>readcounts!D164+1</f>
        <v>7</v>
      </c>
      <c r="N112">
        <f>readcounts!E164+1</f>
        <v>1</v>
      </c>
      <c r="O112">
        <f>readcounts!F164+1</f>
        <v>1</v>
      </c>
      <c r="P112">
        <f>readcounts!G164+1</f>
        <v>1</v>
      </c>
      <c r="Q112">
        <f>SUM(K112:P112)</f>
        <v>13</v>
      </c>
      <c r="S112" s="3" t="s">
        <v>394</v>
      </c>
      <c r="T112">
        <v>1</v>
      </c>
      <c r="U112">
        <v>0</v>
      </c>
      <c r="V112">
        <v>1</v>
      </c>
      <c r="W112">
        <v>0</v>
      </c>
      <c r="X112">
        <v>0</v>
      </c>
      <c r="Y112">
        <v>0</v>
      </c>
      <c r="Z112">
        <f t="shared" si="11"/>
        <v>2</v>
      </c>
      <c r="AA112">
        <f t="shared" si="12"/>
        <v>0</v>
      </c>
      <c r="AB112">
        <v>2</v>
      </c>
    </row>
    <row r="113" spans="1:28" x14ac:dyDescent="0.2">
      <c r="A113" s="3" t="s">
        <v>546</v>
      </c>
      <c r="B113">
        <v>0</v>
      </c>
      <c r="C113">
        <v>0</v>
      </c>
      <c r="D113">
        <v>0</v>
      </c>
      <c r="E113">
        <v>11</v>
      </c>
      <c r="F113">
        <v>0</v>
      </c>
      <c r="G113">
        <v>7</v>
      </c>
      <c r="H113">
        <f>SUM(B113:G113)</f>
        <v>18</v>
      </c>
      <c r="J113" s="3" t="s">
        <v>546</v>
      </c>
      <c r="K113">
        <f>readcounts!B22+1</f>
        <v>119</v>
      </c>
      <c r="L113">
        <f>readcounts!C22+1</f>
        <v>2</v>
      </c>
      <c r="M113">
        <f>readcounts!D22+1</f>
        <v>1</v>
      </c>
      <c r="N113">
        <f>readcounts!E22+1</f>
        <v>215</v>
      </c>
      <c r="O113">
        <f>readcounts!F22+1</f>
        <v>1</v>
      </c>
      <c r="P113">
        <f>readcounts!G22+1</f>
        <v>32</v>
      </c>
      <c r="Q113">
        <f>SUM(K113:P113)</f>
        <v>370</v>
      </c>
      <c r="S113" s="3" t="s">
        <v>400</v>
      </c>
      <c r="T113">
        <v>1</v>
      </c>
      <c r="U113">
        <v>0</v>
      </c>
      <c r="V113">
        <v>1</v>
      </c>
      <c r="W113">
        <v>0</v>
      </c>
      <c r="X113">
        <v>0</v>
      </c>
      <c r="Y113">
        <v>0</v>
      </c>
      <c r="Z113">
        <f t="shared" si="11"/>
        <v>2</v>
      </c>
      <c r="AA113">
        <f t="shared" si="12"/>
        <v>0</v>
      </c>
      <c r="AB113">
        <v>2</v>
      </c>
    </row>
    <row r="114" spans="1:28" x14ac:dyDescent="0.2">
      <c r="A114" s="3" t="s">
        <v>697</v>
      </c>
      <c r="B114">
        <v>1</v>
      </c>
      <c r="C114">
        <v>0</v>
      </c>
      <c r="D114">
        <v>1</v>
      </c>
      <c r="E114">
        <v>16</v>
      </c>
      <c r="F114">
        <v>0</v>
      </c>
      <c r="G114">
        <v>0</v>
      </c>
      <c r="H114">
        <f>SUM(B114:G114)</f>
        <v>18</v>
      </c>
      <c r="J114" s="3" t="s">
        <v>697</v>
      </c>
      <c r="K114">
        <f>readcounts!B31+1</f>
        <v>2</v>
      </c>
      <c r="L114">
        <f>readcounts!C31+1</f>
        <v>1</v>
      </c>
      <c r="M114">
        <f>readcounts!D31+1</f>
        <v>1</v>
      </c>
      <c r="N114">
        <f>readcounts!E31+1</f>
        <v>195</v>
      </c>
      <c r="O114">
        <f>readcounts!F31+1</f>
        <v>1</v>
      </c>
      <c r="P114">
        <f>readcounts!G31+1</f>
        <v>11</v>
      </c>
      <c r="Q114">
        <f>SUM(K114:P114)</f>
        <v>211</v>
      </c>
      <c r="S114" s="3" t="s">
        <v>663</v>
      </c>
      <c r="T114">
        <v>1</v>
      </c>
      <c r="U114">
        <v>0</v>
      </c>
      <c r="V114">
        <v>1</v>
      </c>
      <c r="W114">
        <v>0</v>
      </c>
      <c r="X114">
        <v>0</v>
      </c>
      <c r="Y114">
        <v>0</v>
      </c>
      <c r="Z114">
        <f t="shared" si="11"/>
        <v>2</v>
      </c>
      <c r="AA114">
        <f t="shared" si="12"/>
        <v>0</v>
      </c>
      <c r="AB114">
        <v>2</v>
      </c>
    </row>
    <row r="115" spans="1:28" x14ac:dyDescent="0.2">
      <c r="A115" s="3" t="s">
        <v>459</v>
      </c>
      <c r="B115">
        <v>6</v>
      </c>
      <c r="C115">
        <v>0</v>
      </c>
      <c r="D115">
        <v>5</v>
      </c>
      <c r="E115">
        <v>0</v>
      </c>
      <c r="F115">
        <v>4</v>
      </c>
      <c r="G115">
        <v>3</v>
      </c>
      <c r="H115">
        <f>SUM(B115:G115)</f>
        <v>18</v>
      </c>
      <c r="J115" s="3" t="s">
        <v>459</v>
      </c>
      <c r="K115">
        <f>readcounts!B85+1</f>
        <v>30</v>
      </c>
      <c r="L115">
        <f>readcounts!C85+1</f>
        <v>2</v>
      </c>
      <c r="M115">
        <f>readcounts!D85+1</f>
        <v>2</v>
      </c>
      <c r="N115">
        <f>readcounts!E85+1</f>
        <v>1</v>
      </c>
      <c r="O115">
        <f>readcounts!F85+1</f>
        <v>1</v>
      </c>
      <c r="P115">
        <f>readcounts!G85+1</f>
        <v>3</v>
      </c>
      <c r="Q115">
        <f>SUM(K115:P115)</f>
        <v>39</v>
      </c>
      <c r="S115" s="3" t="s">
        <v>512</v>
      </c>
      <c r="T115">
        <v>1</v>
      </c>
      <c r="U115">
        <v>0</v>
      </c>
      <c r="V115">
        <v>1</v>
      </c>
      <c r="W115">
        <v>0</v>
      </c>
      <c r="X115">
        <v>0</v>
      </c>
      <c r="Y115">
        <v>0</v>
      </c>
      <c r="Z115">
        <f t="shared" si="11"/>
        <v>2</v>
      </c>
      <c r="AA115">
        <f t="shared" si="12"/>
        <v>0</v>
      </c>
      <c r="AB115">
        <v>2</v>
      </c>
    </row>
    <row r="116" spans="1:28" x14ac:dyDescent="0.2">
      <c r="A116" s="3" t="s">
        <v>699</v>
      </c>
      <c r="B116">
        <v>9</v>
      </c>
      <c r="C116">
        <v>0</v>
      </c>
      <c r="D116">
        <v>0</v>
      </c>
      <c r="E116">
        <v>7</v>
      </c>
      <c r="F116">
        <v>0</v>
      </c>
      <c r="G116">
        <v>1</v>
      </c>
      <c r="H116">
        <f>SUM(B116:G116)</f>
        <v>17</v>
      </c>
      <c r="J116" s="3" t="s">
        <v>699</v>
      </c>
      <c r="K116">
        <f>readcounts!B29+1</f>
        <v>4</v>
      </c>
      <c r="L116">
        <f>readcounts!C29+1</f>
        <v>1</v>
      </c>
      <c r="M116">
        <f>readcounts!D29+1</f>
        <v>2</v>
      </c>
      <c r="N116">
        <f>readcounts!E29+1</f>
        <v>1</v>
      </c>
      <c r="O116">
        <f>readcounts!F29+1</f>
        <v>224</v>
      </c>
      <c r="P116">
        <f>readcounts!G29+1</f>
        <v>1</v>
      </c>
      <c r="Q116">
        <f>SUM(K116:P116)</f>
        <v>233</v>
      </c>
      <c r="S116" s="3" t="s">
        <v>727</v>
      </c>
      <c r="T116">
        <v>0</v>
      </c>
      <c r="U116">
        <v>1</v>
      </c>
      <c r="V116">
        <v>1</v>
      </c>
      <c r="W116">
        <v>0</v>
      </c>
      <c r="X116">
        <v>0</v>
      </c>
      <c r="Y116">
        <v>0</v>
      </c>
      <c r="Z116">
        <f t="shared" si="11"/>
        <v>2</v>
      </c>
      <c r="AA116">
        <f t="shared" si="12"/>
        <v>0</v>
      </c>
      <c r="AB116">
        <v>2</v>
      </c>
    </row>
    <row r="117" spans="1:28" x14ac:dyDescent="0.2">
      <c r="A117" s="3" t="s">
        <v>762</v>
      </c>
      <c r="B117">
        <v>0</v>
      </c>
      <c r="C117">
        <v>0</v>
      </c>
      <c r="D117">
        <v>0</v>
      </c>
      <c r="E117">
        <v>0</v>
      </c>
      <c r="F117">
        <v>13</v>
      </c>
      <c r="G117">
        <v>4</v>
      </c>
      <c r="H117">
        <f>SUM(B117:G117)</f>
        <v>17</v>
      </c>
      <c r="J117" s="3" t="s">
        <v>762</v>
      </c>
      <c r="K117">
        <f>readcounts!B124+1</f>
        <v>6</v>
      </c>
      <c r="L117">
        <f>readcounts!C124+1</f>
        <v>1</v>
      </c>
      <c r="M117">
        <f>readcounts!D124+1</f>
        <v>1</v>
      </c>
      <c r="N117">
        <f>readcounts!E124+1</f>
        <v>5</v>
      </c>
      <c r="O117">
        <f>readcounts!F124+1</f>
        <v>6</v>
      </c>
      <c r="P117">
        <f>readcounts!G124+1</f>
        <v>1</v>
      </c>
      <c r="Q117">
        <f>SUM(K117:P117)</f>
        <v>20</v>
      </c>
      <c r="S117" s="3" t="s">
        <v>403</v>
      </c>
      <c r="T117">
        <v>1</v>
      </c>
      <c r="U117">
        <v>0</v>
      </c>
      <c r="V117">
        <v>1</v>
      </c>
      <c r="W117">
        <v>0</v>
      </c>
      <c r="X117">
        <v>0</v>
      </c>
      <c r="Y117">
        <v>0</v>
      </c>
      <c r="Z117">
        <f t="shared" si="11"/>
        <v>2</v>
      </c>
      <c r="AA117">
        <f t="shared" si="12"/>
        <v>0</v>
      </c>
      <c r="AB117">
        <v>2</v>
      </c>
    </row>
    <row r="118" spans="1:28" x14ac:dyDescent="0.2">
      <c r="A118" s="3" t="s">
        <v>377</v>
      </c>
      <c r="B118">
        <v>14</v>
      </c>
      <c r="C118">
        <v>0</v>
      </c>
      <c r="D118">
        <v>1</v>
      </c>
      <c r="E118">
        <v>0</v>
      </c>
      <c r="F118">
        <v>0</v>
      </c>
      <c r="G118">
        <v>2</v>
      </c>
      <c r="H118">
        <f>SUM(B118:G118)</f>
        <v>17</v>
      </c>
      <c r="J118" s="3" t="s">
        <v>377</v>
      </c>
      <c r="K118">
        <f>readcounts!B170+1</f>
        <v>3</v>
      </c>
      <c r="L118">
        <f>readcounts!C170+1</f>
        <v>1</v>
      </c>
      <c r="M118">
        <f>readcounts!D170+1</f>
        <v>3</v>
      </c>
      <c r="N118">
        <f>readcounts!E170+1</f>
        <v>1</v>
      </c>
      <c r="O118">
        <f>readcounts!F170+1</f>
        <v>2</v>
      </c>
      <c r="P118">
        <f>readcounts!G170+1</f>
        <v>2</v>
      </c>
      <c r="Q118">
        <f>SUM(K118:P118)</f>
        <v>12</v>
      </c>
      <c r="S118" s="3" t="s">
        <v>451</v>
      </c>
      <c r="T118">
        <v>1</v>
      </c>
      <c r="U118">
        <v>0</v>
      </c>
      <c r="V118">
        <v>1</v>
      </c>
      <c r="W118">
        <v>0</v>
      </c>
      <c r="X118">
        <v>0</v>
      </c>
      <c r="Y118">
        <v>0</v>
      </c>
      <c r="Z118">
        <f t="shared" si="11"/>
        <v>2</v>
      </c>
      <c r="AA118">
        <f t="shared" si="12"/>
        <v>0</v>
      </c>
      <c r="AB118">
        <v>2</v>
      </c>
    </row>
    <row r="119" spans="1:28" x14ac:dyDescent="0.2">
      <c r="A119" s="3" t="s">
        <v>448</v>
      </c>
      <c r="B119">
        <v>9</v>
      </c>
      <c r="C119">
        <v>2</v>
      </c>
      <c r="D119">
        <v>1</v>
      </c>
      <c r="E119">
        <v>0</v>
      </c>
      <c r="F119">
        <v>4</v>
      </c>
      <c r="G119">
        <v>0</v>
      </c>
      <c r="H119">
        <f>SUM(B119:G119)</f>
        <v>16</v>
      </c>
      <c r="J119" s="3" t="s">
        <v>448</v>
      </c>
      <c r="K119">
        <f>readcounts!B71+1</f>
        <v>18</v>
      </c>
      <c r="L119">
        <f>readcounts!C71+1</f>
        <v>26</v>
      </c>
      <c r="M119">
        <f>readcounts!D71+1</f>
        <v>1</v>
      </c>
      <c r="N119">
        <f>readcounts!E71+1</f>
        <v>2</v>
      </c>
      <c r="O119">
        <f>readcounts!F71+1</f>
        <v>1</v>
      </c>
      <c r="P119">
        <f>readcounts!G71+1</f>
        <v>5</v>
      </c>
      <c r="Q119">
        <f>SUM(K119:P119)</f>
        <v>53</v>
      </c>
      <c r="S119" s="3" t="s">
        <v>751</v>
      </c>
      <c r="T119">
        <v>1</v>
      </c>
      <c r="U119">
        <v>0</v>
      </c>
      <c r="V119">
        <v>1</v>
      </c>
      <c r="W119">
        <v>0</v>
      </c>
      <c r="X119">
        <v>0</v>
      </c>
      <c r="Y119">
        <v>0</v>
      </c>
      <c r="Z119">
        <f t="shared" si="11"/>
        <v>2</v>
      </c>
      <c r="AA119">
        <f t="shared" si="12"/>
        <v>0</v>
      </c>
      <c r="AB119">
        <v>2</v>
      </c>
    </row>
    <row r="120" spans="1:28" x14ac:dyDescent="0.2">
      <c r="A120" s="3" t="s">
        <v>539</v>
      </c>
      <c r="B120">
        <v>1</v>
      </c>
      <c r="C120">
        <v>0</v>
      </c>
      <c r="D120">
        <v>1</v>
      </c>
      <c r="E120">
        <v>6</v>
      </c>
      <c r="F120">
        <v>0</v>
      </c>
      <c r="G120">
        <v>8</v>
      </c>
      <c r="H120">
        <f>SUM(B120:G120)</f>
        <v>16</v>
      </c>
      <c r="J120" s="3" t="s">
        <v>539</v>
      </c>
      <c r="K120">
        <f>readcounts!B140+1</f>
        <v>2</v>
      </c>
      <c r="L120">
        <f>readcounts!C140+1</f>
        <v>8</v>
      </c>
      <c r="M120">
        <f>readcounts!D140+1</f>
        <v>1</v>
      </c>
      <c r="N120">
        <f>readcounts!E140+1</f>
        <v>1</v>
      </c>
      <c r="O120">
        <f>readcounts!F140+1</f>
        <v>1</v>
      </c>
      <c r="P120">
        <f>readcounts!G140+1</f>
        <v>4</v>
      </c>
      <c r="Q120">
        <f>SUM(K120:P120)</f>
        <v>17</v>
      </c>
      <c r="S120" s="3" t="s">
        <v>474</v>
      </c>
      <c r="T120">
        <v>1</v>
      </c>
      <c r="U120">
        <v>0</v>
      </c>
      <c r="V120">
        <v>1</v>
      </c>
      <c r="W120">
        <v>0</v>
      </c>
      <c r="X120">
        <v>0</v>
      </c>
      <c r="Y120">
        <v>0</v>
      </c>
      <c r="Z120">
        <f t="shared" si="11"/>
        <v>2</v>
      </c>
      <c r="AA120">
        <f t="shared" si="12"/>
        <v>0</v>
      </c>
      <c r="AB120">
        <v>2</v>
      </c>
    </row>
    <row r="121" spans="1:28" x14ac:dyDescent="0.2">
      <c r="A121" s="3" t="s">
        <v>756</v>
      </c>
      <c r="B121">
        <v>0</v>
      </c>
      <c r="C121">
        <v>7</v>
      </c>
      <c r="D121">
        <v>1</v>
      </c>
      <c r="E121">
        <v>8</v>
      </c>
      <c r="F121">
        <v>0</v>
      </c>
      <c r="G121">
        <v>0</v>
      </c>
      <c r="H121">
        <f>SUM(B121:G121)</f>
        <v>16</v>
      </c>
      <c r="J121" s="3" t="s">
        <v>756</v>
      </c>
      <c r="K121">
        <f>readcounts!B161+1</f>
        <v>3</v>
      </c>
      <c r="L121">
        <f>readcounts!C161+1</f>
        <v>1</v>
      </c>
      <c r="M121">
        <f>readcounts!D161+1</f>
        <v>6</v>
      </c>
      <c r="N121">
        <f>readcounts!E161+1</f>
        <v>1</v>
      </c>
      <c r="O121">
        <f>readcounts!F161+1</f>
        <v>1</v>
      </c>
      <c r="P121">
        <f>readcounts!G161+1</f>
        <v>1</v>
      </c>
      <c r="Q121">
        <f>SUM(K121:P121)</f>
        <v>13</v>
      </c>
      <c r="S121" s="3" t="s">
        <v>445</v>
      </c>
      <c r="T121">
        <v>1</v>
      </c>
      <c r="U121">
        <v>0</v>
      </c>
      <c r="V121">
        <v>1</v>
      </c>
      <c r="W121">
        <v>0</v>
      </c>
      <c r="X121">
        <v>0</v>
      </c>
      <c r="Y121">
        <v>0</v>
      </c>
      <c r="Z121">
        <f t="shared" si="11"/>
        <v>2</v>
      </c>
      <c r="AA121">
        <f t="shared" si="12"/>
        <v>0</v>
      </c>
      <c r="AB121">
        <v>2</v>
      </c>
    </row>
    <row r="122" spans="1:28" x14ac:dyDescent="0.2">
      <c r="A122" s="3" t="s">
        <v>398</v>
      </c>
      <c r="B122">
        <v>3</v>
      </c>
      <c r="C122">
        <v>0</v>
      </c>
      <c r="D122">
        <v>5</v>
      </c>
      <c r="E122">
        <v>0</v>
      </c>
      <c r="F122">
        <v>0</v>
      </c>
      <c r="G122">
        <v>7</v>
      </c>
      <c r="H122">
        <f>SUM(B122:G122)</f>
        <v>15</v>
      </c>
      <c r="J122" s="3" t="s">
        <v>398</v>
      </c>
      <c r="K122">
        <f>readcounts!B167+1</f>
        <v>3</v>
      </c>
      <c r="L122">
        <f>readcounts!C167+1</f>
        <v>3</v>
      </c>
      <c r="M122">
        <f>readcounts!D167+1</f>
        <v>1</v>
      </c>
      <c r="N122">
        <f>readcounts!E167+1</f>
        <v>1</v>
      </c>
      <c r="O122">
        <f>readcounts!F167+1</f>
        <v>1</v>
      </c>
      <c r="P122">
        <f>readcounts!G167+1</f>
        <v>3</v>
      </c>
      <c r="Q122">
        <f>SUM(K122:P122)</f>
        <v>12</v>
      </c>
      <c r="S122" s="3" t="s">
        <v>724</v>
      </c>
      <c r="T122">
        <v>0</v>
      </c>
      <c r="U122">
        <v>1</v>
      </c>
      <c r="V122">
        <v>1</v>
      </c>
      <c r="W122">
        <v>0</v>
      </c>
      <c r="X122">
        <v>0</v>
      </c>
      <c r="Y122">
        <v>0</v>
      </c>
      <c r="Z122">
        <f t="shared" si="11"/>
        <v>2</v>
      </c>
      <c r="AA122">
        <f t="shared" si="12"/>
        <v>0</v>
      </c>
      <c r="AB122">
        <v>2</v>
      </c>
    </row>
    <row r="123" spans="1:28" x14ac:dyDescent="0.2">
      <c r="A123" s="3" t="s">
        <v>649</v>
      </c>
      <c r="B123">
        <v>0</v>
      </c>
      <c r="C123">
        <v>0</v>
      </c>
      <c r="D123">
        <v>0</v>
      </c>
      <c r="E123">
        <v>5</v>
      </c>
      <c r="F123">
        <v>1</v>
      </c>
      <c r="G123">
        <v>9</v>
      </c>
      <c r="H123">
        <f>SUM(B123:G123)</f>
        <v>15</v>
      </c>
      <c r="J123" s="3" t="s">
        <v>649</v>
      </c>
      <c r="K123">
        <f>readcounts!B187+1</f>
        <v>1</v>
      </c>
      <c r="L123">
        <f>readcounts!C187+1</f>
        <v>1</v>
      </c>
      <c r="M123">
        <f>readcounts!D187+1</f>
        <v>2</v>
      </c>
      <c r="N123">
        <f>readcounts!E187+1</f>
        <v>2</v>
      </c>
      <c r="O123">
        <f>readcounts!F187+1</f>
        <v>1</v>
      </c>
      <c r="P123">
        <f>readcounts!G187+1</f>
        <v>2</v>
      </c>
      <c r="Q123">
        <f>SUM(K123:P123)</f>
        <v>9</v>
      </c>
      <c r="S123" s="3" t="s">
        <v>475</v>
      </c>
      <c r="T123">
        <v>1</v>
      </c>
      <c r="U123">
        <v>0</v>
      </c>
      <c r="V123">
        <v>1</v>
      </c>
      <c r="W123">
        <v>0</v>
      </c>
      <c r="X123">
        <v>0</v>
      </c>
      <c r="Y123">
        <v>0</v>
      </c>
      <c r="Z123">
        <f t="shared" si="11"/>
        <v>2</v>
      </c>
      <c r="AA123">
        <f t="shared" si="12"/>
        <v>0</v>
      </c>
      <c r="AB123">
        <v>2</v>
      </c>
    </row>
    <row r="124" spans="1:28" x14ac:dyDescent="0.2">
      <c r="A124" s="3" t="s">
        <v>626</v>
      </c>
      <c r="B124">
        <v>5</v>
      </c>
      <c r="C124">
        <v>0</v>
      </c>
      <c r="D124">
        <v>0</v>
      </c>
      <c r="E124">
        <v>4</v>
      </c>
      <c r="F124">
        <v>5</v>
      </c>
      <c r="G124">
        <v>0</v>
      </c>
      <c r="H124">
        <f>SUM(B124:G124)</f>
        <v>14</v>
      </c>
      <c r="J124" s="3" t="s">
        <v>626</v>
      </c>
      <c r="K124">
        <f>readcounts!B44+1</f>
        <v>1</v>
      </c>
      <c r="L124">
        <f>readcounts!C44+1</f>
        <v>1</v>
      </c>
      <c r="M124">
        <f>readcounts!D44+1</f>
        <v>1</v>
      </c>
      <c r="N124">
        <f>readcounts!E44+1</f>
        <v>127</v>
      </c>
      <c r="O124">
        <f>readcounts!F44+1</f>
        <v>9</v>
      </c>
      <c r="P124">
        <f>readcounts!G44+1</f>
        <v>9</v>
      </c>
      <c r="Q124">
        <f>SUM(K124:P124)</f>
        <v>148</v>
      </c>
      <c r="S124" s="3" t="s">
        <v>678</v>
      </c>
      <c r="T124">
        <v>1</v>
      </c>
      <c r="U124">
        <v>0</v>
      </c>
      <c r="V124">
        <v>1</v>
      </c>
      <c r="W124">
        <v>0</v>
      </c>
      <c r="X124">
        <v>0</v>
      </c>
      <c r="Y124">
        <v>0</v>
      </c>
      <c r="Z124">
        <f t="shared" si="11"/>
        <v>2</v>
      </c>
      <c r="AA124">
        <f t="shared" si="12"/>
        <v>0</v>
      </c>
      <c r="AB124">
        <v>2</v>
      </c>
    </row>
    <row r="125" spans="1:28" x14ac:dyDescent="0.2">
      <c r="A125" s="3" t="s">
        <v>705</v>
      </c>
      <c r="B125">
        <v>0</v>
      </c>
      <c r="C125">
        <v>0</v>
      </c>
      <c r="D125">
        <v>1</v>
      </c>
      <c r="E125">
        <v>8</v>
      </c>
      <c r="F125">
        <v>0</v>
      </c>
      <c r="G125">
        <v>5</v>
      </c>
      <c r="H125">
        <f>SUM(B125:G125)</f>
        <v>14</v>
      </c>
      <c r="J125" s="3" t="s">
        <v>705</v>
      </c>
      <c r="K125">
        <f>readcounts!B89+1</f>
        <v>12</v>
      </c>
      <c r="L125">
        <f>readcounts!C89+1</f>
        <v>1</v>
      </c>
      <c r="M125">
        <f>readcounts!D89+1</f>
        <v>5</v>
      </c>
      <c r="N125">
        <f>readcounts!E89+1</f>
        <v>1</v>
      </c>
      <c r="O125">
        <f>readcounts!F89+1</f>
        <v>17</v>
      </c>
      <c r="P125">
        <f>readcounts!G89+1</f>
        <v>2</v>
      </c>
      <c r="Q125">
        <f>SUM(K125:P125)</f>
        <v>38</v>
      </c>
      <c r="S125" s="3" t="s">
        <v>391</v>
      </c>
      <c r="T125">
        <v>1</v>
      </c>
      <c r="U125">
        <v>0</v>
      </c>
      <c r="V125">
        <v>0</v>
      </c>
      <c r="W125">
        <v>1</v>
      </c>
      <c r="X125">
        <v>1</v>
      </c>
      <c r="Y125">
        <v>1</v>
      </c>
      <c r="Z125">
        <f t="shared" si="11"/>
        <v>1</v>
      </c>
      <c r="AA125">
        <f t="shared" si="12"/>
        <v>3</v>
      </c>
      <c r="AB125">
        <v>4</v>
      </c>
    </row>
    <row r="126" spans="1:28" x14ac:dyDescent="0.2">
      <c r="A126" s="3" t="s">
        <v>428</v>
      </c>
      <c r="B126">
        <v>10</v>
      </c>
      <c r="C126">
        <v>0</v>
      </c>
      <c r="D126">
        <v>3</v>
      </c>
      <c r="E126">
        <v>0</v>
      </c>
      <c r="F126">
        <v>0</v>
      </c>
      <c r="G126">
        <v>1</v>
      </c>
      <c r="H126">
        <f>SUM(B126:G126)</f>
        <v>14</v>
      </c>
      <c r="J126" s="3" t="s">
        <v>428</v>
      </c>
      <c r="K126">
        <f>readcounts!B120+1</f>
        <v>2</v>
      </c>
      <c r="L126">
        <f>readcounts!C120+1</f>
        <v>1</v>
      </c>
      <c r="M126">
        <f>readcounts!D120+1</f>
        <v>2</v>
      </c>
      <c r="N126">
        <f>readcounts!E120+1</f>
        <v>7</v>
      </c>
      <c r="O126">
        <f>readcounts!F120+1</f>
        <v>1</v>
      </c>
      <c r="P126">
        <f>readcounts!G120+1</f>
        <v>9</v>
      </c>
      <c r="Q126">
        <f>SUM(K126:P126)</f>
        <v>22</v>
      </c>
      <c r="S126" s="3" t="s">
        <v>370</v>
      </c>
      <c r="T126">
        <v>1</v>
      </c>
      <c r="U126">
        <v>0</v>
      </c>
      <c r="V126">
        <v>0</v>
      </c>
      <c r="W126">
        <v>1</v>
      </c>
      <c r="X126">
        <v>0</v>
      </c>
      <c r="Y126">
        <v>1</v>
      </c>
      <c r="Z126">
        <f t="shared" si="11"/>
        <v>1</v>
      </c>
      <c r="AA126">
        <f t="shared" si="12"/>
        <v>2</v>
      </c>
      <c r="AB126">
        <v>3</v>
      </c>
    </row>
    <row r="127" spans="1:28" x14ac:dyDescent="0.2">
      <c r="A127" s="3" t="s">
        <v>521</v>
      </c>
      <c r="B127">
        <v>10</v>
      </c>
      <c r="C127">
        <v>0</v>
      </c>
      <c r="D127">
        <v>1</v>
      </c>
      <c r="E127">
        <v>0</v>
      </c>
      <c r="F127">
        <v>0</v>
      </c>
      <c r="G127">
        <v>2</v>
      </c>
      <c r="H127">
        <f>SUM(B127:G127)</f>
        <v>13</v>
      </c>
      <c r="J127" s="3" t="s">
        <v>521</v>
      </c>
      <c r="K127">
        <f>readcounts!B79+1</f>
        <v>25</v>
      </c>
      <c r="L127">
        <f>readcounts!C79+1</f>
        <v>1</v>
      </c>
      <c r="M127">
        <f>readcounts!D79+1</f>
        <v>1</v>
      </c>
      <c r="N127">
        <f>readcounts!E79+1</f>
        <v>1</v>
      </c>
      <c r="O127">
        <f>readcounts!F79+1</f>
        <v>13</v>
      </c>
      <c r="P127">
        <f>readcounts!G79+1</f>
        <v>2</v>
      </c>
      <c r="Q127">
        <f>SUM(K127:P127)</f>
        <v>43</v>
      </c>
      <c r="S127" s="3" t="s">
        <v>578</v>
      </c>
      <c r="T127">
        <v>1</v>
      </c>
      <c r="U127">
        <v>0</v>
      </c>
      <c r="V127">
        <v>0</v>
      </c>
      <c r="W127">
        <v>1</v>
      </c>
      <c r="X127">
        <v>0</v>
      </c>
      <c r="Y127">
        <v>1</v>
      </c>
      <c r="Z127">
        <f t="shared" si="11"/>
        <v>1</v>
      </c>
      <c r="AA127">
        <f t="shared" si="12"/>
        <v>2</v>
      </c>
      <c r="AB127">
        <v>3</v>
      </c>
    </row>
    <row r="128" spans="1:28" x14ac:dyDescent="0.2">
      <c r="A128" s="3" t="s">
        <v>654</v>
      </c>
      <c r="B128">
        <v>9</v>
      </c>
      <c r="C128">
        <v>0</v>
      </c>
      <c r="D128">
        <v>0</v>
      </c>
      <c r="E128">
        <v>0</v>
      </c>
      <c r="F128">
        <v>0</v>
      </c>
      <c r="G128">
        <v>4</v>
      </c>
      <c r="H128">
        <f>SUM(B128:G128)</f>
        <v>13</v>
      </c>
      <c r="J128" s="3" t="s">
        <v>654</v>
      </c>
      <c r="K128">
        <f>readcounts!B94+1</f>
        <v>27</v>
      </c>
      <c r="L128">
        <f>readcounts!C94+1</f>
        <v>1</v>
      </c>
      <c r="M128">
        <f>readcounts!D94+1</f>
        <v>2</v>
      </c>
      <c r="N128">
        <f>readcounts!E94+1</f>
        <v>2</v>
      </c>
      <c r="O128">
        <f>readcounts!F94+1</f>
        <v>1</v>
      </c>
      <c r="P128">
        <f>readcounts!G94+1</f>
        <v>2</v>
      </c>
      <c r="Q128">
        <f>SUM(K128:P128)</f>
        <v>35</v>
      </c>
      <c r="S128" s="3" t="s">
        <v>373</v>
      </c>
      <c r="T128">
        <v>0</v>
      </c>
      <c r="U128">
        <v>0</v>
      </c>
      <c r="V128">
        <v>1</v>
      </c>
      <c r="W128">
        <v>1</v>
      </c>
      <c r="X128">
        <v>0</v>
      </c>
      <c r="Y128">
        <v>1</v>
      </c>
      <c r="Z128">
        <f t="shared" si="11"/>
        <v>1</v>
      </c>
      <c r="AA128">
        <f t="shared" si="12"/>
        <v>2</v>
      </c>
      <c r="AB128">
        <v>3</v>
      </c>
    </row>
    <row r="129" spans="1:28" x14ac:dyDescent="0.2">
      <c r="A129" s="3" t="s">
        <v>755</v>
      </c>
      <c r="B129">
        <v>1</v>
      </c>
      <c r="C129">
        <v>0</v>
      </c>
      <c r="D129">
        <v>3</v>
      </c>
      <c r="E129">
        <v>5</v>
      </c>
      <c r="F129">
        <v>0</v>
      </c>
      <c r="G129">
        <v>4</v>
      </c>
      <c r="H129">
        <f>SUM(B129:G129)</f>
        <v>13</v>
      </c>
      <c r="J129" s="3" t="s">
        <v>755</v>
      </c>
      <c r="K129">
        <f>readcounts!B176+1</f>
        <v>2</v>
      </c>
      <c r="L129">
        <f>readcounts!C176+1</f>
        <v>1</v>
      </c>
      <c r="M129">
        <f>readcounts!D176+1</f>
        <v>1</v>
      </c>
      <c r="N129">
        <f>readcounts!E176+1</f>
        <v>3</v>
      </c>
      <c r="O129">
        <f>readcounts!F176+1</f>
        <v>1</v>
      </c>
      <c r="P129">
        <f>readcounts!G176+1</f>
        <v>3</v>
      </c>
      <c r="Q129">
        <f>SUM(K129:P129)</f>
        <v>11</v>
      </c>
      <c r="S129" s="3" t="s">
        <v>435</v>
      </c>
      <c r="T129">
        <v>1</v>
      </c>
      <c r="U129">
        <v>0</v>
      </c>
      <c r="V129">
        <v>0</v>
      </c>
      <c r="W129">
        <v>1</v>
      </c>
      <c r="X129">
        <v>0</v>
      </c>
      <c r="Y129">
        <v>1</v>
      </c>
      <c r="Z129">
        <f t="shared" si="11"/>
        <v>1</v>
      </c>
      <c r="AA129">
        <f t="shared" si="12"/>
        <v>2</v>
      </c>
      <c r="AB129">
        <v>3</v>
      </c>
    </row>
    <row r="130" spans="1:28" x14ac:dyDescent="0.2">
      <c r="A130" s="3" t="s">
        <v>400</v>
      </c>
      <c r="B130">
        <v>8</v>
      </c>
      <c r="C130">
        <v>0</v>
      </c>
      <c r="D130">
        <v>4</v>
      </c>
      <c r="E130">
        <v>0</v>
      </c>
      <c r="F130">
        <v>0</v>
      </c>
      <c r="G130">
        <v>0</v>
      </c>
      <c r="H130">
        <f>SUM(B130:G130)</f>
        <v>12</v>
      </c>
      <c r="J130" s="3" t="s">
        <v>400</v>
      </c>
      <c r="K130">
        <f>readcounts!B80+1</f>
        <v>3</v>
      </c>
      <c r="L130">
        <f>readcounts!C80+1</f>
        <v>1</v>
      </c>
      <c r="M130">
        <f>readcounts!D80+1</f>
        <v>1</v>
      </c>
      <c r="N130">
        <f>readcounts!E80+1</f>
        <v>33</v>
      </c>
      <c r="O130">
        <f>readcounts!F80+1</f>
        <v>1</v>
      </c>
      <c r="P130">
        <f>readcounts!G80+1</f>
        <v>3</v>
      </c>
      <c r="Q130">
        <f>SUM(K130:P130)</f>
        <v>42</v>
      </c>
      <c r="S130" s="3" t="s">
        <v>731</v>
      </c>
      <c r="T130">
        <v>0</v>
      </c>
      <c r="U130">
        <v>0</v>
      </c>
      <c r="V130">
        <v>1</v>
      </c>
      <c r="W130">
        <v>0</v>
      </c>
      <c r="X130">
        <v>1</v>
      </c>
      <c r="Y130">
        <v>1</v>
      </c>
      <c r="Z130">
        <f t="shared" ref="Z130:Z161" si="13">SUM(T130:V130)</f>
        <v>1</v>
      </c>
      <c r="AA130">
        <f t="shared" ref="AA130:AA161" si="14">SUM(W130:Y130)</f>
        <v>2</v>
      </c>
      <c r="AB130">
        <v>3</v>
      </c>
    </row>
    <row r="131" spans="1:28" x14ac:dyDescent="0.2">
      <c r="A131" s="3" t="s">
        <v>531</v>
      </c>
      <c r="B131">
        <v>1</v>
      </c>
      <c r="C131">
        <v>0</v>
      </c>
      <c r="D131">
        <v>0</v>
      </c>
      <c r="E131">
        <v>6</v>
      </c>
      <c r="F131">
        <v>0</v>
      </c>
      <c r="G131">
        <v>4</v>
      </c>
      <c r="H131">
        <f>SUM(B131:G131)</f>
        <v>11</v>
      </c>
      <c r="J131" s="3" t="s">
        <v>531</v>
      </c>
      <c r="K131">
        <f>readcounts!B54+1</f>
        <v>34</v>
      </c>
      <c r="L131">
        <f>readcounts!C54+1</f>
        <v>1</v>
      </c>
      <c r="M131">
        <f>readcounts!D54+1</f>
        <v>12</v>
      </c>
      <c r="N131">
        <f>readcounts!E54+1</f>
        <v>1</v>
      </c>
      <c r="O131">
        <f>readcounts!F54+1</f>
        <v>1</v>
      </c>
      <c r="P131">
        <f>readcounts!G54+1</f>
        <v>41</v>
      </c>
      <c r="Q131">
        <f>SUM(K131:P131)</f>
        <v>90</v>
      </c>
      <c r="S131" s="3" t="s">
        <v>506</v>
      </c>
      <c r="T131">
        <v>0</v>
      </c>
      <c r="U131">
        <v>0</v>
      </c>
      <c r="V131">
        <v>1</v>
      </c>
      <c r="W131">
        <v>1</v>
      </c>
      <c r="X131">
        <v>0</v>
      </c>
      <c r="Y131">
        <v>1</v>
      </c>
      <c r="Z131">
        <f t="shared" si="13"/>
        <v>1</v>
      </c>
      <c r="AA131">
        <f t="shared" si="14"/>
        <v>2</v>
      </c>
      <c r="AB131">
        <v>3</v>
      </c>
    </row>
    <row r="132" spans="1:28" x14ac:dyDescent="0.2">
      <c r="A132" s="3" t="s">
        <v>684</v>
      </c>
      <c r="B132">
        <v>0</v>
      </c>
      <c r="C132">
        <v>0</v>
      </c>
      <c r="D132">
        <v>0</v>
      </c>
      <c r="E132">
        <v>10</v>
      </c>
      <c r="F132">
        <v>0</v>
      </c>
      <c r="G132">
        <v>1</v>
      </c>
      <c r="H132">
        <f>SUM(B132:G132)</f>
        <v>11</v>
      </c>
      <c r="J132" s="3" t="s">
        <v>684</v>
      </c>
      <c r="K132">
        <f>readcounts!B75+1</f>
        <v>30</v>
      </c>
      <c r="L132">
        <f>readcounts!C75+1</f>
        <v>1</v>
      </c>
      <c r="M132">
        <f>readcounts!D75+1</f>
        <v>5</v>
      </c>
      <c r="N132">
        <f>readcounts!E75+1</f>
        <v>1</v>
      </c>
      <c r="O132">
        <f>readcounts!F75+1</f>
        <v>1</v>
      </c>
      <c r="P132">
        <f>readcounts!G75+1</f>
        <v>10</v>
      </c>
      <c r="Q132">
        <f>SUM(K132:P132)</f>
        <v>48</v>
      </c>
      <c r="S132" s="3" t="s">
        <v>423</v>
      </c>
      <c r="T132">
        <v>1</v>
      </c>
      <c r="U132">
        <v>0</v>
      </c>
      <c r="V132">
        <v>0</v>
      </c>
      <c r="W132">
        <v>1</v>
      </c>
      <c r="X132">
        <v>0</v>
      </c>
      <c r="Y132">
        <v>1</v>
      </c>
      <c r="Z132">
        <f t="shared" si="13"/>
        <v>1</v>
      </c>
      <c r="AA132">
        <f t="shared" si="14"/>
        <v>2</v>
      </c>
      <c r="AB132">
        <v>3</v>
      </c>
    </row>
    <row r="133" spans="1:28" x14ac:dyDescent="0.2">
      <c r="A133" s="3" t="s">
        <v>333</v>
      </c>
      <c r="B133">
        <v>7</v>
      </c>
      <c r="C133">
        <v>0</v>
      </c>
      <c r="D133">
        <v>0</v>
      </c>
      <c r="E133">
        <v>0</v>
      </c>
      <c r="F133">
        <v>3</v>
      </c>
      <c r="G133">
        <v>1</v>
      </c>
      <c r="H133">
        <f>SUM(B133:G133)</f>
        <v>11</v>
      </c>
      <c r="J133" s="3" t="s">
        <v>333</v>
      </c>
      <c r="K133">
        <f>readcounts!B76+1</f>
        <v>5</v>
      </c>
      <c r="L133">
        <f>readcounts!C76+1</f>
        <v>1</v>
      </c>
      <c r="M133">
        <f>readcounts!D76+1</f>
        <v>4</v>
      </c>
      <c r="N133">
        <f>readcounts!E76+1</f>
        <v>6</v>
      </c>
      <c r="O133">
        <f>readcounts!F76+1</f>
        <v>27</v>
      </c>
      <c r="P133">
        <f>readcounts!G76+1</f>
        <v>5</v>
      </c>
      <c r="Q133">
        <f>SUM(K133:P133)</f>
        <v>48</v>
      </c>
      <c r="S133" s="3" t="s">
        <v>677</v>
      </c>
      <c r="T133">
        <v>1</v>
      </c>
      <c r="U133">
        <v>0</v>
      </c>
      <c r="V133">
        <v>0</v>
      </c>
      <c r="W133">
        <v>1</v>
      </c>
      <c r="X133">
        <v>0</v>
      </c>
      <c r="Y133">
        <v>1</v>
      </c>
      <c r="Z133">
        <f t="shared" si="13"/>
        <v>1</v>
      </c>
      <c r="AA133">
        <f t="shared" si="14"/>
        <v>2</v>
      </c>
      <c r="AB133">
        <v>3</v>
      </c>
    </row>
    <row r="134" spans="1:28" x14ac:dyDescent="0.2">
      <c r="A134" s="3" t="s">
        <v>637</v>
      </c>
      <c r="B134">
        <v>3</v>
      </c>
      <c r="C134">
        <v>0</v>
      </c>
      <c r="D134">
        <v>0</v>
      </c>
      <c r="E134">
        <v>7</v>
      </c>
      <c r="F134">
        <v>0</v>
      </c>
      <c r="G134">
        <v>1</v>
      </c>
      <c r="H134">
        <f>SUM(B134:G134)</f>
        <v>11</v>
      </c>
      <c r="J134" s="3" t="s">
        <v>637</v>
      </c>
      <c r="K134">
        <f>readcounts!B86+1</f>
        <v>1</v>
      </c>
      <c r="L134">
        <f>readcounts!C86+1</f>
        <v>32</v>
      </c>
      <c r="M134">
        <f>readcounts!D86+1</f>
        <v>3</v>
      </c>
      <c r="N134">
        <f>readcounts!E86+1</f>
        <v>1</v>
      </c>
      <c r="O134">
        <f>readcounts!F86+1</f>
        <v>1</v>
      </c>
      <c r="P134">
        <f>readcounts!G86+1</f>
        <v>1</v>
      </c>
      <c r="Q134">
        <f>SUM(K134:P134)</f>
        <v>39</v>
      </c>
      <c r="S134" s="3" t="s">
        <v>547</v>
      </c>
      <c r="T134">
        <v>1</v>
      </c>
      <c r="U134">
        <v>0</v>
      </c>
      <c r="V134">
        <v>0</v>
      </c>
      <c r="W134">
        <v>1</v>
      </c>
      <c r="X134">
        <v>0</v>
      </c>
      <c r="Y134">
        <v>1</v>
      </c>
      <c r="Z134">
        <f t="shared" si="13"/>
        <v>1</v>
      </c>
      <c r="AA134">
        <f t="shared" si="14"/>
        <v>2</v>
      </c>
      <c r="AB134">
        <v>3</v>
      </c>
    </row>
    <row r="135" spans="1:28" x14ac:dyDescent="0.2">
      <c r="A135" s="3" t="s">
        <v>425</v>
      </c>
      <c r="B135">
        <v>8</v>
      </c>
      <c r="C135">
        <v>2</v>
      </c>
      <c r="D135">
        <v>1</v>
      </c>
      <c r="E135">
        <v>0</v>
      </c>
      <c r="F135">
        <v>0</v>
      </c>
      <c r="G135">
        <v>0</v>
      </c>
      <c r="H135">
        <f>SUM(B135:G135)</f>
        <v>11</v>
      </c>
      <c r="J135" s="3" t="s">
        <v>425</v>
      </c>
      <c r="K135">
        <f>readcounts!B105+1</f>
        <v>20</v>
      </c>
      <c r="L135">
        <f>readcounts!C105+1</f>
        <v>1</v>
      </c>
      <c r="M135">
        <f>readcounts!D105+1</f>
        <v>1</v>
      </c>
      <c r="N135">
        <f>readcounts!E105+1</f>
        <v>3</v>
      </c>
      <c r="O135">
        <f>readcounts!F105+1</f>
        <v>1</v>
      </c>
      <c r="P135">
        <f>readcounts!G105+1</f>
        <v>5</v>
      </c>
      <c r="Q135">
        <f>SUM(K135:P135)</f>
        <v>31</v>
      </c>
      <c r="S135" s="3" t="s">
        <v>699</v>
      </c>
      <c r="T135">
        <v>1</v>
      </c>
      <c r="U135">
        <v>0</v>
      </c>
      <c r="V135">
        <v>0</v>
      </c>
      <c r="W135">
        <v>1</v>
      </c>
      <c r="X135">
        <v>0</v>
      </c>
      <c r="Y135">
        <v>1</v>
      </c>
      <c r="Z135">
        <f t="shared" si="13"/>
        <v>1</v>
      </c>
      <c r="AA135">
        <f t="shared" si="14"/>
        <v>2</v>
      </c>
      <c r="AB135">
        <v>3</v>
      </c>
    </row>
    <row r="136" spans="1:28" x14ac:dyDescent="0.2">
      <c r="A136" s="3" t="s">
        <v>561</v>
      </c>
      <c r="B136">
        <v>2</v>
      </c>
      <c r="C136">
        <v>0</v>
      </c>
      <c r="D136">
        <v>0</v>
      </c>
      <c r="E136">
        <v>1</v>
      </c>
      <c r="F136">
        <v>0</v>
      </c>
      <c r="G136">
        <v>8</v>
      </c>
      <c r="H136">
        <f>SUM(B136:G136)</f>
        <v>11</v>
      </c>
      <c r="J136" s="3" t="s">
        <v>561</v>
      </c>
      <c r="K136">
        <f>readcounts!B123+1</f>
        <v>1</v>
      </c>
      <c r="L136">
        <f>readcounts!C123+1</f>
        <v>1</v>
      </c>
      <c r="M136">
        <f>readcounts!D123+1</f>
        <v>1</v>
      </c>
      <c r="N136">
        <f>readcounts!E123+1</f>
        <v>6</v>
      </c>
      <c r="O136">
        <f>readcounts!F123+1</f>
        <v>2</v>
      </c>
      <c r="P136">
        <f>readcounts!G123+1</f>
        <v>10</v>
      </c>
      <c r="Q136">
        <f>SUM(K136:P136)</f>
        <v>21</v>
      </c>
      <c r="S136" s="3" t="s">
        <v>407</v>
      </c>
      <c r="T136">
        <v>1</v>
      </c>
      <c r="U136">
        <v>0</v>
      </c>
      <c r="V136">
        <v>0</v>
      </c>
      <c r="W136">
        <v>1</v>
      </c>
      <c r="X136">
        <v>0</v>
      </c>
      <c r="Y136">
        <v>1</v>
      </c>
      <c r="Z136">
        <f t="shared" si="13"/>
        <v>1</v>
      </c>
      <c r="AA136">
        <f t="shared" si="14"/>
        <v>2</v>
      </c>
      <c r="AB136">
        <v>3</v>
      </c>
    </row>
    <row r="137" spans="1:28" x14ac:dyDescent="0.2">
      <c r="A137" s="3" t="s">
        <v>752</v>
      </c>
      <c r="B137">
        <v>2</v>
      </c>
      <c r="C137">
        <v>0</v>
      </c>
      <c r="D137">
        <v>1</v>
      </c>
      <c r="E137">
        <v>0</v>
      </c>
      <c r="F137">
        <v>0</v>
      </c>
      <c r="G137">
        <v>8</v>
      </c>
      <c r="H137">
        <f>SUM(B137:G137)</f>
        <v>11</v>
      </c>
      <c r="J137" s="3" t="s">
        <v>752</v>
      </c>
      <c r="K137">
        <f>readcounts!B128+1</f>
        <v>10</v>
      </c>
      <c r="L137">
        <f>readcounts!C128+1</f>
        <v>1</v>
      </c>
      <c r="M137">
        <f>readcounts!D128+1</f>
        <v>1</v>
      </c>
      <c r="N137">
        <f>readcounts!E128+1</f>
        <v>1</v>
      </c>
      <c r="O137">
        <f>readcounts!F128+1</f>
        <v>1</v>
      </c>
      <c r="P137">
        <f>readcounts!G128+1</f>
        <v>5</v>
      </c>
      <c r="Q137">
        <f>SUM(K137:P137)</f>
        <v>19</v>
      </c>
      <c r="S137" s="3" t="s">
        <v>626</v>
      </c>
      <c r="T137">
        <v>1</v>
      </c>
      <c r="U137">
        <v>0</v>
      </c>
      <c r="V137">
        <v>0</v>
      </c>
      <c r="W137">
        <v>1</v>
      </c>
      <c r="X137">
        <v>1</v>
      </c>
      <c r="Y137">
        <v>0</v>
      </c>
      <c r="Z137">
        <f t="shared" si="13"/>
        <v>1</v>
      </c>
      <c r="AA137">
        <f t="shared" si="14"/>
        <v>2</v>
      </c>
      <c r="AB137">
        <v>3</v>
      </c>
    </row>
    <row r="138" spans="1:28" x14ac:dyDescent="0.2">
      <c r="A138" s="3" t="s">
        <v>542</v>
      </c>
      <c r="B138">
        <v>2</v>
      </c>
      <c r="C138">
        <v>0</v>
      </c>
      <c r="D138">
        <v>1</v>
      </c>
      <c r="E138">
        <v>7</v>
      </c>
      <c r="F138">
        <v>0</v>
      </c>
      <c r="G138">
        <v>1</v>
      </c>
      <c r="H138">
        <f>SUM(B138:G138)</f>
        <v>11</v>
      </c>
      <c r="J138" s="3" t="s">
        <v>542</v>
      </c>
      <c r="K138">
        <f>readcounts!B137+1</f>
        <v>3</v>
      </c>
      <c r="L138">
        <f>readcounts!C137+1</f>
        <v>1</v>
      </c>
      <c r="M138">
        <f>readcounts!D137+1</f>
        <v>2</v>
      </c>
      <c r="N138">
        <f>readcounts!E137+1</f>
        <v>1</v>
      </c>
      <c r="O138">
        <f>readcounts!F137+1</f>
        <v>1</v>
      </c>
      <c r="P138">
        <f>readcounts!G137+1</f>
        <v>9</v>
      </c>
      <c r="Q138">
        <f>SUM(K138:P138)</f>
        <v>17</v>
      </c>
      <c r="S138" s="3" t="s">
        <v>417</v>
      </c>
      <c r="T138">
        <v>0</v>
      </c>
      <c r="U138">
        <v>0</v>
      </c>
      <c r="V138">
        <v>1</v>
      </c>
      <c r="W138">
        <v>1</v>
      </c>
      <c r="X138">
        <v>0</v>
      </c>
      <c r="Y138">
        <v>1</v>
      </c>
      <c r="Z138">
        <f t="shared" si="13"/>
        <v>1</v>
      </c>
      <c r="AA138">
        <f t="shared" si="14"/>
        <v>2</v>
      </c>
      <c r="AB138">
        <v>3</v>
      </c>
    </row>
    <row r="139" spans="1:28" x14ac:dyDescent="0.2">
      <c r="A139" s="3" t="s">
        <v>748</v>
      </c>
      <c r="B139">
        <v>1</v>
      </c>
      <c r="C139">
        <v>0</v>
      </c>
      <c r="D139">
        <v>0</v>
      </c>
      <c r="E139">
        <v>8</v>
      </c>
      <c r="F139">
        <v>0</v>
      </c>
      <c r="G139">
        <v>2</v>
      </c>
      <c r="H139">
        <f>SUM(B139:G139)</f>
        <v>11</v>
      </c>
      <c r="J139" s="3" t="s">
        <v>748</v>
      </c>
      <c r="K139">
        <f>readcounts!B148+1</f>
        <v>3</v>
      </c>
      <c r="L139">
        <f>readcounts!C148+1</f>
        <v>1</v>
      </c>
      <c r="M139">
        <f>readcounts!D148+1</f>
        <v>6</v>
      </c>
      <c r="N139">
        <f>readcounts!E148+1</f>
        <v>1</v>
      </c>
      <c r="O139">
        <f>readcounts!F148+1</f>
        <v>1</v>
      </c>
      <c r="P139">
        <f>readcounts!G148+1</f>
        <v>3</v>
      </c>
      <c r="Q139">
        <f>SUM(K139:P139)</f>
        <v>15</v>
      </c>
      <c r="S139" s="3" t="s">
        <v>707</v>
      </c>
      <c r="T139">
        <v>1</v>
      </c>
      <c r="U139">
        <v>0</v>
      </c>
      <c r="V139">
        <v>0</v>
      </c>
      <c r="W139">
        <v>1</v>
      </c>
      <c r="X139">
        <v>0</v>
      </c>
      <c r="Y139">
        <v>1</v>
      </c>
      <c r="Z139">
        <f t="shared" si="13"/>
        <v>1</v>
      </c>
      <c r="AA139">
        <f t="shared" si="14"/>
        <v>2</v>
      </c>
      <c r="AB139">
        <v>3</v>
      </c>
    </row>
    <row r="140" spans="1:28" x14ac:dyDescent="0.2">
      <c r="A140" s="3" t="s">
        <v>368</v>
      </c>
      <c r="B140">
        <v>1</v>
      </c>
      <c r="C140">
        <v>7</v>
      </c>
      <c r="D140">
        <v>0</v>
      </c>
      <c r="E140">
        <v>0</v>
      </c>
      <c r="F140">
        <v>0</v>
      </c>
      <c r="G140">
        <v>3</v>
      </c>
      <c r="H140">
        <f>SUM(B140:G140)</f>
        <v>11</v>
      </c>
      <c r="J140" s="3" t="s">
        <v>368</v>
      </c>
      <c r="K140">
        <f>readcounts!B160+1</f>
        <v>1</v>
      </c>
      <c r="L140">
        <f>readcounts!C160+1</f>
        <v>1</v>
      </c>
      <c r="M140">
        <f>readcounts!D160+1</f>
        <v>1</v>
      </c>
      <c r="N140">
        <f>readcounts!E160+1</f>
        <v>4</v>
      </c>
      <c r="O140">
        <f>readcounts!F160+1</f>
        <v>1</v>
      </c>
      <c r="P140">
        <f>readcounts!G160+1</f>
        <v>5</v>
      </c>
      <c r="Q140">
        <f>SUM(K140:P140)</f>
        <v>13</v>
      </c>
      <c r="S140" s="3" t="s">
        <v>380</v>
      </c>
      <c r="T140">
        <v>1</v>
      </c>
      <c r="U140">
        <v>0</v>
      </c>
      <c r="V140">
        <v>0</v>
      </c>
      <c r="W140">
        <v>1</v>
      </c>
      <c r="X140">
        <v>0</v>
      </c>
      <c r="Y140">
        <v>1</v>
      </c>
      <c r="Z140">
        <f t="shared" si="13"/>
        <v>1</v>
      </c>
      <c r="AA140">
        <f t="shared" si="14"/>
        <v>2</v>
      </c>
      <c r="AB140">
        <v>3</v>
      </c>
    </row>
    <row r="141" spans="1:28" x14ac:dyDescent="0.2">
      <c r="A141" s="3" t="s">
        <v>734</v>
      </c>
      <c r="B141">
        <v>2</v>
      </c>
      <c r="C141">
        <v>0</v>
      </c>
      <c r="D141">
        <v>1</v>
      </c>
      <c r="E141">
        <v>2</v>
      </c>
      <c r="F141">
        <v>0</v>
      </c>
      <c r="G141">
        <v>5</v>
      </c>
      <c r="H141">
        <f>SUM(B141:G141)</f>
        <v>10</v>
      </c>
      <c r="J141" s="3" t="s">
        <v>734</v>
      </c>
      <c r="K141">
        <f>readcounts!B73+1</f>
        <v>4</v>
      </c>
      <c r="L141">
        <f>readcounts!C73+1</f>
        <v>1</v>
      </c>
      <c r="M141">
        <f>readcounts!D73+1</f>
        <v>22</v>
      </c>
      <c r="N141">
        <f>readcounts!E73+1</f>
        <v>1</v>
      </c>
      <c r="O141">
        <f>readcounts!F73+1</f>
        <v>1</v>
      </c>
      <c r="P141">
        <f>readcounts!G73+1</f>
        <v>21</v>
      </c>
      <c r="Q141">
        <f>SUM(K141:P141)</f>
        <v>50</v>
      </c>
      <c r="S141" s="3" t="s">
        <v>531</v>
      </c>
      <c r="T141">
        <v>1</v>
      </c>
      <c r="U141">
        <v>0</v>
      </c>
      <c r="V141">
        <v>0</v>
      </c>
      <c r="W141">
        <v>1</v>
      </c>
      <c r="X141">
        <v>0</v>
      </c>
      <c r="Y141">
        <v>1</v>
      </c>
      <c r="Z141">
        <f t="shared" si="13"/>
        <v>1</v>
      </c>
      <c r="AA141">
        <f t="shared" si="14"/>
        <v>2</v>
      </c>
      <c r="AB141">
        <v>3</v>
      </c>
    </row>
    <row r="142" spans="1:28" x14ac:dyDescent="0.2">
      <c r="A142" s="3" t="s">
        <v>646</v>
      </c>
      <c r="B142">
        <v>0</v>
      </c>
      <c r="C142">
        <v>0</v>
      </c>
      <c r="D142">
        <v>7</v>
      </c>
      <c r="E142">
        <v>1</v>
      </c>
      <c r="F142">
        <v>0</v>
      </c>
      <c r="G142">
        <v>2</v>
      </c>
      <c r="H142">
        <f>SUM(B142:G142)</f>
        <v>10</v>
      </c>
      <c r="J142" s="3" t="s">
        <v>646</v>
      </c>
      <c r="K142">
        <f>readcounts!B96+1</f>
        <v>3</v>
      </c>
      <c r="L142">
        <f>readcounts!C96+1</f>
        <v>1</v>
      </c>
      <c r="M142">
        <f>readcounts!D96+1</f>
        <v>8</v>
      </c>
      <c r="N142">
        <f>readcounts!E96+1</f>
        <v>2</v>
      </c>
      <c r="O142">
        <f>readcounts!F96+1</f>
        <v>1</v>
      </c>
      <c r="P142">
        <f>readcounts!G96+1</f>
        <v>19</v>
      </c>
      <c r="Q142">
        <f>SUM(K142:P142)</f>
        <v>34</v>
      </c>
      <c r="S142" s="3" t="s">
        <v>347</v>
      </c>
      <c r="T142">
        <v>1</v>
      </c>
      <c r="U142">
        <v>0</v>
      </c>
      <c r="V142">
        <v>0</v>
      </c>
      <c r="W142">
        <v>0</v>
      </c>
      <c r="X142">
        <v>1</v>
      </c>
      <c r="Y142">
        <v>1</v>
      </c>
      <c r="Z142">
        <f t="shared" si="13"/>
        <v>1</v>
      </c>
      <c r="AA142">
        <f t="shared" si="14"/>
        <v>2</v>
      </c>
      <c r="AB142">
        <v>3</v>
      </c>
    </row>
    <row r="143" spans="1:28" x14ac:dyDescent="0.2">
      <c r="A143" s="3" t="s">
        <v>763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9</v>
      </c>
      <c r="H143">
        <f>SUM(B143:G143)</f>
        <v>10</v>
      </c>
      <c r="J143" s="3" t="s">
        <v>763</v>
      </c>
      <c r="K143">
        <f>readcounts!B147+1</f>
        <v>2</v>
      </c>
      <c r="L143">
        <f>readcounts!C147+1</f>
        <v>1</v>
      </c>
      <c r="M143">
        <f>readcounts!D147+1</f>
        <v>3</v>
      </c>
      <c r="N143">
        <f>readcounts!E147+1</f>
        <v>7</v>
      </c>
      <c r="O143">
        <f>readcounts!F147+1</f>
        <v>1</v>
      </c>
      <c r="P143">
        <f>readcounts!G147+1</f>
        <v>1</v>
      </c>
      <c r="Q143">
        <f>SUM(K143:P143)</f>
        <v>15</v>
      </c>
      <c r="S143" s="3" t="s">
        <v>480</v>
      </c>
      <c r="T143">
        <v>1</v>
      </c>
      <c r="U143">
        <v>0</v>
      </c>
      <c r="V143">
        <v>0</v>
      </c>
      <c r="W143">
        <v>1</v>
      </c>
      <c r="X143">
        <v>0</v>
      </c>
      <c r="Y143">
        <v>1</v>
      </c>
      <c r="Z143">
        <f t="shared" si="13"/>
        <v>1</v>
      </c>
      <c r="AA143">
        <f t="shared" si="14"/>
        <v>2</v>
      </c>
      <c r="AB143">
        <v>3</v>
      </c>
    </row>
    <row r="144" spans="1:28" x14ac:dyDescent="0.2">
      <c r="A144" s="3" t="s">
        <v>457</v>
      </c>
      <c r="B144">
        <v>4</v>
      </c>
      <c r="C144">
        <v>0</v>
      </c>
      <c r="D144">
        <v>1</v>
      </c>
      <c r="E144">
        <v>0</v>
      </c>
      <c r="F144">
        <v>0</v>
      </c>
      <c r="G144">
        <v>5</v>
      </c>
      <c r="H144">
        <f>SUM(B144:G144)</f>
        <v>10</v>
      </c>
      <c r="J144" s="3" t="s">
        <v>457</v>
      </c>
      <c r="K144">
        <f>readcounts!B153+1</f>
        <v>1</v>
      </c>
      <c r="L144">
        <f>readcounts!C153+1</f>
        <v>2</v>
      </c>
      <c r="M144">
        <f>readcounts!D153+1</f>
        <v>4</v>
      </c>
      <c r="N144">
        <f>readcounts!E153+1</f>
        <v>1</v>
      </c>
      <c r="O144">
        <f>readcounts!F153+1</f>
        <v>1</v>
      </c>
      <c r="P144">
        <f>readcounts!G153+1</f>
        <v>5</v>
      </c>
      <c r="Q144">
        <f>SUM(K144:P144)</f>
        <v>14</v>
      </c>
      <c r="S144" s="3" t="s">
        <v>640</v>
      </c>
      <c r="T144">
        <v>1</v>
      </c>
      <c r="U144">
        <v>0</v>
      </c>
      <c r="V144">
        <v>0</v>
      </c>
      <c r="W144">
        <v>1</v>
      </c>
      <c r="X144">
        <v>0</v>
      </c>
      <c r="Y144">
        <v>1</v>
      </c>
      <c r="Z144">
        <f t="shared" si="13"/>
        <v>1</v>
      </c>
      <c r="AA144">
        <f t="shared" si="14"/>
        <v>2</v>
      </c>
      <c r="AB144">
        <v>3</v>
      </c>
    </row>
    <row r="145" spans="1:28" x14ac:dyDescent="0.2">
      <c r="A145" s="3" t="s">
        <v>475</v>
      </c>
      <c r="B145">
        <v>8</v>
      </c>
      <c r="C145">
        <v>0</v>
      </c>
      <c r="D145">
        <v>2</v>
      </c>
      <c r="E145">
        <v>0</v>
      </c>
      <c r="F145">
        <v>0</v>
      </c>
      <c r="G145">
        <v>0</v>
      </c>
      <c r="H145">
        <f>SUM(B145:G145)</f>
        <v>10</v>
      </c>
      <c r="J145" s="3" t="s">
        <v>475</v>
      </c>
      <c r="K145">
        <f>readcounts!B182+1</f>
        <v>3</v>
      </c>
      <c r="L145">
        <f>readcounts!C182+1</f>
        <v>1</v>
      </c>
      <c r="M145">
        <f>readcounts!D182+1</f>
        <v>2</v>
      </c>
      <c r="N145">
        <f>readcounts!E182+1</f>
        <v>2</v>
      </c>
      <c r="O145">
        <f>readcounts!F182+1</f>
        <v>1</v>
      </c>
      <c r="P145">
        <f>readcounts!G182+1</f>
        <v>1</v>
      </c>
      <c r="Q145">
        <f>SUM(K145:P145)</f>
        <v>10</v>
      </c>
      <c r="S145" s="3" t="s">
        <v>530</v>
      </c>
      <c r="T145">
        <v>1</v>
      </c>
      <c r="U145">
        <v>0</v>
      </c>
      <c r="V145">
        <v>0</v>
      </c>
      <c r="W145">
        <v>1</v>
      </c>
      <c r="X145">
        <v>0</v>
      </c>
      <c r="Y145">
        <v>1</v>
      </c>
      <c r="Z145">
        <f t="shared" si="13"/>
        <v>1</v>
      </c>
      <c r="AA145">
        <f t="shared" si="14"/>
        <v>2</v>
      </c>
      <c r="AB145">
        <v>3</v>
      </c>
    </row>
    <row r="146" spans="1:28" x14ac:dyDescent="0.2">
      <c r="A146" s="3" t="s">
        <v>731</v>
      </c>
      <c r="B146">
        <v>0</v>
      </c>
      <c r="C146">
        <v>0</v>
      </c>
      <c r="D146">
        <v>6</v>
      </c>
      <c r="E146">
        <v>0</v>
      </c>
      <c r="F146">
        <v>1</v>
      </c>
      <c r="G146">
        <v>2</v>
      </c>
      <c r="H146">
        <f>SUM(B146:G146)</f>
        <v>9</v>
      </c>
      <c r="J146" s="3" t="s">
        <v>731</v>
      </c>
      <c r="K146">
        <f>readcounts!B16+1</f>
        <v>10</v>
      </c>
      <c r="L146">
        <f>readcounts!C16+1</f>
        <v>7</v>
      </c>
      <c r="M146">
        <f>readcounts!D16+1</f>
        <v>11</v>
      </c>
      <c r="N146">
        <f>readcounts!E16+1</f>
        <v>420</v>
      </c>
      <c r="O146">
        <f>readcounts!F16+1</f>
        <v>1</v>
      </c>
      <c r="P146">
        <f>readcounts!G16+1</f>
        <v>155</v>
      </c>
      <c r="Q146">
        <f>SUM(K146:P146)</f>
        <v>604</v>
      </c>
      <c r="S146" s="3" t="s">
        <v>489</v>
      </c>
      <c r="T146">
        <v>1</v>
      </c>
      <c r="U146">
        <v>0</v>
      </c>
      <c r="V146">
        <v>0</v>
      </c>
      <c r="W146">
        <v>1</v>
      </c>
      <c r="X146">
        <v>0</v>
      </c>
      <c r="Y146">
        <v>1</v>
      </c>
      <c r="Z146">
        <f t="shared" si="13"/>
        <v>1</v>
      </c>
      <c r="AA146">
        <f t="shared" si="14"/>
        <v>2</v>
      </c>
      <c r="AB146">
        <v>3</v>
      </c>
    </row>
    <row r="147" spans="1:28" x14ac:dyDescent="0.2">
      <c r="A147" s="3" t="s">
        <v>493</v>
      </c>
      <c r="B147">
        <v>1</v>
      </c>
      <c r="C147">
        <v>0</v>
      </c>
      <c r="D147">
        <v>2</v>
      </c>
      <c r="E147">
        <v>6</v>
      </c>
      <c r="F147">
        <v>0</v>
      </c>
      <c r="G147">
        <v>0</v>
      </c>
      <c r="H147">
        <f>SUM(B147:G147)</f>
        <v>9</v>
      </c>
      <c r="J147" s="3" t="s">
        <v>493</v>
      </c>
      <c r="K147">
        <f>readcounts!B99+1</f>
        <v>1</v>
      </c>
      <c r="L147">
        <f>readcounts!C99+1</f>
        <v>6</v>
      </c>
      <c r="M147">
        <f>readcounts!D99+1</f>
        <v>2</v>
      </c>
      <c r="N147">
        <f>readcounts!E99+1</f>
        <v>1</v>
      </c>
      <c r="O147">
        <f>readcounts!F99+1</f>
        <v>1</v>
      </c>
      <c r="P147">
        <f>readcounts!G99+1</f>
        <v>23</v>
      </c>
      <c r="Q147">
        <f>SUM(K147:P147)</f>
        <v>34</v>
      </c>
      <c r="S147" s="3" t="s">
        <v>702</v>
      </c>
      <c r="T147">
        <v>1</v>
      </c>
      <c r="U147">
        <v>0</v>
      </c>
      <c r="V147">
        <v>0</v>
      </c>
      <c r="W147">
        <v>1</v>
      </c>
      <c r="X147">
        <v>0</v>
      </c>
      <c r="Y147">
        <v>1</v>
      </c>
      <c r="Z147">
        <f t="shared" si="13"/>
        <v>1</v>
      </c>
      <c r="AA147">
        <f t="shared" si="14"/>
        <v>2</v>
      </c>
      <c r="AB147">
        <v>3</v>
      </c>
    </row>
    <row r="148" spans="1:28" x14ac:dyDescent="0.2">
      <c r="A148" s="3" t="s">
        <v>414</v>
      </c>
      <c r="B148">
        <v>2</v>
      </c>
      <c r="C148">
        <v>0</v>
      </c>
      <c r="D148">
        <v>5</v>
      </c>
      <c r="E148">
        <v>0</v>
      </c>
      <c r="F148">
        <v>0</v>
      </c>
      <c r="G148">
        <v>2</v>
      </c>
      <c r="H148">
        <f>SUM(B148:G148)</f>
        <v>9</v>
      </c>
      <c r="J148" s="3" t="s">
        <v>414</v>
      </c>
      <c r="K148">
        <f>readcounts!B100+1</f>
        <v>1</v>
      </c>
      <c r="L148">
        <f>readcounts!C100+1</f>
        <v>1</v>
      </c>
      <c r="M148">
        <f>readcounts!D100+1</f>
        <v>1</v>
      </c>
      <c r="N148">
        <f>readcounts!E100+1</f>
        <v>15</v>
      </c>
      <c r="O148">
        <f>readcounts!F100+1</f>
        <v>1</v>
      </c>
      <c r="P148">
        <f>readcounts!G100+1</f>
        <v>15</v>
      </c>
      <c r="Q148">
        <f>SUM(K148:P148)</f>
        <v>34</v>
      </c>
      <c r="S148" s="3" t="s">
        <v>523</v>
      </c>
      <c r="T148">
        <v>1</v>
      </c>
      <c r="U148">
        <v>0</v>
      </c>
      <c r="V148">
        <v>0</v>
      </c>
      <c r="W148">
        <v>0</v>
      </c>
      <c r="X148">
        <v>1</v>
      </c>
      <c r="Y148">
        <v>1</v>
      </c>
      <c r="Z148">
        <f t="shared" si="13"/>
        <v>1</v>
      </c>
      <c r="AA148">
        <f t="shared" si="14"/>
        <v>2</v>
      </c>
      <c r="AB148">
        <v>3</v>
      </c>
    </row>
    <row r="149" spans="1:28" x14ac:dyDescent="0.2">
      <c r="A149" s="3" t="s">
        <v>512</v>
      </c>
      <c r="B149">
        <v>2</v>
      </c>
      <c r="C149">
        <v>0</v>
      </c>
      <c r="D149">
        <v>7</v>
      </c>
      <c r="E149">
        <v>0</v>
      </c>
      <c r="F149">
        <v>0</v>
      </c>
      <c r="G149">
        <v>0</v>
      </c>
      <c r="H149">
        <f>SUM(B149:G149)</f>
        <v>9</v>
      </c>
      <c r="J149" s="3" t="s">
        <v>512</v>
      </c>
      <c r="K149">
        <f>readcounts!B106+1</f>
        <v>1</v>
      </c>
      <c r="L149">
        <f>readcounts!C106+1</f>
        <v>1</v>
      </c>
      <c r="M149">
        <f>readcounts!D106+1</f>
        <v>1</v>
      </c>
      <c r="N149">
        <f>readcounts!E106+1</f>
        <v>2</v>
      </c>
      <c r="O149">
        <f>readcounts!F106+1</f>
        <v>1</v>
      </c>
      <c r="P149">
        <f>readcounts!G106+1</f>
        <v>25</v>
      </c>
      <c r="Q149">
        <f>SUM(K149:P149)</f>
        <v>31</v>
      </c>
      <c r="S149" s="3" t="s">
        <v>332</v>
      </c>
      <c r="T149">
        <v>1</v>
      </c>
      <c r="U149">
        <v>0</v>
      </c>
      <c r="V149">
        <v>0</v>
      </c>
      <c r="W149">
        <v>1</v>
      </c>
      <c r="X149">
        <v>0</v>
      </c>
      <c r="Y149">
        <v>1</v>
      </c>
      <c r="Z149">
        <f t="shared" si="13"/>
        <v>1</v>
      </c>
      <c r="AA149">
        <f t="shared" si="14"/>
        <v>2</v>
      </c>
      <c r="AB149">
        <v>3</v>
      </c>
    </row>
    <row r="150" spans="1:28" x14ac:dyDescent="0.2">
      <c r="A150" s="3" t="s">
        <v>726</v>
      </c>
      <c r="B150">
        <v>0</v>
      </c>
      <c r="C150">
        <v>0</v>
      </c>
      <c r="D150">
        <v>0</v>
      </c>
      <c r="E150">
        <v>0</v>
      </c>
      <c r="F150">
        <v>7</v>
      </c>
      <c r="G150">
        <v>2</v>
      </c>
      <c r="H150">
        <f>SUM(B150:G150)</f>
        <v>9</v>
      </c>
      <c r="J150" s="3" t="s">
        <v>726</v>
      </c>
      <c r="K150">
        <f>readcounts!B111+1</f>
        <v>1</v>
      </c>
      <c r="L150">
        <f>readcounts!C111+1</f>
        <v>1</v>
      </c>
      <c r="M150">
        <f>readcounts!D111+1</f>
        <v>1</v>
      </c>
      <c r="N150">
        <f>readcounts!E111+1</f>
        <v>2</v>
      </c>
      <c r="O150">
        <f>readcounts!F111+1</f>
        <v>1</v>
      </c>
      <c r="P150">
        <f>readcounts!G111+1</f>
        <v>20</v>
      </c>
      <c r="Q150">
        <f>SUM(K150:P150)</f>
        <v>26</v>
      </c>
      <c r="S150" s="3" t="s">
        <v>333</v>
      </c>
      <c r="T150">
        <v>1</v>
      </c>
      <c r="U150">
        <v>0</v>
      </c>
      <c r="V150">
        <v>0</v>
      </c>
      <c r="W150">
        <v>0</v>
      </c>
      <c r="X150">
        <v>1</v>
      </c>
      <c r="Y150">
        <v>1</v>
      </c>
      <c r="Z150">
        <f t="shared" si="13"/>
        <v>1</v>
      </c>
      <c r="AA150">
        <f t="shared" si="14"/>
        <v>2</v>
      </c>
      <c r="AB150">
        <v>3</v>
      </c>
    </row>
    <row r="151" spans="1:28" x14ac:dyDescent="0.2">
      <c r="A151" s="3" t="s">
        <v>727</v>
      </c>
      <c r="B151">
        <v>0</v>
      </c>
      <c r="C151">
        <v>8</v>
      </c>
      <c r="D151">
        <v>1</v>
      </c>
      <c r="E151">
        <v>0</v>
      </c>
      <c r="F151">
        <v>0</v>
      </c>
      <c r="G151">
        <v>0</v>
      </c>
      <c r="H151">
        <f>SUM(B151:G151)</f>
        <v>9</v>
      </c>
      <c r="J151" s="3" t="s">
        <v>727</v>
      </c>
      <c r="K151">
        <f>readcounts!B112+1</f>
        <v>2</v>
      </c>
      <c r="L151">
        <f>readcounts!C112+1</f>
        <v>1</v>
      </c>
      <c r="M151">
        <f>readcounts!D112+1</f>
        <v>2</v>
      </c>
      <c r="N151">
        <f>readcounts!E112+1</f>
        <v>16</v>
      </c>
      <c r="O151">
        <f>readcounts!F112+1</f>
        <v>1</v>
      </c>
      <c r="P151">
        <f>readcounts!G112+1</f>
        <v>4</v>
      </c>
      <c r="Q151">
        <f>SUM(K151:P151)</f>
        <v>26</v>
      </c>
      <c r="S151" s="3" t="s">
        <v>560</v>
      </c>
      <c r="T151">
        <v>1</v>
      </c>
      <c r="U151">
        <v>0</v>
      </c>
      <c r="V151">
        <v>0</v>
      </c>
      <c r="W151">
        <v>1</v>
      </c>
      <c r="X151">
        <v>0</v>
      </c>
      <c r="Y151">
        <v>1</v>
      </c>
      <c r="Z151">
        <f t="shared" si="13"/>
        <v>1</v>
      </c>
      <c r="AA151">
        <f t="shared" si="14"/>
        <v>2</v>
      </c>
      <c r="AB151">
        <v>3</v>
      </c>
    </row>
    <row r="152" spans="1:28" x14ac:dyDescent="0.2">
      <c r="A152" s="3" t="s">
        <v>348</v>
      </c>
      <c r="B152">
        <v>1</v>
      </c>
      <c r="C152">
        <v>0</v>
      </c>
      <c r="D152">
        <v>1</v>
      </c>
      <c r="E152">
        <v>7</v>
      </c>
      <c r="F152">
        <v>0</v>
      </c>
      <c r="G152">
        <v>0</v>
      </c>
      <c r="H152">
        <f>SUM(B152:G152)</f>
        <v>9</v>
      </c>
      <c r="J152" s="3" t="s">
        <v>348</v>
      </c>
      <c r="K152">
        <f>readcounts!B130+1</f>
        <v>9</v>
      </c>
      <c r="L152">
        <f>readcounts!C130+1</f>
        <v>1</v>
      </c>
      <c r="M152">
        <f>readcounts!D130+1</f>
        <v>5</v>
      </c>
      <c r="N152">
        <f>readcounts!E130+1</f>
        <v>1</v>
      </c>
      <c r="O152">
        <f>readcounts!F130+1</f>
        <v>1</v>
      </c>
      <c r="P152">
        <f>readcounts!G130+1</f>
        <v>1</v>
      </c>
      <c r="Q152">
        <f>SUM(K152:P152)</f>
        <v>18</v>
      </c>
      <c r="S152" s="3" t="s">
        <v>637</v>
      </c>
      <c r="T152">
        <v>1</v>
      </c>
      <c r="U152">
        <v>0</v>
      </c>
      <c r="V152">
        <v>0</v>
      </c>
      <c r="W152">
        <v>1</v>
      </c>
      <c r="X152">
        <v>0</v>
      </c>
      <c r="Y152">
        <v>1</v>
      </c>
      <c r="Z152">
        <f t="shared" si="13"/>
        <v>1</v>
      </c>
      <c r="AA152">
        <f t="shared" si="14"/>
        <v>2</v>
      </c>
      <c r="AB152">
        <v>3</v>
      </c>
    </row>
    <row r="153" spans="1:28" x14ac:dyDescent="0.2">
      <c r="A153" s="3" t="s">
        <v>739</v>
      </c>
      <c r="B153">
        <v>0</v>
      </c>
      <c r="C153">
        <v>1</v>
      </c>
      <c r="D153">
        <v>3</v>
      </c>
      <c r="E153">
        <v>0</v>
      </c>
      <c r="F153">
        <v>0</v>
      </c>
      <c r="G153">
        <v>4</v>
      </c>
      <c r="H153">
        <f>SUM(B153:G153)</f>
        <v>8</v>
      </c>
      <c r="J153" s="3" t="s">
        <v>739</v>
      </c>
      <c r="K153">
        <f>readcounts!B46+1</f>
        <v>2</v>
      </c>
      <c r="L153">
        <f>readcounts!C46+1</f>
        <v>1</v>
      </c>
      <c r="M153">
        <f>readcounts!D46+1</f>
        <v>95</v>
      </c>
      <c r="N153">
        <f>readcounts!E46+1</f>
        <v>1</v>
      </c>
      <c r="O153">
        <f>readcounts!F46+1</f>
        <v>23</v>
      </c>
      <c r="P153">
        <f>readcounts!G46+1</f>
        <v>15</v>
      </c>
      <c r="Q153">
        <f>SUM(K153:P153)</f>
        <v>137</v>
      </c>
      <c r="S153" s="3" t="s">
        <v>705</v>
      </c>
      <c r="T153">
        <v>0</v>
      </c>
      <c r="U153">
        <v>0</v>
      </c>
      <c r="V153">
        <v>1</v>
      </c>
      <c r="W153">
        <v>1</v>
      </c>
      <c r="X153">
        <v>0</v>
      </c>
      <c r="Y153">
        <v>1</v>
      </c>
      <c r="Z153">
        <f t="shared" si="13"/>
        <v>1</v>
      </c>
      <c r="AA153">
        <f t="shared" si="14"/>
        <v>2</v>
      </c>
      <c r="AB153">
        <v>3</v>
      </c>
    </row>
    <row r="154" spans="1:28" x14ac:dyDescent="0.2">
      <c r="A154" s="3" t="s">
        <v>394</v>
      </c>
      <c r="B154">
        <v>7</v>
      </c>
      <c r="C154">
        <v>0</v>
      </c>
      <c r="D154">
        <v>1</v>
      </c>
      <c r="E154">
        <v>0</v>
      </c>
      <c r="F154">
        <v>0</v>
      </c>
      <c r="G154">
        <v>0</v>
      </c>
      <c r="H154">
        <f>SUM(B154:G154)</f>
        <v>8</v>
      </c>
      <c r="J154" s="3" t="s">
        <v>394</v>
      </c>
      <c r="K154">
        <f>readcounts!B55+1</f>
        <v>33</v>
      </c>
      <c r="L154">
        <f>readcounts!C55+1</f>
        <v>1</v>
      </c>
      <c r="M154">
        <f>readcounts!D55+1</f>
        <v>9</v>
      </c>
      <c r="N154">
        <f>readcounts!E55+1</f>
        <v>1</v>
      </c>
      <c r="O154">
        <f>readcounts!F55+1</f>
        <v>1</v>
      </c>
      <c r="P154">
        <f>readcounts!G55+1</f>
        <v>45</v>
      </c>
      <c r="Q154">
        <f>SUM(K154:P154)</f>
        <v>90</v>
      </c>
      <c r="S154" s="3" t="s">
        <v>341</v>
      </c>
      <c r="T154">
        <v>1</v>
      </c>
      <c r="U154">
        <v>0</v>
      </c>
      <c r="V154">
        <v>0</v>
      </c>
      <c r="W154">
        <v>0</v>
      </c>
      <c r="X154">
        <v>1</v>
      </c>
      <c r="Y154">
        <v>1</v>
      </c>
      <c r="Z154">
        <f t="shared" si="13"/>
        <v>1</v>
      </c>
      <c r="AA154">
        <f t="shared" si="14"/>
        <v>2</v>
      </c>
      <c r="AB154">
        <v>3</v>
      </c>
    </row>
    <row r="155" spans="1:28" x14ac:dyDescent="0.2">
      <c r="A155" s="3" t="s">
        <v>580</v>
      </c>
      <c r="B155">
        <v>0</v>
      </c>
      <c r="C155">
        <v>0</v>
      </c>
      <c r="D155">
        <v>0</v>
      </c>
      <c r="E155">
        <v>5</v>
      </c>
      <c r="F155">
        <v>0</v>
      </c>
      <c r="G155">
        <v>3</v>
      </c>
      <c r="H155">
        <f>SUM(B155:G155)</f>
        <v>8</v>
      </c>
      <c r="J155" s="3" t="s">
        <v>580</v>
      </c>
      <c r="K155">
        <f>readcounts!B131+1</f>
        <v>2</v>
      </c>
      <c r="L155">
        <f>readcounts!C131+1</f>
        <v>1</v>
      </c>
      <c r="M155">
        <f>readcounts!D131+1</f>
        <v>1</v>
      </c>
      <c r="N155">
        <f>readcounts!E131+1</f>
        <v>7</v>
      </c>
      <c r="O155">
        <f>readcounts!F131+1</f>
        <v>1</v>
      </c>
      <c r="P155">
        <f>readcounts!G131+1</f>
        <v>5</v>
      </c>
      <c r="Q155">
        <f>SUM(K155:P155)</f>
        <v>17</v>
      </c>
      <c r="S155" s="3" t="s">
        <v>646</v>
      </c>
      <c r="T155">
        <v>0</v>
      </c>
      <c r="U155">
        <v>0</v>
      </c>
      <c r="V155">
        <v>1</v>
      </c>
      <c r="W155">
        <v>1</v>
      </c>
      <c r="X155">
        <v>0</v>
      </c>
      <c r="Y155">
        <v>1</v>
      </c>
      <c r="Z155">
        <f t="shared" si="13"/>
        <v>1</v>
      </c>
      <c r="AA155">
        <f t="shared" si="14"/>
        <v>2</v>
      </c>
      <c r="AB155">
        <v>3</v>
      </c>
    </row>
    <row r="156" spans="1:28" x14ac:dyDescent="0.2">
      <c r="A156" s="3" t="s">
        <v>417</v>
      </c>
      <c r="B156">
        <v>0</v>
      </c>
      <c r="C156">
        <v>0</v>
      </c>
      <c r="D156">
        <v>1</v>
      </c>
      <c r="E156">
        <v>5</v>
      </c>
      <c r="F156">
        <v>0</v>
      </c>
      <c r="G156">
        <v>1</v>
      </c>
      <c r="H156">
        <f>SUM(B156:G156)</f>
        <v>7</v>
      </c>
      <c r="J156" s="3" t="s">
        <v>417</v>
      </c>
      <c r="K156">
        <f>readcounts!B48+1</f>
        <v>86</v>
      </c>
      <c r="L156">
        <f>readcounts!C48+1</f>
        <v>1</v>
      </c>
      <c r="M156">
        <f>readcounts!D48+1</f>
        <v>10</v>
      </c>
      <c r="N156">
        <f>readcounts!E48+1</f>
        <v>1</v>
      </c>
      <c r="O156">
        <f>readcounts!F48+1</f>
        <v>8</v>
      </c>
      <c r="P156">
        <f>readcounts!G48+1</f>
        <v>18</v>
      </c>
      <c r="Q156">
        <f>SUM(K156:P156)</f>
        <v>124</v>
      </c>
      <c r="S156" s="3" t="s">
        <v>631</v>
      </c>
      <c r="T156">
        <v>1</v>
      </c>
      <c r="U156">
        <v>0</v>
      </c>
      <c r="V156">
        <v>0</v>
      </c>
      <c r="W156">
        <v>0</v>
      </c>
      <c r="X156">
        <v>1</v>
      </c>
      <c r="Y156">
        <v>1</v>
      </c>
      <c r="Z156">
        <f t="shared" si="13"/>
        <v>1</v>
      </c>
      <c r="AA156">
        <f t="shared" si="14"/>
        <v>2</v>
      </c>
      <c r="AB156">
        <v>3</v>
      </c>
    </row>
    <row r="157" spans="1:28" x14ac:dyDescent="0.2">
      <c r="A157" s="3" t="s">
        <v>702</v>
      </c>
      <c r="B157">
        <v>2</v>
      </c>
      <c r="C157">
        <v>0</v>
      </c>
      <c r="D157">
        <v>0</v>
      </c>
      <c r="E157">
        <v>1</v>
      </c>
      <c r="F157">
        <v>0</v>
      </c>
      <c r="G157">
        <v>4</v>
      </c>
      <c r="H157">
        <f>SUM(B157:G157)</f>
        <v>7</v>
      </c>
      <c r="J157" s="3" t="s">
        <v>702</v>
      </c>
      <c r="K157">
        <f>readcounts!B64+1</f>
        <v>19</v>
      </c>
      <c r="L157">
        <f>readcounts!C64+1</f>
        <v>1</v>
      </c>
      <c r="M157">
        <f>readcounts!D64+1</f>
        <v>23</v>
      </c>
      <c r="N157">
        <f>readcounts!E64+1</f>
        <v>4</v>
      </c>
      <c r="O157">
        <f>readcounts!F64+1</f>
        <v>1</v>
      </c>
      <c r="P157">
        <f>readcounts!G64+1</f>
        <v>20</v>
      </c>
      <c r="Q157">
        <f>SUM(K157:P157)</f>
        <v>68</v>
      </c>
      <c r="S157" s="3" t="s">
        <v>462</v>
      </c>
      <c r="T157">
        <v>1</v>
      </c>
      <c r="U157">
        <v>0</v>
      </c>
      <c r="V157">
        <v>0</v>
      </c>
      <c r="W157">
        <v>1</v>
      </c>
      <c r="X157">
        <v>0</v>
      </c>
      <c r="Y157">
        <v>1</v>
      </c>
      <c r="Z157">
        <f t="shared" si="13"/>
        <v>1</v>
      </c>
      <c r="AA157">
        <f t="shared" si="14"/>
        <v>2</v>
      </c>
      <c r="AB157">
        <v>3</v>
      </c>
    </row>
    <row r="158" spans="1:28" x14ac:dyDescent="0.2">
      <c r="A158" s="3" t="s">
        <v>729</v>
      </c>
      <c r="B158">
        <v>1</v>
      </c>
      <c r="C158">
        <v>0</v>
      </c>
      <c r="D158">
        <v>3</v>
      </c>
      <c r="E158">
        <v>0</v>
      </c>
      <c r="F158">
        <v>0</v>
      </c>
      <c r="G158">
        <v>3</v>
      </c>
      <c r="H158">
        <f>SUM(B158:G158)</f>
        <v>7</v>
      </c>
      <c r="J158" s="3" t="s">
        <v>729</v>
      </c>
      <c r="K158">
        <f>readcounts!B74+1</f>
        <v>19</v>
      </c>
      <c r="L158">
        <f>readcounts!C74+1</f>
        <v>1</v>
      </c>
      <c r="M158">
        <f>readcounts!D74+1</f>
        <v>24</v>
      </c>
      <c r="N158">
        <f>readcounts!E74+1</f>
        <v>1</v>
      </c>
      <c r="O158">
        <f>readcounts!F74+1</f>
        <v>1</v>
      </c>
      <c r="P158">
        <f>readcounts!G74+1</f>
        <v>3</v>
      </c>
      <c r="Q158">
        <f>SUM(K158:P158)</f>
        <v>49</v>
      </c>
      <c r="S158" s="3" t="s">
        <v>483</v>
      </c>
      <c r="T158">
        <v>1</v>
      </c>
      <c r="U158">
        <v>0</v>
      </c>
      <c r="V158">
        <v>0</v>
      </c>
      <c r="W158">
        <v>1</v>
      </c>
      <c r="X158">
        <v>0</v>
      </c>
      <c r="Y158">
        <v>1</v>
      </c>
      <c r="Z158">
        <f t="shared" si="13"/>
        <v>1</v>
      </c>
      <c r="AA158">
        <f t="shared" si="14"/>
        <v>2</v>
      </c>
      <c r="AB158">
        <v>3</v>
      </c>
    </row>
    <row r="159" spans="1:28" x14ac:dyDescent="0.2">
      <c r="A159" s="3" t="s">
        <v>663</v>
      </c>
      <c r="B159">
        <v>5</v>
      </c>
      <c r="C159">
        <v>0</v>
      </c>
      <c r="D159">
        <v>2</v>
      </c>
      <c r="E159">
        <v>0</v>
      </c>
      <c r="F159">
        <v>0</v>
      </c>
      <c r="G159">
        <v>0</v>
      </c>
      <c r="H159">
        <f>SUM(B159:G159)</f>
        <v>7</v>
      </c>
      <c r="J159" s="3" t="s">
        <v>663</v>
      </c>
      <c r="K159">
        <f>readcounts!B91+1</f>
        <v>1</v>
      </c>
      <c r="L159">
        <f>readcounts!C91+1</f>
        <v>1</v>
      </c>
      <c r="M159">
        <f>readcounts!D91+1</f>
        <v>1</v>
      </c>
      <c r="N159">
        <f>readcounts!E91+1</f>
        <v>15</v>
      </c>
      <c r="O159">
        <f>readcounts!F91+1</f>
        <v>1</v>
      </c>
      <c r="P159">
        <f>readcounts!G91+1</f>
        <v>17</v>
      </c>
      <c r="Q159">
        <f>SUM(K159:P159)</f>
        <v>36</v>
      </c>
      <c r="S159" s="3" t="s">
        <v>456</v>
      </c>
      <c r="T159">
        <v>1</v>
      </c>
      <c r="U159">
        <v>0</v>
      </c>
      <c r="V159">
        <v>0</v>
      </c>
      <c r="W159">
        <v>1</v>
      </c>
      <c r="X159">
        <v>0</v>
      </c>
      <c r="Y159">
        <v>1</v>
      </c>
      <c r="Z159">
        <f t="shared" si="13"/>
        <v>1</v>
      </c>
      <c r="AA159">
        <f t="shared" si="14"/>
        <v>2</v>
      </c>
      <c r="AB159">
        <v>3</v>
      </c>
    </row>
    <row r="160" spans="1:28" x14ac:dyDescent="0.2">
      <c r="A160" s="3" t="s">
        <v>358</v>
      </c>
      <c r="B160">
        <v>0</v>
      </c>
      <c r="C160">
        <v>0</v>
      </c>
      <c r="D160">
        <v>0</v>
      </c>
      <c r="E160">
        <v>3</v>
      </c>
      <c r="F160">
        <v>0</v>
      </c>
      <c r="G160">
        <v>4</v>
      </c>
      <c r="H160">
        <f>SUM(B160:G160)</f>
        <v>7</v>
      </c>
      <c r="J160" s="3" t="s">
        <v>358</v>
      </c>
      <c r="K160">
        <f>readcounts!B114+1</f>
        <v>2</v>
      </c>
      <c r="L160">
        <f>readcounts!C114+1</f>
        <v>1</v>
      </c>
      <c r="M160">
        <f>readcounts!D114+1</f>
        <v>2</v>
      </c>
      <c r="N160">
        <f>readcounts!E114+1</f>
        <v>17</v>
      </c>
      <c r="O160">
        <f>readcounts!F114+1</f>
        <v>1</v>
      </c>
      <c r="P160">
        <f>readcounts!G114+1</f>
        <v>1</v>
      </c>
      <c r="Q160">
        <f>SUM(K160:P160)</f>
        <v>24</v>
      </c>
      <c r="S160" s="3" t="s">
        <v>561</v>
      </c>
      <c r="T160">
        <v>1</v>
      </c>
      <c r="U160">
        <v>0</v>
      </c>
      <c r="V160">
        <v>0</v>
      </c>
      <c r="W160">
        <v>1</v>
      </c>
      <c r="X160">
        <v>0</v>
      </c>
      <c r="Y160">
        <v>1</v>
      </c>
      <c r="Z160">
        <f t="shared" si="13"/>
        <v>1</v>
      </c>
      <c r="AA160">
        <f t="shared" si="14"/>
        <v>2</v>
      </c>
      <c r="AB160">
        <v>3</v>
      </c>
    </row>
    <row r="161" spans="1:28" x14ac:dyDescent="0.2">
      <c r="A161" s="3" t="s">
        <v>451</v>
      </c>
      <c r="B161">
        <v>2</v>
      </c>
      <c r="C161">
        <v>0</v>
      </c>
      <c r="D161">
        <v>5</v>
      </c>
      <c r="E161">
        <v>0</v>
      </c>
      <c r="F161">
        <v>0</v>
      </c>
      <c r="G161">
        <v>0</v>
      </c>
      <c r="H161">
        <f>SUM(B161:G161)</f>
        <v>7</v>
      </c>
      <c r="J161" s="3" t="s">
        <v>451</v>
      </c>
      <c r="K161">
        <f>readcounts!B117+1</f>
        <v>1</v>
      </c>
      <c r="L161">
        <f>readcounts!C117+1</f>
        <v>1</v>
      </c>
      <c r="M161">
        <f>readcounts!D117+1</f>
        <v>1</v>
      </c>
      <c r="N161">
        <f>readcounts!E117+1</f>
        <v>1</v>
      </c>
      <c r="O161">
        <f>readcounts!F117+1</f>
        <v>14</v>
      </c>
      <c r="P161">
        <f>readcounts!G117+1</f>
        <v>5</v>
      </c>
      <c r="Q161">
        <f>SUM(K161:P161)</f>
        <v>23</v>
      </c>
      <c r="S161" s="3" t="s">
        <v>507</v>
      </c>
      <c r="T161">
        <v>1</v>
      </c>
      <c r="U161">
        <v>0</v>
      </c>
      <c r="V161">
        <v>0</v>
      </c>
      <c r="W161">
        <v>0</v>
      </c>
      <c r="X161">
        <v>1</v>
      </c>
      <c r="Y161">
        <v>1</v>
      </c>
      <c r="Z161">
        <f t="shared" si="13"/>
        <v>1</v>
      </c>
      <c r="AA161">
        <f t="shared" si="14"/>
        <v>2</v>
      </c>
      <c r="AB161">
        <v>3</v>
      </c>
    </row>
    <row r="162" spans="1:28" x14ac:dyDescent="0.2">
      <c r="A162" s="3" t="s">
        <v>359</v>
      </c>
      <c r="B162">
        <v>3</v>
      </c>
      <c r="C162">
        <v>2</v>
      </c>
      <c r="D162">
        <v>1</v>
      </c>
      <c r="E162">
        <v>0</v>
      </c>
      <c r="F162">
        <v>0</v>
      </c>
      <c r="G162">
        <v>1</v>
      </c>
      <c r="H162">
        <f>SUM(B162:G162)</f>
        <v>7</v>
      </c>
      <c r="J162" s="3" t="s">
        <v>359</v>
      </c>
      <c r="K162">
        <f>readcounts!B126+1</f>
        <v>11</v>
      </c>
      <c r="L162">
        <f>readcounts!C126+1</f>
        <v>1</v>
      </c>
      <c r="M162">
        <f>readcounts!D126+1</f>
        <v>4</v>
      </c>
      <c r="N162">
        <f>readcounts!E126+1</f>
        <v>1</v>
      </c>
      <c r="O162">
        <f>readcounts!F126+1</f>
        <v>1</v>
      </c>
      <c r="P162">
        <f>readcounts!G126+1</f>
        <v>2</v>
      </c>
      <c r="Q162">
        <f>SUM(K162:P162)</f>
        <v>20</v>
      </c>
      <c r="S162" s="3" t="s">
        <v>433</v>
      </c>
      <c r="T162">
        <v>0</v>
      </c>
      <c r="U162">
        <v>1</v>
      </c>
      <c r="V162">
        <v>0</v>
      </c>
      <c r="W162">
        <v>0</v>
      </c>
      <c r="X162">
        <v>1</v>
      </c>
      <c r="Y162">
        <v>1</v>
      </c>
      <c r="Z162">
        <f t="shared" ref="Z162:Z194" si="15">SUM(T162:V162)</f>
        <v>1</v>
      </c>
      <c r="AA162">
        <f t="shared" ref="AA162:AA194" si="16">SUM(W162:Y162)</f>
        <v>2</v>
      </c>
      <c r="AB162">
        <v>3</v>
      </c>
    </row>
    <row r="163" spans="1:28" x14ac:dyDescent="0.2">
      <c r="A163" s="3" t="s">
        <v>445</v>
      </c>
      <c r="B163">
        <v>3</v>
      </c>
      <c r="C163">
        <v>0</v>
      </c>
      <c r="D163">
        <v>4</v>
      </c>
      <c r="E163">
        <v>0</v>
      </c>
      <c r="F163">
        <v>0</v>
      </c>
      <c r="G163">
        <v>0</v>
      </c>
      <c r="H163">
        <f>SUM(B163:G163)</f>
        <v>7</v>
      </c>
      <c r="J163" s="3" t="s">
        <v>445</v>
      </c>
      <c r="K163">
        <f>readcounts!B152+1</f>
        <v>2</v>
      </c>
      <c r="L163">
        <f>readcounts!C152+1</f>
        <v>1</v>
      </c>
      <c r="M163">
        <f>readcounts!D152+1</f>
        <v>2</v>
      </c>
      <c r="N163">
        <f>readcounts!E152+1</f>
        <v>8</v>
      </c>
      <c r="O163">
        <f>readcounts!F152+1</f>
        <v>1</v>
      </c>
      <c r="P163">
        <f>readcounts!G152+1</f>
        <v>1</v>
      </c>
      <c r="Q163">
        <f>SUM(K163:P163)</f>
        <v>15</v>
      </c>
      <c r="S163" s="3" t="s">
        <v>748</v>
      </c>
      <c r="T163">
        <v>1</v>
      </c>
      <c r="U163">
        <v>0</v>
      </c>
      <c r="V163">
        <v>0</v>
      </c>
      <c r="W163">
        <v>1</v>
      </c>
      <c r="X163">
        <v>0</v>
      </c>
      <c r="Y163">
        <v>1</v>
      </c>
      <c r="Z163">
        <f t="shared" si="15"/>
        <v>1</v>
      </c>
      <c r="AA163">
        <f t="shared" si="16"/>
        <v>2</v>
      </c>
      <c r="AB163">
        <v>3</v>
      </c>
    </row>
    <row r="164" spans="1:28" x14ac:dyDescent="0.2">
      <c r="A164" s="3" t="s">
        <v>678</v>
      </c>
      <c r="B164">
        <v>1</v>
      </c>
      <c r="C164">
        <v>0</v>
      </c>
      <c r="D164">
        <v>6</v>
      </c>
      <c r="E164">
        <v>0</v>
      </c>
      <c r="F164">
        <v>0</v>
      </c>
      <c r="G164">
        <v>0</v>
      </c>
      <c r="H164">
        <f>SUM(B164:G164)</f>
        <v>7</v>
      </c>
      <c r="J164" s="3" t="s">
        <v>678</v>
      </c>
      <c r="K164">
        <f>readcounts!B186+1</f>
        <v>1</v>
      </c>
      <c r="L164">
        <f>readcounts!C186+1</f>
        <v>1</v>
      </c>
      <c r="M164">
        <f>readcounts!D186+1</f>
        <v>2</v>
      </c>
      <c r="N164">
        <f>readcounts!E186+1</f>
        <v>2</v>
      </c>
      <c r="O164">
        <f>readcounts!F186+1</f>
        <v>1</v>
      </c>
      <c r="P164">
        <f>readcounts!G186+1</f>
        <v>3</v>
      </c>
      <c r="Q164">
        <f>SUM(K164:P164)</f>
        <v>10</v>
      </c>
      <c r="S164" s="3" t="s">
        <v>750</v>
      </c>
      <c r="T164">
        <v>1</v>
      </c>
      <c r="U164">
        <v>0</v>
      </c>
      <c r="V164">
        <v>0</v>
      </c>
      <c r="W164">
        <v>0</v>
      </c>
      <c r="X164">
        <v>1</v>
      </c>
      <c r="Y164">
        <v>1</v>
      </c>
      <c r="Z164">
        <f t="shared" si="15"/>
        <v>1</v>
      </c>
      <c r="AA164">
        <f t="shared" si="16"/>
        <v>2</v>
      </c>
      <c r="AB164">
        <v>3</v>
      </c>
    </row>
    <row r="165" spans="1:28" x14ac:dyDescent="0.2">
      <c r="A165" s="3" t="s">
        <v>423</v>
      </c>
      <c r="B165">
        <v>1</v>
      </c>
      <c r="C165">
        <v>0</v>
      </c>
      <c r="D165">
        <v>0</v>
      </c>
      <c r="E165">
        <v>3</v>
      </c>
      <c r="F165">
        <v>0</v>
      </c>
      <c r="G165">
        <v>2</v>
      </c>
      <c r="H165">
        <f>SUM(B165:G165)</f>
        <v>6</v>
      </c>
      <c r="J165" s="3" t="s">
        <v>423</v>
      </c>
      <c r="K165">
        <f>readcounts!B19+1</f>
        <v>395</v>
      </c>
      <c r="L165">
        <f>readcounts!C19+1</f>
        <v>50</v>
      </c>
      <c r="M165">
        <f>readcounts!D19+1</f>
        <v>2</v>
      </c>
      <c r="N165">
        <f>readcounts!E19+1</f>
        <v>1</v>
      </c>
      <c r="O165">
        <f>readcounts!F19+1</f>
        <v>18</v>
      </c>
      <c r="P165">
        <f>readcounts!G19+1</f>
        <v>3</v>
      </c>
      <c r="Q165">
        <f>SUM(K165:P165)</f>
        <v>469</v>
      </c>
      <c r="S165" s="3" t="s">
        <v>426</v>
      </c>
      <c r="T165">
        <v>1</v>
      </c>
      <c r="U165">
        <v>0</v>
      </c>
      <c r="V165">
        <v>0</v>
      </c>
      <c r="W165">
        <v>1</v>
      </c>
      <c r="X165">
        <v>0</v>
      </c>
      <c r="Y165">
        <v>1</v>
      </c>
      <c r="Z165">
        <f t="shared" si="15"/>
        <v>1</v>
      </c>
      <c r="AA165">
        <f t="shared" si="16"/>
        <v>2</v>
      </c>
      <c r="AB165">
        <v>3</v>
      </c>
    </row>
    <row r="166" spans="1:28" x14ac:dyDescent="0.2">
      <c r="A166" s="3" t="s">
        <v>514</v>
      </c>
      <c r="B166">
        <v>0</v>
      </c>
      <c r="C166">
        <v>0</v>
      </c>
      <c r="D166">
        <v>0</v>
      </c>
      <c r="E166">
        <v>3</v>
      </c>
      <c r="F166">
        <v>2</v>
      </c>
      <c r="G166">
        <v>1</v>
      </c>
      <c r="H166">
        <f>SUM(B166:G166)</f>
        <v>6</v>
      </c>
      <c r="J166" s="3" t="s">
        <v>514</v>
      </c>
      <c r="K166">
        <f>readcounts!B24+1</f>
        <v>7</v>
      </c>
      <c r="L166">
        <f>readcounts!C24+1</f>
        <v>32</v>
      </c>
      <c r="M166">
        <f>readcounts!D24+1</f>
        <v>1</v>
      </c>
      <c r="N166">
        <f>readcounts!E24+1</f>
        <v>1</v>
      </c>
      <c r="O166">
        <f>readcounts!F24+1</f>
        <v>250</v>
      </c>
      <c r="P166">
        <f>readcounts!G24+1</f>
        <v>15</v>
      </c>
      <c r="Q166">
        <f>SUM(K166:P166)</f>
        <v>306</v>
      </c>
      <c r="S166" s="3" t="s">
        <v>648</v>
      </c>
      <c r="T166">
        <v>0</v>
      </c>
      <c r="U166">
        <v>0</v>
      </c>
      <c r="V166">
        <v>1</v>
      </c>
      <c r="W166">
        <v>1</v>
      </c>
      <c r="X166">
        <v>0</v>
      </c>
      <c r="Y166">
        <v>1</v>
      </c>
      <c r="Z166">
        <f t="shared" si="15"/>
        <v>1</v>
      </c>
      <c r="AA166">
        <f t="shared" si="16"/>
        <v>2</v>
      </c>
      <c r="AB166">
        <v>3</v>
      </c>
    </row>
    <row r="167" spans="1:28" x14ac:dyDescent="0.2">
      <c r="A167" s="3" t="s">
        <v>504</v>
      </c>
      <c r="B167">
        <v>2</v>
      </c>
      <c r="C167">
        <v>2</v>
      </c>
      <c r="D167">
        <v>0</v>
      </c>
      <c r="E167">
        <v>0</v>
      </c>
      <c r="F167">
        <v>0</v>
      </c>
      <c r="G167">
        <v>2</v>
      </c>
      <c r="H167">
        <f>SUM(B167:G167)</f>
        <v>6</v>
      </c>
      <c r="J167" s="3" t="s">
        <v>504</v>
      </c>
      <c r="K167">
        <f>readcounts!B35+1</f>
        <v>1</v>
      </c>
      <c r="L167">
        <f>readcounts!C35+1</f>
        <v>100</v>
      </c>
      <c r="M167">
        <f>readcounts!D35+1</f>
        <v>8</v>
      </c>
      <c r="N167">
        <f>readcounts!E35+1</f>
        <v>1</v>
      </c>
      <c r="O167">
        <f>readcounts!F35+1</f>
        <v>31</v>
      </c>
      <c r="P167">
        <f>readcounts!G35+1</f>
        <v>39</v>
      </c>
      <c r="Q167">
        <f>SUM(K167:P167)</f>
        <v>180</v>
      </c>
      <c r="S167" s="3" t="s">
        <v>759</v>
      </c>
      <c r="T167">
        <v>0</v>
      </c>
      <c r="U167">
        <v>0</v>
      </c>
      <c r="V167">
        <v>1</v>
      </c>
      <c r="W167">
        <v>1</v>
      </c>
      <c r="X167">
        <v>0</v>
      </c>
      <c r="Y167">
        <v>1</v>
      </c>
      <c r="Z167">
        <f t="shared" si="15"/>
        <v>1</v>
      </c>
      <c r="AA167">
        <f t="shared" si="16"/>
        <v>2</v>
      </c>
      <c r="AB167">
        <v>3</v>
      </c>
    </row>
    <row r="168" spans="1:28" x14ac:dyDescent="0.2">
      <c r="A168" s="3" t="s">
        <v>553</v>
      </c>
      <c r="B168">
        <v>1</v>
      </c>
      <c r="C168">
        <v>0</v>
      </c>
      <c r="D168">
        <v>1</v>
      </c>
      <c r="E168">
        <v>0</v>
      </c>
      <c r="F168">
        <v>0</v>
      </c>
      <c r="G168">
        <v>4</v>
      </c>
      <c r="H168">
        <f>SUM(B168:G168)</f>
        <v>6</v>
      </c>
      <c r="J168" s="3" t="s">
        <v>553</v>
      </c>
      <c r="K168">
        <f>readcounts!B90+1</f>
        <v>9</v>
      </c>
      <c r="L168">
        <f>readcounts!C90+1</f>
        <v>1</v>
      </c>
      <c r="M168">
        <f>readcounts!D90+1</f>
        <v>2</v>
      </c>
      <c r="N168">
        <f>readcounts!E90+1</f>
        <v>15</v>
      </c>
      <c r="O168">
        <f>readcounts!F90+1</f>
        <v>3</v>
      </c>
      <c r="P168">
        <f>readcounts!G90+1</f>
        <v>7</v>
      </c>
      <c r="Q168">
        <f>SUM(K168:P168)</f>
        <v>37</v>
      </c>
      <c r="S168" s="3" t="s">
        <v>656</v>
      </c>
      <c r="T168">
        <v>1</v>
      </c>
      <c r="U168">
        <v>0</v>
      </c>
      <c r="V168">
        <v>0</v>
      </c>
      <c r="W168">
        <v>1</v>
      </c>
      <c r="X168">
        <v>0</v>
      </c>
      <c r="Y168">
        <v>1</v>
      </c>
      <c r="Z168">
        <f t="shared" si="15"/>
        <v>1</v>
      </c>
      <c r="AA168">
        <f t="shared" si="16"/>
        <v>2</v>
      </c>
      <c r="AB168">
        <v>3</v>
      </c>
    </row>
    <row r="169" spans="1:28" x14ac:dyDescent="0.2">
      <c r="A169" s="3" t="s">
        <v>579</v>
      </c>
      <c r="B169">
        <v>1</v>
      </c>
      <c r="C169">
        <v>0</v>
      </c>
      <c r="D169">
        <v>2</v>
      </c>
      <c r="E169">
        <v>0</v>
      </c>
      <c r="F169">
        <v>3</v>
      </c>
      <c r="G169">
        <v>0</v>
      </c>
      <c r="H169">
        <f>SUM(B169:G169)</f>
        <v>6</v>
      </c>
      <c r="J169" s="3" t="s">
        <v>579</v>
      </c>
      <c r="K169">
        <f>readcounts!B115+1</f>
        <v>7</v>
      </c>
      <c r="L169">
        <f>readcounts!C115+1</f>
        <v>1</v>
      </c>
      <c r="M169">
        <f>readcounts!D115+1</f>
        <v>6</v>
      </c>
      <c r="N169">
        <f>readcounts!E115+1</f>
        <v>1</v>
      </c>
      <c r="O169">
        <f>readcounts!F115+1</f>
        <v>5</v>
      </c>
      <c r="P169">
        <f>readcounts!G115+1</f>
        <v>4</v>
      </c>
      <c r="Q169">
        <f>SUM(K169:P169)</f>
        <v>24</v>
      </c>
      <c r="S169" s="3" t="s">
        <v>536</v>
      </c>
      <c r="T169">
        <v>1</v>
      </c>
      <c r="U169">
        <v>0</v>
      </c>
      <c r="V169">
        <v>0</v>
      </c>
      <c r="W169">
        <v>1</v>
      </c>
      <c r="X169">
        <v>0</v>
      </c>
      <c r="Y169">
        <v>1</v>
      </c>
      <c r="Z169">
        <f t="shared" si="15"/>
        <v>1</v>
      </c>
      <c r="AA169">
        <f t="shared" si="16"/>
        <v>2</v>
      </c>
      <c r="AB169">
        <v>3</v>
      </c>
    </row>
    <row r="170" spans="1:28" x14ac:dyDescent="0.2">
      <c r="A170" s="3" t="s">
        <v>499</v>
      </c>
      <c r="B170">
        <v>2</v>
      </c>
      <c r="C170">
        <v>0</v>
      </c>
      <c r="D170">
        <v>2</v>
      </c>
      <c r="E170">
        <v>0</v>
      </c>
      <c r="F170">
        <v>1</v>
      </c>
      <c r="G170">
        <v>1</v>
      </c>
      <c r="H170">
        <f>SUM(B170:G170)</f>
        <v>6</v>
      </c>
      <c r="J170" s="3" t="s">
        <v>499</v>
      </c>
      <c r="K170">
        <f>readcounts!B156+1</f>
        <v>1</v>
      </c>
      <c r="L170">
        <f>readcounts!C156+1</f>
        <v>1</v>
      </c>
      <c r="M170">
        <f>readcounts!D156+1</f>
        <v>2</v>
      </c>
      <c r="N170">
        <f>readcounts!E156+1</f>
        <v>6</v>
      </c>
      <c r="O170">
        <f>readcounts!F156+1</f>
        <v>1</v>
      </c>
      <c r="P170">
        <f>readcounts!G156+1</f>
        <v>2</v>
      </c>
      <c r="Q170">
        <f>SUM(K170:P170)</f>
        <v>13</v>
      </c>
      <c r="S170" s="3" t="s">
        <v>654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1</v>
      </c>
      <c r="Z170">
        <f t="shared" si="15"/>
        <v>1</v>
      </c>
      <c r="AA170">
        <f t="shared" si="16"/>
        <v>1</v>
      </c>
      <c r="AB170">
        <v>2</v>
      </c>
    </row>
    <row r="171" spans="1:28" x14ac:dyDescent="0.2">
      <c r="A171" s="3" t="s">
        <v>426</v>
      </c>
      <c r="B171">
        <v>1</v>
      </c>
      <c r="C171">
        <v>0</v>
      </c>
      <c r="D171">
        <v>0</v>
      </c>
      <c r="E171">
        <v>3</v>
      </c>
      <c r="F171">
        <v>0</v>
      </c>
      <c r="G171">
        <v>2</v>
      </c>
      <c r="H171">
        <f>SUM(B171:G171)</f>
        <v>6</v>
      </c>
      <c r="J171" s="3" t="s">
        <v>426</v>
      </c>
      <c r="K171">
        <f>readcounts!B157+1</f>
        <v>3</v>
      </c>
      <c r="L171">
        <f>readcounts!C157+1</f>
        <v>1</v>
      </c>
      <c r="M171">
        <f>readcounts!D157+1</f>
        <v>1</v>
      </c>
      <c r="N171">
        <f>readcounts!E157+1</f>
        <v>2</v>
      </c>
      <c r="O171">
        <f>readcounts!F157+1</f>
        <v>1</v>
      </c>
      <c r="P171">
        <f>readcounts!G157+1</f>
        <v>5</v>
      </c>
      <c r="Q171">
        <f>SUM(K171:P171)</f>
        <v>13</v>
      </c>
      <c r="S171" s="3" t="s">
        <v>360</v>
      </c>
      <c r="T171">
        <v>1</v>
      </c>
      <c r="U171">
        <v>0</v>
      </c>
      <c r="V171">
        <v>0</v>
      </c>
      <c r="W171">
        <v>1</v>
      </c>
      <c r="X171">
        <v>0</v>
      </c>
      <c r="Y171">
        <v>0</v>
      </c>
      <c r="Z171">
        <f t="shared" si="15"/>
        <v>1</v>
      </c>
      <c r="AA171">
        <f t="shared" si="16"/>
        <v>1</v>
      </c>
      <c r="AB171">
        <v>2</v>
      </c>
    </row>
    <row r="172" spans="1:28" x14ac:dyDescent="0.2">
      <c r="A172" s="3" t="s">
        <v>378</v>
      </c>
      <c r="B172">
        <v>3</v>
      </c>
      <c r="C172">
        <v>0</v>
      </c>
      <c r="D172">
        <v>1</v>
      </c>
      <c r="E172">
        <v>0</v>
      </c>
      <c r="F172">
        <v>0</v>
      </c>
      <c r="G172">
        <v>2</v>
      </c>
      <c r="H172">
        <f>SUM(B172:G172)</f>
        <v>6</v>
      </c>
      <c r="J172" s="3" t="s">
        <v>378</v>
      </c>
      <c r="K172">
        <f>readcounts!B169+1</f>
        <v>2</v>
      </c>
      <c r="L172">
        <f>readcounts!C169+1</f>
        <v>1</v>
      </c>
      <c r="M172">
        <f>readcounts!D169+1</f>
        <v>3</v>
      </c>
      <c r="N172">
        <f>readcounts!E169+1</f>
        <v>1</v>
      </c>
      <c r="O172">
        <f>readcounts!F169+1</f>
        <v>4</v>
      </c>
      <c r="P172">
        <f>readcounts!G169+1</f>
        <v>1</v>
      </c>
      <c r="Q172">
        <f>SUM(K172:P172)</f>
        <v>12</v>
      </c>
      <c r="S172" s="3" t="s">
        <v>514</v>
      </c>
      <c r="T172">
        <v>0</v>
      </c>
      <c r="U172">
        <v>0</v>
      </c>
      <c r="V172">
        <v>0</v>
      </c>
      <c r="W172">
        <v>1</v>
      </c>
      <c r="X172">
        <v>1</v>
      </c>
      <c r="Y172">
        <v>1</v>
      </c>
      <c r="Z172">
        <f t="shared" si="15"/>
        <v>0</v>
      </c>
      <c r="AA172">
        <f t="shared" si="16"/>
        <v>3</v>
      </c>
      <c r="AB172">
        <v>3</v>
      </c>
    </row>
    <row r="173" spans="1:28" x14ac:dyDescent="0.2">
      <c r="A173" s="3" t="s">
        <v>505</v>
      </c>
      <c r="B173">
        <v>1</v>
      </c>
      <c r="C173">
        <v>0</v>
      </c>
      <c r="D173">
        <v>2</v>
      </c>
      <c r="E173">
        <v>1</v>
      </c>
      <c r="F173">
        <v>0</v>
      </c>
      <c r="G173">
        <v>1</v>
      </c>
      <c r="H173">
        <f>SUM(B173:G173)</f>
        <v>5</v>
      </c>
      <c r="J173" s="3" t="s">
        <v>505</v>
      </c>
      <c r="K173">
        <f>readcounts!B7+1</f>
        <v>46</v>
      </c>
      <c r="L173">
        <f>readcounts!C7+1</f>
        <v>6</v>
      </c>
      <c r="M173">
        <f>readcounts!D7+1</f>
        <v>1</v>
      </c>
      <c r="N173">
        <f>readcounts!E7+1</f>
        <v>1680</v>
      </c>
      <c r="O173">
        <f>readcounts!F7+1</f>
        <v>1</v>
      </c>
      <c r="P173">
        <f>readcounts!G7+1</f>
        <v>3</v>
      </c>
      <c r="Q173">
        <f>SUM(K173:P173)</f>
        <v>1737</v>
      </c>
      <c r="S173" s="3" t="s">
        <v>655</v>
      </c>
      <c r="T173">
        <v>0</v>
      </c>
      <c r="U173">
        <v>0</v>
      </c>
      <c r="V173">
        <v>0</v>
      </c>
      <c r="W173">
        <v>1</v>
      </c>
      <c r="X173">
        <v>1</v>
      </c>
      <c r="Y173">
        <v>1</v>
      </c>
      <c r="Z173">
        <f t="shared" si="15"/>
        <v>0</v>
      </c>
      <c r="AA173">
        <f t="shared" si="16"/>
        <v>3</v>
      </c>
      <c r="AB173">
        <v>3</v>
      </c>
    </row>
    <row r="174" spans="1:28" x14ac:dyDescent="0.2">
      <c r="A174" s="3" t="s">
        <v>563</v>
      </c>
      <c r="B174">
        <v>2</v>
      </c>
      <c r="C174">
        <v>0</v>
      </c>
      <c r="D174">
        <v>2</v>
      </c>
      <c r="E174">
        <v>0</v>
      </c>
      <c r="F174">
        <v>0</v>
      </c>
      <c r="G174">
        <v>1</v>
      </c>
      <c r="H174">
        <f>SUM(B174:G174)</f>
        <v>5</v>
      </c>
      <c r="J174" s="3" t="s">
        <v>563</v>
      </c>
      <c r="K174">
        <f>readcounts!B12+1</f>
        <v>633</v>
      </c>
      <c r="L174">
        <f>readcounts!C12+1</f>
        <v>1</v>
      </c>
      <c r="M174">
        <f>readcounts!D12+1</f>
        <v>2</v>
      </c>
      <c r="N174">
        <f>readcounts!E12+1</f>
        <v>2</v>
      </c>
      <c r="O174">
        <f>readcounts!F12+1</f>
        <v>1</v>
      </c>
      <c r="P174">
        <f>readcounts!G12+1</f>
        <v>95</v>
      </c>
      <c r="Q174">
        <f>SUM(K174:P174)</f>
        <v>734</v>
      </c>
      <c r="S174" s="3" t="s">
        <v>649</v>
      </c>
      <c r="T174">
        <v>0</v>
      </c>
      <c r="U174">
        <v>0</v>
      </c>
      <c r="V174">
        <v>0</v>
      </c>
      <c r="W174">
        <v>1</v>
      </c>
      <c r="X174">
        <v>1</v>
      </c>
      <c r="Y174">
        <v>1</v>
      </c>
      <c r="Z174">
        <f t="shared" si="15"/>
        <v>0</v>
      </c>
      <c r="AA174">
        <f t="shared" si="16"/>
        <v>3</v>
      </c>
      <c r="AB174">
        <v>3</v>
      </c>
    </row>
    <row r="175" spans="1:28" x14ac:dyDescent="0.2">
      <c r="A175" s="3" t="s">
        <v>736</v>
      </c>
      <c r="B175">
        <v>4</v>
      </c>
      <c r="C175">
        <v>0</v>
      </c>
      <c r="D175">
        <v>1</v>
      </c>
      <c r="E175">
        <v>0</v>
      </c>
      <c r="F175">
        <v>0</v>
      </c>
      <c r="G175">
        <v>0</v>
      </c>
      <c r="H175">
        <f>SUM(B175:G175)</f>
        <v>5</v>
      </c>
      <c r="J175" s="3" t="s">
        <v>736</v>
      </c>
      <c r="K175">
        <f>readcounts!B25+1</f>
        <v>4</v>
      </c>
      <c r="L175">
        <f>readcounts!C25+1</f>
        <v>1</v>
      </c>
      <c r="M175">
        <f>readcounts!D25+1</f>
        <v>1</v>
      </c>
      <c r="N175">
        <f>readcounts!E25+1</f>
        <v>292</v>
      </c>
      <c r="O175">
        <f>readcounts!F25+1</f>
        <v>1</v>
      </c>
      <c r="P175">
        <f>readcounts!G25+1</f>
        <v>3</v>
      </c>
      <c r="Q175">
        <f>SUM(K175:P175)</f>
        <v>302</v>
      </c>
      <c r="S175" s="3" t="s">
        <v>546</v>
      </c>
      <c r="T175">
        <v>0</v>
      </c>
      <c r="U175">
        <v>0</v>
      </c>
      <c r="V175">
        <v>0</v>
      </c>
      <c r="W175">
        <v>1</v>
      </c>
      <c r="X175">
        <v>0</v>
      </c>
      <c r="Y175">
        <v>1</v>
      </c>
      <c r="Z175">
        <f t="shared" si="15"/>
        <v>0</v>
      </c>
      <c r="AA175">
        <f t="shared" si="16"/>
        <v>2</v>
      </c>
      <c r="AB175">
        <v>2</v>
      </c>
    </row>
    <row r="176" spans="1:28" x14ac:dyDescent="0.2">
      <c r="A176" s="3" t="s">
        <v>560</v>
      </c>
      <c r="B176">
        <v>1</v>
      </c>
      <c r="C176">
        <v>0</v>
      </c>
      <c r="D176">
        <v>0</v>
      </c>
      <c r="E176">
        <v>2</v>
      </c>
      <c r="F176">
        <v>0</v>
      </c>
      <c r="G176">
        <v>2</v>
      </c>
      <c r="H176">
        <f>SUM(B176:G176)</f>
        <v>5</v>
      </c>
      <c r="J176" s="3" t="s">
        <v>560</v>
      </c>
      <c r="K176">
        <f>readcounts!B81+1</f>
        <v>35</v>
      </c>
      <c r="L176">
        <f>readcounts!C81+1</f>
        <v>1</v>
      </c>
      <c r="M176">
        <f>readcounts!D81+1</f>
        <v>2</v>
      </c>
      <c r="N176">
        <f>readcounts!E81+1</f>
        <v>1</v>
      </c>
      <c r="O176">
        <f>readcounts!F81+1</f>
        <v>1</v>
      </c>
      <c r="P176">
        <f>readcounts!G81+1</f>
        <v>2</v>
      </c>
      <c r="Q176">
        <f>SUM(K176:P176)</f>
        <v>42</v>
      </c>
      <c r="S176" s="3" t="s">
        <v>395</v>
      </c>
      <c r="T176">
        <v>0</v>
      </c>
      <c r="U176">
        <v>0</v>
      </c>
      <c r="V176">
        <v>0</v>
      </c>
      <c r="W176">
        <v>1</v>
      </c>
      <c r="X176">
        <v>0</v>
      </c>
      <c r="Y176">
        <v>1</v>
      </c>
      <c r="Z176">
        <f t="shared" si="15"/>
        <v>0</v>
      </c>
      <c r="AA176">
        <f t="shared" si="16"/>
        <v>2</v>
      </c>
      <c r="AB176">
        <v>2</v>
      </c>
    </row>
    <row r="177" spans="1:28" x14ac:dyDescent="0.2">
      <c r="A177" s="3" t="s">
        <v>581</v>
      </c>
      <c r="B177">
        <v>1</v>
      </c>
      <c r="C177">
        <v>0</v>
      </c>
      <c r="D177">
        <v>2</v>
      </c>
      <c r="E177">
        <v>0</v>
      </c>
      <c r="F177">
        <v>0</v>
      </c>
      <c r="G177">
        <v>2</v>
      </c>
      <c r="H177">
        <f>SUM(B177:G177)</f>
        <v>5</v>
      </c>
      <c r="J177" s="3" t="s">
        <v>581</v>
      </c>
      <c r="K177">
        <f>readcounts!B84+1</f>
        <v>6</v>
      </c>
      <c r="L177">
        <f>readcounts!C84+1</f>
        <v>29</v>
      </c>
      <c r="M177">
        <f>readcounts!D84+1</f>
        <v>1</v>
      </c>
      <c r="N177">
        <f>readcounts!E84+1</f>
        <v>1</v>
      </c>
      <c r="O177">
        <f>readcounts!F84+1</f>
        <v>1</v>
      </c>
      <c r="P177">
        <f>readcounts!G84+1</f>
        <v>2</v>
      </c>
      <c r="Q177">
        <f>SUM(K177:P177)</f>
        <v>40</v>
      </c>
      <c r="S177" s="3" t="s">
        <v>534</v>
      </c>
      <c r="T177">
        <v>0</v>
      </c>
      <c r="U177">
        <v>0</v>
      </c>
      <c r="V177">
        <v>0</v>
      </c>
      <c r="W177">
        <v>1</v>
      </c>
      <c r="X177">
        <v>0</v>
      </c>
      <c r="Y177">
        <v>1</v>
      </c>
      <c r="Z177">
        <f t="shared" si="15"/>
        <v>0</v>
      </c>
      <c r="AA177">
        <f t="shared" si="16"/>
        <v>2</v>
      </c>
      <c r="AB177">
        <v>2</v>
      </c>
    </row>
    <row r="178" spans="1:28" x14ac:dyDescent="0.2">
      <c r="A178" s="3" t="s">
        <v>577</v>
      </c>
      <c r="B178">
        <v>1</v>
      </c>
      <c r="C178">
        <v>0</v>
      </c>
      <c r="D178">
        <v>1</v>
      </c>
      <c r="E178">
        <v>0</v>
      </c>
      <c r="F178">
        <v>0</v>
      </c>
      <c r="G178">
        <v>3</v>
      </c>
      <c r="H178">
        <f>SUM(B178:G178)</f>
        <v>5</v>
      </c>
      <c r="J178" s="3" t="s">
        <v>577</v>
      </c>
      <c r="K178">
        <f>readcounts!B188+1</f>
        <v>2</v>
      </c>
      <c r="L178">
        <f>readcounts!C188+1</f>
        <v>1</v>
      </c>
      <c r="M178">
        <f>readcounts!D188+1</f>
        <v>2</v>
      </c>
      <c r="N178">
        <f>readcounts!E188+1</f>
        <v>2</v>
      </c>
      <c r="O178">
        <f>readcounts!F188+1</f>
        <v>1</v>
      </c>
      <c r="P178">
        <f>readcounts!G188+1</f>
        <v>1</v>
      </c>
      <c r="Q178">
        <f>SUM(K178:P178)</f>
        <v>9</v>
      </c>
      <c r="S178" s="3" t="s">
        <v>686</v>
      </c>
      <c r="T178">
        <v>0</v>
      </c>
      <c r="U178">
        <v>0</v>
      </c>
      <c r="V178">
        <v>0</v>
      </c>
      <c r="W178">
        <v>1</v>
      </c>
      <c r="X178">
        <v>0</v>
      </c>
      <c r="Y178">
        <v>1</v>
      </c>
      <c r="Z178">
        <f t="shared" si="15"/>
        <v>0</v>
      </c>
      <c r="AA178">
        <f t="shared" si="16"/>
        <v>2</v>
      </c>
      <c r="AB178">
        <v>2</v>
      </c>
    </row>
    <row r="179" spans="1:28" x14ac:dyDescent="0.2">
      <c r="A179" s="3" t="s">
        <v>373</v>
      </c>
      <c r="B179">
        <v>0</v>
      </c>
      <c r="C179">
        <v>0</v>
      </c>
      <c r="D179">
        <v>1</v>
      </c>
      <c r="E179">
        <v>2</v>
      </c>
      <c r="F179">
        <v>0</v>
      </c>
      <c r="G179">
        <v>1</v>
      </c>
      <c r="H179">
        <f>SUM(B179:G179)</f>
        <v>4</v>
      </c>
      <c r="J179" s="3" t="s">
        <v>373</v>
      </c>
      <c r="K179">
        <f>readcounts!B5+1</f>
        <v>25</v>
      </c>
      <c r="L179">
        <f>readcounts!C5+1</f>
        <v>1</v>
      </c>
      <c r="M179">
        <f>readcounts!D5+1</f>
        <v>1</v>
      </c>
      <c r="N179">
        <f>readcounts!E5+1</f>
        <v>1905</v>
      </c>
      <c r="O179">
        <f>readcounts!F5+1</f>
        <v>1</v>
      </c>
      <c r="P179">
        <f>readcounts!G5+1</f>
        <v>10</v>
      </c>
      <c r="Q179">
        <f>SUM(K179:P179)</f>
        <v>1943</v>
      </c>
      <c r="S179" s="3" t="s">
        <v>576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1</v>
      </c>
      <c r="Z179">
        <f t="shared" si="15"/>
        <v>0</v>
      </c>
      <c r="AA179">
        <f t="shared" si="16"/>
        <v>2</v>
      </c>
      <c r="AB179">
        <v>2</v>
      </c>
    </row>
    <row r="180" spans="1:28" x14ac:dyDescent="0.2">
      <c r="A180" s="3" t="s">
        <v>576</v>
      </c>
      <c r="B180">
        <v>0</v>
      </c>
      <c r="C180">
        <v>0</v>
      </c>
      <c r="D180">
        <v>0</v>
      </c>
      <c r="E180">
        <v>3</v>
      </c>
      <c r="F180">
        <v>0</v>
      </c>
      <c r="G180">
        <v>1</v>
      </c>
      <c r="H180">
        <f>SUM(B180:G180)</f>
        <v>4</v>
      </c>
      <c r="J180" s="3" t="s">
        <v>576</v>
      </c>
      <c r="K180">
        <f>readcounts!B33+1</f>
        <v>1</v>
      </c>
      <c r="L180">
        <f>readcounts!C33+1</f>
        <v>1</v>
      </c>
      <c r="M180">
        <f>readcounts!D33+1</f>
        <v>1</v>
      </c>
      <c r="N180">
        <f>readcounts!E33+1</f>
        <v>137</v>
      </c>
      <c r="O180">
        <f>readcounts!F33+1</f>
        <v>1</v>
      </c>
      <c r="P180">
        <f>readcounts!G33+1</f>
        <v>51</v>
      </c>
      <c r="Q180">
        <f>SUM(K180:P180)</f>
        <v>192</v>
      </c>
      <c r="S180" s="3" t="s">
        <v>409</v>
      </c>
      <c r="T180">
        <v>0</v>
      </c>
      <c r="U180">
        <v>0</v>
      </c>
      <c r="V180">
        <v>0</v>
      </c>
      <c r="W180">
        <v>1</v>
      </c>
      <c r="X180">
        <v>0</v>
      </c>
      <c r="Y180">
        <v>1</v>
      </c>
      <c r="Z180">
        <f t="shared" si="15"/>
        <v>0</v>
      </c>
      <c r="AA180">
        <f t="shared" si="16"/>
        <v>2</v>
      </c>
      <c r="AB180">
        <v>2</v>
      </c>
    </row>
    <row r="181" spans="1:28" x14ac:dyDescent="0.2">
      <c r="A181" s="3" t="s">
        <v>422</v>
      </c>
      <c r="B181">
        <v>1</v>
      </c>
      <c r="C181">
        <v>0</v>
      </c>
      <c r="D181">
        <v>1</v>
      </c>
      <c r="E181">
        <v>0</v>
      </c>
      <c r="F181">
        <v>0</v>
      </c>
      <c r="G181">
        <v>2</v>
      </c>
      <c r="H181">
        <f>SUM(B181:G181)</f>
        <v>4</v>
      </c>
      <c r="J181" s="3" t="s">
        <v>422</v>
      </c>
      <c r="K181">
        <f>readcounts!B67+1</f>
        <v>3</v>
      </c>
      <c r="L181">
        <f>readcounts!C67+1</f>
        <v>1</v>
      </c>
      <c r="M181">
        <f>readcounts!D67+1</f>
        <v>9</v>
      </c>
      <c r="N181">
        <f>readcounts!E67+1</f>
        <v>1</v>
      </c>
      <c r="O181">
        <f>readcounts!F67+1</f>
        <v>1</v>
      </c>
      <c r="P181">
        <f>readcounts!G67+1</f>
        <v>47</v>
      </c>
      <c r="Q181">
        <f>SUM(K181:P181)</f>
        <v>62</v>
      </c>
      <c r="S181" s="3" t="s">
        <v>684</v>
      </c>
      <c r="T181">
        <v>0</v>
      </c>
      <c r="U181">
        <v>0</v>
      </c>
      <c r="V181">
        <v>0</v>
      </c>
      <c r="W181">
        <v>1</v>
      </c>
      <c r="X181">
        <v>0</v>
      </c>
      <c r="Y181">
        <v>1</v>
      </c>
      <c r="Z181">
        <f t="shared" si="15"/>
        <v>0</v>
      </c>
      <c r="AA181">
        <f t="shared" si="16"/>
        <v>2</v>
      </c>
      <c r="AB181">
        <v>2</v>
      </c>
    </row>
    <row r="182" spans="1:28" x14ac:dyDescent="0.2">
      <c r="A182" s="3" t="s">
        <v>537</v>
      </c>
      <c r="B182">
        <v>2</v>
      </c>
      <c r="C182">
        <v>0</v>
      </c>
      <c r="D182">
        <v>1</v>
      </c>
      <c r="E182">
        <v>1</v>
      </c>
      <c r="F182">
        <v>0</v>
      </c>
      <c r="G182">
        <v>0</v>
      </c>
      <c r="H182">
        <f>SUM(B182:G182)</f>
        <v>4</v>
      </c>
      <c r="J182" s="3" t="s">
        <v>537</v>
      </c>
      <c r="K182">
        <f>readcounts!B88+1</f>
        <v>2</v>
      </c>
      <c r="L182">
        <f>readcounts!C88+1</f>
        <v>1</v>
      </c>
      <c r="M182">
        <f>readcounts!D88+1</f>
        <v>3</v>
      </c>
      <c r="N182">
        <f>readcounts!E88+1</f>
        <v>1</v>
      </c>
      <c r="O182">
        <f>readcounts!F88+1</f>
        <v>1</v>
      </c>
      <c r="P182">
        <f>readcounts!G88+1</f>
        <v>30</v>
      </c>
      <c r="Q182">
        <f>SUM(K182:P182)</f>
        <v>38</v>
      </c>
      <c r="S182" s="3" t="s">
        <v>513</v>
      </c>
      <c r="T182">
        <v>0</v>
      </c>
      <c r="U182">
        <v>0</v>
      </c>
      <c r="V182">
        <v>0</v>
      </c>
      <c r="W182">
        <v>1</v>
      </c>
      <c r="X182">
        <v>0</v>
      </c>
      <c r="Y182">
        <v>1</v>
      </c>
      <c r="Z182">
        <f t="shared" si="15"/>
        <v>0</v>
      </c>
      <c r="AA182">
        <f t="shared" si="16"/>
        <v>2</v>
      </c>
      <c r="AB182">
        <v>2</v>
      </c>
    </row>
    <row r="183" spans="1:28" x14ac:dyDescent="0.2">
      <c r="A183" s="3" t="s">
        <v>403</v>
      </c>
      <c r="B183">
        <v>3</v>
      </c>
      <c r="C183">
        <v>0</v>
      </c>
      <c r="D183">
        <v>1</v>
      </c>
      <c r="E183">
        <v>0</v>
      </c>
      <c r="F183">
        <v>0</v>
      </c>
      <c r="G183">
        <v>0</v>
      </c>
      <c r="H183">
        <f>SUM(B183:G183)</f>
        <v>4</v>
      </c>
      <c r="J183" s="3" t="s">
        <v>403</v>
      </c>
      <c r="K183">
        <f>readcounts!B113+1</f>
        <v>1</v>
      </c>
      <c r="L183">
        <f>readcounts!C113+1</f>
        <v>1</v>
      </c>
      <c r="M183">
        <f>readcounts!D113+1</f>
        <v>1</v>
      </c>
      <c r="N183">
        <f>readcounts!E113+1</f>
        <v>12</v>
      </c>
      <c r="O183">
        <f>readcounts!F113+1</f>
        <v>1</v>
      </c>
      <c r="P183">
        <f>readcounts!G113+1</f>
        <v>8</v>
      </c>
      <c r="Q183">
        <f>SUM(K183:P183)</f>
        <v>24</v>
      </c>
      <c r="S183" s="3" t="s">
        <v>668</v>
      </c>
      <c r="T183">
        <v>0</v>
      </c>
      <c r="U183">
        <v>0</v>
      </c>
      <c r="V183">
        <v>0</v>
      </c>
      <c r="W183">
        <v>0</v>
      </c>
      <c r="X183">
        <v>1</v>
      </c>
      <c r="Y183">
        <v>1</v>
      </c>
      <c r="Z183">
        <f t="shared" si="15"/>
        <v>0</v>
      </c>
      <c r="AA183">
        <f t="shared" si="16"/>
        <v>2</v>
      </c>
      <c r="AB183">
        <v>2</v>
      </c>
    </row>
    <row r="184" spans="1:28" x14ac:dyDescent="0.2">
      <c r="A184" s="3" t="s">
        <v>692</v>
      </c>
      <c r="B184">
        <v>0</v>
      </c>
      <c r="C184">
        <v>0</v>
      </c>
      <c r="D184">
        <v>0</v>
      </c>
      <c r="E184">
        <v>2</v>
      </c>
      <c r="F184">
        <v>0</v>
      </c>
      <c r="G184">
        <v>2</v>
      </c>
      <c r="H184">
        <f>SUM(B184:G184)</f>
        <v>4</v>
      </c>
      <c r="J184" s="3" t="s">
        <v>692</v>
      </c>
      <c r="K184">
        <f>readcounts!B132+1</f>
        <v>1</v>
      </c>
      <c r="L184">
        <f>readcounts!C132+1</f>
        <v>1</v>
      </c>
      <c r="M184">
        <f>readcounts!D132+1</f>
        <v>1</v>
      </c>
      <c r="N184">
        <f>readcounts!E132+1</f>
        <v>11</v>
      </c>
      <c r="O184">
        <f>readcounts!F132+1</f>
        <v>1</v>
      </c>
      <c r="P184">
        <f>readcounts!G132+1</f>
        <v>2</v>
      </c>
      <c r="Q184">
        <f>SUM(K184:P184)</f>
        <v>17</v>
      </c>
      <c r="S184" s="3" t="s">
        <v>726</v>
      </c>
      <c r="T184">
        <v>0</v>
      </c>
      <c r="U184">
        <v>0</v>
      </c>
      <c r="V184">
        <v>0</v>
      </c>
      <c r="W184">
        <v>0</v>
      </c>
      <c r="X184">
        <v>1</v>
      </c>
      <c r="Y184">
        <v>1</v>
      </c>
      <c r="Z184">
        <f t="shared" si="15"/>
        <v>0</v>
      </c>
      <c r="AA184">
        <f t="shared" si="16"/>
        <v>2</v>
      </c>
      <c r="AB184">
        <v>2</v>
      </c>
    </row>
    <row r="185" spans="1:28" x14ac:dyDescent="0.2">
      <c r="A185" s="3" t="s">
        <v>670</v>
      </c>
      <c r="B185">
        <v>0</v>
      </c>
      <c r="C185">
        <v>0</v>
      </c>
      <c r="D185">
        <v>0</v>
      </c>
      <c r="E185">
        <v>3</v>
      </c>
      <c r="F185">
        <v>0</v>
      </c>
      <c r="G185">
        <v>1</v>
      </c>
      <c r="H185">
        <f>SUM(B185:G185)</f>
        <v>4</v>
      </c>
      <c r="J185" s="3" t="s">
        <v>670</v>
      </c>
      <c r="K185">
        <f>readcounts!B149+1</f>
        <v>3</v>
      </c>
      <c r="L185">
        <f>readcounts!C149+1</f>
        <v>1</v>
      </c>
      <c r="M185">
        <f>readcounts!D149+1</f>
        <v>8</v>
      </c>
      <c r="N185">
        <f>readcounts!E149+1</f>
        <v>1</v>
      </c>
      <c r="O185">
        <f>readcounts!F149+1</f>
        <v>1</v>
      </c>
      <c r="P185">
        <f>readcounts!G149+1</f>
        <v>1</v>
      </c>
      <c r="Q185">
        <f>SUM(K185:P185)</f>
        <v>15</v>
      </c>
      <c r="S185" s="3" t="s">
        <v>358</v>
      </c>
      <c r="T185">
        <v>0</v>
      </c>
      <c r="U185">
        <v>0</v>
      </c>
      <c r="V185">
        <v>0</v>
      </c>
      <c r="W185">
        <v>1</v>
      </c>
      <c r="X185">
        <v>0</v>
      </c>
      <c r="Y185">
        <v>1</v>
      </c>
      <c r="Z185">
        <f t="shared" si="15"/>
        <v>0</v>
      </c>
      <c r="AA185">
        <f t="shared" si="16"/>
        <v>2</v>
      </c>
      <c r="AB185">
        <v>2</v>
      </c>
    </row>
    <row r="186" spans="1:28" x14ac:dyDescent="0.2">
      <c r="A186" s="3" t="s">
        <v>759</v>
      </c>
      <c r="B186">
        <v>0</v>
      </c>
      <c r="C186">
        <v>0</v>
      </c>
      <c r="D186">
        <v>1</v>
      </c>
      <c r="E186">
        <v>1</v>
      </c>
      <c r="F186">
        <v>0</v>
      </c>
      <c r="G186">
        <v>2</v>
      </c>
      <c r="H186">
        <f>SUM(B186:G186)</f>
        <v>4</v>
      </c>
      <c r="J186" s="3" t="s">
        <v>759</v>
      </c>
      <c r="K186">
        <f>readcounts!B163+1</f>
        <v>4</v>
      </c>
      <c r="L186">
        <f>readcounts!C163+1</f>
        <v>1</v>
      </c>
      <c r="M186">
        <f>readcounts!D163+1</f>
        <v>5</v>
      </c>
      <c r="N186">
        <f>readcounts!E163+1</f>
        <v>1</v>
      </c>
      <c r="O186">
        <f>readcounts!F163+1</f>
        <v>1</v>
      </c>
      <c r="P186">
        <f>readcounts!G163+1</f>
        <v>1</v>
      </c>
      <c r="Q186">
        <f>SUM(K186:P186)</f>
        <v>13</v>
      </c>
      <c r="S186" s="3" t="s">
        <v>762</v>
      </c>
      <c r="T186">
        <v>0</v>
      </c>
      <c r="U186">
        <v>0</v>
      </c>
      <c r="V186">
        <v>0</v>
      </c>
      <c r="W186">
        <v>0</v>
      </c>
      <c r="X186">
        <v>1</v>
      </c>
      <c r="Y186">
        <v>1</v>
      </c>
      <c r="Z186">
        <f t="shared" si="15"/>
        <v>0</v>
      </c>
      <c r="AA186">
        <f t="shared" si="16"/>
        <v>2</v>
      </c>
      <c r="AB186">
        <v>2</v>
      </c>
    </row>
    <row r="187" spans="1:28" x14ac:dyDescent="0.2">
      <c r="A187" s="3" t="s">
        <v>506</v>
      </c>
      <c r="B187">
        <v>0</v>
      </c>
      <c r="C187">
        <v>0</v>
      </c>
      <c r="D187">
        <v>1</v>
      </c>
      <c r="E187">
        <v>1</v>
      </c>
      <c r="F187">
        <v>0</v>
      </c>
      <c r="G187">
        <v>1</v>
      </c>
      <c r="H187">
        <f>SUM(B187:G187)</f>
        <v>3</v>
      </c>
      <c r="J187" s="3" t="s">
        <v>506</v>
      </c>
      <c r="K187">
        <f>readcounts!B18+1</f>
        <v>28</v>
      </c>
      <c r="L187">
        <f>readcounts!C18+1</f>
        <v>1</v>
      </c>
      <c r="M187">
        <f>readcounts!D18+1</f>
        <v>1</v>
      </c>
      <c r="N187">
        <f>readcounts!E18+1</f>
        <v>523</v>
      </c>
      <c r="O187">
        <f>readcounts!F18+1</f>
        <v>1</v>
      </c>
      <c r="P187">
        <f>readcounts!G18+1</f>
        <v>32</v>
      </c>
      <c r="Q187">
        <f>SUM(K187:P187)</f>
        <v>586</v>
      </c>
      <c r="S187" s="3" t="s">
        <v>580</v>
      </c>
      <c r="T187">
        <v>0</v>
      </c>
      <c r="U187">
        <v>0</v>
      </c>
      <c r="V187">
        <v>0</v>
      </c>
      <c r="W187">
        <v>1</v>
      </c>
      <c r="X187">
        <v>0</v>
      </c>
      <c r="Y187">
        <v>1</v>
      </c>
      <c r="Z187">
        <f t="shared" si="15"/>
        <v>0</v>
      </c>
      <c r="AA187">
        <f t="shared" si="16"/>
        <v>2</v>
      </c>
      <c r="AB187">
        <v>2</v>
      </c>
    </row>
    <row r="188" spans="1:28" x14ac:dyDescent="0.2">
      <c r="A188" s="3" t="s">
        <v>612</v>
      </c>
      <c r="B188">
        <v>1</v>
      </c>
      <c r="C188">
        <v>0</v>
      </c>
      <c r="D188">
        <v>1</v>
      </c>
      <c r="E188">
        <v>1</v>
      </c>
      <c r="F188">
        <v>0</v>
      </c>
      <c r="G188">
        <v>0</v>
      </c>
      <c r="H188">
        <f>SUM(B188:G188)</f>
        <v>3</v>
      </c>
      <c r="J188" s="3" t="s">
        <v>612</v>
      </c>
      <c r="K188">
        <f>readcounts!B45+1</f>
        <v>17</v>
      </c>
      <c r="L188">
        <f>readcounts!C45+1</f>
        <v>72</v>
      </c>
      <c r="M188">
        <f>readcounts!D45+1</f>
        <v>16</v>
      </c>
      <c r="N188">
        <f>readcounts!E45+1</f>
        <v>20</v>
      </c>
      <c r="O188">
        <f>readcounts!F45+1</f>
        <v>2</v>
      </c>
      <c r="P188">
        <f>readcounts!G45+1</f>
        <v>12</v>
      </c>
      <c r="Q188">
        <f>SUM(K188:P188)</f>
        <v>139</v>
      </c>
      <c r="S188" s="3" t="s">
        <v>692</v>
      </c>
      <c r="T188">
        <v>0</v>
      </c>
      <c r="U188">
        <v>0</v>
      </c>
      <c r="V188">
        <v>0</v>
      </c>
      <c r="W188">
        <v>1</v>
      </c>
      <c r="X188">
        <v>0</v>
      </c>
      <c r="Y188">
        <v>1</v>
      </c>
      <c r="Z188">
        <f t="shared" si="15"/>
        <v>0</v>
      </c>
      <c r="AA188">
        <f t="shared" si="16"/>
        <v>2</v>
      </c>
      <c r="AB188">
        <v>2</v>
      </c>
    </row>
    <row r="189" spans="1:28" x14ac:dyDescent="0.2">
      <c r="A189" s="3" t="s">
        <v>340</v>
      </c>
      <c r="B189">
        <v>1</v>
      </c>
      <c r="C189">
        <v>0</v>
      </c>
      <c r="D189">
        <v>1</v>
      </c>
      <c r="E189">
        <v>0</v>
      </c>
      <c r="F189">
        <v>0</v>
      </c>
      <c r="G189">
        <v>1</v>
      </c>
      <c r="H189">
        <f>SUM(B189:G189)</f>
        <v>3</v>
      </c>
      <c r="J189" s="3" t="s">
        <v>340</v>
      </c>
      <c r="K189">
        <f>readcounts!B63+1</f>
        <v>6</v>
      </c>
      <c r="L189">
        <f>readcounts!C63+1</f>
        <v>1</v>
      </c>
      <c r="M189">
        <f>readcounts!D63+1</f>
        <v>1</v>
      </c>
      <c r="N189">
        <f>readcounts!E63+1</f>
        <v>1</v>
      </c>
      <c r="O189">
        <f>readcounts!F63+1</f>
        <v>58</v>
      </c>
      <c r="P189">
        <f>readcounts!G63+1</f>
        <v>3</v>
      </c>
      <c r="Q189">
        <f>SUM(K189:P189)</f>
        <v>70</v>
      </c>
      <c r="S189" s="3" t="s">
        <v>335</v>
      </c>
      <c r="T189">
        <v>0</v>
      </c>
      <c r="U189">
        <v>0</v>
      </c>
      <c r="V189">
        <v>0</v>
      </c>
      <c r="W189">
        <v>1</v>
      </c>
      <c r="X189">
        <v>0</v>
      </c>
      <c r="Y189">
        <v>1</v>
      </c>
      <c r="Z189">
        <f t="shared" si="15"/>
        <v>0</v>
      </c>
      <c r="AA189">
        <f t="shared" si="16"/>
        <v>2</v>
      </c>
      <c r="AB189">
        <v>2</v>
      </c>
    </row>
    <row r="190" spans="1:28" x14ac:dyDescent="0.2">
      <c r="A190" s="3" t="s">
        <v>474</v>
      </c>
      <c r="B190">
        <v>2</v>
      </c>
      <c r="C190">
        <v>0</v>
      </c>
      <c r="D190">
        <v>1</v>
      </c>
      <c r="E190">
        <v>0</v>
      </c>
      <c r="F190">
        <v>0</v>
      </c>
      <c r="G190">
        <v>0</v>
      </c>
      <c r="H190">
        <f>SUM(B190:G190)</f>
        <v>3</v>
      </c>
      <c r="J190" s="3" t="s">
        <v>474</v>
      </c>
      <c r="K190">
        <f>readcounts!B136+1</f>
        <v>3</v>
      </c>
      <c r="L190">
        <f>readcounts!C136+1</f>
        <v>1</v>
      </c>
      <c r="M190">
        <f>readcounts!D136+1</f>
        <v>1</v>
      </c>
      <c r="N190">
        <f>readcounts!E136+1</f>
        <v>2</v>
      </c>
      <c r="O190">
        <f>readcounts!F136+1</f>
        <v>1</v>
      </c>
      <c r="P190">
        <f>readcounts!G136+1</f>
        <v>9</v>
      </c>
      <c r="Q190">
        <f>SUM(K190:P190)</f>
        <v>17</v>
      </c>
      <c r="S190" s="3" t="s">
        <v>527</v>
      </c>
      <c r="T190">
        <v>0</v>
      </c>
      <c r="U190">
        <v>0</v>
      </c>
      <c r="V190">
        <v>0</v>
      </c>
      <c r="W190">
        <v>1</v>
      </c>
      <c r="X190">
        <v>0</v>
      </c>
      <c r="Y190">
        <v>1</v>
      </c>
      <c r="Z190">
        <f t="shared" si="15"/>
        <v>0</v>
      </c>
      <c r="AA190">
        <f t="shared" si="16"/>
        <v>2</v>
      </c>
      <c r="AB190">
        <v>2</v>
      </c>
    </row>
    <row r="191" spans="1:28" x14ac:dyDescent="0.2">
      <c r="A191" s="3" t="s">
        <v>749</v>
      </c>
      <c r="B191">
        <v>0</v>
      </c>
      <c r="C191">
        <v>0</v>
      </c>
      <c r="D191">
        <v>0</v>
      </c>
      <c r="E191">
        <v>1</v>
      </c>
      <c r="F191">
        <v>0</v>
      </c>
      <c r="G191">
        <v>2</v>
      </c>
      <c r="H191">
        <f>SUM(B191:G191)</f>
        <v>3</v>
      </c>
      <c r="J191" s="3" t="s">
        <v>749</v>
      </c>
      <c r="K191">
        <f>readcounts!B139+1</f>
        <v>2</v>
      </c>
      <c r="L191">
        <f>readcounts!C139+1</f>
        <v>1</v>
      </c>
      <c r="M191">
        <f>readcounts!D139+1</f>
        <v>1</v>
      </c>
      <c r="N191">
        <f>readcounts!E139+1</f>
        <v>9</v>
      </c>
      <c r="O191">
        <f>readcounts!F139+1</f>
        <v>1</v>
      </c>
      <c r="P191">
        <f>readcounts!G139+1</f>
        <v>3</v>
      </c>
      <c r="Q191">
        <f>SUM(K191:P191)</f>
        <v>17</v>
      </c>
      <c r="S191" s="3" t="s">
        <v>749</v>
      </c>
      <c r="T191">
        <v>0</v>
      </c>
      <c r="U191">
        <v>0</v>
      </c>
      <c r="V191">
        <v>0</v>
      </c>
      <c r="W191">
        <v>1</v>
      </c>
      <c r="X191">
        <v>0</v>
      </c>
      <c r="Y191">
        <v>1</v>
      </c>
      <c r="Z191">
        <f t="shared" si="15"/>
        <v>0</v>
      </c>
      <c r="AA191">
        <f t="shared" si="16"/>
        <v>2</v>
      </c>
      <c r="AB191">
        <v>2</v>
      </c>
    </row>
    <row r="192" spans="1:28" x14ac:dyDescent="0.2">
      <c r="A192" s="3" t="s">
        <v>484</v>
      </c>
      <c r="B192">
        <v>1</v>
      </c>
      <c r="C192">
        <v>0</v>
      </c>
      <c r="D192">
        <v>1</v>
      </c>
      <c r="E192">
        <v>0</v>
      </c>
      <c r="F192">
        <v>0</v>
      </c>
      <c r="G192">
        <v>0</v>
      </c>
      <c r="H192">
        <f>SUM(B192:G192)</f>
        <v>2</v>
      </c>
      <c r="J192" s="3" t="s">
        <v>484</v>
      </c>
      <c r="K192">
        <f>readcounts!B36+1</f>
        <v>70</v>
      </c>
      <c r="L192">
        <f>readcounts!C36+1</f>
        <v>1</v>
      </c>
      <c r="M192">
        <f>readcounts!D36+1</f>
        <v>1</v>
      </c>
      <c r="N192">
        <f>readcounts!E36+1</f>
        <v>80</v>
      </c>
      <c r="O192">
        <f>readcounts!F36+1</f>
        <v>6</v>
      </c>
      <c r="P192">
        <f>readcounts!G36+1</f>
        <v>14</v>
      </c>
      <c r="Q192">
        <f>SUM(K192:P192)</f>
        <v>172</v>
      </c>
      <c r="S192" s="3" t="s">
        <v>763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1</v>
      </c>
      <c r="Z192">
        <f t="shared" si="15"/>
        <v>0</v>
      </c>
      <c r="AA192">
        <f t="shared" si="16"/>
        <v>2</v>
      </c>
      <c r="AB192">
        <v>2</v>
      </c>
    </row>
    <row r="193" spans="1:28" x14ac:dyDescent="0.2">
      <c r="A193" s="3" t="s">
        <v>751</v>
      </c>
      <c r="B193">
        <v>1</v>
      </c>
      <c r="C193">
        <v>0</v>
      </c>
      <c r="D193">
        <v>1</v>
      </c>
      <c r="E193">
        <v>0</v>
      </c>
      <c r="F193">
        <v>0</v>
      </c>
      <c r="G193">
        <v>0</v>
      </c>
      <c r="H193">
        <f>SUM(B193:G193)</f>
        <v>2</v>
      </c>
      <c r="J193" s="3" t="s">
        <v>751</v>
      </c>
      <c r="K193">
        <f>readcounts!B133+1</f>
        <v>8</v>
      </c>
      <c r="L193">
        <f>readcounts!C133+1</f>
        <v>1</v>
      </c>
      <c r="M193">
        <f>readcounts!D133+1</f>
        <v>1</v>
      </c>
      <c r="N193">
        <f>readcounts!E133+1</f>
        <v>1</v>
      </c>
      <c r="O193">
        <f>readcounts!F133+1</f>
        <v>4</v>
      </c>
      <c r="P193">
        <f>readcounts!G133+1</f>
        <v>2</v>
      </c>
      <c r="Q193">
        <f>SUM(K193:P193)</f>
        <v>17</v>
      </c>
      <c r="S193" s="3" t="s">
        <v>670</v>
      </c>
      <c r="T193">
        <v>0</v>
      </c>
      <c r="U193">
        <v>0</v>
      </c>
      <c r="V193">
        <v>0</v>
      </c>
      <c r="W193">
        <v>1</v>
      </c>
      <c r="X193">
        <v>0</v>
      </c>
      <c r="Y193">
        <v>1</v>
      </c>
      <c r="Z193">
        <f t="shared" si="15"/>
        <v>0</v>
      </c>
      <c r="AA193">
        <f t="shared" si="16"/>
        <v>2</v>
      </c>
      <c r="AB193">
        <v>2</v>
      </c>
    </row>
    <row r="194" spans="1:28" x14ac:dyDescent="0.2">
      <c r="A194" s="3" t="s">
        <v>360</v>
      </c>
      <c r="B194">
        <v>1</v>
      </c>
      <c r="C194">
        <v>0</v>
      </c>
      <c r="D194">
        <v>0</v>
      </c>
      <c r="E194">
        <v>1</v>
      </c>
      <c r="F194">
        <v>0</v>
      </c>
      <c r="G194">
        <v>0</v>
      </c>
      <c r="H194">
        <f>SUM(B194:G194)</f>
        <v>2</v>
      </c>
      <c r="J194" s="3" t="s">
        <v>360</v>
      </c>
      <c r="K194">
        <f>readcounts!B143+1</f>
        <v>1</v>
      </c>
      <c r="L194">
        <f>readcounts!C143+1</f>
        <v>1</v>
      </c>
      <c r="M194">
        <f>readcounts!D143+1</f>
        <v>1</v>
      </c>
      <c r="N194">
        <f>readcounts!E143+1</f>
        <v>1</v>
      </c>
      <c r="O194">
        <f>readcounts!F143+1</f>
        <v>2</v>
      </c>
      <c r="P194">
        <f>readcounts!G143+1</f>
        <v>10</v>
      </c>
      <c r="Q194">
        <f>SUM(K194:P194)</f>
        <v>16</v>
      </c>
      <c r="S194" s="3" t="s">
        <v>584</v>
      </c>
      <c r="T194">
        <v>0</v>
      </c>
      <c r="U194">
        <v>0</v>
      </c>
      <c r="V194">
        <v>0</v>
      </c>
      <c r="W194">
        <v>0</v>
      </c>
      <c r="X194">
        <v>1</v>
      </c>
      <c r="Y194">
        <v>1</v>
      </c>
      <c r="Z194">
        <f t="shared" si="15"/>
        <v>0</v>
      </c>
      <c r="AA194">
        <f t="shared" si="16"/>
        <v>2</v>
      </c>
      <c r="AB194">
        <v>2</v>
      </c>
    </row>
    <row r="195" spans="1:28" x14ac:dyDescent="0.2">
      <c r="T195">
        <f>SUM(T2:T194)</f>
        <v>154</v>
      </c>
      <c r="U195">
        <f t="shared" ref="U195:Y195" si="17">SUM(U2:U194)</f>
        <v>32</v>
      </c>
      <c r="V195">
        <f t="shared" si="17"/>
        <v>122</v>
      </c>
      <c r="W195">
        <f t="shared" si="17"/>
        <v>98</v>
      </c>
      <c r="X195">
        <f t="shared" si="17"/>
        <v>46</v>
      </c>
      <c r="Y195">
        <f t="shared" si="17"/>
        <v>159</v>
      </c>
    </row>
    <row r="196" spans="1:28" x14ac:dyDescent="0.2">
      <c r="U196">
        <f>AVERAGE(T195:V195)</f>
        <v>102.66666666666667</v>
      </c>
      <c r="X196">
        <f>AVERAGE(W195:Y195)</f>
        <v>101</v>
      </c>
    </row>
    <row r="197" spans="1:28" x14ac:dyDescent="0.2">
      <c r="B197">
        <v>3940</v>
      </c>
      <c r="C197">
        <v>1378</v>
      </c>
      <c r="D197">
        <v>1157</v>
      </c>
      <c r="E197">
        <v>24795</v>
      </c>
      <c r="F197">
        <v>2069</v>
      </c>
      <c r="G197">
        <v>4507</v>
      </c>
      <c r="H197">
        <v>37846</v>
      </c>
    </row>
    <row r="198" spans="1:28" x14ac:dyDescent="0.2">
      <c r="C198">
        <v>2158.3333333333335</v>
      </c>
      <c r="F198">
        <v>10457</v>
      </c>
    </row>
  </sheetData>
  <sortState xmlns:xlrd2="http://schemas.microsoft.com/office/spreadsheetml/2017/richdata2" ref="A2:H194">
    <sortCondition descending="1" ref="H2:H194"/>
  </sortState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47C32-D720-A44A-A975-34821CFCD86D}">
  <dimension ref="A1:HM15"/>
  <sheetViews>
    <sheetView workbookViewId="0">
      <selection activeCell="A9" sqref="A9:HM15"/>
    </sheetView>
  </sheetViews>
  <sheetFormatPr baseColWidth="10" defaultRowHeight="16" x14ac:dyDescent="0.2"/>
  <sheetData>
    <row r="1" spans="1:221" x14ac:dyDescent="0.2">
      <c r="A1" t="s">
        <v>889</v>
      </c>
      <c r="B1" t="s">
        <v>890</v>
      </c>
      <c r="C1" t="s">
        <v>891</v>
      </c>
      <c r="D1" t="s">
        <v>892</v>
      </c>
      <c r="E1" t="s">
        <v>893</v>
      </c>
      <c r="F1" t="s">
        <v>894</v>
      </c>
      <c r="G1" t="s">
        <v>895</v>
      </c>
      <c r="H1" t="s">
        <v>896</v>
      </c>
      <c r="I1" t="s">
        <v>897</v>
      </c>
      <c r="J1" t="s">
        <v>898</v>
      </c>
      <c r="K1" t="s">
        <v>899</v>
      </c>
      <c r="L1" t="s">
        <v>900</v>
      </c>
      <c r="M1" t="s">
        <v>901</v>
      </c>
      <c r="N1" t="s">
        <v>902</v>
      </c>
      <c r="O1" t="s">
        <v>903</v>
      </c>
      <c r="P1" t="s">
        <v>904</v>
      </c>
      <c r="Q1" t="s">
        <v>905</v>
      </c>
      <c r="R1" t="s">
        <v>906</v>
      </c>
      <c r="S1" t="s">
        <v>907</v>
      </c>
      <c r="T1" t="s">
        <v>908</v>
      </c>
      <c r="U1" t="s">
        <v>909</v>
      </c>
      <c r="V1" t="s">
        <v>910</v>
      </c>
      <c r="W1" t="s">
        <v>911</v>
      </c>
      <c r="X1" t="s">
        <v>912</v>
      </c>
      <c r="Y1" t="s">
        <v>913</v>
      </c>
      <c r="Z1" t="s">
        <v>914</v>
      </c>
      <c r="AA1" t="s">
        <v>915</v>
      </c>
      <c r="AB1" t="s">
        <v>916</v>
      </c>
      <c r="AC1" t="s">
        <v>511</v>
      </c>
      <c r="AD1" t="s">
        <v>370</v>
      </c>
      <c r="AE1" t="s">
        <v>578</v>
      </c>
      <c r="AF1" t="s">
        <v>373</v>
      </c>
      <c r="AG1" t="s">
        <v>435</v>
      </c>
      <c r="AH1" t="s">
        <v>505</v>
      </c>
      <c r="AI1" t="s">
        <v>687</v>
      </c>
      <c r="AJ1" t="s">
        <v>413</v>
      </c>
      <c r="AK1" t="s">
        <v>628</v>
      </c>
      <c r="AL1" t="s">
        <v>764</v>
      </c>
      <c r="AM1" t="s">
        <v>563</v>
      </c>
      <c r="AN1" t="s">
        <v>526</v>
      </c>
      <c r="AO1" t="s">
        <v>544</v>
      </c>
      <c r="AP1" t="s">
        <v>515</v>
      </c>
      <c r="AQ1" t="s">
        <v>731</v>
      </c>
      <c r="AR1" t="s">
        <v>381</v>
      </c>
      <c r="AS1" t="s">
        <v>506</v>
      </c>
      <c r="AT1" t="s">
        <v>423</v>
      </c>
      <c r="AU1" t="s">
        <v>401</v>
      </c>
      <c r="AV1" t="s">
        <v>677</v>
      </c>
      <c r="AW1" t="s">
        <v>546</v>
      </c>
      <c r="AX1" t="s">
        <v>547</v>
      </c>
      <c r="AY1" t="s">
        <v>514</v>
      </c>
      <c r="AZ1" t="s">
        <v>736</v>
      </c>
      <c r="BA1" t="s">
        <v>395</v>
      </c>
      <c r="BB1" t="s">
        <v>534</v>
      </c>
      <c r="BC1" t="s">
        <v>604</v>
      </c>
      <c r="BD1" t="s">
        <v>699</v>
      </c>
      <c r="BE1" t="s">
        <v>686</v>
      </c>
      <c r="BF1" t="s">
        <v>697</v>
      </c>
      <c r="BG1" t="s">
        <v>375</v>
      </c>
      <c r="BH1" t="s">
        <v>576</v>
      </c>
      <c r="BI1" t="s">
        <v>409</v>
      </c>
      <c r="BJ1" t="s">
        <v>504</v>
      </c>
      <c r="BK1" t="s">
        <v>484</v>
      </c>
      <c r="BL1" t="s">
        <v>638</v>
      </c>
      <c r="BM1" t="s">
        <v>391</v>
      </c>
      <c r="BN1" t="s">
        <v>543</v>
      </c>
      <c r="BO1" t="s">
        <v>367</v>
      </c>
      <c r="BP1" t="s">
        <v>387</v>
      </c>
      <c r="BQ1" t="s">
        <v>461</v>
      </c>
      <c r="BR1" t="s">
        <v>407</v>
      </c>
      <c r="BS1" t="s">
        <v>626</v>
      </c>
      <c r="BT1" t="s">
        <v>612</v>
      </c>
      <c r="BU1" t="s">
        <v>739</v>
      </c>
      <c r="BV1" t="s">
        <v>737</v>
      </c>
      <c r="BW1" t="s">
        <v>417</v>
      </c>
      <c r="BX1" t="s">
        <v>707</v>
      </c>
      <c r="BY1" t="s">
        <v>571</v>
      </c>
      <c r="BZ1" t="s">
        <v>388</v>
      </c>
      <c r="CA1" t="s">
        <v>501</v>
      </c>
      <c r="CB1" t="s">
        <v>380</v>
      </c>
      <c r="CC1" t="s">
        <v>531</v>
      </c>
      <c r="CD1" t="s">
        <v>394</v>
      </c>
      <c r="CE1" t="s">
        <v>346</v>
      </c>
      <c r="CF1" t="s">
        <v>347</v>
      </c>
      <c r="CG1" t="s">
        <v>480</v>
      </c>
      <c r="CH1" t="s">
        <v>640</v>
      </c>
      <c r="CI1" t="s">
        <v>530</v>
      </c>
      <c r="CJ1" t="s">
        <v>452</v>
      </c>
      <c r="CK1" t="s">
        <v>489</v>
      </c>
      <c r="CL1" t="s">
        <v>340</v>
      </c>
      <c r="CM1" t="s">
        <v>702</v>
      </c>
      <c r="CN1" t="s">
        <v>479</v>
      </c>
      <c r="CO1" t="s">
        <v>538</v>
      </c>
      <c r="CP1" t="s">
        <v>422</v>
      </c>
      <c r="CQ1" t="s">
        <v>523</v>
      </c>
      <c r="CR1" t="s">
        <v>594</v>
      </c>
      <c r="CS1" t="s">
        <v>562</v>
      </c>
      <c r="CT1" t="s">
        <v>448</v>
      </c>
      <c r="CU1" t="s">
        <v>332</v>
      </c>
      <c r="CV1" t="s">
        <v>734</v>
      </c>
      <c r="CW1" t="s">
        <v>729</v>
      </c>
      <c r="CX1" t="s">
        <v>684</v>
      </c>
      <c r="CY1" t="s">
        <v>333</v>
      </c>
      <c r="CZ1" t="s">
        <v>334</v>
      </c>
      <c r="DA1" t="s">
        <v>513</v>
      </c>
      <c r="DB1" t="s">
        <v>521</v>
      </c>
      <c r="DC1" t="s">
        <v>400</v>
      </c>
      <c r="DD1" t="s">
        <v>560</v>
      </c>
      <c r="DE1" t="s">
        <v>657</v>
      </c>
      <c r="DF1" t="s">
        <v>585</v>
      </c>
      <c r="DG1" t="s">
        <v>581</v>
      </c>
      <c r="DH1" t="s">
        <v>459</v>
      </c>
      <c r="DI1" t="s">
        <v>637</v>
      </c>
      <c r="DJ1" t="s">
        <v>609</v>
      </c>
      <c r="DK1" t="s">
        <v>537</v>
      </c>
      <c r="DL1" t="s">
        <v>705</v>
      </c>
      <c r="DM1" t="s">
        <v>553</v>
      </c>
      <c r="DN1" t="s">
        <v>663</v>
      </c>
      <c r="DO1" t="s">
        <v>518</v>
      </c>
      <c r="DP1" t="s">
        <v>341</v>
      </c>
      <c r="DQ1" t="s">
        <v>654</v>
      </c>
      <c r="DR1" t="s">
        <v>655</v>
      </c>
      <c r="DS1" t="s">
        <v>646</v>
      </c>
      <c r="DT1" t="s">
        <v>700</v>
      </c>
      <c r="DU1" t="s">
        <v>631</v>
      </c>
      <c r="DV1" t="s">
        <v>493</v>
      </c>
      <c r="DW1" t="s">
        <v>414</v>
      </c>
      <c r="DX1" t="s">
        <v>545</v>
      </c>
      <c r="DY1" t="s">
        <v>463</v>
      </c>
      <c r="DZ1" t="s">
        <v>462</v>
      </c>
      <c r="EA1" t="s">
        <v>424</v>
      </c>
      <c r="EB1" t="s">
        <v>425</v>
      </c>
      <c r="EC1" t="s">
        <v>512</v>
      </c>
      <c r="ED1" t="s">
        <v>385</v>
      </c>
      <c r="EE1" t="s">
        <v>541</v>
      </c>
      <c r="EF1" t="s">
        <v>668</v>
      </c>
      <c r="EG1" t="s">
        <v>483</v>
      </c>
      <c r="EH1" t="s">
        <v>726</v>
      </c>
      <c r="EI1" t="s">
        <v>727</v>
      </c>
      <c r="EJ1" t="s">
        <v>403</v>
      </c>
      <c r="EK1" t="s">
        <v>358</v>
      </c>
      <c r="EL1" t="s">
        <v>579</v>
      </c>
      <c r="EM1" t="s">
        <v>616</v>
      </c>
      <c r="EN1" t="s">
        <v>451</v>
      </c>
      <c r="EO1" t="s">
        <v>772</v>
      </c>
      <c r="EP1" t="s">
        <v>456</v>
      </c>
      <c r="EQ1" t="s">
        <v>428</v>
      </c>
      <c r="ER1" t="s">
        <v>429</v>
      </c>
      <c r="ES1" t="s">
        <v>606</v>
      </c>
      <c r="ET1" t="s">
        <v>561</v>
      </c>
      <c r="EU1" t="s">
        <v>762</v>
      </c>
      <c r="EV1" t="s">
        <v>507</v>
      </c>
      <c r="EW1" t="s">
        <v>359</v>
      </c>
      <c r="EX1" t="s">
        <v>632</v>
      </c>
      <c r="EY1" t="s">
        <v>752</v>
      </c>
      <c r="EZ1" t="s">
        <v>379</v>
      </c>
      <c r="FA1" t="s">
        <v>348</v>
      </c>
      <c r="FB1" t="s">
        <v>580</v>
      </c>
      <c r="FC1" t="s">
        <v>692</v>
      </c>
      <c r="FD1" t="s">
        <v>751</v>
      </c>
      <c r="FE1" t="s">
        <v>335</v>
      </c>
      <c r="FF1" t="s">
        <v>527</v>
      </c>
      <c r="FG1" t="s">
        <v>474</v>
      </c>
      <c r="FH1" t="s">
        <v>542</v>
      </c>
      <c r="FI1" t="s">
        <v>469</v>
      </c>
      <c r="FJ1" t="s">
        <v>749</v>
      </c>
      <c r="FK1" t="s">
        <v>539</v>
      </c>
      <c r="FL1" t="s">
        <v>540</v>
      </c>
      <c r="FM1" t="s">
        <v>337</v>
      </c>
      <c r="FN1" t="s">
        <v>360</v>
      </c>
      <c r="FO1" t="s">
        <v>361</v>
      </c>
      <c r="FP1" t="s">
        <v>481</v>
      </c>
      <c r="FQ1" t="s">
        <v>433</v>
      </c>
      <c r="FR1" t="s">
        <v>763</v>
      </c>
      <c r="FS1" t="s">
        <v>748</v>
      </c>
      <c r="FT1" t="s">
        <v>670</v>
      </c>
      <c r="FU1" t="s">
        <v>593</v>
      </c>
      <c r="FV1" t="s">
        <v>498</v>
      </c>
      <c r="FW1" t="s">
        <v>445</v>
      </c>
      <c r="FX1" t="s">
        <v>457</v>
      </c>
      <c r="FY1" t="s">
        <v>750</v>
      </c>
      <c r="FZ1" t="s">
        <v>447</v>
      </c>
      <c r="GA1" t="s">
        <v>499</v>
      </c>
      <c r="GB1" t="s">
        <v>426</v>
      </c>
      <c r="GC1" t="s">
        <v>724</v>
      </c>
      <c r="GD1" t="s">
        <v>421</v>
      </c>
      <c r="GE1" t="s">
        <v>368</v>
      </c>
      <c r="GF1" t="s">
        <v>756</v>
      </c>
      <c r="GG1" t="s">
        <v>648</v>
      </c>
      <c r="GH1" t="s">
        <v>759</v>
      </c>
      <c r="GI1" t="s">
        <v>595</v>
      </c>
      <c r="GJ1" t="s">
        <v>672</v>
      </c>
      <c r="GK1" t="s">
        <v>397</v>
      </c>
      <c r="GL1" t="s">
        <v>398</v>
      </c>
      <c r="GM1" t="s">
        <v>399</v>
      </c>
      <c r="GN1" t="s">
        <v>378</v>
      </c>
      <c r="GO1" t="s">
        <v>377</v>
      </c>
      <c r="GP1" t="s">
        <v>607</v>
      </c>
      <c r="GQ1" t="s">
        <v>472</v>
      </c>
      <c r="GR1" t="s">
        <v>412</v>
      </c>
      <c r="GS1" t="s">
        <v>471</v>
      </c>
      <c r="GT1" t="s">
        <v>454</v>
      </c>
      <c r="GU1" t="s">
        <v>755</v>
      </c>
      <c r="GV1" t="s">
        <v>533</v>
      </c>
      <c r="GW1" t="s">
        <v>430</v>
      </c>
      <c r="GX1" t="s">
        <v>656</v>
      </c>
      <c r="GY1" t="s">
        <v>536</v>
      </c>
      <c r="GZ1" t="s">
        <v>647</v>
      </c>
      <c r="HA1" t="s">
        <v>475</v>
      </c>
      <c r="HB1" t="s">
        <v>549</v>
      </c>
      <c r="HC1" t="s">
        <v>627</v>
      </c>
      <c r="HD1" t="s">
        <v>455</v>
      </c>
      <c r="HE1" t="s">
        <v>678</v>
      </c>
      <c r="HF1" t="s">
        <v>649</v>
      </c>
      <c r="HG1" t="s">
        <v>577</v>
      </c>
      <c r="HH1" t="s">
        <v>613</v>
      </c>
      <c r="HI1" t="s">
        <v>485</v>
      </c>
      <c r="HJ1" t="s">
        <v>352</v>
      </c>
      <c r="HK1" t="s">
        <v>584</v>
      </c>
      <c r="HL1" t="s">
        <v>517</v>
      </c>
      <c r="HM1" t="s">
        <v>482</v>
      </c>
    </row>
    <row r="2" spans="1:221" x14ac:dyDescent="0.2">
      <c r="A2" t="s">
        <v>712</v>
      </c>
      <c r="B2">
        <v>0.40394081641388602</v>
      </c>
      <c r="C2">
        <v>0.56017521080942101</v>
      </c>
      <c r="D2">
        <v>3.0333728080813999E-2</v>
      </c>
      <c r="E2" s="15">
        <v>4.2799999999999997E-5</v>
      </c>
      <c r="F2">
        <v>0.40394081641388602</v>
      </c>
      <c r="G2">
        <v>1.56947793457E-4</v>
      </c>
      <c r="H2">
        <v>0.55568079672407</v>
      </c>
      <c r="I2">
        <v>4.3374662918940002E-3</v>
      </c>
      <c r="J2" s="15">
        <v>4.2799999999999997E-5</v>
      </c>
      <c r="K2">
        <v>0.40394081641388602</v>
      </c>
      <c r="L2">
        <v>0.55568079672407</v>
      </c>
      <c r="M2">
        <v>4.3374662918940002E-3</v>
      </c>
      <c r="N2" s="15">
        <v>4.2799999999999997E-5</v>
      </c>
      <c r="O2">
        <v>4.3374662918940002E-3</v>
      </c>
      <c r="P2" s="15">
        <v>4.2799999999999997E-5</v>
      </c>
      <c r="Q2">
        <v>2.42555680797E-4</v>
      </c>
      <c r="R2">
        <v>1.4952844322057001E-2</v>
      </c>
      <c r="S2">
        <v>6.0695992124073998E-2</v>
      </c>
      <c r="T2">
        <v>1.4267981223300001E-4</v>
      </c>
      <c r="U2" s="15">
        <v>1.43E-5</v>
      </c>
      <c r="V2">
        <v>2.2400730520639998E-3</v>
      </c>
      <c r="W2" s="15">
        <v>4.2799999999999997E-5</v>
      </c>
      <c r="X2">
        <v>9.9875868563400008E-4</v>
      </c>
      <c r="Y2">
        <v>2.42555680797E-4</v>
      </c>
      <c r="Z2">
        <v>6.0695992124073998E-2</v>
      </c>
      <c r="AA2">
        <v>1.4267981223300001E-4</v>
      </c>
      <c r="AB2" s="15">
        <v>1.43E-5</v>
      </c>
      <c r="AC2">
        <v>47</v>
      </c>
      <c r="AD2">
        <v>13</v>
      </c>
      <c r="AE2">
        <v>1</v>
      </c>
      <c r="AF2">
        <v>0</v>
      </c>
      <c r="AG2">
        <v>2</v>
      </c>
      <c r="AH2">
        <v>1</v>
      </c>
      <c r="AI2">
        <v>8</v>
      </c>
      <c r="AJ2">
        <v>79</v>
      </c>
      <c r="AK2">
        <v>21</v>
      </c>
      <c r="AL2">
        <v>2</v>
      </c>
      <c r="AM2">
        <v>2</v>
      </c>
      <c r="AN2">
        <v>1</v>
      </c>
      <c r="AO2">
        <v>14</v>
      </c>
      <c r="AP2">
        <v>16</v>
      </c>
      <c r="AQ2">
        <v>0</v>
      </c>
      <c r="AR2">
        <v>13</v>
      </c>
      <c r="AS2">
        <v>0</v>
      </c>
      <c r="AT2">
        <v>1</v>
      </c>
      <c r="AU2">
        <v>6</v>
      </c>
      <c r="AV2">
        <v>3</v>
      </c>
      <c r="AW2">
        <v>0</v>
      </c>
      <c r="AX2">
        <v>56</v>
      </c>
      <c r="AY2">
        <v>0</v>
      </c>
      <c r="AZ2">
        <v>4</v>
      </c>
      <c r="BA2">
        <v>0</v>
      </c>
      <c r="BB2">
        <v>0</v>
      </c>
      <c r="BC2">
        <v>394</v>
      </c>
      <c r="BD2">
        <v>9</v>
      </c>
      <c r="BE2">
        <v>0</v>
      </c>
      <c r="BF2">
        <v>1</v>
      </c>
      <c r="BG2">
        <v>49</v>
      </c>
      <c r="BH2">
        <v>0</v>
      </c>
      <c r="BI2">
        <v>0</v>
      </c>
      <c r="BJ2">
        <v>2</v>
      </c>
      <c r="BK2">
        <v>1</v>
      </c>
      <c r="BL2">
        <v>17</v>
      </c>
      <c r="BM2">
        <v>69</v>
      </c>
      <c r="BN2">
        <v>122</v>
      </c>
      <c r="BO2">
        <v>2</v>
      </c>
      <c r="BP2">
        <v>26</v>
      </c>
      <c r="BQ2">
        <v>9</v>
      </c>
      <c r="BR2">
        <v>3</v>
      </c>
      <c r="BS2">
        <v>5</v>
      </c>
      <c r="BT2">
        <v>1</v>
      </c>
      <c r="BU2">
        <v>0</v>
      </c>
      <c r="BV2">
        <v>70</v>
      </c>
      <c r="BW2">
        <v>0</v>
      </c>
      <c r="BX2">
        <v>2</v>
      </c>
      <c r="BY2">
        <v>1</v>
      </c>
      <c r="BZ2">
        <v>10</v>
      </c>
      <c r="CA2">
        <v>118</v>
      </c>
      <c r="CB2">
        <v>24</v>
      </c>
      <c r="CC2">
        <v>1</v>
      </c>
      <c r="CD2">
        <v>7</v>
      </c>
      <c r="CE2">
        <v>9</v>
      </c>
      <c r="CF2">
        <v>33</v>
      </c>
      <c r="CG2">
        <v>11</v>
      </c>
      <c r="CH2">
        <v>13</v>
      </c>
      <c r="CI2">
        <v>4</v>
      </c>
      <c r="CJ2">
        <v>29</v>
      </c>
      <c r="CK2">
        <v>2</v>
      </c>
      <c r="CL2">
        <v>1</v>
      </c>
      <c r="CM2">
        <v>2</v>
      </c>
      <c r="CN2">
        <v>43</v>
      </c>
      <c r="CO2">
        <v>36</v>
      </c>
      <c r="CP2">
        <v>1</v>
      </c>
      <c r="CQ2">
        <v>24</v>
      </c>
      <c r="CR2">
        <v>3</v>
      </c>
      <c r="CS2">
        <v>1</v>
      </c>
      <c r="CT2">
        <v>9</v>
      </c>
      <c r="CU2">
        <v>27</v>
      </c>
      <c r="CV2">
        <v>2</v>
      </c>
      <c r="CW2">
        <v>1</v>
      </c>
      <c r="CX2">
        <v>0</v>
      </c>
      <c r="CY2">
        <v>7</v>
      </c>
      <c r="CZ2">
        <v>12</v>
      </c>
      <c r="DA2">
        <v>0</v>
      </c>
      <c r="DB2">
        <v>10</v>
      </c>
      <c r="DC2">
        <v>8</v>
      </c>
      <c r="DD2">
        <v>1</v>
      </c>
      <c r="DE2">
        <v>2</v>
      </c>
      <c r="DF2">
        <v>29</v>
      </c>
      <c r="DG2">
        <v>1</v>
      </c>
      <c r="DH2">
        <v>6</v>
      </c>
      <c r="DI2">
        <v>3</v>
      </c>
      <c r="DJ2">
        <v>12</v>
      </c>
      <c r="DK2">
        <v>2</v>
      </c>
      <c r="DL2">
        <v>0</v>
      </c>
      <c r="DM2">
        <v>1</v>
      </c>
      <c r="DN2">
        <v>5</v>
      </c>
      <c r="DO2">
        <v>6</v>
      </c>
      <c r="DP2">
        <v>5</v>
      </c>
      <c r="DQ2">
        <v>9</v>
      </c>
      <c r="DR2">
        <v>0</v>
      </c>
      <c r="DS2">
        <v>0</v>
      </c>
      <c r="DT2">
        <v>6</v>
      </c>
      <c r="DU2">
        <v>8</v>
      </c>
      <c r="DV2">
        <v>1</v>
      </c>
      <c r="DW2">
        <v>2</v>
      </c>
      <c r="DX2">
        <v>35</v>
      </c>
      <c r="DY2">
        <v>37</v>
      </c>
      <c r="DZ2">
        <v>4</v>
      </c>
      <c r="EA2">
        <v>17</v>
      </c>
      <c r="EB2">
        <v>8</v>
      </c>
      <c r="EC2">
        <v>2</v>
      </c>
      <c r="ED2">
        <v>37</v>
      </c>
      <c r="EE2">
        <v>5</v>
      </c>
      <c r="EF2">
        <v>0</v>
      </c>
      <c r="EG2">
        <v>19</v>
      </c>
      <c r="EH2">
        <v>0</v>
      </c>
      <c r="EI2">
        <v>0</v>
      </c>
      <c r="EJ2">
        <v>3</v>
      </c>
      <c r="EK2">
        <v>0</v>
      </c>
      <c r="EL2">
        <v>1</v>
      </c>
      <c r="EM2">
        <v>212</v>
      </c>
      <c r="EN2">
        <v>2</v>
      </c>
      <c r="EO2">
        <v>33</v>
      </c>
      <c r="EP2">
        <v>19</v>
      </c>
      <c r="EQ2">
        <v>10</v>
      </c>
      <c r="ER2">
        <v>32</v>
      </c>
      <c r="ES2">
        <v>3</v>
      </c>
      <c r="ET2">
        <v>2</v>
      </c>
      <c r="EU2">
        <v>0</v>
      </c>
      <c r="EV2">
        <v>10</v>
      </c>
      <c r="EW2">
        <v>3</v>
      </c>
      <c r="EX2">
        <v>0</v>
      </c>
      <c r="EY2">
        <v>2</v>
      </c>
      <c r="EZ2">
        <v>9</v>
      </c>
      <c r="FA2">
        <v>1</v>
      </c>
      <c r="FB2">
        <v>0</v>
      </c>
      <c r="FC2">
        <v>0</v>
      </c>
      <c r="FD2">
        <v>1</v>
      </c>
      <c r="FE2">
        <v>0</v>
      </c>
      <c r="FF2">
        <v>0</v>
      </c>
      <c r="FG2">
        <v>2</v>
      </c>
      <c r="FH2">
        <v>2</v>
      </c>
      <c r="FI2">
        <v>49</v>
      </c>
      <c r="FJ2">
        <v>0</v>
      </c>
      <c r="FK2">
        <v>1</v>
      </c>
      <c r="FL2">
        <v>2</v>
      </c>
      <c r="FM2">
        <v>0</v>
      </c>
      <c r="FN2">
        <v>1</v>
      </c>
      <c r="FO2">
        <v>5</v>
      </c>
      <c r="FP2">
        <v>378</v>
      </c>
      <c r="FQ2">
        <v>0</v>
      </c>
      <c r="FR2">
        <v>0</v>
      </c>
      <c r="FS2">
        <v>1</v>
      </c>
      <c r="FT2">
        <v>0</v>
      </c>
      <c r="FU2">
        <v>3</v>
      </c>
      <c r="FV2">
        <v>18</v>
      </c>
      <c r="FW2">
        <v>3</v>
      </c>
      <c r="FX2">
        <v>4</v>
      </c>
      <c r="FY2">
        <v>22</v>
      </c>
      <c r="FZ2">
        <v>45</v>
      </c>
      <c r="GA2">
        <v>2</v>
      </c>
      <c r="GB2">
        <v>1</v>
      </c>
      <c r="GC2">
        <v>0</v>
      </c>
      <c r="GD2">
        <v>85</v>
      </c>
      <c r="GE2">
        <v>1</v>
      </c>
      <c r="GF2">
        <v>0</v>
      </c>
      <c r="GG2">
        <v>0</v>
      </c>
      <c r="GH2">
        <v>0</v>
      </c>
      <c r="GI2">
        <v>1</v>
      </c>
      <c r="GJ2">
        <v>2</v>
      </c>
      <c r="GK2">
        <v>2</v>
      </c>
      <c r="GL2">
        <v>3</v>
      </c>
      <c r="GM2">
        <v>3</v>
      </c>
      <c r="GN2">
        <v>3</v>
      </c>
      <c r="GO2">
        <v>14</v>
      </c>
      <c r="GP2">
        <v>1</v>
      </c>
      <c r="GQ2">
        <v>11</v>
      </c>
      <c r="GR2">
        <v>4</v>
      </c>
      <c r="GS2">
        <v>9</v>
      </c>
      <c r="GT2">
        <v>5</v>
      </c>
      <c r="GU2">
        <v>1</v>
      </c>
      <c r="GV2">
        <v>10</v>
      </c>
      <c r="GW2">
        <v>0</v>
      </c>
      <c r="GX2">
        <v>47</v>
      </c>
      <c r="GY2">
        <v>8</v>
      </c>
      <c r="GZ2">
        <v>18</v>
      </c>
      <c r="HA2">
        <v>8</v>
      </c>
      <c r="HB2">
        <v>111</v>
      </c>
      <c r="HC2">
        <v>34</v>
      </c>
      <c r="HD2">
        <v>179</v>
      </c>
      <c r="HE2">
        <v>1</v>
      </c>
      <c r="HF2">
        <v>0</v>
      </c>
      <c r="HG2">
        <v>1</v>
      </c>
      <c r="HH2">
        <v>6</v>
      </c>
      <c r="HI2">
        <v>632</v>
      </c>
      <c r="HJ2">
        <v>4</v>
      </c>
      <c r="HK2">
        <v>0</v>
      </c>
      <c r="HL2">
        <v>8</v>
      </c>
      <c r="HM2">
        <v>62</v>
      </c>
    </row>
    <row r="3" spans="1:221" x14ac:dyDescent="0.2">
      <c r="A3" t="s">
        <v>710</v>
      </c>
      <c r="B3">
        <v>0.43552226383687098</v>
      </c>
      <c r="C3">
        <v>0.51135247607157697</v>
      </c>
      <c r="D3">
        <v>2.4511027881814001E-2</v>
      </c>
      <c r="E3">
        <v>5.2434456928800003E-4</v>
      </c>
      <c r="F3">
        <v>0.43552226383687098</v>
      </c>
      <c r="G3">
        <v>8.5559717020390006E-3</v>
      </c>
      <c r="H3">
        <v>0.50039950062421901</v>
      </c>
      <c r="I3">
        <v>2.397003745318E-3</v>
      </c>
      <c r="J3">
        <v>5.2434456928800003E-4</v>
      </c>
      <c r="K3">
        <v>0.43552226383687098</v>
      </c>
      <c r="L3">
        <v>0.50039950062421901</v>
      </c>
      <c r="M3">
        <v>2.397003745318E-3</v>
      </c>
      <c r="N3">
        <v>5.2434456928800003E-4</v>
      </c>
      <c r="O3">
        <v>2.397003745318E-3</v>
      </c>
      <c r="P3">
        <v>5.2434456928800003E-4</v>
      </c>
      <c r="Q3" s="15">
        <v>1.66E-5</v>
      </c>
      <c r="R3">
        <v>1.5613816063254E-2</v>
      </c>
      <c r="S3">
        <v>0.12898044111527299</v>
      </c>
      <c r="T3" s="15">
        <v>4.99E-5</v>
      </c>
      <c r="U3" s="15">
        <v>1.66E-5</v>
      </c>
      <c r="V3">
        <v>1.1111111111111001E-2</v>
      </c>
      <c r="W3">
        <v>5.2434456928800003E-4</v>
      </c>
      <c r="X3">
        <v>2.0474406991259999E-3</v>
      </c>
      <c r="Y3" s="15">
        <v>1.66E-5</v>
      </c>
      <c r="Z3">
        <v>0.12898044111527299</v>
      </c>
      <c r="AA3" s="15">
        <v>4.99E-5</v>
      </c>
      <c r="AB3" s="15">
        <v>1.66E-5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6</v>
      </c>
      <c r="AK3">
        <v>0</v>
      </c>
      <c r="AL3">
        <v>0</v>
      </c>
      <c r="AM3">
        <v>0</v>
      </c>
      <c r="AN3">
        <v>0</v>
      </c>
      <c r="AO3">
        <v>1</v>
      </c>
      <c r="AP3">
        <v>71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49</v>
      </c>
      <c r="BD3">
        <v>0</v>
      </c>
      <c r="BE3">
        <v>0</v>
      </c>
      <c r="BF3">
        <v>0</v>
      </c>
      <c r="BG3">
        <v>51</v>
      </c>
      <c r="BH3">
        <v>0</v>
      </c>
      <c r="BI3">
        <v>0</v>
      </c>
      <c r="BJ3">
        <v>2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3</v>
      </c>
      <c r="BR3">
        <v>0</v>
      </c>
      <c r="BS3">
        <v>0</v>
      </c>
      <c r="BT3">
        <v>0</v>
      </c>
      <c r="BU3">
        <v>1</v>
      </c>
      <c r="BV3">
        <v>28</v>
      </c>
      <c r="BW3">
        <v>0</v>
      </c>
      <c r="BX3">
        <v>0</v>
      </c>
      <c r="BY3">
        <v>0</v>
      </c>
      <c r="BZ3">
        <v>0</v>
      </c>
      <c r="CA3">
        <v>1</v>
      </c>
      <c r="CB3">
        <v>0</v>
      </c>
      <c r="CC3">
        <v>0</v>
      </c>
      <c r="CD3">
        <v>0</v>
      </c>
      <c r="CE3">
        <v>6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55</v>
      </c>
      <c r="CP3">
        <v>0</v>
      </c>
      <c r="CQ3">
        <v>0</v>
      </c>
      <c r="CR3">
        <v>0</v>
      </c>
      <c r="CS3">
        <v>0</v>
      </c>
      <c r="CT3">
        <v>2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1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31</v>
      </c>
      <c r="DP3">
        <v>0</v>
      </c>
      <c r="DQ3">
        <v>0</v>
      </c>
      <c r="DR3">
        <v>0</v>
      </c>
      <c r="DS3">
        <v>0</v>
      </c>
      <c r="DT3">
        <v>4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25</v>
      </c>
      <c r="EB3">
        <v>2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8</v>
      </c>
      <c r="EJ3">
        <v>0</v>
      </c>
      <c r="EK3">
        <v>0</v>
      </c>
      <c r="EL3">
        <v>0</v>
      </c>
      <c r="EM3">
        <v>54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2</v>
      </c>
      <c r="EX3">
        <v>5</v>
      </c>
      <c r="EY3">
        <v>0</v>
      </c>
      <c r="EZ3">
        <v>21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99</v>
      </c>
      <c r="FN3">
        <v>0</v>
      </c>
      <c r="FO3">
        <v>28</v>
      </c>
      <c r="FP3">
        <v>0</v>
      </c>
      <c r="FQ3">
        <v>681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5</v>
      </c>
      <c r="GA3">
        <v>0</v>
      </c>
      <c r="GB3">
        <v>0</v>
      </c>
      <c r="GC3">
        <v>31</v>
      </c>
      <c r="GD3">
        <v>0</v>
      </c>
      <c r="GE3">
        <v>7</v>
      </c>
      <c r="GF3">
        <v>7</v>
      </c>
      <c r="GG3">
        <v>0</v>
      </c>
      <c r="GH3">
        <v>0</v>
      </c>
      <c r="GI3">
        <v>0</v>
      </c>
      <c r="GJ3">
        <v>89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2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</row>
    <row r="4" spans="1:221" x14ac:dyDescent="0.2">
      <c r="A4" t="s">
        <v>709</v>
      </c>
      <c r="B4">
        <v>0.62669862351026795</v>
      </c>
      <c r="C4">
        <v>0.362021197062315</v>
      </c>
      <c r="D4">
        <v>7.5640969259859999E-3</v>
      </c>
      <c r="E4" s="15">
        <v>4.3999999999999999E-5</v>
      </c>
      <c r="F4">
        <v>0.62669862351026795</v>
      </c>
      <c r="G4">
        <v>3.4742073090289999E-3</v>
      </c>
      <c r="H4">
        <v>0.35775539821452101</v>
      </c>
      <c r="I4">
        <v>7.9159153876600004E-4</v>
      </c>
      <c r="J4" s="15">
        <v>4.3999999999999999E-5</v>
      </c>
      <c r="K4">
        <v>0.62669862351026795</v>
      </c>
      <c r="L4">
        <v>0.35775539821452101</v>
      </c>
      <c r="M4">
        <v>7.9159153876600004E-4</v>
      </c>
      <c r="N4" s="15">
        <v>4.3999999999999999E-5</v>
      </c>
      <c r="O4">
        <v>7.9159153876600004E-4</v>
      </c>
      <c r="P4" s="15">
        <v>4.3999999999999999E-5</v>
      </c>
      <c r="Q4">
        <v>0</v>
      </c>
      <c r="R4">
        <v>7.1463125027489997E-3</v>
      </c>
      <c r="S4">
        <v>5.9171467522758002E-2</v>
      </c>
      <c r="T4" s="15">
        <v>2.1999999999999999E-5</v>
      </c>
      <c r="U4">
        <v>0</v>
      </c>
      <c r="V4">
        <v>1.407273846695E-3</v>
      </c>
      <c r="W4" s="15">
        <v>4.3999999999999999E-5</v>
      </c>
      <c r="X4">
        <v>0</v>
      </c>
      <c r="Y4">
        <v>0</v>
      </c>
      <c r="Z4">
        <v>5.9171467522758002E-2</v>
      </c>
      <c r="AA4" s="15">
        <v>2.1999999999999999E-5</v>
      </c>
      <c r="AB4">
        <v>0</v>
      </c>
      <c r="AC4">
        <v>4</v>
      </c>
      <c r="AD4">
        <v>0</v>
      </c>
      <c r="AE4">
        <v>0</v>
      </c>
      <c r="AF4">
        <v>1</v>
      </c>
      <c r="AG4">
        <v>0</v>
      </c>
      <c r="AH4">
        <v>2</v>
      </c>
      <c r="AI4">
        <v>1</v>
      </c>
      <c r="AJ4">
        <v>8</v>
      </c>
      <c r="AK4">
        <v>1</v>
      </c>
      <c r="AL4">
        <v>7</v>
      </c>
      <c r="AM4">
        <v>2</v>
      </c>
      <c r="AN4">
        <v>2</v>
      </c>
      <c r="AO4">
        <v>25</v>
      </c>
      <c r="AP4">
        <v>15</v>
      </c>
      <c r="AQ4">
        <v>6</v>
      </c>
      <c r="AR4">
        <v>3</v>
      </c>
      <c r="AS4">
        <v>1</v>
      </c>
      <c r="AT4">
        <v>0</v>
      </c>
      <c r="AU4">
        <v>127</v>
      </c>
      <c r="AV4">
        <v>0</v>
      </c>
      <c r="AW4">
        <v>0</v>
      </c>
      <c r="AX4">
        <v>0</v>
      </c>
      <c r="AY4">
        <v>0</v>
      </c>
      <c r="AZ4">
        <v>1</v>
      </c>
      <c r="BA4">
        <v>0</v>
      </c>
      <c r="BB4">
        <v>0</v>
      </c>
      <c r="BC4">
        <v>1</v>
      </c>
      <c r="BD4">
        <v>0</v>
      </c>
      <c r="BE4">
        <v>0</v>
      </c>
      <c r="BF4">
        <v>1</v>
      </c>
      <c r="BG4">
        <v>1</v>
      </c>
      <c r="BH4">
        <v>0</v>
      </c>
      <c r="BI4">
        <v>0</v>
      </c>
      <c r="BJ4">
        <v>0</v>
      </c>
      <c r="BK4">
        <v>1</v>
      </c>
      <c r="BL4">
        <v>37</v>
      </c>
      <c r="BM4">
        <v>0</v>
      </c>
      <c r="BN4">
        <v>5</v>
      </c>
      <c r="BO4">
        <v>1</v>
      </c>
      <c r="BP4">
        <v>1</v>
      </c>
      <c r="BQ4">
        <v>3</v>
      </c>
      <c r="BR4">
        <v>0</v>
      </c>
      <c r="BS4">
        <v>0</v>
      </c>
      <c r="BT4">
        <v>1</v>
      </c>
      <c r="BU4">
        <v>3</v>
      </c>
      <c r="BV4">
        <v>2</v>
      </c>
      <c r="BW4">
        <v>1</v>
      </c>
      <c r="BX4">
        <v>0</v>
      </c>
      <c r="BY4">
        <v>94</v>
      </c>
      <c r="BZ4">
        <v>3</v>
      </c>
      <c r="CA4">
        <v>0</v>
      </c>
      <c r="CB4">
        <v>0</v>
      </c>
      <c r="CC4">
        <v>0</v>
      </c>
      <c r="CD4">
        <v>1</v>
      </c>
      <c r="CE4">
        <v>10</v>
      </c>
      <c r="CF4">
        <v>0</v>
      </c>
      <c r="CG4">
        <v>0</v>
      </c>
      <c r="CH4">
        <v>0</v>
      </c>
      <c r="CI4">
        <v>0</v>
      </c>
      <c r="CJ4">
        <v>4</v>
      </c>
      <c r="CK4">
        <v>0</v>
      </c>
      <c r="CL4">
        <v>1</v>
      </c>
      <c r="CM4">
        <v>0</v>
      </c>
      <c r="CN4">
        <v>19</v>
      </c>
      <c r="CO4">
        <v>6</v>
      </c>
      <c r="CP4">
        <v>1</v>
      </c>
      <c r="CQ4">
        <v>0</v>
      </c>
      <c r="CR4">
        <v>1</v>
      </c>
      <c r="CS4">
        <v>2</v>
      </c>
      <c r="CT4">
        <v>1</v>
      </c>
      <c r="CU4">
        <v>0</v>
      </c>
      <c r="CV4">
        <v>1</v>
      </c>
      <c r="CW4">
        <v>3</v>
      </c>
      <c r="CX4">
        <v>0</v>
      </c>
      <c r="CY4">
        <v>0</v>
      </c>
      <c r="CZ4">
        <v>1</v>
      </c>
      <c r="DA4">
        <v>0</v>
      </c>
      <c r="DB4">
        <v>1</v>
      </c>
      <c r="DC4">
        <v>4</v>
      </c>
      <c r="DD4">
        <v>0</v>
      </c>
      <c r="DE4">
        <v>2</v>
      </c>
      <c r="DF4">
        <v>1</v>
      </c>
      <c r="DG4">
        <v>2</v>
      </c>
      <c r="DH4">
        <v>5</v>
      </c>
      <c r="DI4">
        <v>0</v>
      </c>
      <c r="DJ4">
        <v>4</v>
      </c>
      <c r="DK4">
        <v>1</v>
      </c>
      <c r="DL4">
        <v>1</v>
      </c>
      <c r="DM4">
        <v>1</v>
      </c>
      <c r="DN4">
        <v>2</v>
      </c>
      <c r="DO4">
        <v>0</v>
      </c>
      <c r="DP4">
        <v>0</v>
      </c>
      <c r="DQ4">
        <v>0</v>
      </c>
      <c r="DR4">
        <v>0</v>
      </c>
      <c r="DS4">
        <v>7</v>
      </c>
      <c r="DT4">
        <v>0</v>
      </c>
      <c r="DU4">
        <v>0</v>
      </c>
      <c r="DV4">
        <v>2</v>
      </c>
      <c r="DW4">
        <v>5</v>
      </c>
      <c r="DX4">
        <v>9</v>
      </c>
      <c r="DY4">
        <v>1</v>
      </c>
      <c r="DZ4">
        <v>0</v>
      </c>
      <c r="EA4">
        <v>0</v>
      </c>
      <c r="EB4">
        <v>1</v>
      </c>
      <c r="EC4">
        <v>7</v>
      </c>
      <c r="ED4">
        <v>1</v>
      </c>
      <c r="EE4">
        <v>1</v>
      </c>
      <c r="EF4">
        <v>0</v>
      </c>
      <c r="EG4">
        <v>0</v>
      </c>
      <c r="EH4">
        <v>0</v>
      </c>
      <c r="EI4">
        <v>1</v>
      </c>
      <c r="EJ4">
        <v>1</v>
      </c>
      <c r="EK4">
        <v>0</v>
      </c>
      <c r="EL4">
        <v>2</v>
      </c>
      <c r="EM4">
        <v>139</v>
      </c>
      <c r="EN4">
        <v>5</v>
      </c>
      <c r="EO4">
        <v>11</v>
      </c>
      <c r="EP4">
        <v>0</v>
      </c>
      <c r="EQ4">
        <v>3</v>
      </c>
      <c r="ER4">
        <v>8</v>
      </c>
      <c r="ES4">
        <v>25</v>
      </c>
      <c r="ET4">
        <v>0</v>
      </c>
      <c r="EU4">
        <v>0</v>
      </c>
      <c r="EV4">
        <v>0</v>
      </c>
      <c r="EW4">
        <v>1</v>
      </c>
      <c r="EX4">
        <v>1</v>
      </c>
      <c r="EY4">
        <v>1</v>
      </c>
      <c r="EZ4">
        <v>1</v>
      </c>
      <c r="FA4">
        <v>1</v>
      </c>
      <c r="FB4">
        <v>0</v>
      </c>
      <c r="FC4">
        <v>0</v>
      </c>
      <c r="FD4">
        <v>1</v>
      </c>
      <c r="FE4">
        <v>0</v>
      </c>
      <c r="FF4">
        <v>0</v>
      </c>
      <c r="FG4">
        <v>1</v>
      </c>
      <c r="FH4">
        <v>1</v>
      </c>
      <c r="FI4">
        <v>1</v>
      </c>
      <c r="FJ4">
        <v>0</v>
      </c>
      <c r="FK4">
        <v>1</v>
      </c>
      <c r="FL4">
        <v>1</v>
      </c>
      <c r="FM4">
        <v>7</v>
      </c>
      <c r="FN4">
        <v>0</v>
      </c>
      <c r="FO4">
        <v>0</v>
      </c>
      <c r="FP4">
        <v>32</v>
      </c>
      <c r="FQ4">
        <v>0</v>
      </c>
      <c r="FR4">
        <v>0</v>
      </c>
      <c r="FS4">
        <v>0</v>
      </c>
      <c r="FT4">
        <v>0</v>
      </c>
      <c r="FU4">
        <v>9</v>
      </c>
      <c r="FV4">
        <v>23</v>
      </c>
      <c r="FW4">
        <v>4</v>
      </c>
      <c r="FX4">
        <v>1</v>
      </c>
      <c r="FY4">
        <v>0</v>
      </c>
      <c r="FZ4">
        <v>0</v>
      </c>
      <c r="GA4">
        <v>2</v>
      </c>
      <c r="GB4">
        <v>0</v>
      </c>
      <c r="GC4">
        <v>2</v>
      </c>
      <c r="GD4">
        <v>9</v>
      </c>
      <c r="GE4">
        <v>0</v>
      </c>
      <c r="GF4">
        <v>1</v>
      </c>
      <c r="GG4">
        <v>95</v>
      </c>
      <c r="GH4">
        <v>1</v>
      </c>
      <c r="GI4">
        <v>1</v>
      </c>
      <c r="GJ4">
        <v>0</v>
      </c>
      <c r="GK4">
        <v>8</v>
      </c>
      <c r="GL4">
        <v>5</v>
      </c>
      <c r="GM4">
        <v>21</v>
      </c>
      <c r="GN4">
        <v>1</v>
      </c>
      <c r="GO4">
        <v>1</v>
      </c>
      <c r="GP4">
        <v>1</v>
      </c>
      <c r="GQ4">
        <v>4</v>
      </c>
      <c r="GR4">
        <v>3</v>
      </c>
      <c r="GS4">
        <v>4</v>
      </c>
      <c r="GT4">
        <v>53</v>
      </c>
      <c r="GU4">
        <v>3</v>
      </c>
      <c r="GV4">
        <v>35</v>
      </c>
      <c r="GW4">
        <v>14</v>
      </c>
      <c r="GX4">
        <v>0</v>
      </c>
      <c r="GY4">
        <v>0</v>
      </c>
      <c r="GZ4">
        <v>22</v>
      </c>
      <c r="HA4">
        <v>2</v>
      </c>
      <c r="HB4">
        <v>47</v>
      </c>
      <c r="HC4">
        <v>1</v>
      </c>
      <c r="HD4">
        <v>1</v>
      </c>
      <c r="HE4">
        <v>6</v>
      </c>
      <c r="HF4">
        <v>0</v>
      </c>
      <c r="HG4">
        <v>1</v>
      </c>
      <c r="HH4">
        <v>56</v>
      </c>
      <c r="HI4">
        <v>1</v>
      </c>
      <c r="HJ4">
        <v>2</v>
      </c>
      <c r="HK4">
        <v>0</v>
      </c>
      <c r="HL4">
        <v>1</v>
      </c>
      <c r="HM4">
        <v>1</v>
      </c>
    </row>
    <row r="5" spans="1:221" x14ac:dyDescent="0.2">
      <c r="A5" t="s">
        <v>711</v>
      </c>
      <c r="B5">
        <v>0.71989668685429298</v>
      </c>
      <c r="C5">
        <v>0.20494893718085699</v>
      </c>
      <c r="D5">
        <v>5.3155800973756002E-2</v>
      </c>
      <c r="E5">
        <v>2.9242370264809998E-3</v>
      </c>
      <c r="F5">
        <v>0.71989668685429298</v>
      </c>
      <c r="G5">
        <v>1.6328227051400001E-4</v>
      </c>
      <c r="H5">
        <v>0.18329177057356599</v>
      </c>
      <c r="I5">
        <v>2.1493884336777E-2</v>
      </c>
      <c r="J5">
        <v>2.9242370264809998E-3</v>
      </c>
      <c r="K5">
        <v>0.71989668685429298</v>
      </c>
      <c r="L5">
        <v>0.18329177057356599</v>
      </c>
      <c r="M5">
        <v>2.1493884336777E-2</v>
      </c>
      <c r="N5">
        <v>2.9242370264809998E-3</v>
      </c>
      <c r="O5">
        <v>2.1493884336777E-2</v>
      </c>
      <c r="P5">
        <v>2.9242370264809998E-3</v>
      </c>
      <c r="Q5">
        <v>0</v>
      </c>
      <c r="R5">
        <v>6.3531647072789998E-3</v>
      </c>
      <c r="S5">
        <v>1.8554803467521998E-2</v>
      </c>
      <c r="T5">
        <v>9.2774017337609992E-3</v>
      </c>
      <c r="U5">
        <v>0</v>
      </c>
      <c r="V5" s="15">
        <v>1.4800000000000001E-5</v>
      </c>
      <c r="W5">
        <v>0</v>
      </c>
      <c r="X5" s="15">
        <v>1.4800000000000001E-5</v>
      </c>
      <c r="Y5">
        <v>0</v>
      </c>
      <c r="Z5">
        <v>1.8554803467521998E-2</v>
      </c>
      <c r="AA5">
        <v>9.2774017337609992E-3</v>
      </c>
      <c r="AB5">
        <v>0</v>
      </c>
      <c r="AC5">
        <v>1</v>
      </c>
      <c r="AD5">
        <v>513</v>
      </c>
      <c r="AE5">
        <v>194</v>
      </c>
      <c r="AF5">
        <v>2</v>
      </c>
      <c r="AG5">
        <v>32</v>
      </c>
      <c r="AH5">
        <v>1</v>
      </c>
      <c r="AI5">
        <v>14</v>
      </c>
      <c r="AJ5">
        <v>4479</v>
      </c>
      <c r="AK5">
        <v>0</v>
      </c>
      <c r="AL5">
        <v>1</v>
      </c>
      <c r="AM5">
        <v>0</v>
      </c>
      <c r="AN5">
        <v>0</v>
      </c>
      <c r="AO5">
        <v>0</v>
      </c>
      <c r="AP5">
        <v>19</v>
      </c>
      <c r="AQ5">
        <v>0</v>
      </c>
      <c r="AR5">
        <v>0</v>
      </c>
      <c r="AS5">
        <v>1</v>
      </c>
      <c r="AT5">
        <v>3</v>
      </c>
      <c r="AU5">
        <v>0</v>
      </c>
      <c r="AV5">
        <v>291</v>
      </c>
      <c r="AW5">
        <v>11</v>
      </c>
      <c r="AX5">
        <v>83</v>
      </c>
      <c r="AY5">
        <v>3</v>
      </c>
      <c r="AZ5">
        <v>0</v>
      </c>
      <c r="BA5">
        <v>14</v>
      </c>
      <c r="BB5">
        <v>136</v>
      </c>
      <c r="BC5">
        <v>0</v>
      </c>
      <c r="BD5">
        <v>7</v>
      </c>
      <c r="BE5">
        <v>1</v>
      </c>
      <c r="BF5">
        <v>16</v>
      </c>
      <c r="BG5">
        <v>0</v>
      </c>
      <c r="BH5">
        <v>3</v>
      </c>
      <c r="BI5">
        <v>1</v>
      </c>
      <c r="BJ5">
        <v>0</v>
      </c>
      <c r="BK5">
        <v>0</v>
      </c>
      <c r="BL5">
        <v>407</v>
      </c>
      <c r="BM5">
        <v>79</v>
      </c>
      <c r="BN5">
        <v>176</v>
      </c>
      <c r="BO5">
        <v>23</v>
      </c>
      <c r="BP5">
        <v>1</v>
      </c>
      <c r="BQ5">
        <v>8</v>
      </c>
      <c r="BR5">
        <v>419</v>
      </c>
      <c r="BS5">
        <v>4</v>
      </c>
      <c r="BT5">
        <v>1</v>
      </c>
      <c r="BU5">
        <v>0</v>
      </c>
      <c r="BV5">
        <v>0</v>
      </c>
      <c r="BW5">
        <v>5</v>
      </c>
      <c r="BX5">
        <v>3529</v>
      </c>
      <c r="BY5">
        <v>0</v>
      </c>
      <c r="BZ5">
        <v>12</v>
      </c>
      <c r="CA5">
        <v>214</v>
      </c>
      <c r="CB5">
        <v>1904</v>
      </c>
      <c r="CC5">
        <v>6</v>
      </c>
      <c r="CD5">
        <v>0</v>
      </c>
      <c r="CE5">
        <v>419</v>
      </c>
      <c r="CF5">
        <v>0</v>
      </c>
      <c r="CG5">
        <v>579</v>
      </c>
      <c r="CH5">
        <v>605</v>
      </c>
      <c r="CI5">
        <v>135</v>
      </c>
      <c r="CJ5">
        <v>0</v>
      </c>
      <c r="CK5">
        <v>19</v>
      </c>
      <c r="CL5">
        <v>0</v>
      </c>
      <c r="CM5">
        <v>1</v>
      </c>
      <c r="CN5">
        <v>0</v>
      </c>
      <c r="CO5">
        <v>13</v>
      </c>
      <c r="CP5">
        <v>0</v>
      </c>
      <c r="CQ5">
        <v>0</v>
      </c>
      <c r="CR5">
        <v>0</v>
      </c>
      <c r="CS5">
        <v>42</v>
      </c>
      <c r="CT5">
        <v>0</v>
      </c>
      <c r="CU5">
        <v>522</v>
      </c>
      <c r="CV5">
        <v>2</v>
      </c>
      <c r="CW5">
        <v>0</v>
      </c>
      <c r="CX5">
        <v>10</v>
      </c>
      <c r="CY5">
        <v>0</v>
      </c>
      <c r="CZ5">
        <v>0</v>
      </c>
      <c r="DA5">
        <v>21</v>
      </c>
      <c r="DB5">
        <v>0</v>
      </c>
      <c r="DC5">
        <v>0</v>
      </c>
      <c r="DD5">
        <v>2</v>
      </c>
      <c r="DE5">
        <v>140</v>
      </c>
      <c r="DF5">
        <v>0</v>
      </c>
      <c r="DG5">
        <v>0</v>
      </c>
      <c r="DH5">
        <v>0</v>
      </c>
      <c r="DI5">
        <v>7</v>
      </c>
      <c r="DJ5">
        <v>0</v>
      </c>
      <c r="DK5">
        <v>1</v>
      </c>
      <c r="DL5">
        <v>8</v>
      </c>
      <c r="DM5">
        <v>0</v>
      </c>
      <c r="DN5">
        <v>0</v>
      </c>
      <c r="DO5">
        <v>0</v>
      </c>
      <c r="DP5">
        <v>0</v>
      </c>
      <c r="DQ5">
        <v>0</v>
      </c>
      <c r="DR5">
        <v>126</v>
      </c>
      <c r="DS5">
        <v>1</v>
      </c>
      <c r="DT5">
        <v>13</v>
      </c>
      <c r="DU5">
        <v>0</v>
      </c>
      <c r="DV5">
        <v>6</v>
      </c>
      <c r="DW5">
        <v>0</v>
      </c>
      <c r="DX5">
        <v>198</v>
      </c>
      <c r="DY5">
        <v>105</v>
      </c>
      <c r="DZ5">
        <v>618</v>
      </c>
      <c r="EA5">
        <v>1</v>
      </c>
      <c r="EB5">
        <v>0</v>
      </c>
      <c r="EC5">
        <v>0</v>
      </c>
      <c r="ED5">
        <v>2</v>
      </c>
      <c r="EE5">
        <v>29</v>
      </c>
      <c r="EF5">
        <v>0</v>
      </c>
      <c r="EG5">
        <v>1047</v>
      </c>
      <c r="EH5">
        <v>0</v>
      </c>
      <c r="EI5">
        <v>0</v>
      </c>
      <c r="EJ5">
        <v>0</v>
      </c>
      <c r="EK5">
        <v>3</v>
      </c>
      <c r="EL5">
        <v>0</v>
      </c>
      <c r="EM5">
        <v>741</v>
      </c>
      <c r="EN5">
        <v>0</v>
      </c>
      <c r="EO5">
        <v>0</v>
      </c>
      <c r="EP5">
        <v>2</v>
      </c>
      <c r="EQ5">
        <v>0</v>
      </c>
      <c r="ER5">
        <v>0</v>
      </c>
      <c r="ES5">
        <v>0</v>
      </c>
      <c r="ET5">
        <v>1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7</v>
      </c>
      <c r="FB5">
        <v>5</v>
      </c>
      <c r="FC5">
        <v>2</v>
      </c>
      <c r="FD5">
        <v>0</v>
      </c>
      <c r="FE5">
        <v>1</v>
      </c>
      <c r="FF5">
        <v>14</v>
      </c>
      <c r="FG5">
        <v>0</v>
      </c>
      <c r="FH5">
        <v>7</v>
      </c>
      <c r="FI5">
        <v>0</v>
      </c>
      <c r="FJ5">
        <v>1</v>
      </c>
      <c r="FK5">
        <v>6</v>
      </c>
      <c r="FL5">
        <v>0</v>
      </c>
      <c r="FM5">
        <v>0</v>
      </c>
      <c r="FN5">
        <v>1</v>
      </c>
      <c r="FO5">
        <v>0</v>
      </c>
      <c r="FP5">
        <v>0</v>
      </c>
      <c r="FQ5">
        <v>0</v>
      </c>
      <c r="FR5">
        <v>0</v>
      </c>
      <c r="FS5">
        <v>8</v>
      </c>
      <c r="FT5">
        <v>3</v>
      </c>
      <c r="FU5">
        <v>0</v>
      </c>
      <c r="FV5">
        <v>0</v>
      </c>
      <c r="FW5">
        <v>0</v>
      </c>
      <c r="FX5">
        <v>0</v>
      </c>
      <c r="FY5">
        <v>0</v>
      </c>
      <c r="FZ5">
        <v>1679</v>
      </c>
      <c r="GA5">
        <v>0</v>
      </c>
      <c r="GB5">
        <v>3</v>
      </c>
      <c r="GC5">
        <v>0</v>
      </c>
      <c r="GD5">
        <v>0</v>
      </c>
      <c r="GE5">
        <v>0</v>
      </c>
      <c r="GF5">
        <v>8</v>
      </c>
      <c r="GG5">
        <v>1</v>
      </c>
      <c r="GH5">
        <v>1</v>
      </c>
      <c r="GI5">
        <v>15</v>
      </c>
      <c r="GJ5">
        <v>92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5</v>
      </c>
      <c r="GS5">
        <v>0</v>
      </c>
      <c r="GT5">
        <v>0</v>
      </c>
      <c r="GU5">
        <v>5</v>
      </c>
      <c r="GV5">
        <v>0</v>
      </c>
      <c r="GW5">
        <v>0</v>
      </c>
      <c r="GX5">
        <v>91</v>
      </c>
      <c r="GY5">
        <v>2</v>
      </c>
      <c r="GZ5">
        <v>3</v>
      </c>
      <c r="HA5">
        <v>0</v>
      </c>
      <c r="HB5">
        <v>89</v>
      </c>
      <c r="HC5">
        <v>0</v>
      </c>
      <c r="HD5">
        <v>0</v>
      </c>
      <c r="HE5">
        <v>0</v>
      </c>
      <c r="HF5">
        <v>5</v>
      </c>
      <c r="HG5">
        <v>0</v>
      </c>
      <c r="HH5">
        <v>0</v>
      </c>
      <c r="HI5">
        <v>1</v>
      </c>
      <c r="HJ5">
        <v>0</v>
      </c>
      <c r="HK5">
        <v>0</v>
      </c>
      <c r="HL5">
        <v>106</v>
      </c>
      <c r="HM5">
        <v>4601</v>
      </c>
    </row>
    <row r="6" spans="1:221" x14ac:dyDescent="0.2">
      <c r="A6" t="s">
        <v>773</v>
      </c>
      <c r="B6">
        <v>0.42622950819672201</v>
      </c>
      <c r="C6">
        <v>0.418361239653739</v>
      </c>
      <c r="D6">
        <v>0.126797366538692</v>
      </c>
      <c r="E6">
        <v>3.3575171890299997E-4</v>
      </c>
      <c r="F6">
        <v>0.42622950819672201</v>
      </c>
      <c r="G6">
        <v>8.4667824766799995E-4</v>
      </c>
      <c r="H6">
        <v>0.41227391501102201</v>
      </c>
      <c r="I6">
        <v>5.2406463950480002E-3</v>
      </c>
      <c r="J6">
        <v>3.3575171890299997E-4</v>
      </c>
      <c r="K6">
        <v>0.42622950819672201</v>
      </c>
      <c r="L6">
        <v>0.41227391501102201</v>
      </c>
      <c r="M6">
        <v>5.2406463950480002E-3</v>
      </c>
      <c r="N6">
        <v>3.3575171890299997E-4</v>
      </c>
      <c r="O6">
        <v>5.2406463950480002E-3</v>
      </c>
      <c r="P6">
        <v>3.3575171890299997E-4</v>
      </c>
      <c r="Q6">
        <v>0</v>
      </c>
      <c r="R6">
        <v>5.1822547917610004E-3</v>
      </c>
      <c r="S6">
        <v>3.1239507758784001E-2</v>
      </c>
      <c r="T6">
        <v>5.2406463950480002E-3</v>
      </c>
      <c r="U6" s="15">
        <v>1.4600000000000001E-5</v>
      </c>
      <c r="V6">
        <v>2.773601156154E-3</v>
      </c>
      <c r="W6">
        <v>3.3575171890299997E-4</v>
      </c>
      <c r="X6">
        <v>1.6057690903999999E-4</v>
      </c>
      <c r="Y6">
        <v>0</v>
      </c>
      <c r="Z6">
        <v>3.1239507758784001E-2</v>
      </c>
      <c r="AA6">
        <v>5.2406463950480002E-3</v>
      </c>
      <c r="AB6" s="15">
        <v>1.4600000000000001E-5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2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1</v>
      </c>
      <c r="AR6">
        <v>0</v>
      </c>
      <c r="AS6">
        <v>0</v>
      </c>
      <c r="AT6">
        <v>0</v>
      </c>
      <c r="AU6">
        <v>89</v>
      </c>
      <c r="AV6">
        <v>0</v>
      </c>
      <c r="AW6">
        <v>0</v>
      </c>
      <c r="AX6">
        <v>0</v>
      </c>
      <c r="AY6">
        <v>2</v>
      </c>
      <c r="AZ6">
        <v>0</v>
      </c>
      <c r="BA6">
        <v>0</v>
      </c>
      <c r="BB6">
        <v>0</v>
      </c>
      <c r="BC6">
        <v>17</v>
      </c>
      <c r="BD6">
        <v>0</v>
      </c>
      <c r="BE6">
        <v>0</v>
      </c>
      <c r="BF6">
        <v>0</v>
      </c>
      <c r="BG6">
        <v>174</v>
      </c>
      <c r="BH6">
        <v>0</v>
      </c>
      <c r="BI6">
        <v>0</v>
      </c>
      <c r="BJ6">
        <v>0</v>
      </c>
      <c r="BK6">
        <v>0</v>
      </c>
      <c r="BL6">
        <v>55</v>
      </c>
      <c r="BM6">
        <v>5</v>
      </c>
      <c r="BN6">
        <v>0</v>
      </c>
      <c r="BO6">
        <v>0</v>
      </c>
      <c r="BP6">
        <v>0</v>
      </c>
      <c r="BQ6">
        <v>0</v>
      </c>
      <c r="BR6">
        <v>0</v>
      </c>
      <c r="BS6">
        <v>5</v>
      </c>
      <c r="BT6">
        <v>0</v>
      </c>
      <c r="BU6">
        <v>0</v>
      </c>
      <c r="BV6">
        <v>0</v>
      </c>
      <c r="BW6">
        <v>0</v>
      </c>
      <c r="BX6">
        <v>0</v>
      </c>
      <c r="BY6">
        <v>22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14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12</v>
      </c>
      <c r="CR6">
        <v>223</v>
      </c>
      <c r="CS6">
        <v>0</v>
      </c>
      <c r="CT6">
        <v>4</v>
      </c>
      <c r="CU6">
        <v>0</v>
      </c>
      <c r="CV6">
        <v>0</v>
      </c>
      <c r="CW6">
        <v>0</v>
      </c>
      <c r="CX6">
        <v>0</v>
      </c>
      <c r="CY6">
        <v>3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4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249</v>
      </c>
      <c r="DP6">
        <v>57</v>
      </c>
      <c r="DQ6">
        <v>0</v>
      </c>
      <c r="DR6">
        <v>8</v>
      </c>
      <c r="DS6">
        <v>0</v>
      </c>
      <c r="DT6">
        <v>0</v>
      </c>
      <c r="DU6">
        <v>15</v>
      </c>
      <c r="DV6">
        <v>0</v>
      </c>
      <c r="DW6">
        <v>0</v>
      </c>
      <c r="DX6">
        <v>0</v>
      </c>
      <c r="DY6">
        <v>4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19</v>
      </c>
      <c r="EG6">
        <v>0</v>
      </c>
      <c r="EH6">
        <v>7</v>
      </c>
      <c r="EI6">
        <v>0</v>
      </c>
      <c r="EJ6">
        <v>0</v>
      </c>
      <c r="EK6">
        <v>0</v>
      </c>
      <c r="EL6">
        <v>3</v>
      </c>
      <c r="EM6">
        <v>8</v>
      </c>
      <c r="EN6">
        <v>0</v>
      </c>
      <c r="EO6">
        <v>0</v>
      </c>
      <c r="EP6">
        <v>0</v>
      </c>
      <c r="EQ6">
        <v>0</v>
      </c>
      <c r="ER6">
        <v>0</v>
      </c>
      <c r="ES6">
        <v>2</v>
      </c>
      <c r="ET6">
        <v>0</v>
      </c>
      <c r="EU6">
        <v>13</v>
      </c>
      <c r="EV6">
        <v>7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30</v>
      </c>
      <c r="FN6">
        <v>0</v>
      </c>
      <c r="FO6">
        <v>0</v>
      </c>
      <c r="FP6">
        <v>82</v>
      </c>
      <c r="FQ6">
        <v>652</v>
      </c>
      <c r="FR6">
        <v>1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33</v>
      </c>
      <c r="FZ6">
        <v>0</v>
      </c>
      <c r="GA6">
        <v>1</v>
      </c>
      <c r="GB6">
        <v>0</v>
      </c>
      <c r="GC6">
        <v>0</v>
      </c>
      <c r="GD6">
        <v>7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31</v>
      </c>
      <c r="GQ6">
        <v>16</v>
      </c>
      <c r="GR6">
        <v>26</v>
      </c>
      <c r="GS6">
        <v>12</v>
      </c>
      <c r="GT6">
        <v>42</v>
      </c>
      <c r="GU6">
        <v>0</v>
      </c>
      <c r="GV6">
        <v>5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1</v>
      </c>
      <c r="HG6">
        <v>0</v>
      </c>
      <c r="HH6">
        <v>0</v>
      </c>
      <c r="HI6">
        <v>0</v>
      </c>
      <c r="HJ6">
        <v>69</v>
      </c>
      <c r="HK6">
        <v>35</v>
      </c>
      <c r="HL6">
        <v>0</v>
      </c>
      <c r="HM6">
        <v>0</v>
      </c>
    </row>
    <row r="7" spans="1:221" x14ac:dyDescent="0.2">
      <c r="A7" t="s">
        <v>708</v>
      </c>
      <c r="B7">
        <v>0.40370408996888701</v>
      </c>
      <c r="C7">
        <v>0.52459978098764104</v>
      </c>
      <c r="D7">
        <v>2.8441188228955E-2</v>
      </c>
      <c r="E7">
        <v>2.7333089986269999E-3</v>
      </c>
      <c r="F7">
        <v>0.40370408996888701</v>
      </c>
      <c r="G7">
        <v>3.4416227772849999E-3</v>
      </c>
      <c r="H7">
        <v>0.48489944551633002</v>
      </c>
      <c r="I7">
        <v>3.6258712694026002E-2</v>
      </c>
      <c r="J7">
        <v>2.7333089986269999E-3</v>
      </c>
      <c r="K7">
        <v>0.40370408996888701</v>
      </c>
      <c r="L7">
        <v>0.48489944551633002</v>
      </c>
      <c r="M7">
        <v>3.6258712694026002E-2</v>
      </c>
      <c r="N7">
        <v>2.7333089986269999E-3</v>
      </c>
      <c r="O7">
        <v>3.6258712694026002E-2</v>
      </c>
      <c r="P7">
        <v>2.7333089986269999E-3</v>
      </c>
      <c r="Q7" s="15">
        <v>6.5199999999999999E-5</v>
      </c>
      <c r="R7">
        <v>2.9827397403139E-2</v>
      </c>
      <c r="S7">
        <v>5.0659644365646003E-2</v>
      </c>
      <c r="T7" s="15">
        <v>5.6499999999999998E-5</v>
      </c>
      <c r="U7">
        <v>1.1945733604492E-2</v>
      </c>
      <c r="V7">
        <v>1.9254836522918001E-2</v>
      </c>
      <c r="W7">
        <v>2.7333089986269999E-3</v>
      </c>
      <c r="X7">
        <v>4.1716639724700001E-4</v>
      </c>
      <c r="Y7" s="15">
        <v>6.5199999999999999E-5</v>
      </c>
      <c r="Z7">
        <v>5.0659644365646003E-2</v>
      </c>
      <c r="AA7" s="15">
        <v>5.6499999999999998E-5</v>
      </c>
      <c r="AB7">
        <v>1.1945733604492E-2</v>
      </c>
      <c r="AC7">
        <v>1</v>
      </c>
      <c r="AD7">
        <v>105</v>
      </c>
      <c r="AE7">
        <v>10</v>
      </c>
      <c r="AF7">
        <v>1</v>
      </c>
      <c r="AG7">
        <v>2</v>
      </c>
      <c r="AH7">
        <v>1</v>
      </c>
      <c r="AI7">
        <v>6</v>
      </c>
      <c r="AJ7">
        <v>477</v>
      </c>
      <c r="AK7">
        <v>4</v>
      </c>
      <c r="AL7">
        <v>18</v>
      </c>
      <c r="AM7">
        <v>1</v>
      </c>
      <c r="AN7">
        <v>29</v>
      </c>
      <c r="AO7">
        <v>0</v>
      </c>
      <c r="AP7">
        <v>11</v>
      </c>
      <c r="AQ7">
        <v>2</v>
      </c>
      <c r="AR7">
        <v>12</v>
      </c>
      <c r="AS7">
        <v>1</v>
      </c>
      <c r="AT7">
        <v>2</v>
      </c>
      <c r="AU7">
        <v>2</v>
      </c>
      <c r="AV7">
        <v>2</v>
      </c>
      <c r="AW7">
        <v>7</v>
      </c>
      <c r="AX7">
        <v>24</v>
      </c>
      <c r="AY7">
        <v>1</v>
      </c>
      <c r="AZ7">
        <v>0</v>
      </c>
      <c r="BA7">
        <v>16</v>
      </c>
      <c r="BB7">
        <v>50</v>
      </c>
      <c r="BC7">
        <v>2</v>
      </c>
      <c r="BD7">
        <v>1</v>
      </c>
      <c r="BE7">
        <v>19</v>
      </c>
      <c r="BF7">
        <v>0</v>
      </c>
      <c r="BG7">
        <v>2</v>
      </c>
      <c r="BH7">
        <v>1</v>
      </c>
      <c r="BI7">
        <v>29</v>
      </c>
      <c r="BJ7">
        <v>2</v>
      </c>
      <c r="BK7">
        <v>0</v>
      </c>
      <c r="BL7">
        <v>306</v>
      </c>
      <c r="BM7">
        <v>13</v>
      </c>
      <c r="BN7">
        <v>38</v>
      </c>
      <c r="BO7">
        <v>8</v>
      </c>
      <c r="BP7">
        <v>1</v>
      </c>
      <c r="BQ7">
        <v>1</v>
      </c>
      <c r="BR7">
        <v>4</v>
      </c>
      <c r="BS7">
        <v>0</v>
      </c>
      <c r="BT7">
        <v>0</v>
      </c>
      <c r="BU7">
        <v>4</v>
      </c>
      <c r="BV7">
        <v>45</v>
      </c>
      <c r="BW7">
        <v>1</v>
      </c>
      <c r="BX7">
        <v>24</v>
      </c>
      <c r="BY7">
        <v>14</v>
      </c>
      <c r="BZ7">
        <v>3</v>
      </c>
      <c r="CA7">
        <v>31</v>
      </c>
      <c r="CB7">
        <v>9</v>
      </c>
      <c r="CC7">
        <v>4</v>
      </c>
      <c r="CD7">
        <v>0</v>
      </c>
      <c r="CE7">
        <v>154</v>
      </c>
      <c r="CF7">
        <v>8</v>
      </c>
      <c r="CG7">
        <v>6</v>
      </c>
      <c r="CH7">
        <v>11</v>
      </c>
      <c r="CI7">
        <v>4</v>
      </c>
      <c r="CJ7">
        <v>9</v>
      </c>
      <c r="CK7">
        <v>1</v>
      </c>
      <c r="CL7">
        <v>1</v>
      </c>
      <c r="CM7">
        <v>4</v>
      </c>
      <c r="CN7">
        <v>49</v>
      </c>
      <c r="CO7">
        <v>8</v>
      </c>
      <c r="CP7">
        <v>2</v>
      </c>
      <c r="CQ7">
        <v>1</v>
      </c>
      <c r="CR7">
        <v>0</v>
      </c>
      <c r="CS7">
        <v>30</v>
      </c>
      <c r="CT7">
        <v>0</v>
      </c>
      <c r="CU7">
        <v>31</v>
      </c>
      <c r="CV7">
        <v>5</v>
      </c>
      <c r="CW7">
        <v>3</v>
      </c>
      <c r="CX7">
        <v>1</v>
      </c>
      <c r="CY7">
        <v>1</v>
      </c>
      <c r="CZ7">
        <v>8</v>
      </c>
      <c r="DA7">
        <v>4</v>
      </c>
      <c r="DB7">
        <v>2</v>
      </c>
      <c r="DC7">
        <v>0</v>
      </c>
      <c r="DD7">
        <v>2</v>
      </c>
      <c r="DE7">
        <v>0</v>
      </c>
      <c r="DF7">
        <v>2</v>
      </c>
      <c r="DG7">
        <v>2</v>
      </c>
      <c r="DH7">
        <v>3</v>
      </c>
      <c r="DI7">
        <v>1</v>
      </c>
      <c r="DJ7">
        <v>28</v>
      </c>
      <c r="DK7">
        <v>0</v>
      </c>
      <c r="DL7">
        <v>5</v>
      </c>
      <c r="DM7">
        <v>4</v>
      </c>
      <c r="DN7">
        <v>0</v>
      </c>
      <c r="DO7">
        <v>14</v>
      </c>
      <c r="DP7">
        <v>2</v>
      </c>
      <c r="DQ7">
        <v>4</v>
      </c>
      <c r="DR7">
        <v>8</v>
      </c>
      <c r="DS7">
        <v>2</v>
      </c>
      <c r="DT7">
        <v>182</v>
      </c>
      <c r="DU7">
        <v>49</v>
      </c>
      <c r="DV7">
        <v>0</v>
      </c>
      <c r="DW7">
        <v>2</v>
      </c>
      <c r="DX7">
        <v>18</v>
      </c>
      <c r="DY7">
        <v>13</v>
      </c>
      <c r="DZ7">
        <v>5</v>
      </c>
      <c r="EA7">
        <v>4</v>
      </c>
      <c r="EB7">
        <v>0</v>
      </c>
      <c r="EC7">
        <v>0</v>
      </c>
      <c r="ED7">
        <v>26</v>
      </c>
      <c r="EE7">
        <v>0</v>
      </c>
      <c r="EF7">
        <v>10</v>
      </c>
      <c r="EG7">
        <v>22</v>
      </c>
      <c r="EH7">
        <v>2</v>
      </c>
      <c r="EI7">
        <v>0</v>
      </c>
      <c r="EJ7">
        <v>0</v>
      </c>
      <c r="EK7">
        <v>4</v>
      </c>
      <c r="EL7">
        <v>0</v>
      </c>
      <c r="EM7">
        <v>747</v>
      </c>
      <c r="EN7">
        <v>0</v>
      </c>
      <c r="EO7">
        <v>40</v>
      </c>
      <c r="EP7">
        <v>4</v>
      </c>
      <c r="EQ7">
        <v>1</v>
      </c>
      <c r="ER7">
        <v>44</v>
      </c>
      <c r="ES7">
        <v>0</v>
      </c>
      <c r="ET7">
        <v>8</v>
      </c>
      <c r="EU7">
        <v>4</v>
      </c>
      <c r="EV7">
        <v>73</v>
      </c>
      <c r="EW7">
        <v>1</v>
      </c>
      <c r="EX7">
        <v>22</v>
      </c>
      <c r="EY7">
        <v>8</v>
      </c>
      <c r="EZ7">
        <v>28</v>
      </c>
      <c r="FA7">
        <v>0</v>
      </c>
      <c r="FB7">
        <v>3</v>
      </c>
      <c r="FC7">
        <v>2</v>
      </c>
      <c r="FD7">
        <v>0</v>
      </c>
      <c r="FE7">
        <v>24</v>
      </c>
      <c r="FF7">
        <v>14</v>
      </c>
      <c r="FG7">
        <v>0</v>
      </c>
      <c r="FH7">
        <v>1</v>
      </c>
      <c r="FI7">
        <v>27</v>
      </c>
      <c r="FJ7">
        <v>2</v>
      </c>
      <c r="FK7">
        <v>8</v>
      </c>
      <c r="FL7">
        <v>24</v>
      </c>
      <c r="FM7">
        <v>38</v>
      </c>
      <c r="FN7">
        <v>0</v>
      </c>
      <c r="FO7">
        <v>1</v>
      </c>
      <c r="FP7">
        <v>418</v>
      </c>
      <c r="FQ7">
        <v>60</v>
      </c>
      <c r="FR7">
        <v>9</v>
      </c>
      <c r="FS7">
        <v>2</v>
      </c>
      <c r="FT7">
        <v>1</v>
      </c>
      <c r="FU7">
        <v>13</v>
      </c>
      <c r="FV7">
        <v>2</v>
      </c>
      <c r="FW7">
        <v>0</v>
      </c>
      <c r="FX7">
        <v>5</v>
      </c>
      <c r="FY7">
        <v>10</v>
      </c>
      <c r="FZ7">
        <v>2</v>
      </c>
      <c r="GA7">
        <v>1</v>
      </c>
      <c r="GB7">
        <v>2</v>
      </c>
      <c r="GC7">
        <v>0</v>
      </c>
      <c r="GD7">
        <v>17</v>
      </c>
      <c r="GE7">
        <v>3</v>
      </c>
      <c r="GF7">
        <v>0</v>
      </c>
      <c r="GG7">
        <v>3</v>
      </c>
      <c r="GH7">
        <v>2</v>
      </c>
      <c r="GI7">
        <v>3</v>
      </c>
      <c r="GJ7">
        <v>0</v>
      </c>
      <c r="GK7">
        <v>46</v>
      </c>
      <c r="GL7">
        <v>7</v>
      </c>
      <c r="GM7">
        <v>20</v>
      </c>
      <c r="GN7">
        <v>2</v>
      </c>
      <c r="GO7">
        <v>2</v>
      </c>
      <c r="GP7">
        <v>0</v>
      </c>
      <c r="GQ7">
        <v>1</v>
      </c>
      <c r="GR7">
        <v>4</v>
      </c>
      <c r="GS7">
        <v>130</v>
      </c>
      <c r="GT7">
        <v>13</v>
      </c>
      <c r="GU7">
        <v>4</v>
      </c>
      <c r="GV7">
        <v>2</v>
      </c>
      <c r="GW7">
        <v>43</v>
      </c>
      <c r="GX7">
        <v>10</v>
      </c>
      <c r="GY7">
        <v>17</v>
      </c>
      <c r="GZ7">
        <v>19</v>
      </c>
      <c r="HA7">
        <v>0</v>
      </c>
      <c r="HB7">
        <v>178</v>
      </c>
      <c r="HC7">
        <v>1</v>
      </c>
      <c r="HD7">
        <v>63</v>
      </c>
      <c r="HE7">
        <v>0</v>
      </c>
      <c r="HF7">
        <v>9</v>
      </c>
      <c r="HG7">
        <v>3</v>
      </c>
      <c r="HH7">
        <v>20</v>
      </c>
      <c r="HI7">
        <v>94</v>
      </c>
      <c r="HJ7">
        <v>8</v>
      </c>
      <c r="HK7">
        <v>4</v>
      </c>
      <c r="HL7">
        <v>0</v>
      </c>
      <c r="HM7">
        <v>26</v>
      </c>
    </row>
    <row r="9" spans="1:221" x14ac:dyDescent="0.2">
      <c r="A9" t="s">
        <v>889</v>
      </c>
      <c r="B9" t="s">
        <v>890</v>
      </c>
      <c r="C9" t="s">
        <v>891</v>
      </c>
      <c r="D9" t="s">
        <v>892</v>
      </c>
      <c r="E9" t="s">
        <v>893</v>
      </c>
      <c r="F9" t="s">
        <v>894</v>
      </c>
      <c r="G9" t="s">
        <v>895</v>
      </c>
      <c r="H9" t="s">
        <v>896</v>
      </c>
      <c r="I9" t="s">
        <v>897</v>
      </c>
      <c r="J9" t="s">
        <v>898</v>
      </c>
      <c r="K9" t="s">
        <v>899</v>
      </c>
      <c r="L9" t="s">
        <v>900</v>
      </c>
      <c r="M9" t="s">
        <v>901</v>
      </c>
      <c r="N9" t="s">
        <v>902</v>
      </c>
      <c r="O9" t="s">
        <v>903</v>
      </c>
      <c r="P9" t="s">
        <v>904</v>
      </c>
      <c r="Q9" t="s">
        <v>905</v>
      </c>
      <c r="R9" t="s">
        <v>906</v>
      </c>
      <c r="S9" t="s">
        <v>907</v>
      </c>
      <c r="T9" t="s">
        <v>908</v>
      </c>
      <c r="U9" t="s">
        <v>909</v>
      </c>
      <c r="V9" t="s">
        <v>910</v>
      </c>
      <c r="W9" t="s">
        <v>911</v>
      </c>
      <c r="X9" t="s">
        <v>912</v>
      </c>
      <c r="Y9" t="s">
        <v>913</v>
      </c>
      <c r="Z9" t="s">
        <v>914</v>
      </c>
      <c r="AA9" t="s">
        <v>915</v>
      </c>
      <c r="AB9" t="s">
        <v>916</v>
      </c>
      <c r="AC9" t="s">
        <v>511</v>
      </c>
      <c r="AD9" t="s">
        <v>370</v>
      </c>
      <c r="AE9" t="s">
        <v>578</v>
      </c>
      <c r="AF9" t="s">
        <v>373</v>
      </c>
      <c r="AG9" t="s">
        <v>435</v>
      </c>
      <c r="AH9" t="s">
        <v>505</v>
      </c>
      <c r="AI9" t="s">
        <v>687</v>
      </c>
      <c r="AJ9" t="s">
        <v>413</v>
      </c>
      <c r="AK9" t="s">
        <v>628</v>
      </c>
      <c r="AL9" t="s">
        <v>764</v>
      </c>
      <c r="AM9" t="s">
        <v>563</v>
      </c>
      <c r="AN9" t="s">
        <v>526</v>
      </c>
      <c r="AO9" t="s">
        <v>544</v>
      </c>
      <c r="AP9" t="s">
        <v>515</v>
      </c>
      <c r="AQ9" t="s">
        <v>731</v>
      </c>
      <c r="AR9" t="s">
        <v>381</v>
      </c>
      <c r="AS9" t="s">
        <v>506</v>
      </c>
      <c r="AT9" t="s">
        <v>423</v>
      </c>
      <c r="AU9" t="s">
        <v>401</v>
      </c>
      <c r="AV9" t="s">
        <v>677</v>
      </c>
      <c r="AW9" t="s">
        <v>546</v>
      </c>
      <c r="AX9" t="s">
        <v>547</v>
      </c>
      <c r="AY9" t="s">
        <v>514</v>
      </c>
      <c r="AZ9" t="s">
        <v>736</v>
      </c>
      <c r="BA9" t="s">
        <v>395</v>
      </c>
      <c r="BB9" t="s">
        <v>534</v>
      </c>
      <c r="BC9" t="s">
        <v>604</v>
      </c>
      <c r="BD9" t="s">
        <v>699</v>
      </c>
      <c r="BE9" t="s">
        <v>686</v>
      </c>
      <c r="BF9" t="s">
        <v>697</v>
      </c>
      <c r="BG9" t="s">
        <v>375</v>
      </c>
      <c r="BH9" t="s">
        <v>576</v>
      </c>
      <c r="BI9" t="s">
        <v>409</v>
      </c>
      <c r="BJ9" t="s">
        <v>504</v>
      </c>
      <c r="BK9" t="s">
        <v>484</v>
      </c>
      <c r="BL9" t="s">
        <v>638</v>
      </c>
      <c r="BM9" t="s">
        <v>391</v>
      </c>
      <c r="BN9" t="s">
        <v>543</v>
      </c>
      <c r="BO9" t="s">
        <v>367</v>
      </c>
      <c r="BP9" t="s">
        <v>387</v>
      </c>
      <c r="BQ9" t="s">
        <v>461</v>
      </c>
      <c r="BR9" t="s">
        <v>407</v>
      </c>
      <c r="BS9" t="s">
        <v>626</v>
      </c>
      <c r="BT9" t="s">
        <v>612</v>
      </c>
      <c r="BU9" t="s">
        <v>739</v>
      </c>
      <c r="BV9" t="s">
        <v>737</v>
      </c>
      <c r="BW9" t="s">
        <v>417</v>
      </c>
      <c r="BX9" t="s">
        <v>707</v>
      </c>
      <c r="BY9" t="s">
        <v>571</v>
      </c>
      <c r="BZ9" t="s">
        <v>388</v>
      </c>
      <c r="CA9" t="s">
        <v>501</v>
      </c>
      <c r="CB9" t="s">
        <v>380</v>
      </c>
      <c r="CC9" t="s">
        <v>531</v>
      </c>
      <c r="CD9" t="s">
        <v>394</v>
      </c>
      <c r="CE9" t="s">
        <v>346</v>
      </c>
      <c r="CF9" t="s">
        <v>347</v>
      </c>
      <c r="CG9" t="s">
        <v>480</v>
      </c>
      <c r="CH9" t="s">
        <v>640</v>
      </c>
      <c r="CI9" t="s">
        <v>530</v>
      </c>
      <c r="CJ9" t="s">
        <v>452</v>
      </c>
      <c r="CK9" t="s">
        <v>489</v>
      </c>
      <c r="CL9" t="s">
        <v>340</v>
      </c>
      <c r="CM9" t="s">
        <v>702</v>
      </c>
      <c r="CN9" t="s">
        <v>479</v>
      </c>
      <c r="CO9" t="s">
        <v>538</v>
      </c>
      <c r="CP9" t="s">
        <v>422</v>
      </c>
      <c r="CQ9" t="s">
        <v>523</v>
      </c>
      <c r="CR9" t="s">
        <v>594</v>
      </c>
      <c r="CS9" t="s">
        <v>562</v>
      </c>
      <c r="CT9" t="s">
        <v>448</v>
      </c>
      <c r="CU9" t="s">
        <v>332</v>
      </c>
      <c r="CV9" t="s">
        <v>734</v>
      </c>
      <c r="CW9" t="s">
        <v>729</v>
      </c>
      <c r="CX9" t="s">
        <v>684</v>
      </c>
      <c r="CY9" t="s">
        <v>333</v>
      </c>
      <c r="CZ9" t="s">
        <v>334</v>
      </c>
      <c r="DA9" t="s">
        <v>513</v>
      </c>
      <c r="DB9" t="s">
        <v>521</v>
      </c>
      <c r="DC9" t="s">
        <v>400</v>
      </c>
      <c r="DD9" t="s">
        <v>560</v>
      </c>
      <c r="DE9" t="s">
        <v>657</v>
      </c>
      <c r="DF9" t="s">
        <v>585</v>
      </c>
      <c r="DG9" t="s">
        <v>581</v>
      </c>
      <c r="DH9" t="s">
        <v>459</v>
      </c>
      <c r="DI9" t="s">
        <v>637</v>
      </c>
      <c r="DJ9" t="s">
        <v>609</v>
      </c>
      <c r="DK9" t="s">
        <v>537</v>
      </c>
      <c r="DL9" t="s">
        <v>705</v>
      </c>
      <c r="DM9" t="s">
        <v>553</v>
      </c>
      <c r="DN9" t="s">
        <v>663</v>
      </c>
      <c r="DO9" t="s">
        <v>518</v>
      </c>
      <c r="DP9" t="s">
        <v>341</v>
      </c>
      <c r="DQ9" t="s">
        <v>654</v>
      </c>
      <c r="DR9" t="s">
        <v>655</v>
      </c>
      <c r="DS9" t="s">
        <v>646</v>
      </c>
      <c r="DT9" t="s">
        <v>700</v>
      </c>
      <c r="DU9" t="s">
        <v>631</v>
      </c>
      <c r="DV9" t="s">
        <v>493</v>
      </c>
      <c r="DW9" t="s">
        <v>414</v>
      </c>
      <c r="DX9" t="s">
        <v>545</v>
      </c>
      <c r="DY9" t="s">
        <v>463</v>
      </c>
      <c r="DZ9" t="s">
        <v>462</v>
      </c>
      <c r="EA9" t="s">
        <v>424</v>
      </c>
      <c r="EB9" t="s">
        <v>425</v>
      </c>
      <c r="EC9" t="s">
        <v>512</v>
      </c>
      <c r="ED9" t="s">
        <v>385</v>
      </c>
      <c r="EE9" t="s">
        <v>541</v>
      </c>
      <c r="EF9" t="s">
        <v>668</v>
      </c>
      <c r="EG9" t="s">
        <v>483</v>
      </c>
      <c r="EH9" t="s">
        <v>726</v>
      </c>
      <c r="EI9" t="s">
        <v>727</v>
      </c>
      <c r="EJ9" t="s">
        <v>403</v>
      </c>
      <c r="EK9" t="s">
        <v>358</v>
      </c>
      <c r="EL9" t="s">
        <v>579</v>
      </c>
      <c r="EM9" t="s">
        <v>616</v>
      </c>
      <c r="EN9" t="s">
        <v>451</v>
      </c>
      <c r="EO9" t="s">
        <v>772</v>
      </c>
      <c r="EP9" t="s">
        <v>456</v>
      </c>
      <c r="EQ9" t="s">
        <v>428</v>
      </c>
      <c r="ER9" t="s">
        <v>429</v>
      </c>
      <c r="ES9" t="s">
        <v>606</v>
      </c>
      <c r="ET9" t="s">
        <v>561</v>
      </c>
      <c r="EU9" t="s">
        <v>762</v>
      </c>
      <c r="EV9" t="s">
        <v>507</v>
      </c>
      <c r="EW9" t="s">
        <v>359</v>
      </c>
      <c r="EX9" t="s">
        <v>632</v>
      </c>
      <c r="EY9" t="s">
        <v>752</v>
      </c>
      <c r="EZ9" t="s">
        <v>379</v>
      </c>
      <c r="FA9" t="s">
        <v>348</v>
      </c>
      <c r="FB9" t="s">
        <v>580</v>
      </c>
      <c r="FC9" t="s">
        <v>692</v>
      </c>
      <c r="FD9" t="s">
        <v>751</v>
      </c>
      <c r="FE9" t="s">
        <v>335</v>
      </c>
      <c r="FF9" t="s">
        <v>527</v>
      </c>
      <c r="FG9" t="s">
        <v>474</v>
      </c>
      <c r="FH9" t="s">
        <v>542</v>
      </c>
      <c r="FI9" t="s">
        <v>469</v>
      </c>
      <c r="FJ9" t="s">
        <v>749</v>
      </c>
      <c r="FK9" t="s">
        <v>539</v>
      </c>
      <c r="FL9" t="s">
        <v>540</v>
      </c>
      <c r="FM9" t="s">
        <v>337</v>
      </c>
      <c r="FN9" t="s">
        <v>360</v>
      </c>
      <c r="FO9" t="s">
        <v>361</v>
      </c>
      <c r="FP9" t="s">
        <v>481</v>
      </c>
      <c r="FQ9" t="s">
        <v>433</v>
      </c>
      <c r="FR9" t="s">
        <v>763</v>
      </c>
      <c r="FS9" t="s">
        <v>748</v>
      </c>
      <c r="FT9" t="s">
        <v>670</v>
      </c>
      <c r="FU9" t="s">
        <v>593</v>
      </c>
      <c r="FV9" t="s">
        <v>498</v>
      </c>
      <c r="FW9" t="s">
        <v>445</v>
      </c>
      <c r="FX9" t="s">
        <v>457</v>
      </c>
      <c r="FY9" t="s">
        <v>750</v>
      </c>
      <c r="FZ9" t="s">
        <v>447</v>
      </c>
      <c r="GA9" t="s">
        <v>499</v>
      </c>
      <c r="GB9" t="s">
        <v>426</v>
      </c>
      <c r="GC9" t="s">
        <v>724</v>
      </c>
      <c r="GD9" t="s">
        <v>421</v>
      </c>
      <c r="GE9" t="s">
        <v>368</v>
      </c>
      <c r="GF9" t="s">
        <v>756</v>
      </c>
      <c r="GG9" t="s">
        <v>648</v>
      </c>
      <c r="GH9" t="s">
        <v>759</v>
      </c>
      <c r="GI9" t="s">
        <v>595</v>
      </c>
      <c r="GJ9" t="s">
        <v>672</v>
      </c>
      <c r="GK9" t="s">
        <v>397</v>
      </c>
      <c r="GL9" t="s">
        <v>398</v>
      </c>
      <c r="GM9" t="s">
        <v>399</v>
      </c>
      <c r="GN9" t="s">
        <v>378</v>
      </c>
      <c r="GO9" t="s">
        <v>377</v>
      </c>
      <c r="GP9" t="s">
        <v>607</v>
      </c>
      <c r="GQ9" t="s">
        <v>472</v>
      </c>
      <c r="GR9" t="s">
        <v>412</v>
      </c>
      <c r="GS9" t="s">
        <v>471</v>
      </c>
      <c r="GT9" t="s">
        <v>454</v>
      </c>
      <c r="GU9" t="s">
        <v>755</v>
      </c>
      <c r="GV9" t="s">
        <v>533</v>
      </c>
      <c r="GW9" t="s">
        <v>430</v>
      </c>
      <c r="GX9" t="s">
        <v>656</v>
      </c>
      <c r="GY9" t="s">
        <v>536</v>
      </c>
      <c r="GZ9" t="s">
        <v>647</v>
      </c>
      <c r="HA9" t="s">
        <v>475</v>
      </c>
      <c r="HB9" t="s">
        <v>549</v>
      </c>
      <c r="HC9" t="s">
        <v>627</v>
      </c>
      <c r="HD9" t="s">
        <v>455</v>
      </c>
      <c r="HE9" t="s">
        <v>678</v>
      </c>
      <c r="HF9" t="s">
        <v>649</v>
      </c>
      <c r="HG9" t="s">
        <v>577</v>
      </c>
      <c r="HH9" t="s">
        <v>613</v>
      </c>
      <c r="HI9" t="s">
        <v>485</v>
      </c>
      <c r="HJ9" t="s">
        <v>352</v>
      </c>
      <c r="HK9" t="s">
        <v>584</v>
      </c>
      <c r="HL9" t="s">
        <v>517</v>
      </c>
      <c r="HM9" t="s">
        <v>482</v>
      </c>
    </row>
    <row r="10" spans="1:221" x14ac:dyDescent="0.2">
      <c r="A10" t="s">
        <v>712</v>
      </c>
      <c r="B10">
        <f>LOG10(B2)</f>
        <v>-0.39368226109664278</v>
      </c>
      <c r="C10">
        <f t="shared" ref="C10:BN10" si="0">LOG10(C2)</f>
        <v>-0.25167611373252041</v>
      </c>
      <c r="D10">
        <f t="shared" si="0"/>
        <v>-1.5180742106775655</v>
      </c>
      <c r="E10">
        <f t="shared" si="0"/>
        <v>-4.3685562309868278</v>
      </c>
      <c r="F10">
        <f t="shared" si="0"/>
        <v>-0.39368226109664278</v>
      </c>
      <c r="G10">
        <f t="shared" si="0"/>
        <v>-3.804244785705801</v>
      </c>
      <c r="H10">
        <f t="shared" si="0"/>
        <v>-0.25517461135007946</v>
      </c>
      <c r="I10">
        <f t="shared" si="0"/>
        <v>-2.3627638872561278</v>
      </c>
      <c r="J10">
        <f t="shared" si="0"/>
        <v>-4.3685562309868278</v>
      </c>
      <c r="K10">
        <f t="shared" si="0"/>
        <v>-0.39368226109664278</v>
      </c>
      <c r="L10">
        <f t="shared" si="0"/>
        <v>-0.25517461135007946</v>
      </c>
      <c r="M10">
        <f t="shared" si="0"/>
        <v>-2.3627638872561278</v>
      </c>
      <c r="N10">
        <f t="shared" si="0"/>
        <v>-4.3685562309868278</v>
      </c>
      <c r="O10">
        <f t="shared" si="0"/>
        <v>-2.3627638872561278</v>
      </c>
      <c r="P10">
        <f t="shared" si="0"/>
        <v>-4.3685562309868278</v>
      </c>
      <c r="Q10">
        <f t="shared" si="0"/>
        <v>-3.6151885494860778</v>
      </c>
      <c r="R10">
        <f t="shared" si="0"/>
        <v>-1.8252761882171342</v>
      </c>
      <c r="S10">
        <f t="shared" si="0"/>
        <v>-1.2168399852981382</v>
      </c>
      <c r="T10">
        <f t="shared" si="0"/>
        <v>-3.8456374708659631</v>
      </c>
      <c r="U10">
        <f t="shared" si="0"/>
        <v>-4.8446639625349386</v>
      </c>
      <c r="V10">
        <f t="shared" si="0"/>
        <v>-2.6497378184555855</v>
      </c>
      <c r="W10">
        <f t="shared" si="0"/>
        <v>-4.3685562309868278</v>
      </c>
      <c r="X10">
        <f t="shared" si="0"/>
        <v>-3.0005394308504019</v>
      </c>
      <c r="Y10">
        <f t="shared" si="0"/>
        <v>-3.6151885494860778</v>
      </c>
      <c r="Z10">
        <f t="shared" si="0"/>
        <v>-1.2168399852981382</v>
      </c>
      <c r="AA10">
        <f t="shared" si="0"/>
        <v>-3.8456374708659631</v>
      </c>
      <c r="AB10">
        <f t="shared" si="0"/>
        <v>-4.8446639625349386</v>
      </c>
      <c r="AC10">
        <f t="shared" si="0"/>
        <v>1.6720978579357175</v>
      </c>
      <c r="AD10">
        <f t="shared" si="0"/>
        <v>1.1139433523068367</v>
      </c>
      <c r="AE10">
        <f t="shared" si="0"/>
        <v>0</v>
      </c>
      <c r="AF10" t="e">
        <f t="shared" si="0"/>
        <v>#NUM!</v>
      </c>
      <c r="AG10">
        <f t="shared" si="0"/>
        <v>0.3010299956639812</v>
      </c>
      <c r="AH10">
        <f t="shared" si="0"/>
        <v>0</v>
      </c>
      <c r="AI10">
        <f t="shared" si="0"/>
        <v>0.90308998699194354</v>
      </c>
      <c r="AJ10">
        <f t="shared" si="0"/>
        <v>1.8976270912904414</v>
      </c>
      <c r="AK10">
        <f t="shared" si="0"/>
        <v>1.3222192947339193</v>
      </c>
      <c r="AL10">
        <f t="shared" si="0"/>
        <v>0.3010299956639812</v>
      </c>
      <c r="AM10">
        <f t="shared" si="0"/>
        <v>0.3010299956639812</v>
      </c>
      <c r="AN10">
        <f t="shared" si="0"/>
        <v>0</v>
      </c>
      <c r="AO10">
        <f t="shared" si="0"/>
        <v>1.146128035678238</v>
      </c>
      <c r="AP10">
        <f t="shared" si="0"/>
        <v>1.2041199826559248</v>
      </c>
      <c r="AQ10" t="e">
        <f t="shared" si="0"/>
        <v>#NUM!</v>
      </c>
      <c r="AR10">
        <f t="shared" si="0"/>
        <v>1.1139433523068367</v>
      </c>
      <c r="AS10" t="e">
        <f t="shared" si="0"/>
        <v>#NUM!</v>
      </c>
      <c r="AT10">
        <f t="shared" si="0"/>
        <v>0</v>
      </c>
      <c r="AU10">
        <f t="shared" si="0"/>
        <v>0.77815125038364363</v>
      </c>
      <c r="AV10">
        <f t="shared" si="0"/>
        <v>0.47712125471966244</v>
      </c>
      <c r="AW10" t="e">
        <f t="shared" si="0"/>
        <v>#NUM!</v>
      </c>
      <c r="AX10">
        <f t="shared" si="0"/>
        <v>1.7481880270062005</v>
      </c>
      <c r="AY10" t="e">
        <f t="shared" si="0"/>
        <v>#NUM!</v>
      </c>
      <c r="AZ10">
        <f t="shared" si="0"/>
        <v>0.6020599913279624</v>
      </c>
      <c r="BA10" t="e">
        <f t="shared" si="0"/>
        <v>#NUM!</v>
      </c>
      <c r="BB10" t="e">
        <f t="shared" si="0"/>
        <v>#NUM!</v>
      </c>
      <c r="BC10">
        <f t="shared" si="0"/>
        <v>2.5954962218255742</v>
      </c>
      <c r="BD10">
        <f t="shared" si="0"/>
        <v>0.95424250943932487</v>
      </c>
      <c r="BE10" t="e">
        <f t="shared" si="0"/>
        <v>#NUM!</v>
      </c>
      <c r="BF10">
        <f t="shared" si="0"/>
        <v>0</v>
      </c>
      <c r="BG10">
        <f t="shared" si="0"/>
        <v>1.6901960800285136</v>
      </c>
      <c r="BH10" t="e">
        <f t="shared" si="0"/>
        <v>#NUM!</v>
      </c>
      <c r="BI10" t="e">
        <f t="shared" si="0"/>
        <v>#NUM!</v>
      </c>
      <c r="BJ10">
        <f t="shared" si="0"/>
        <v>0.3010299956639812</v>
      </c>
      <c r="BK10">
        <f t="shared" si="0"/>
        <v>0</v>
      </c>
      <c r="BL10">
        <f t="shared" si="0"/>
        <v>1.2304489213782739</v>
      </c>
      <c r="BM10">
        <f t="shared" si="0"/>
        <v>1.8388490907372552</v>
      </c>
      <c r="BN10">
        <f t="shared" si="0"/>
        <v>2.0863598306747484</v>
      </c>
      <c r="BO10">
        <f t="shared" ref="BO10:DZ10" si="1">LOG10(BO2)</f>
        <v>0.3010299956639812</v>
      </c>
      <c r="BP10">
        <f t="shared" si="1"/>
        <v>1.414973347970818</v>
      </c>
      <c r="BQ10">
        <f t="shared" si="1"/>
        <v>0.95424250943932487</v>
      </c>
      <c r="BR10">
        <f t="shared" si="1"/>
        <v>0.47712125471966244</v>
      </c>
      <c r="BS10">
        <f t="shared" si="1"/>
        <v>0.69897000433601886</v>
      </c>
      <c r="BT10">
        <f t="shared" si="1"/>
        <v>0</v>
      </c>
      <c r="BU10" t="e">
        <f t="shared" si="1"/>
        <v>#NUM!</v>
      </c>
      <c r="BV10">
        <f t="shared" si="1"/>
        <v>1.8450980400142569</v>
      </c>
      <c r="BW10" t="e">
        <f t="shared" si="1"/>
        <v>#NUM!</v>
      </c>
      <c r="BX10">
        <f t="shared" si="1"/>
        <v>0.3010299956639812</v>
      </c>
      <c r="BY10">
        <f t="shared" si="1"/>
        <v>0</v>
      </c>
      <c r="BZ10">
        <f t="shared" si="1"/>
        <v>1</v>
      </c>
      <c r="CA10">
        <f t="shared" si="1"/>
        <v>2.0718820073061255</v>
      </c>
      <c r="CB10">
        <f t="shared" si="1"/>
        <v>1.3802112417116059</v>
      </c>
      <c r="CC10">
        <f t="shared" si="1"/>
        <v>0</v>
      </c>
      <c r="CD10">
        <f t="shared" si="1"/>
        <v>0.84509804001425681</v>
      </c>
      <c r="CE10">
        <f t="shared" si="1"/>
        <v>0.95424250943932487</v>
      </c>
      <c r="CF10">
        <f t="shared" si="1"/>
        <v>1.5185139398778875</v>
      </c>
      <c r="CG10">
        <f t="shared" si="1"/>
        <v>1.0413926851582251</v>
      </c>
      <c r="CH10">
        <f t="shared" si="1"/>
        <v>1.1139433523068367</v>
      </c>
      <c r="CI10">
        <f t="shared" si="1"/>
        <v>0.6020599913279624</v>
      </c>
      <c r="CJ10">
        <f t="shared" si="1"/>
        <v>1.4623979978989561</v>
      </c>
      <c r="CK10">
        <f t="shared" si="1"/>
        <v>0.3010299956639812</v>
      </c>
      <c r="CL10">
        <f t="shared" si="1"/>
        <v>0</v>
      </c>
      <c r="CM10">
        <f t="shared" si="1"/>
        <v>0.3010299956639812</v>
      </c>
      <c r="CN10">
        <f t="shared" si="1"/>
        <v>1.6334684555795864</v>
      </c>
      <c r="CO10">
        <f t="shared" si="1"/>
        <v>1.5563025007672873</v>
      </c>
      <c r="CP10">
        <f t="shared" si="1"/>
        <v>0</v>
      </c>
      <c r="CQ10">
        <f t="shared" si="1"/>
        <v>1.3802112417116059</v>
      </c>
      <c r="CR10">
        <f t="shared" si="1"/>
        <v>0.47712125471966244</v>
      </c>
      <c r="CS10">
        <f t="shared" si="1"/>
        <v>0</v>
      </c>
      <c r="CT10">
        <f t="shared" si="1"/>
        <v>0.95424250943932487</v>
      </c>
      <c r="CU10">
        <f t="shared" si="1"/>
        <v>1.4313637641589874</v>
      </c>
      <c r="CV10">
        <f t="shared" si="1"/>
        <v>0.3010299956639812</v>
      </c>
      <c r="CW10">
        <f t="shared" si="1"/>
        <v>0</v>
      </c>
      <c r="CX10" t="e">
        <f t="shared" si="1"/>
        <v>#NUM!</v>
      </c>
      <c r="CY10">
        <f t="shared" si="1"/>
        <v>0.84509804001425681</v>
      </c>
      <c r="CZ10">
        <f t="shared" si="1"/>
        <v>1.0791812460476249</v>
      </c>
      <c r="DA10" t="e">
        <f t="shared" si="1"/>
        <v>#NUM!</v>
      </c>
      <c r="DB10">
        <f t="shared" si="1"/>
        <v>1</v>
      </c>
      <c r="DC10">
        <f t="shared" si="1"/>
        <v>0.90308998699194354</v>
      </c>
      <c r="DD10">
        <f t="shared" si="1"/>
        <v>0</v>
      </c>
      <c r="DE10">
        <f t="shared" si="1"/>
        <v>0.3010299956639812</v>
      </c>
      <c r="DF10">
        <f t="shared" si="1"/>
        <v>1.4623979978989561</v>
      </c>
      <c r="DG10">
        <f t="shared" si="1"/>
        <v>0</v>
      </c>
      <c r="DH10">
        <f t="shared" si="1"/>
        <v>0.77815125038364363</v>
      </c>
      <c r="DI10">
        <f t="shared" si="1"/>
        <v>0.47712125471966244</v>
      </c>
      <c r="DJ10">
        <f t="shared" si="1"/>
        <v>1.0791812460476249</v>
      </c>
      <c r="DK10">
        <f t="shared" si="1"/>
        <v>0.3010299956639812</v>
      </c>
      <c r="DL10" t="e">
        <f t="shared" si="1"/>
        <v>#NUM!</v>
      </c>
      <c r="DM10">
        <f t="shared" si="1"/>
        <v>0</v>
      </c>
      <c r="DN10">
        <f t="shared" si="1"/>
        <v>0.69897000433601886</v>
      </c>
      <c r="DO10">
        <f t="shared" si="1"/>
        <v>0.77815125038364363</v>
      </c>
      <c r="DP10">
        <f t="shared" si="1"/>
        <v>0.69897000433601886</v>
      </c>
      <c r="DQ10">
        <f t="shared" si="1"/>
        <v>0.95424250943932487</v>
      </c>
      <c r="DR10" t="e">
        <f t="shared" si="1"/>
        <v>#NUM!</v>
      </c>
      <c r="DS10" t="e">
        <f t="shared" si="1"/>
        <v>#NUM!</v>
      </c>
      <c r="DT10">
        <f t="shared" si="1"/>
        <v>0.77815125038364363</v>
      </c>
      <c r="DU10">
        <f t="shared" si="1"/>
        <v>0.90308998699194354</v>
      </c>
      <c r="DV10">
        <f t="shared" si="1"/>
        <v>0</v>
      </c>
      <c r="DW10">
        <f t="shared" si="1"/>
        <v>0.3010299956639812</v>
      </c>
      <c r="DX10">
        <f t="shared" si="1"/>
        <v>1.5440680443502757</v>
      </c>
      <c r="DY10">
        <f t="shared" si="1"/>
        <v>1.568201724066995</v>
      </c>
      <c r="DZ10">
        <f t="shared" si="1"/>
        <v>0.6020599913279624</v>
      </c>
      <c r="EA10">
        <f t="shared" ref="EA10:GL10" si="2">LOG10(EA2)</f>
        <v>1.2304489213782739</v>
      </c>
      <c r="EB10">
        <f t="shared" si="2"/>
        <v>0.90308998699194354</v>
      </c>
      <c r="EC10">
        <f t="shared" si="2"/>
        <v>0.3010299956639812</v>
      </c>
      <c r="ED10">
        <f t="shared" si="2"/>
        <v>1.568201724066995</v>
      </c>
      <c r="EE10">
        <f t="shared" si="2"/>
        <v>0.69897000433601886</v>
      </c>
      <c r="EF10" t="e">
        <f t="shared" si="2"/>
        <v>#NUM!</v>
      </c>
      <c r="EG10">
        <f t="shared" si="2"/>
        <v>1.2787536009528289</v>
      </c>
      <c r="EH10" t="e">
        <f t="shared" si="2"/>
        <v>#NUM!</v>
      </c>
      <c r="EI10" t="e">
        <f t="shared" si="2"/>
        <v>#NUM!</v>
      </c>
      <c r="EJ10">
        <f t="shared" si="2"/>
        <v>0.47712125471966244</v>
      </c>
      <c r="EK10" t="e">
        <f t="shared" si="2"/>
        <v>#NUM!</v>
      </c>
      <c r="EL10">
        <f t="shared" si="2"/>
        <v>0</v>
      </c>
      <c r="EM10">
        <f t="shared" si="2"/>
        <v>2.3263358609287512</v>
      </c>
      <c r="EN10">
        <f t="shared" si="2"/>
        <v>0.3010299956639812</v>
      </c>
      <c r="EO10">
        <f t="shared" si="2"/>
        <v>1.5185139398778875</v>
      </c>
      <c r="EP10">
        <f t="shared" si="2"/>
        <v>1.2787536009528289</v>
      </c>
      <c r="EQ10">
        <f t="shared" si="2"/>
        <v>1</v>
      </c>
      <c r="ER10">
        <f t="shared" si="2"/>
        <v>1.505149978319906</v>
      </c>
      <c r="ES10">
        <f t="shared" si="2"/>
        <v>0.47712125471966244</v>
      </c>
      <c r="ET10">
        <f t="shared" si="2"/>
        <v>0.3010299956639812</v>
      </c>
      <c r="EU10" t="e">
        <f t="shared" si="2"/>
        <v>#NUM!</v>
      </c>
      <c r="EV10">
        <f t="shared" si="2"/>
        <v>1</v>
      </c>
      <c r="EW10">
        <f t="shared" si="2"/>
        <v>0.47712125471966244</v>
      </c>
      <c r="EX10" t="e">
        <f t="shared" si="2"/>
        <v>#NUM!</v>
      </c>
      <c r="EY10">
        <f t="shared" si="2"/>
        <v>0.3010299956639812</v>
      </c>
      <c r="EZ10">
        <f t="shared" si="2"/>
        <v>0.95424250943932487</v>
      </c>
      <c r="FA10">
        <f t="shared" si="2"/>
        <v>0</v>
      </c>
      <c r="FB10" t="e">
        <f t="shared" si="2"/>
        <v>#NUM!</v>
      </c>
      <c r="FC10" t="e">
        <f t="shared" si="2"/>
        <v>#NUM!</v>
      </c>
      <c r="FD10">
        <f t="shared" si="2"/>
        <v>0</v>
      </c>
      <c r="FE10" t="e">
        <f t="shared" si="2"/>
        <v>#NUM!</v>
      </c>
      <c r="FF10" t="e">
        <f t="shared" si="2"/>
        <v>#NUM!</v>
      </c>
      <c r="FG10">
        <f t="shared" si="2"/>
        <v>0.3010299956639812</v>
      </c>
      <c r="FH10">
        <f t="shared" si="2"/>
        <v>0.3010299956639812</v>
      </c>
      <c r="FI10">
        <f t="shared" si="2"/>
        <v>1.6901960800285136</v>
      </c>
      <c r="FJ10" t="e">
        <f t="shared" si="2"/>
        <v>#NUM!</v>
      </c>
      <c r="FK10">
        <f t="shared" si="2"/>
        <v>0</v>
      </c>
      <c r="FL10">
        <f t="shared" si="2"/>
        <v>0.3010299956639812</v>
      </c>
      <c r="FM10" t="e">
        <f t="shared" si="2"/>
        <v>#NUM!</v>
      </c>
      <c r="FN10">
        <f t="shared" si="2"/>
        <v>0</v>
      </c>
      <c r="FO10">
        <f t="shared" si="2"/>
        <v>0.69897000433601886</v>
      </c>
      <c r="FP10">
        <f t="shared" si="2"/>
        <v>2.5774917998372255</v>
      </c>
      <c r="FQ10" t="e">
        <f t="shared" si="2"/>
        <v>#NUM!</v>
      </c>
      <c r="FR10" t="e">
        <f t="shared" si="2"/>
        <v>#NUM!</v>
      </c>
      <c r="FS10">
        <f t="shared" si="2"/>
        <v>0</v>
      </c>
      <c r="FT10" t="e">
        <f t="shared" si="2"/>
        <v>#NUM!</v>
      </c>
      <c r="FU10">
        <f t="shared" si="2"/>
        <v>0.47712125471966244</v>
      </c>
      <c r="FV10">
        <f t="shared" si="2"/>
        <v>1.255272505103306</v>
      </c>
      <c r="FW10">
        <f t="shared" si="2"/>
        <v>0.47712125471966244</v>
      </c>
      <c r="FX10">
        <f t="shared" si="2"/>
        <v>0.6020599913279624</v>
      </c>
      <c r="FY10">
        <f t="shared" si="2"/>
        <v>1.3424226808222062</v>
      </c>
      <c r="FZ10">
        <f t="shared" si="2"/>
        <v>1.6532125137753437</v>
      </c>
      <c r="GA10">
        <f t="shared" si="2"/>
        <v>0.3010299956639812</v>
      </c>
      <c r="GB10">
        <f t="shared" si="2"/>
        <v>0</v>
      </c>
      <c r="GC10" t="e">
        <f t="shared" si="2"/>
        <v>#NUM!</v>
      </c>
      <c r="GD10">
        <f t="shared" si="2"/>
        <v>1.9294189257142926</v>
      </c>
      <c r="GE10">
        <f t="shared" si="2"/>
        <v>0</v>
      </c>
      <c r="GF10" t="e">
        <f t="shared" si="2"/>
        <v>#NUM!</v>
      </c>
      <c r="GG10" t="e">
        <f t="shared" si="2"/>
        <v>#NUM!</v>
      </c>
      <c r="GH10" t="e">
        <f t="shared" si="2"/>
        <v>#NUM!</v>
      </c>
      <c r="GI10">
        <f t="shared" si="2"/>
        <v>0</v>
      </c>
      <c r="GJ10">
        <f t="shared" si="2"/>
        <v>0.3010299956639812</v>
      </c>
      <c r="GK10">
        <f t="shared" si="2"/>
        <v>0.3010299956639812</v>
      </c>
      <c r="GL10">
        <f t="shared" si="2"/>
        <v>0.47712125471966244</v>
      </c>
      <c r="GM10">
        <f t="shared" ref="GM10:HM10" si="3">LOG10(GM2)</f>
        <v>0.47712125471966244</v>
      </c>
      <c r="GN10">
        <f t="shared" si="3"/>
        <v>0.47712125471966244</v>
      </c>
      <c r="GO10">
        <f t="shared" si="3"/>
        <v>1.146128035678238</v>
      </c>
      <c r="GP10">
        <f t="shared" si="3"/>
        <v>0</v>
      </c>
      <c r="GQ10">
        <f t="shared" si="3"/>
        <v>1.0413926851582251</v>
      </c>
      <c r="GR10">
        <f t="shared" si="3"/>
        <v>0.6020599913279624</v>
      </c>
      <c r="GS10">
        <f t="shared" si="3"/>
        <v>0.95424250943932487</v>
      </c>
      <c r="GT10">
        <f t="shared" si="3"/>
        <v>0.69897000433601886</v>
      </c>
      <c r="GU10">
        <f t="shared" si="3"/>
        <v>0</v>
      </c>
      <c r="GV10">
        <f t="shared" si="3"/>
        <v>1</v>
      </c>
      <c r="GW10" t="e">
        <f t="shared" si="3"/>
        <v>#NUM!</v>
      </c>
      <c r="GX10">
        <f t="shared" si="3"/>
        <v>1.6720978579357175</v>
      </c>
      <c r="GY10">
        <f t="shared" si="3"/>
        <v>0.90308998699194354</v>
      </c>
      <c r="GZ10">
        <f t="shared" si="3"/>
        <v>1.255272505103306</v>
      </c>
      <c r="HA10">
        <f t="shared" si="3"/>
        <v>0.90308998699194354</v>
      </c>
      <c r="HB10">
        <f t="shared" si="3"/>
        <v>2.0453229787866576</v>
      </c>
      <c r="HC10">
        <f t="shared" si="3"/>
        <v>1.5314789170422551</v>
      </c>
      <c r="HD10">
        <f t="shared" si="3"/>
        <v>2.2528530309798933</v>
      </c>
      <c r="HE10">
        <f t="shared" si="3"/>
        <v>0</v>
      </c>
      <c r="HF10" t="e">
        <f t="shared" si="3"/>
        <v>#NUM!</v>
      </c>
      <c r="HG10">
        <f t="shared" si="3"/>
        <v>0</v>
      </c>
      <c r="HH10">
        <f t="shared" si="3"/>
        <v>0.77815125038364363</v>
      </c>
      <c r="HI10">
        <f t="shared" si="3"/>
        <v>2.8007170782823851</v>
      </c>
      <c r="HJ10">
        <f t="shared" si="3"/>
        <v>0.6020599913279624</v>
      </c>
      <c r="HK10" t="e">
        <f t="shared" si="3"/>
        <v>#NUM!</v>
      </c>
      <c r="HL10">
        <f t="shared" si="3"/>
        <v>0.90308998699194354</v>
      </c>
      <c r="HM10">
        <f t="shared" si="3"/>
        <v>1.7923916894982539</v>
      </c>
    </row>
    <row r="11" spans="1:221" x14ac:dyDescent="0.2">
      <c r="A11" t="s">
        <v>710</v>
      </c>
      <c r="B11">
        <f t="shared" ref="B11:BM11" si="4">LOG10(B3)</f>
        <v>-0.36098963901600956</v>
      </c>
      <c r="C11">
        <f t="shared" si="4"/>
        <v>-0.29127963676907159</v>
      </c>
      <c r="D11">
        <f t="shared" si="4"/>
        <v>-1.6106384760168055</v>
      </c>
      <c r="E11">
        <f t="shared" si="4"/>
        <v>-3.2803832256866596</v>
      </c>
      <c r="F11">
        <f t="shared" si="4"/>
        <v>-0.36098963901600956</v>
      </c>
      <c r="G11">
        <f t="shared" si="4"/>
        <v>-2.067730660480668</v>
      </c>
      <c r="H11">
        <f t="shared" si="4"/>
        <v>-0.30068313238440164</v>
      </c>
      <c r="I11">
        <f t="shared" si="4"/>
        <v>-2.6203312873807518</v>
      </c>
      <c r="J11">
        <f t="shared" si="4"/>
        <v>-3.2803832256866596</v>
      </c>
      <c r="K11">
        <f t="shared" si="4"/>
        <v>-0.36098963901600956</v>
      </c>
      <c r="L11">
        <f t="shared" si="4"/>
        <v>-0.30068313238440164</v>
      </c>
      <c r="M11">
        <f t="shared" si="4"/>
        <v>-2.6203312873807518</v>
      </c>
      <c r="N11">
        <f t="shared" si="4"/>
        <v>-3.2803832256866596</v>
      </c>
      <c r="O11">
        <f t="shared" si="4"/>
        <v>-2.6203312873807518</v>
      </c>
      <c r="P11">
        <f t="shared" si="4"/>
        <v>-3.2803832256866596</v>
      </c>
      <c r="Q11">
        <f t="shared" si="4"/>
        <v>-4.779891911959945</v>
      </c>
      <c r="R11">
        <f t="shared" si="4"/>
        <v>-1.8064909410968806</v>
      </c>
      <c r="S11">
        <f t="shared" si="4"/>
        <v>-0.88947614210172121</v>
      </c>
      <c r="T11">
        <f t="shared" si="4"/>
        <v>-4.3018994543766098</v>
      </c>
      <c r="U11">
        <f t="shared" si="4"/>
        <v>-4.779891911959945</v>
      </c>
      <c r="V11">
        <f t="shared" si="4"/>
        <v>-1.9542425094393292</v>
      </c>
      <c r="W11">
        <f t="shared" si="4"/>
        <v>-3.2803832256866596</v>
      </c>
      <c r="X11">
        <f t="shared" si="4"/>
        <v>-2.6887886680365596</v>
      </c>
      <c r="Y11">
        <f t="shared" si="4"/>
        <v>-4.779891911959945</v>
      </c>
      <c r="Z11">
        <f t="shared" si="4"/>
        <v>-0.88947614210172121</v>
      </c>
      <c r="AA11">
        <f t="shared" si="4"/>
        <v>-4.3018994543766098</v>
      </c>
      <c r="AB11">
        <f t="shared" si="4"/>
        <v>-4.779891911959945</v>
      </c>
      <c r="AC11" t="e">
        <f t="shared" si="4"/>
        <v>#NUM!</v>
      </c>
      <c r="AD11" t="e">
        <f t="shared" si="4"/>
        <v>#NUM!</v>
      </c>
      <c r="AE11" t="e">
        <f t="shared" si="4"/>
        <v>#NUM!</v>
      </c>
      <c r="AF11" t="e">
        <f t="shared" si="4"/>
        <v>#NUM!</v>
      </c>
      <c r="AG11" t="e">
        <f t="shared" si="4"/>
        <v>#NUM!</v>
      </c>
      <c r="AH11" t="e">
        <f t="shared" si="4"/>
        <v>#NUM!</v>
      </c>
      <c r="AI11" t="e">
        <f t="shared" si="4"/>
        <v>#NUM!</v>
      </c>
      <c r="AJ11">
        <f t="shared" si="4"/>
        <v>0.77815125038364363</v>
      </c>
      <c r="AK11" t="e">
        <f t="shared" si="4"/>
        <v>#NUM!</v>
      </c>
      <c r="AL11" t="e">
        <f t="shared" si="4"/>
        <v>#NUM!</v>
      </c>
      <c r="AM11" t="e">
        <f t="shared" si="4"/>
        <v>#NUM!</v>
      </c>
      <c r="AN11" t="e">
        <f t="shared" si="4"/>
        <v>#NUM!</v>
      </c>
      <c r="AO11">
        <f t="shared" si="4"/>
        <v>0</v>
      </c>
      <c r="AP11">
        <f t="shared" si="4"/>
        <v>1.8512583487190752</v>
      </c>
      <c r="AQ11" t="e">
        <f t="shared" si="4"/>
        <v>#NUM!</v>
      </c>
      <c r="AR11" t="e">
        <f t="shared" si="4"/>
        <v>#NUM!</v>
      </c>
      <c r="AS11" t="e">
        <f t="shared" si="4"/>
        <v>#NUM!</v>
      </c>
      <c r="AT11" t="e">
        <f t="shared" si="4"/>
        <v>#NUM!</v>
      </c>
      <c r="AU11" t="e">
        <f t="shared" si="4"/>
        <v>#NUM!</v>
      </c>
      <c r="AV11" t="e">
        <f t="shared" si="4"/>
        <v>#NUM!</v>
      </c>
      <c r="AW11" t="e">
        <f t="shared" si="4"/>
        <v>#NUM!</v>
      </c>
      <c r="AX11" t="e">
        <f t="shared" si="4"/>
        <v>#NUM!</v>
      </c>
      <c r="AY11" t="e">
        <f t="shared" si="4"/>
        <v>#NUM!</v>
      </c>
      <c r="AZ11" t="e">
        <f t="shared" si="4"/>
        <v>#NUM!</v>
      </c>
      <c r="BA11" t="e">
        <f t="shared" si="4"/>
        <v>#NUM!</v>
      </c>
      <c r="BB11" t="e">
        <f t="shared" si="4"/>
        <v>#NUM!</v>
      </c>
      <c r="BC11">
        <f t="shared" si="4"/>
        <v>1.6901960800285136</v>
      </c>
      <c r="BD11" t="e">
        <f t="shared" si="4"/>
        <v>#NUM!</v>
      </c>
      <c r="BE11" t="e">
        <f t="shared" si="4"/>
        <v>#NUM!</v>
      </c>
      <c r="BF11" t="e">
        <f t="shared" si="4"/>
        <v>#NUM!</v>
      </c>
      <c r="BG11">
        <f t="shared" si="4"/>
        <v>1.7075701760979363</v>
      </c>
      <c r="BH11" t="e">
        <f t="shared" si="4"/>
        <v>#NUM!</v>
      </c>
      <c r="BI11" t="e">
        <f t="shared" si="4"/>
        <v>#NUM!</v>
      </c>
      <c r="BJ11">
        <f t="shared" si="4"/>
        <v>0.3010299956639812</v>
      </c>
      <c r="BK11" t="e">
        <f t="shared" si="4"/>
        <v>#NUM!</v>
      </c>
      <c r="BL11" t="e">
        <f t="shared" si="4"/>
        <v>#NUM!</v>
      </c>
      <c r="BM11" t="e">
        <f t="shared" si="4"/>
        <v>#NUM!</v>
      </c>
      <c r="BN11" t="e">
        <f t="shared" ref="BN11:DY11" si="5">LOG10(BN3)</f>
        <v>#NUM!</v>
      </c>
      <c r="BO11" t="e">
        <f t="shared" si="5"/>
        <v>#NUM!</v>
      </c>
      <c r="BP11" t="e">
        <f t="shared" si="5"/>
        <v>#NUM!</v>
      </c>
      <c r="BQ11">
        <f t="shared" si="5"/>
        <v>0.47712125471966244</v>
      </c>
      <c r="BR11" t="e">
        <f t="shared" si="5"/>
        <v>#NUM!</v>
      </c>
      <c r="BS11" t="e">
        <f t="shared" si="5"/>
        <v>#NUM!</v>
      </c>
      <c r="BT11" t="e">
        <f t="shared" si="5"/>
        <v>#NUM!</v>
      </c>
      <c r="BU11">
        <f t="shared" si="5"/>
        <v>0</v>
      </c>
      <c r="BV11">
        <f t="shared" si="5"/>
        <v>1.4471580313422192</v>
      </c>
      <c r="BW11" t="e">
        <f t="shared" si="5"/>
        <v>#NUM!</v>
      </c>
      <c r="BX11" t="e">
        <f t="shared" si="5"/>
        <v>#NUM!</v>
      </c>
      <c r="BY11" t="e">
        <f t="shared" si="5"/>
        <v>#NUM!</v>
      </c>
      <c r="BZ11" t="e">
        <f t="shared" si="5"/>
        <v>#NUM!</v>
      </c>
      <c r="CA11">
        <f t="shared" si="5"/>
        <v>0</v>
      </c>
      <c r="CB11" t="e">
        <f t="shared" si="5"/>
        <v>#NUM!</v>
      </c>
      <c r="CC11" t="e">
        <f t="shared" si="5"/>
        <v>#NUM!</v>
      </c>
      <c r="CD11" t="e">
        <f t="shared" si="5"/>
        <v>#NUM!</v>
      </c>
      <c r="CE11">
        <f t="shared" si="5"/>
        <v>0.77815125038364363</v>
      </c>
      <c r="CF11" t="e">
        <f t="shared" si="5"/>
        <v>#NUM!</v>
      </c>
      <c r="CG11" t="e">
        <f t="shared" si="5"/>
        <v>#NUM!</v>
      </c>
      <c r="CH11" t="e">
        <f t="shared" si="5"/>
        <v>#NUM!</v>
      </c>
      <c r="CI11" t="e">
        <f t="shared" si="5"/>
        <v>#NUM!</v>
      </c>
      <c r="CJ11" t="e">
        <f t="shared" si="5"/>
        <v>#NUM!</v>
      </c>
      <c r="CK11" t="e">
        <f t="shared" si="5"/>
        <v>#NUM!</v>
      </c>
      <c r="CL11" t="e">
        <f t="shared" si="5"/>
        <v>#NUM!</v>
      </c>
      <c r="CM11" t="e">
        <f t="shared" si="5"/>
        <v>#NUM!</v>
      </c>
      <c r="CN11" t="e">
        <f t="shared" si="5"/>
        <v>#NUM!</v>
      </c>
      <c r="CO11">
        <f t="shared" si="5"/>
        <v>1.7403626894942439</v>
      </c>
      <c r="CP11" t="e">
        <f t="shared" si="5"/>
        <v>#NUM!</v>
      </c>
      <c r="CQ11" t="e">
        <f t="shared" si="5"/>
        <v>#NUM!</v>
      </c>
      <c r="CR11" t="e">
        <f t="shared" si="5"/>
        <v>#NUM!</v>
      </c>
      <c r="CS11" t="e">
        <f t="shared" si="5"/>
        <v>#NUM!</v>
      </c>
      <c r="CT11">
        <f t="shared" si="5"/>
        <v>0.3010299956639812</v>
      </c>
      <c r="CU11" t="e">
        <f t="shared" si="5"/>
        <v>#NUM!</v>
      </c>
      <c r="CV11" t="e">
        <f t="shared" si="5"/>
        <v>#NUM!</v>
      </c>
      <c r="CW11" t="e">
        <f t="shared" si="5"/>
        <v>#NUM!</v>
      </c>
      <c r="CX11" t="e">
        <f t="shared" si="5"/>
        <v>#NUM!</v>
      </c>
      <c r="CY11" t="e">
        <f t="shared" si="5"/>
        <v>#NUM!</v>
      </c>
      <c r="CZ11" t="e">
        <f t="shared" si="5"/>
        <v>#NUM!</v>
      </c>
      <c r="DA11" t="e">
        <f t="shared" si="5"/>
        <v>#NUM!</v>
      </c>
      <c r="DB11" t="e">
        <f t="shared" si="5"/>
        <v>#NUM!</v>
      </c>
      <c r="DC11" t="e">
        <f t="shared" si="5"/>
        <v>#NUM!</v>
      </c>
      <c r="DD11" t="e">
        <f t="shared" si="5"/>
        <v>#NUM!</v>
      </c>
      <c r="DE11" t="e">
        <f t="shared" si="5"/>
        <v>#NUM!</v>
      </c>
      <c r="DF11">
        <f t="shared" si="5"/>
        <v>0</v>
      </c>
      <c r="DG11" t="e">
        <f t="shared" si="5"/>
        <v>#NUM!</v>
      </c>
      <c r="DH11" t="e">
        <f t="shared" si="5"/>
        <v>#NUM!</v>
      </c>
      <c r="DI11" t="e">
        <f t="shared" si="5"/>
        <v>#NUM!</v>
      </c>
      <c r="DJ11" t="e">
        <f t="shared" si="5"/>
        <v>#NUM!</v>
      </c>
      <c r="DK11" t="e">
        <f t="shared" si="5"/>
        <v>#NUM!</v>
      </c>
      <c r="DL11" t="e">
        <f t="shared" si="5"/>
        <v>#NUM!</v>
      </c>
      <c r="DM11" t="e">
        <f t="shared" si="5"/>
        <v>#NUM!</v>
      </c>
      <c r="DN11" t="e">
        <f t="shared" si="5"/>
        <v>#NUM!</v>
      </c>
      <c r="DO11">
        <f t="shared" si="5"/>
        <v>1.4913616938342726</v>
      </c>
      <c r="DP11" t="e">
        <f t="shared" si="5"/>
        <v>#NUM!</v>
      </c>
      <c r="DQ11" t="e">
        <f t="shared" si="5"/>
        <v>#NUM!</v>
      </c>
      <c r="DR11" t="e">
        <f t="shared" si="5"/>
        <v>#NUM!</v>
      </c>
      <c r="DS11" t="e">
        <f t="shared" si="5"/>
        <v>#NUM!</v>
      </c>
      <c r="DT11">
        <f t="shared" si="5"/>
        <v>0.6020599913279624</v>
      </c>
      <c r="DU11" t="e">
        <f t="shared" si="5"/>
        <v>#NUM!</v>
      </c>
      <c r="DV11" t="e">
        <f t="shared" si="5"/>
        <v>#NUM!</v>
      </c>
      <c r="DW11" t="e">
        <f t="shared" si="5"/>
        <v>#NUM!</v>
      </c>
      <c r="DX11" t="e">
        <f t="shared" si="5"/>
        <v>#NUM!</v>
      </c>
      <c r="DY11" t="e">
        <f t="shared" si="5"/>
        <v>#NUM!</v>
      </c>
      <c r="DZ11" t="e">
        <f t="shared" ref="DZ11:GK11" si="6">LOG10(DZ3)</f>
        <v>#NUM!</v>
      </c>
      <c r="EA11">
        <f t="shared" si="6"/>
        <v>1.3979400086720377</v>
      </c>
      <c r="EB11">
        <f t="shared" si="6"/>
        <v>0.3010299956639812</v>
      </c>
      <c r="EC11" t="e">
        <f t="shared" si="6"/>
        <v>#NUM!</v>
      </c>
      <c r="ED11" t="e">
        <f t="shared" si="6"/>
        <v>#NUM!</v>
      </c>
      <c r="EE11" t="e">
        <f t="shared" si="6"/>
        <v>#NUM!</v>
      </c>
      <c r="EF11" t="e">
        <f t="shared" si="6"/>
        <v>#NUM!</v>
      </c>
      <c r="EG11" t="e">
        <f t="shared" si="6"/>
        <v>#NUM!</v>
      </c>
      <c r="EH11" t="e">
        <f t="shared" si="6"/>
        <v>#NUM!</v>
      </c>
      <c r="EI11">
        <f t="shared" si="6"/>
        <v>0.90308998699194354</v>
      </c>
      <c r="EJ11" t="e">
        <f t="shared" si="6"/>
        <v>#NUM!</v>
      </c>
      <c r="EK11" t="e">
        <f t="shared" si="6"/>
        <v>#NUM!</v>
      </c>
      <c r="EL11" t="e">
        <f t="shared" si="6"/>
        <v>#NUM!</v>
      </c>
      <c r="EM11">
        <f t="shared" si="6"/>
        <v>1.7323937598229686</v>
      </c>
      <c r="EN11" t="e">
        <f t="shared" si="6"/>
        <v>#NUM!</v>
      </c>
      <c r="EO11" t="e">
        <f t="shared" si="6"/>
        <v>#NUM!</v>
      </c>
      <c r="EP11" t="e">
        <f t="shared" si="6"/>
        <v>#NUM!</v>
      </c>
      <c r="EQ11" t="e">
        <f t="shared" si="6"/>
        <v>#NUM!</v>
      </c>
      <c r="ER11" t="e">
        <f t="shared" si="6"/>
        <v>#NUM!</v>
      </c>
      <c r="ES11" t="e">
        <f t="shared" si="6"/>
        <v>#NUM!</v>
      </c>
      <c r="ET11" t="e">
        <f t="shared" si="6"/>
        <v>#NUM!</v>
      </c>
      <c r="EU11" t="e">
        <f t="shared" si="6"/>
        <v>#NUM!</v>
      </c>
      <c r="EV11" t="e">
        <f t="shared" si="6"/>
        <v>#NUM!</v>
      </c>
      <c r="EW11">
        <f t="shared" si="6"/>
        <v>0.3010299956639812</v>
      </c>
      <c r="EX11">
        <f t="shared" si="6"/>
        <v>0.69897000433601886</v>
      </c>
      <c r="EY11" t="e">
        <f t="shared" si="6"/>
        <v>#NUM!</v>
      </c>
      <c r="EZ11">
        <f t="shared" si="6"/>
        <v>1.3222192947339193</v>
      </c>
      <c r="FA11" t="e">
        <f t="shared" si="6"/>
        <v>#NUM!</v>
      </c>
      <c r="FB11" t="e">
        <f t="shared" si="6"/>
        <v>#NUM!</v>
      </c>
      <c r="FC11" t="e">
        <f t="shared" si="6"/>
        <v>#NUM!</v>
      </c>
      <c r="FD11" t="e">
        <f t="shared" si="6"/>
        <v>#NUM!</v>
      </c>
      <c r="FE11" t="e">
        <f t="shared" si="6"/>
        <v>#NUM!</v>
      </c>
      <c r="FF11" t="e">
        <f t="shared" si="6"/>
        <v>#NUM!</v>
      </c>
      <c r="FG11" t="e">
        <f t="shared" si="6"/>
        <v>#NUM!</v>
      </c>
      <c r="FH11" t="e">
        <f t="shared" si="6"/>
        <v>#NUM!</v>
      </c>
      <c r="FI11" t="e">
        <f t="shared" si="6"/>
        <v>#NUM!</v>
      </c>
      <c r="FJ11" t="e">
        <f t="shared" si="6"/>
        <v>#NUM!</v>
      </c>
      <c r="FK11" t="e">
        <f t="shared" si="6"/>
        <v>#NUM!</v>
      </c>
      <c r="FL11" t="e">
        <f t="shared" si="6"/>
        <v>#NUM!</v>
      </c>
      <c r="FM11">
        <f t="shared" si="6"/>
        <v>1.9956351945975499</v>
      </c>
      <c r="FN11" t="e">
        <f t="shared" si="6"/>
        <v>#NUM!</v>
      </c>
      <c r="FO11">
        <f t="shared" si="6"/>
        <v>1.4471580313422192</v>
      </c>
      <c r="FP11" t="e">
        <f t="shared" si="6"/>
        <v>#NUM!</v>
      </c>
      <c r="FQ11">
        <f t="shared" si="6"/>
        <v>2.8331471119127851</v>
      </c>
      <c r="FR11" t="e">
        <f t="shared" si="6"/>
        <v>#NUM!</v>
      </c>
      <c r="FS11" t="e">
        <f t="shared" si="6"/>
        <v>#NUM!</v>
      </c>
      <c r="FT11" t="e">
        <f t="shared" si="6"/>
        <v>#NUM!</v>
      </c>
      <c r="FU11" t="e">
        <f t="shared" si="6"/>
        <v>#NUM!</v>
      </c>
      <c r="FV11" t="e">
        <f t="shared" si="6"/>
        <v>#NUM!</v>
      </c>
      <c r="FW11" t="e">
        <f t="shared" si="6"/>
        <v>#NUM!</v>
      </c>
      <c r="FX11" t="e">
        <f t="shared" si="6"/>
        <v>#NUM!</v>
      </c>
      <c r="FY11" t="e">
        <f t="shared" si="6"/>
        <v>#NUM!</v>
      </c>
      <c r="FZ11">
        <f t="shared" si="6"/>
        <v>0.69897000433601886</v>
      </c>
      <c r="GA11" t="e">
        <f t="shared" si="6"/>
        <v>#NUM!</v>
      </c>
      <c r="GB11" t="e">
        <f t="shared" si="6"/>
        <v>#NUM!</v>
      </c>
      <c r="GC11">
        <f t="shared" si="6"/>
        <v>1.4913616938342726</v>
      </c>
      <c r="GD11" t="e">
        <f t="shared" si="6"/>
        <v>#NUM!</v>
      </c>
      <c r="GE11">
        <f t="shared" si="6"/>
        <v>0.84509804001425681</v>
      </c>
      <c r="GF11">
        <f t="shared" si="6"/>
        <v>0.84509804001425681</v>
      </c>
      <c r="GG11" t="e">
        <f t="shared" si="6"/>
        <v>#NUM!</v>
      </c>
      <c r="GH11" t="e">
        <f t="shared" si="6"/>
        <v>#NUM!</v>
      </c>
      <c r="GI11" t="e">
        <f t="shared" si="6"/>
        <v>#NUM!</v>
      </c>
      <c r="GJ11">
        <f t="shared" si="6"/>
        <v>1.9493900066449128</v>
      </c>
      <c r="GK11" t="e">
        <f t="shared" si="6"/>
        <v>#NUM!</v>
      </c>
      <c r="GL11" t="e">
        <f t="shared" ref="GL11:HM11" si="7">LOG10(GL3)</f>
        <v>#NUM!</v>
      </c>
      <c r="GM11" t="e">
        <f t="shared" si="7"/>
        <v>#NUM!</v>
      </c>
      <c r="GN11" t="e">
        <f t="shared" si="7"/>
        <v>#NUM!</v>
      </c>
      <c r="GO11" t="e">
        <f t="shared" si="7"/>
        <v>#NUM!</v>
      </c>
      <c r="GP11" t="e">
        <f t="shared" si="7"/>
        <v>#NUM!</v>
      </c>
      <c r="GQ11" t="e">
        <f t="shared" si="7"/>
        <v>#NUM!</v>
      </c>
      <c r="GR11" t="e">
        <f t="shared" si="7"/>
        <v>#NUM!</v>
      </c>
      <c r="GS11" t="e">
        <f t="shared" si="7"/>
        <v>#NUM!</v>
      </c>
      <c r="GT11" t="e">
        <f t="shared" si="7"/>
        <v>#NUM!</v>
      </c>
      <c r="GU11" t="e">
        <f t="shared" si="7"/>
        <v>#NUM!</v>
      </c>
      <c r="GV11" t="e">
        <f t="shared" si="7"/>
        <v>#NUM!</v>
      </c>
      <c r="GW11">
        <f t="shared" si="7"/>
        <v>0.3010299956639812</v>
      </c>
      <c r="GX11" t="e">
        <f t="shared" si="7"/>
        <v>#NUM!</v>
      </c>
      <c r="GY11" t="e">
        <f t="shared" si="7"/>
        <v>#NUM!</v>
      </c>
      <c r="GZ11" t="e">
        <f t="shared" si="7"/>
        <v>#NUM!</v>
      </c>
      <c r="HA11" t="e">
        <f t="shared" si="7"/>
        <v>#NUM!</v>
      </c>
      <c r="HB11" t="e">
        <f t="shared" si="7"/>
        <v>#NUM!</v>
      </c>
      <c r="HC11" t="e">
        <f t="shared" si="7"/>
        <v>#NUM!</v>
      </c>
      <c r="HD11" t="e">
        <f t="shared" si="7"/>
        <v>#NUM!</v>
      </c>
      <c r="HE11" t="e">
        <f t="shared" si="7"/>
        <v>#NUM!</v>
      </c>
      <c r="HF11" t="e">
        <f t="shared" si="7"/>
        <v>#NUM!</v>
      </c>
      <c r="HG11" t="e">
        <f t="shared" si="7"/>
        <v>#NUM!</v>
      </c>
      <c r="HH11" t="e">
        <f t="shared" si="7"/>
        <v>#NUM!</v>
      </c>
      <c r="HI11" t="e">
        <f t="shared" si="7"/>
        <v>#NUM!</v>
      </c>
      <c r="HJ11" t="e">
        <f t="shared" si="7"/>
        <v>#NUM!</v>
      </c>
      <c r="HK11" t="e">
        <f t="shared" si="7"/>
        <v>#NUM!</v>
      </c>
      <c r="HL11" t="e">
        <f t="shared" si="7"/>
        <v>#NUM!</v>
      </c>
      <c r="HM11" t="e">
        <f t="shared" si="7"/>
        <v>#NUM!</v>
      </c>
    </row>
    <row r="12" spans="1:221" x14ac:dyDescent="0.2">
      <c r="A12" t="s">
        <v>709</v>
      </c>
      <c r="B12">
        <f t="shared" ref="B12:BM12" si="8">LOG10(B4)</f>
        <v>-0.20294125918953199</v>
      </c>
      <c r="C12">
        <f t="shared" si="8"/>
        <v>-0.44126599991522464</v>
      </c>
      <c r="D12">
        <f t="shared" si="8"/>
        <v>-2.1212429147620622</v>
      </c>
      <c r="E12">
        <f t="shared" si="8"/>
        <v>-4.356547323513813</v>
      </c>
      <c r="F12">
        <f t="shared" si="8"/>
        <v>-0.20294125918953199</v>
      </c>
      <c r="G12">
        <f t="shared" si="8"/>
        <v>-2.4591442703791015</v>
      </c>
      <c r="H12">
        <f t="shared" si="8"/>
        <v>-0.4464138043967229</v>
      </c>
      <c r="I12">
        <f t="shared" si="8"/>
        <v>-3.1014988565662924</v>
      </c>
      <c r="J12">
        <f t="shared" si="8"/>
        <v>-4.356547323513813</v>
      </c>
      <c r="K12">
        <f t="shared" si="8"/>
        <v>-0.20294125918953199</v>
      </c>
      <c r="L12">
        <f t="shared" si="8"/>
        <v>-0.4464138043967229</v>
      </c>
      <c r="M12">
        <f t="shared" si="8"/>
        <v>-3.1014988565662924</v>
      </c>
      <c r="N12">
        <f t="shared" si="8"/>
        <v>-4.356547323513813</v>
      </c>
      <c r="O12">
        <f t="shared" si="8"/>
        <v>-3.1014988565662924</v>
      </c>
      <c r="P12">
        <f t="shared" si="8"/>
        <v>-4.356547323513813</v>
      </c>
      <c r="Q12" t="e">
        <f t="shared" si="8"/>
        <v>#NUM!</v>
      </c>
      <c r="R12">
        <f t="shared" si="8"/>
        <v>-2.1459179963546817</v>
      </c>
      <c r="S12">
        <f t="shared" si="8"/>
        <v>-1.2278876595698287</v>
      </c>
      <c r="T12">
        <f t="shared" si="8"/>
        <v>-4.6575773191777934</v>
      </c>
      <c r="U12" t="e">
        <f t="shared" si="8"/>
        <v>#NUM!</v>
      </c>
      <c r="V12">
        <f t="shared" si="8"/>
        <v>-2.8516213833497268</v>
      </c>
      <c r="W12">
        <f t="shared" si="8"/>
        <v>-4.356547323513813</v>
      </c>
      <c r="X12" t="e">
        <f t="shared" si="8"/>
        <v>#NUM!</v>
      </c>
      <c r="Y12" t="e">
        <f t="shared" si="8"/>
        <v>#NUM!</v>
      </c>
      <c r="Z12">
        <f t="shared" si="8"/>
        <v>-1.2278876595698287</v>
      </c>
      <c r="AA12">
        <f t="shared" si="8"/>
        <v>-4.6575773191777934</v>
      </c>
      <c r="AB12" t="e">
        <f t="shared" si="8"/>
        <v>#NUM!</v>
      </c>
      <c r="AC12">
        <f t="shared" si="8"/>
        <v>0.6020599913279624</v>
      </c>
      <c r="AD12" t="e">
        <f t="shared" si="8"/>
        <v>#NUM!</v>
      </c>
      <c r="AE12" t="e">
        <f t="shared" si="8"/>
        <v>#NUM!</v>
      </c>
      <c r="AF12">
        <f t="shared" si="8"/>
        <v>0</v>
      </c>
      <c r="AG12" t="e">
        <f t="shared" si="8"/>
        <v>#NUM!</v>
      </c>
      <c r="AH12">
        <f t="shared" si="8"/>
        <v>0.3010299956639812</v>
      </c>
      <c r="AI12">
        <f t="shared" si="8"/>
        <v>0</v>
      </c>
      <c r="AJ12">
        <f t="shared" si="8"/>
        <v>0.90308998699194354</v>
      </c>
      <c r="AK12">
        <f t="shared" si="8"/>
        <v>0</v>
      </c>
      <c r="AL12">
        <f t="shared" si="8"/>
        <v>0.84509804001425681</v>
      </c>
      <c r="AM12">
        <f t="shared" si="8"/>
        <v>0.3010299956639812</v>
      </c>
      <c r="AN12">
        <f t="shared" si="8"/>
        <v>0.3010299956639812</v>
      </c>
      <c r="AO12">
        <f t="shared" si="8"/>
        <v>1.3979400086720377</v>
      </c>
      <c r="AP12">
        <f t="shared" si="8"/>
        <v>1.1760912590556813</v>
      </c>
      <c r="AQ12">
        <f t="shared" si="8"/>
        <v>0.77815125038364363</v>
      </c>
      <c r="AR12">
        <f t="shared" si="8"/>
        <v>0.47712125471966244</v>
      </c>
      <c r="AS12">
        <f t="shared" si="8"/>
        <v>0</v>
      </c>
      <c r="AT12" t="e">
        <f t="shared" si="8"/>
        <v>#NUM!</v>
      </c>
      <c r="AU12">
        <f t="shared" si="8"/>
        <v>2.1038037209559568</v>
      </c>
      <c r="AV12" t="e">
        <f t="shared" si="8"/>
        <v>#NUM!</v>
      </c>
      <c r="AW12" t="e">
        <f t="shared" si="8"/>
        <v>#NUM!</v>
      </c>
      <c r="AX12" t="e">
        <f t="shared" si="8"/>
        <v>#NUM!</v>
      </c>
      <c r="AY12" t="e">
        <f t="shared" si="8"/>
        <v>#NUM!</v>
      </c>
      <c r="AZ12">
        <f t="shared" si="8"/>
        <v>0</v>
      </c>
      <c r="BA12" t="e">
        <f t="shared" si="8"/>
        <v>#NUM!</v>
      </c>
      <c r="BB12" t="e">
        <f t="shared" si="8"/>
        <v>#NUM!</v>
      </c>
      <c r="BC12">
        <f t="shared" si="8"/>
        <v>0</v>
      </c>
      <c r="BD12" t="e">
        <f t="shared" si="8"/>
        <v>#NUM!</v>
      </c>
      <c r="BE12" t="e">
        <f t="shared" si="8"/>
        <v>#NUM!</v>
      </c>
      <c r="BF12">
        <f t="shared" si="8"/>
        <v>0</v>
      </c>
      <c r="BG12">
        <f t="shared" si="8"/>
        <v>0</v>
      </c>
      <c r="BH12" t="e">
        <f t="shared" si="8"/>
        <v>#NUM!</v>
      </c>
      <c r="BI12" t="e">
        <f t="shared" si="8"/>
        <v>#NUM!</v>
      </c>
      <c r="BJ12" t="e">
        <f t="shared" si="8"/>
        <v>#NUM!</v>
      </c>
      <c r="BK12">
        <f t="shared" si="8"/>
        <v>0</v>
      </c>
      <c r="BL12">
        <f t="shared" si="8"/>
        <v>1.568201724066995</v>
      </c>
      <c r="BM12" t="e">
        <f t="shared" si="8"/>
        <v>#NUM!</v>
      </c>
      <c r="BN12">
        <f t="shared" ref="BN12:DY12" si="9">LOG10(BN4)</f>
        <v>0.69897000433601886</v>
      </c>
      <c r="BO12">
        <f t="shared" si="9"/>
        <v>0</v>
      </c>
      <c r="BP12">
        <f t="shared" si="9"/>
        <v>0</v>
      </c>
      <c r="BQ12">
        <f t="shared" si="9"/>
        <v>0.47712125471966244</v>
      </c>
      <c r="BR12" t="e">
        <f t="shared" si="9"/>
        <v>#NUM!</v>
      </c>
      <c r="BS12" t="e">
        <f t="shared" si="9"/>
        <v>#NUM!</v>
      </c>
      <c r="BT12">
        <f t="shared" si="9"/>
        <v>0</v>
      </c>
      <c r="BU12">
        <f t="shared" si="9"/>
        <v>0.47712125471966244</v>
      </c>
      <c r="BV12">
        <f t="shared" si="9"/>
        <v>0.3010299956639812</v>
      </c>
      <c r="BW12">
        <f t="shared" si="9"/>
        <v>0</v>
      </c>
      <c r="BX12" t="e">
        <f t="shared" si="9"/>
        <v>#NUM!</v>
      </c>
      <c r="BY12">
        <f t="shared" si="9"/>
        <v>1.9731278535996986</v>
      </c>
      <c r="BZ12">
        <f t="shared" si="9"/>
        <v>0.47712125471966244</v>
      </c>
      <c r="CA12" t="e">
        <f t="shared" si="9"/>
        <v>#NUM!</v>
      </c>
      <c r="CB12" t="e">
        <f t="shared" si="9"/>
        <v>#NUM!</v>
      </c>
      <c r="CC12" t="e">
        <f t="shared" si="9"/>
        <v>#NUM!</v>
      </c>
      <c r="CD12">
        <f t="shared" si="9"/>
        <v>0</v>
      </c>
      <c r="CE12">
        <f t="shared" si="9"/>
        <v>1</v>
      </c>
      <c r="CF12" t="e">
        <f t="shared" si="9"/>
        <v>#NUM!</v>
      </c>
      <c r="CG12" t="e">
        <f t="shared" si="9"/>
        <v>#NUM!</v>
      </c>
      <c r="CH12" t="e">
        <f t="shared" si="9"/>
        <v>#NUM!</v>
      </c>
      <c r="CI12" t="e">
        <f t="shared" si="9"/>
        <v>#NUM!</v>
      </c>
      <c r="CJ12">
        <f t="shared" si="9"/>
        <v>0.6020599913279624</v>
      </c>
      <c r="CK12" t="e">
        <f t="shared" si="9"/>
        <v>#NUM!</v>
      </c>
      <c r="CL12">
        <f t="shared" si="9"/>
        <v>0</v>
      </c>
      <c r="CM12" t="e">
        <f t="shared" si="9"/>
        <v>#NUM!</v>
      </c>
      <c r="CN12">
        <f t="shared" si="9"/>
        <v>1.2787536009528289</v>
      </c>
      <c r="CO12">
        <f t="shared" si="9"/>
        <v>0.77815125038364363</v>
      </c>
      <c r="CP12">
        <f t="shared" si="9"/>
        <v>0</v>
      </c>
      <c r="CQ12" t="e">
        <f t="shared" si="9"/>
        <v>#NUM!</v>
      </c>
      <c r="CR12">
        <f t="shared" si="9"/>
        <v>0</v>
      </c>
      <c r="CS12">
        <f t="shared" si="9"/>
        <v>0.3010299956639812</v>
      </c>
      <c r="CT12">
        <f t="shared" si="9"/>
        <v>0</v>
      </c>
      <c r="CU12" t="e">
        <f t="shared" si="9"/>
        <v>#NUM!</v>
      </c>
      <c r="CV12">
        <f t="shared" si="9"/>
        <v>0</v>
      </c>
      <c r="CW12">
        <f t="shared" si="9"/>
        <v>0.47712125471966244</v>
      </c>
      <c r="CX12" t="e">
        <f t="shared" si="9"/>
        <v>#NUM!</v>
      </c>
      <c r="CY12" t="e">
        <f t="shared" si="9"/>
        <v>#NUM!</v>
      </c>
      <c r="CZ12">
        <f t="shared" si="9"/>
        <v>0</v>
      </c>
      <c r="DA12" t="e">
        <f t="shared" si="9"/>
        <v>#NUM!</v>
      </c>
      <c r="DB12">
        <f t="shared" si="9"/>
        <v>0</v>
      </c>
      <c r="DC12">
        <f t="shared" si="9"/>
        <v>0.6020599913279624</v>
      </c>
      <c r="DD12" t="e">
        <f t="shared" si="9"/>
        <v>#NUM!</v>
      </c>
      <c r="DE12">
        <f t="shared" si="9"/>
        <v>0.3010299956639812</v>
      </c>
      <c r="DF12">
        <f t="shared" si="9"/>
        <v>0</v>
      </c>
      <c r="DG12">
        <f t="shared" si="9"/>
        <v>0.3010299956639812</v>
      </c>
      <c r="DH12">
        <f t="shared" si="9"/>
        <v>0.69897000433601886</v>
      </c>
      <c r="DI12" t="e">
        <f t="shared" si="9"/>
        <v>#NUM!</v>
      </c>
      <c r="DJ12">
        <f t="shared" si="9"/>
        <v>0.6020599913279624</v>
      </c>
      <c r="DK12">
        <f t="shared" si="9"/>
        <v>0</v>
      </c>
      <c r="DL12">
        <f t="shared" si="9"/>
        <v>0</v>
      </c>
      <c r="DM12">
        <f t="shared" si="9"/>
        <v>0</v>
      </c>
      <c r="DN12">
        <f t="shared" si="9"/>
        <v>0.3010299956639812</v>
      </c>
      <c r="DO12" t="e">
        <f t="shared" si="9"/>
        <v>#NUM!</v>
      </c>
      <c r="DP12" t="e">
        <f t="shared" si="9"/>
        <v>#NUM!</v>
      </c>
      <c r="DQ12" t="e">
        <f t="shared" si="9"/>
        <v>#NUM!</v>
      </c>
      <c r="DR12" t="e">
        <f t="shared" si="9"/>
        <v>#NUM!</v>
      </c>
      <c r="DS12">
        <f t="shared" si="9"/>
        <v>0.84509804001425681</v>
      </c>
      <c r="DT12" t="e">
        <f t="shared" si="9"/>
        <v>#NUM!</v>
      </c>
      <c r="DU12" t="e">
        <f t="shared" si="9"/>
        <v>#NUM!</v>
      </c>
      <c r="DV12">
        <f t="shared" si="9"/>
        <v>0.3010299956639812</v>
      </c>
      <c r="DW12">
        <f t="shared" si="9"/>
        <v>0.69897000433601886</v>
      </c>
      <c r="DX12">
        <f t="shared" si="9"/>
        <v>0.95424250943932487</v>
      </c>
      <c r="DY12">
        <f t="shared" si="9"/>
        <v>0</v>
      </c>
      <c r="DZ12" t="e">
        <f t="shared" ref="DZ12:GK12" si="10">LOG10(DZ4)</f>
        <v>#NUM!</v>
      </c>
      <c r="EA12" t="e">
        <f t="shared" si="10"/>
        <v>#NUM!</v>
      </c>
      <c r="EB12">
        <f t="shared" si="10"/>
        <v>0</v>
      </c>
      <c r="EC12">
        <f t="shared" si="10"/>
        <v>0.84509804001425681</v>
      </c>
      <c r="ED12">
        <f t="shared" si="10"/>
        <v>0</v>
      </c>
      <c r="EE12">
        <f t="shared" si="10"/>
        <v>0</v>
      </c>
      <c r="EF12" t="e">
        <f t="shared" si="10"/>
        <v>#NUM!</v>
      </c>
      <c r="EG12" t="e">
        <f t="shared" si="10"/>
        <v>#NUM!</v>
      </c>
      <c r="EH12" t="e">
        <f t="shared" si="10"/>
        <v>#NUM!</v>
      </c>
      <c r="EI12">
        <f t="shared" si="10"/>
        <v>0</v>
      </c>
      <c r="EJ12">
        <f t="shared" si="10"/>
        <v>0</v>
      </c>
      <c r="EK12" t="e">
        <f t="shared" si="10"/>
        <v>#NUM!</v>
      </c>
      <c r="EL12">
        <f t="shared" si="10"/>
        <v>0.3010299956639812</v>
      </c>
      <c r="EM12">
        <f t="shared" si="10"/>
        <v>2.143014800254095</v>
      </c>
      <c r="EN12">
        <f t="shared" si="10"/>
        <v>0.69897000433601886</v>
      </c>
      <c r="EO12">
        <f t="shared" si="10"/>
        <v>1.0413926851582251</v>
      </c>
      <c r="EP12" t="e">
        <f t="shared" si="10"/>
        <v>#NUM!</v>
      </c>
      <c r="EQ12">
        <f t="shared" si="10"/>
        <v>0.47712125471966244</v>
      </c>
      <c r="ER12">
        <f t="shared" si="10"/>
        <v>0.90308998699194354</v>
      </c>
      <c r="ES12">
        <f t="shared" si="10"/>
        <v>1.3979400086720377</v>
      </c>
      <c r="ET12" t="e">
        <f t="shared" si="10"/>
        <v>#NUM!</v>
      </c>
      <c r="EU12" t="e">
        <f t="shared" si="10"/>
        <v>#NUM!</v>
      </c>
      <c r="EV12" t="e">
        <f t="shared" si="10"/>
        <v>#NUM!</v>
      </c>
      <c r="EW12">
        <f t="shared" si="10"/>
        <v>0</v>
      </c>
      <c r="EX12">
        <f t="shared" si="10"/>
        <v>0</v>
      </c>
      <c r="EY12">
        <f t="shared" si="10"/>
        <v>0</v>
      </c>
      <c r="EZ12">
        <f t="shared" si="10"/>
        <v>0</v>
      </c>
      <c r="FA12">
        <f t="shared" si="10"/>
        <v>0</v>
      </c>
      <c r="FB12" t="e">
        <f t="shared" si="10"/>
        <v>#NUM!</v>
      </c>
      <c r="FC12" t="e">
        <f t="shared" si="10"/>
        <v>#NUM!</v>
      </c>
      <c r="FD12">
        <f t="shared" si="10"/>
        <v>0</v>
      </c>
      <c r="FE12" t="e">
        <f t="shared" si="10"/>
        <v>#NUM!</v>
      </c>
      <c r="FF12" t="e">
        <f t="shared" si="10"/>
        <v>#NUM!</v>
      </c>
      <c r="FG12">
        <f t="shared" si="10"/>
        <v>0</v>
      </c>
      <c r="FH12">
        <f t="shared" si="10"/>
        <v>0</v>
      </c>
      <c r="FI12">
        <f t="shared" si="10"/>
        <v>0</v>
      </c>
      <c r="FJ12" t="e">
        <f t="shared" si="10"/>
        <v>#NUM!</v>
      </c>
      <c r="FK12">
        <f t="shared" si="10"/>
        <v>0</v>
      </c>
      <c r="FL12">
        <f t="shared" si="10"/>
        <v>0</v>
      </c>
      <c r="FM12">
        <f t="shared" si="10"/>
        <v>0.84509804001425681</v>
      </c>
      <c r="FN12" t="e">
        <f t="shared" si="10"/>
        <v>#NUM!</v>
      </c>
      <c r="FO12" t="e">
        <f t="shared" si="10"/>
        <v>#NUM!</v>
      </c>
      <c r="FP12">
        <f t="shared" si="10"/>
        <v>1.505149978319906</v>
      </c>
      <c r="FQ12" t="e">
        <f t="shared" si="10"/>
        <v>#NUM!</v>
      </c>
      <c r="FR12" t="e">
        <f t="shared" si="10"/>
        <v>#NUM!</v>
      </c>
      <c r="FS12" t="e">
        <f t="shared" si="10"/>
        <v>#NUM!</v>
      </c>
      <c r="FT12" t="e">
        <f t="shared" si="10"/>
        <v>#NUM!</v>
      </c>
      <c r="FU12">
        <f t="shared" si="10"/>
        <v>0.95424250943932487</v>
      </c>
      <c r="FV12">
        <f t="shared" si="10"/>
        <v>1.3617278360175928</v>
      </c>
      <c r="FW12">
        <f t="shared" si="10"/>
        <v>0.6020599913279624</v>
      </c>
      <c r="FX12">
        <f t="shared" si="10"/>
        <v>0</v>
      </c>
      <c r="FY12" t="e">
        <f t="shared" si="10"/>
        <v>#NUM!</v>
      </c>
      <c r="FZ12" t="e">
        <f t="shared" si="10"/>
        <v>#NUM!</v>
      </c>
      <c r="GA12">
        <f t="shared" si="10"/>
        <v>0.3010299956639812</v>
      </c>
      <c r="GB12" t="e">
        <f t="shared" si="10"/>
        <v>#NUM!</v>
      </c>
      <c r="GC12">
        <f t="shared" si="10"/>
        <v>0.3010299956639812</v>
      </c>
      <c r="GD12">
        <f t="shared" si="10"/>
        <v>0.95424250943932487</v>
      </c>
      <c r="GE12" t="e">
        <f t="shared" si="10"/>
        <v>#NUM!</v>
      </c>
      <c r="GF12">
        <f t="shared" si="10"/>
        <v>0</v>
      </c>
      <c r="GG12">
        <f t="shared" si="10"/>
        <v>1.9777236052888478</v>
      </c>
      <c r="GH12">
        <f t="shared" si="10"/>
        <v>0</v>
      </c>
      <c r="GI12">
        <f t="shared" si="10"/>
        <v>0</v>
      </c>
      <c r="GJ12" t="e">
        <f t="shared" si="10"/>
        <v>#NUM!</v>
      </c>
      <c r="GK12">
        <f t="shared" si="10"/>
        <v>0.90308998699194354</v>
      </c>
      <c r="GL12">
        <f t="shared" ref="GL12:HM12" si="11">LOG10(GL4)</f>
        <v>0.69897000433601886</v>
      </c>
      <c r="GM12">
        <f t="shared" si="11"/>
        <v>1.3222192947339193</v>
      </c>
      <c r="GN12">
        <f t="shared" si="11"/>
        <v>0</v>
      </c>
      <c r="GO12">
        <f t="shared" si="11"/>
        <v>0</v>
      </c>
      <c r="GP12">
        <f t="shared" si="11"/>
        <v>0</v>
      </c>
      <c r="GQ12">
        <f t="shared" si="11"/>
        <v>0.6020599913279624</v>
      </c>
      <c r="GR12">
        <f t="shared" si="11"/>
        <v>0.47712125471966244</v>
      </c>
      <c r="GS12">
        <f t="shared" si="11"/>
        <v>0.6020599913279624</v>
      </c>
      <c r="GT12">
        <f t="shared" si="11"/>
        <v>1.7242758696007889</v>
      </c>
      <c r="GU12">
        <f t="shared" si="11"/>
        <v>0.47712125471966244</v>
      </c>
      <c r="GV12">
        <f t="shared" si="11"/>
        <v>1.5440680443502757</v>
      </c>
      <c r="GW12">
        <f t="shared" si="11"/>
        <v>1.146128035678238</v>
      </c>
      <c r="GX12" t="e">
        <f t="shared" si="11"/>
        <v>#NUM!</v>
      </c>
      <c r="GY12" t="e">
        <f t="shared" si="11"/>
        <v>#NUM!</v>
      </c>
      <c r="GZ12">
        <f t="shared" si="11"/>
        <v>1.3424226808222062</v>
      </c>
      <c r="HA12">
        <f t="shared" si="11"/>
        <v>0.3010299956639812</v>
      </c>
      <c r="HB12">
        <f t="shared" si="11"/>
        <v>1.6720978579357175</v>
      </c>
      <c r="HC12">
        <f t="shared" si="11"/>
        <v>0</v>
      </c>
      <c r="HD12">
        <f t="shared" si="11"/>
        <v>0</v>
      </c>
      <c r="HE12">
        <f t="shared" si="11"/>
        <v>0.77815125038364363</v>
      </c>
      <c r="HF12" t="e">
        <f t="shared" si="11"/>
        <v>#NUM!</v>
      </c>
      <c r="HG12">
        <f t="shared" si="11"/>
        <v>0</v>
      </c>
      <c r="HH12">
        <f t="shared" si="11"/>
        <v>1.7481880270062005</v>
      </c>
      <c r="HI12">
        <f t="shared" si="11"/>
        <v>0</v>
      </c>
      <c r="HJ12">
        <f t="shared" si="11"/>
        <v>0.3010299956639812</v>
      </c>
      <c r="HK12" t="e">
        <f t="shared" si="11"/>
        <v>#NUM!</v>
      </c>
      <c r="HL12">
        <f t="shared" si="11"/>
        <v>0</v>
      </c>
      <c r="HM12">
        <f t="shared" si="11"/>
        <v>0</v>
      </c>
    </row>
    <row r="13" spans="1:221" x14ac:dyDescent="0.2">
      <c r="A13" t="s">
        <v>711</v>
      </c>
      <c r="B13">
        <f t="shared" ref="B13:BM13" si="12">LOG10(B5)</f>
        <v>-0.14272982516385049</v>
      </c>
      <c r="C13">
        <f t="shared" si="12"/>
        <v>-0.68835432949525155</v>
      </c>
      <c r="D13">
        <f t="shared" si="12"/>
        <v>-1.2744493333341429</v>
      </c>
      <c r="E13">
        <f t="shared" si="12"/>
        <v>-2.5339874281845138</v>
      </c>
      <c r="F13">
        <f t="shared" si="12"/>
        <v>-0.14272982516385049</v>
      </c>
      <c r="G13">
        <f t="shared" si="12"/>
        <v>-3.7870609691883272</v>
      </c>
      <c r="H13">
        <f t="shared" si="12"/>
        <v>-0.73685703353598764</v>
      </c>
      <c r="I13">
        <f t="shared" si="12"/>
        <v>-1.6676850924849191</v>
      </c>
      <c r="J13">
        <f t="shared" si="12"/>
        <v>-2.5339874281845138</v>
      </c>
      <c r="K13">
        <f t="shared" si="12"/>
        <v>-0.14272982516385049</v>
      </c>
      <c r="L13">
        <f t="shared" si="12"/>
        <v>-0.73685703353598764</v>
      </c>
      <c r="M13">
        <f t="shared" si="12"/>
        <v>-1.6676850924849191</v>
      </c>
      <c r="N13">
        <f t="shared" si="12"/>
        <v>-2.5339874281845138</v>
      </c>
      <c r="O13">
        <f t="shared" si="12"/>
        <v>-1.6676850924849191</v>
      </c>
      <c r="P13">
        <f t="shared" si="12"/>
        <v>-2.5339874281845138</v>
      </c>
      <c r="Q13" t="e">
        <f t="shared" si="12"/>
        <v>#NUM!</v>
      </c>
      <c r="R13">
        <f t="shared" si="12"/>
        <v>-2.1970098853329021</v>
      </c>
      <c r="S13">
        <f t="shared" si="12"/>
        <v>-1.731543641337981</v>
      </c>
      <c r="T13">
        <f t="shared" si="12"/>
        <v>-2.0325736370019625</v>
      </c>
      <c r="U13" t="e">
        <f t="shared" si="12"/>
        <v>#NUM!</v>
      </c>
      <c r="V13">
        <f t="shared" si="12"/>
        <v>-4.8297382846050425</v>
      </c>
      <c r="W13" t="e">
        <f t="shared" si="12"/>
        <v>#NUM!</v>
      </c>
      <c r="X13">
        <f t="shared" si="12"/>
        <v>-4.8297382846050425</v>
      </c>
      <c r="Y13" t="e">
        <f t="shared" si="12"/>
        <v>#NUM!</v>
      </c>
      <c r="Z13">
        <f t="shared" si="12"/>
        <v>-1.731543641337981</v>
      </c>
      <c r="AA13">
        <f t="shared" si="12"/>
        <v>-2.0325736370019625</v>
      </c>
      <c r="AB13" t="e">
        <f t="shared" si="12"/>
        <v>#NUM!</v>
      </c>
      <c r="AC13">
        <f t="shared" si="12"/>
        <v>0</v>
      </c>
      <c r="AD13">
        <f t="shared" si="12"/>
        <v>2.7101173651118162</v>
      </c>
      <c r="AE13">
        <f t="shared" si="12"/>
        <v>2.287801729930226</v>
      </c>
      <c r="AF13">
        <f t="shared" si="12"/>
        <v>0.3010299956639812</v>
      </c>
      <c r="AG13">
        <f t="shared" si="12"/>
        <v>1.505149978319906</v>
      </c>
      <c r="AH13">
        <f t="shared" si="12"/>
        <v>0</v>
      </c>
      <c r="AI13">
        <f t="shared" si="12"/>
        <v>1.146128035678238</v>
      </c>
      <c r="AJ13">
        <f t="shared" si="12"/>
        <v>3.6511810624446879</v>
      </c>
      <c r="AK13" t="e">
        <f t="shared" si="12"/>
        <v>#NUM!</v>
      </c>
      <c r="AL13">
        <f t="shared" si="12"/>
        <v>0</v>
      </c>
      <c r="AM13" t="e">
        <f t="shared" si="12"/>
        <v>#NUM!</v>
      </c>
      <c r="AN13" t="e">
        <f t="shared" si="12"/>
        <v>#NUM!</v>
      </c>
      <c r="AO13" t="e">
        <f t="shared" si="12"/>
        <v>#NUM!</v>
      </c>
      <c r="AP13">
        <f t="shared" si="12"/>
        <v>1.2787536009528289</v>
      </c>
      <c r="AQ13" t="e">
        <f t="shared" si="12"/>
        <v>#NUM!</v>
      </c>
      <c r="AR13" t="e">
        <f t="shared" si="12"/>
        <v>#NUM!</v>
      </c>
      <c r="AS13">
        <f t="shared" si="12"/>
        <v>0</v>
      </c>
      <c r="AT13">
        <f t="shared" si="12"/>
        <v>0.47712125471966244</v>
      </c>
      <c r="AU13" t="e">
        <f t="shared" si="12"/>
        <v>#NUM!</v>
      </c>
      <c r="AV13">
        <f t="shared" si="12"/>
        <v>2.4638929889859074</v>
      </c>
      <c r="AW13">
        <f t="shared" si="12"/>
        <v>1.0413926851582251</v>
      </c>
      <c r="AX13">
        <f t="shared" si="12"/>
        <v>1.919078092376074</v>
      </c>
      <c r="AY13">
        <f t="shared" si="12"/>
        <v>0.47712125471966244</v>
      </c>
      <c r="AZ13" t="e">
        <f t="shared" si="12"/>
        <v>#NUM!</v>
      </c>
      <c r="BA13">
        <f t="shared" si="12"/>
        <v>1.146128035678238</v>
      </c>
      <c r="BB13">
        <f t="shared" si="12"/>
        <v>2.1335389083702174</v>
      </c>
      <c r="BC13" t="e">
        <f t="shared" si="12"/>
        <v>#NUM!</v>
      </c>
      <c r="BD13">
        <f t="shared" si="12"/>
        <v>0.84509804001425681</v>
      </c>
      <c r="BE13">
        <f t="shared" si="12"/>
        <v>0</v>
      </c>
      <c r="BF13">
        <f t="shared" si="12"/>
        <v>1.2041199826559248</v>
      </c>
      <c r="BG13" t="e">
        <f t="shared" si="12"/>
        <v>#NUM!</v>
      </c>
      <c r="BH13">
        <f t="shared" si="12"/>
        <v>0.47712125471966244</v>
      </c>
      <c r="BI13">
        <f t="shared" si="12"/>
        <v>0</v>
      </c>
      <c r="BJ13" t="e">
        <f t="shared" si="12"/>
        <v>#NUM!</v>
      </c>
      <c r="BK13" t="e">
        <f t="shared" si="12"/>
        <v>#NUM!</v>
      </c>
      <c r="BL13">
        <f t="shared" si="12"/>
        <v>2.6095944092252199</v>
      </c>
      <c r="BM13">
        <f t="shared" si="12"/>
        <v>1.8976270912904414</v>
      </c>
      <c r="BN13">
        <f t="shared" ref="BN13:DY13" si="13">LOG10(BN5)</f>
        <v>2.2455126678141499</v>
      </c>
      <c r="BO13">
        <f t="shared" si="13"/>
        <v>1.3617278360175928</v>
      </c>
      <c r="BP13">
        <f t="shared" si="13"/>
        <v>0</v>
      </c>
      <c r="BQ13">
        <f t="shared" si="13"/>
        <v>0.90308998699194354</v>
      </c>
      <c r="BR13">
        <f t="shared" si="13"/>
        <v>2.6222140229662951</v>
      </c>
      <c r="BS13">
        <f t="shared" si="13"/>
        <v>0.6020599913279624</v>
      </c>
      <c r="BT13">
        <f t="shared" si="13"/>
        <v>0</v>
      </c>
      <c r="BU13" t="e">
        <f t="shared" si="13"/>
        <v>#NUM!</v>
      </c>
      <c r="BV13" t="e">
        <f t="shared" si="13"/>
        <v>#NUM!</v>
      </c>
      <c r="BW13">
        <f t="shared" si="13"/>
        <v>0.69897000433601886</v>
      </c>
      <c r="BX13">
        <f t="shared" si="13"/>
        <v>3.5476516583599693</v>
      </c>
      <c r="BY13" t="e">
        <f t="shared" si="13"/>
        <v>#NUM!</v>
      </c>
      <c r="BZ13">
        <f t="shared" si="13"/>
        <v>1.0791812460476249</v>
      </c>
      <c r="CA13">
        <f t="shared" si="13"/>
        <v>2.330413773349191</v>
      </c>
      <c r="CB13">
        <f t="shared" si="13"/>
        <v>3.2796669440484556</v>
      </c>
      <c r="CC13">
        <f t="shared" si="13"/>
        <v>0.77815125038364363</v>
      </c>
      <c r="CD13" t="e">
        <f t="shared" si="13"/>
        <v>#NUM!</v>
      </c>
      <c r="CE13">
        <f t="shared" si="13"/>
        <v>2.6222140229662951</v>
      </c>
      <c r="CF13" t="e">
        <f t="shared" si="13"/>
        <v>#NUM!</v>
      </c>
      <c r="CG13">
        <f t="shared" si="13"/>
        <v>2.762678563727436</v>
      </c>
      <c r="CH13">
        <f t="shared" si="13"/>
        <v>2.781755374652469</v>
      </c>
      <c r="CI13">
        <f t="shared" si="13"/>
        <v>2.1303337684950061</v>
      </c>
      <c r="CJ13" t="e">
        <f t="shared" si="13"/>
        <v>#NUM!</v>
      </c>
      <c r="CK13">
        <f t="shared" si="13"/>
        <v>1.2787536009528289</v>
      </c>
      <c r="CL13" t="e">
        <f t="shared" si="13"/>
        <v>#NUM!</v>
      </c>
      <c r="CM13">
        <f t="shared" si="13"/>
        <v>0</v>
      </c>
      <c r="CN13" t="e">
        <f t="shared" si="13"/>
        <v>#NUM!</v>
      </c>
      <c r="CO13">
        <f t="shared" si="13"/>
        <v>1.1139433523068367</v>
      </c>
      <c r="CP13" t="e">
        <f t="shared" si="13"/>
        <v>#NUM!</v>
      </c>
      <c r="CQ13" t="e">
        <f t="shared" si="13"/>
        <v>#NUM!</v>
      </c>
      <c r="CR13" t="e">
        <f t="shared" si="13"/>
        <v>#NUM!</v>
      </c>
      <c r="CS13">
        <f t="shared" si="13"/>
        <v>1.6232492903979006</v>
      </c>
      <c r="CT13" t="e">
        <f t="shared" si="13"/>
        <v>#NUM!</v>
      </c>
      <c r="CU13">
        <f t="shared" si="13"/>
        <v>2.7176705030022621</v>
      </c>
      <c r="CV13">
        <f t="shared" si="13"/>
        <v>0.3010299956639812</v>
      </c>
      <c r="CW13" t="e">
        <f t="shared" si="13"/>
        <v>#NUM!</v>
      </c>
      <c r="CX13">
        <f t="shared" si="13"/>
        <v>1</v>
      </c>
      <c r="CY13" t="e">
        <f t="shared" si="13"/>
        <v>#NUM!</v>
      </c>
      <c r="CZ13" t="e">
        <f t="shared" si="13"/>
        <v>#NUM!</v>
      </c>
      <c r="DA13">
        <f t="shared" si="13"/>
        <v>1.3222192947339193</v>
      </c>
      <c r="DB13" t="e">
        <f t="shared" si="13"/>
        <v>#NUM!</v>
      </c>
      <c r="DC13" t="e">
        <f t="shared" si="13"/>
        <v>#NUM!</v>
      </c>
      <c r="DD13">
        <f t="shared" si="13"/>
        <v>0.3010299956639812</v>
      </c>
      <c r="DE13">
        <f t="shared" si="13"/>
        <v>2.1461280356782382</v>
      </c>
      <c r="DF13" t="e">
        <f t="shared" si="13"/>
        <v>#NUM!</v>
      </c>
      <c r="DG13" t="e">
        <f t="shared" si="13"/>
        <v>#NUM!</v>
      </c>
      <c r="DH13" t="e">
        <f t="shared" si="13"/>
        <v>#NUM!</v>
      </c>
      <c r="DI13">
        <f t="shared" si="13"/>
        <v>0.84509804001425681</v>
      </c>
      <c r="DJ13" t="e">
        <f t="shared" si="13"/>
        <v>#NUM!</v>
      </c>
      <c r="DK13">
        <f t="shared" si="13"/>
        <v>0</v>
      </c>
      <c r="DL13">
        <f t="shared" si="13"/>
        <v>0.90308998699194354</v>
      </c>
      <c r="DM13" t="e">
        <f t="shared" si="13"/>
        <v>#NUM!</v>
      </c>
      <c r="DN13" t="e">
        <f t="shared" si="13"/>
        <v>#NUM!</v>
      </c>
      <c r="DO13" t="e">
        <f t="shared" si="13"/>
        <v>#NUM!</v>
      </c>
      <c r="DP13" t="e">
        <f t="shared" si="13"/>
        <v>#NUM!</v>
      </c>
      <c r="DQ13" t="e">
        <f t="shared" si="13"/>
        <v>#NUM!</v>
      </c>
      <c r="DR13">
        <f t="shared" si="13"/>
        <v>2.1003705451175629</v>
      </c>
      <c r="DS13">
        <f t="shared" si="13"/>
        <v>0</v>
      </c>
      <c r="DT13">
        <f t="shared" si="13"/>
        <v>1.1139433523068367</v>
      </c>
      <c r="DU13" t="e">
        <f t="shared" si="13"/>
        <v>#NUM!</v>
      </c>
      <c r="DV13">
        <f t="shared" si="13"/>
        <v>0.77815125038364363</v>
      </c>
      <c r="DW13" t="e">
        <f t="shared" si="13"/>
        <v>#NUM!</v>
      </c>
      <c r="DX13">
        <f t="shared" si="13"/>
        <v>2.2966651902615309</v>
      </c>
      <c r="DY13">
        <f t="shared" si="13"/>
        <v>2.0211892990699383</v>
      </c>
      <c r="DZ13">
        <f t="shared" ref="DZ13:GK13" si="14">LOG10(DZ5)</f>
        <v>2.7909884750888159</v>
      </c>
      <c r="EA13">
        <f t="shared" si="14"/>
        <v>0</v>
      </c>
      <c r="EB13" t="e">
        <f t="shared" si="14"/>
        <v>#NUM!</v>
      </c>
      <c r="EC13" t="e">
        <f t="shared" si="14"/>
        <v>#NUM!</v>
      </c>
      <c r="ED13">
        <f t="shared" si="14"/>
        <v>0.3010299956639812</v>
      </c>
      <c r="EE13">
        <f t="shared" si="14"/>
        <v>1.4623979978989561</v>
      </c>
      <c r="EF13" t="e">
        <f t="shared" si="14"/>
        <v>#NUM!</v>
      </c>
      <c r="EG13">
        <f t="shared" si="14"/>
        <v>3.0199466816788423</v>
      </c>
      <c r="EH13" t="e">
        <f t="shared" si="14"/>
        <v>#NUM!</v>
      </c>
      <c r="EI13" t="e">
        <f t="shared" si="14"/>
        <v>#NUM!</v>
      </c>
      <c r="EJ13" t="e">
        <f t="shared" si="14"/>
        <v>#NUM!</v>
      </c>
      <c r="EK13">
        <f t="shared" si="14"/>
        <v>0.47712125471966244</v>
      </c>
      <c r="EL13" t="e">
        <f t="shared" si="14"/>
        <v>#NUM!</v>
      </c>
      <c r="EM13">
        <f t="shared" si="14"/>
        <v>2.869818207979328</v>
      </c>
      <c r="EN13" t="e">
        <f t="shared" si="14"/>
        <v>#NUM!</v>
      </c>
      <c r="EO13" t="e">
        <f t="shared" si="14"/>
        <v>#NUM!</v>
      </c>
      <c r="EP13">
        <f t="shared" si="14"/>
        <v>0.3010299956639812</v>
      </c>
      <c r="EQ13" t="e">
        <f t="shared" si="14"/>
        <v>#NUM!</v>
      </c>
      <c r="ER13" t="e">
        <f t="shared" si="14"/>
        <v>#NUM!</v>
      </c>
      <c r="ES13" t="e">
        <f t="shared" si="14"/>
        <v>#NUM!</v>
      </c>
      <c r="ET13">
        <f t="shared" si="14"/>
        <v>0</v>
      </c>
      <c r="EU13" t="e">
        <f t="shared" si="14"/>
        <v>#NUM!</v>
      </c>
      <c r="EV13" t="e">
        <f t="shared" si="14"/>
        <v>#NUM!</v>
      </c>
      <c r="EW13" t="e">
        <f t="shared" si="14"/>
        <v>#NUM!</v>
      </c>
      <c r="EX13" t="e">
        <f t="shared" si="14"/>
        <v>#NUM!</v>
      </c>
      <c r="EY13" t="e">
        <f t="shared" si="14"/>
        <v>#NUM!</v>
      </c>
      <c r="EZ13" t="e">
        <f t="shared" si="14"/>
        <v>#NUM!</v>
      </c>
      <c r="FA13">
        <f t="shared" si="14"/>
        <v>0.84509804001425681</v>
      </c>
      <c r="FB13">
        <f t="shared" si="14"/>
        <v>0.69897000433601886</v>
      </c>
      <c r="FC13">
        <f t="shared" si="14"/>
        <v>0.3010299956639812</v>
      </c>
      <c r="FD13" t="e">
        <f t="shared" si="14"/>
        <v>#NUM!</v>
      </c>
      <c r="FE13">
        <f t="shared" si="14"/>
        <v>0</v>
      </c>
      <c r="FF13">
        <f t="shared" si="14"/>
        <v>1.146128035678238</v>
      </c>
      <c r="FG13" t="e">
        <f t="shared" si="14"/>
        <v>#NUM!</v>
      </c>
      <c r="FH13">
        <f t="shared" si="14"/>
        <v>0.84509804001425681</v>
      </c>
      <c r="FI13" t="e">
        <f t="shared" si="14"/>
        <v>#NUM!</v>
      </c>
      <c r="FJ13">
        <f t="shared" si="14"/>
        <v>0</v>
      </c>
      <c r="FK13">
        <f t="shared" si="14"/>
        <v>0.77815125038364363</v>
      </c>
      <c r="FL13" t="e">
        <f t="shared" si="14"/>
        <v>#NUM!</v>
      </c>
      <c r="FM13" t="e">
        <f t="shared" si="14"/>
        <v>#NUM!</v>
      </c>
      <c r="FN13">
        <f t="shared" si="14"/>
        <v>0</v>
      </c>
      <c r="FO13" t="e">
        <f t="shared" si="14"/>
        <v>#NUM!</v>
      </c>
      <c r="FP13" t="e">
        <f t="shared" si="14"/>
        <v>#NUM!</v>
      </c>
      <c r="FQ13" t="e">
        <f t="shared" si="14"/>
        <v>#NUM!</v>
      </c>
      <c r="FR13" t="e">
        <f t="shared" si="14"/>
        <v>#NUM!</v>
      </c>
      <c r="FS13">
        <f t="shared" si="14"/>
        <v>0.90308998699194354</v>
      </c>
      <c r="FT13">
        <f t="shared" si="14"/>
        <v>0.47712125471966244</v>
      </c>
      <c r="FU13" t="e">
        <f t="shared" si="14"/>
        <v>#NUM!</v>
      </c>
      <c r="FV13" t="e">
        <f t="shared" si="14"/>
        <v>#NUM!</v>
      </c>
      <c r="FW13" t="e">
        <f t="shared" si="14"/>
        <v>#NUM!</v>
      </c>
      <c r="FX13" t="e">
        <f t="shared" si="14"/>
        <v>#NUM!</v>
      </c>
      <c r="FY13" t="e">
        <f t="shared" si="14"/>
        <v>#NUM!</v>
      </c>
      <c r="FZ13">
        <f t="shared" si="14"/>
        <v>3.225050696138049</v>
      </c>
      <c r="GA13" t="e">
        <f t="shared" si="14"/>
        <v>#NUM!</v>
      </c>
      <c r="GB13">
        <f t="shared" si="14"/>
        <v>0.47712125471966244</v>
      </c>
      <c r="GC13" t="e">
        <f t="shared" si="14"/>
        <v>#NUM!</v>
      </c>
      <c r="GD13" t="e">
        <f t="shared" si="14"/>
        <v>#NUM!</v>
      </c>
      <c r="GE13" t="e">
        <f t="shared" si="14"/>
        <v>#NUM!</v>
      </c>
      <c r="GF13">
        <f t="shared" si="14"/>
        <v>0.90308998699194354</v>
      </c>
      <c r="GG13">
        <f t="shared" si="14"/>
        <v>0</v>
      </c>
      <c r="GH13">
        <f t="shared" si="14"/>
        <v>0</v>
      </c>
      <c r="GI13">
        <f t="shared" si="14"/>
        <v>1.1760912590556813</v>
      </c>
      <c r="GJ13">
        <f t="shared" si="14"/>
        <v>1.9637878273455553</v>
      </c>
      <c r="GK13" t="e">
        <f t="shared" si="14"/>
        <v>#NUM!</v>
      </c>
      <c r="GL13" t="e">
        <f t="shared" ref="GL13:HM13" si="15">LOG10(GL5)</f>
        <v>#NUM!</v>
      </c>
      <c r="GM13" t="e">
        <f t="shared" si="15"/>
        <v>#NUM!</v>
      </c>
      <c r="GN13" t="e">
        <f t="shared" si="15"/>
        <v>#NUM!</v>
      </c>
      <c r="GO13" t="e">
        <f t="shared" si="15"/>
        <v>#NUM!</v>
      </c>
      <c r="GP13" t="e">
        <f t="shared" si="15"/>
        <v>#NUM!</v>
      </c>
      <c r="GQ13" t="e">
        <f t="shared" si="15"/>
        <v>#NUM!</v>
      </c>
      <c r="GR13">
        <f t="shared" si="15"/>
        <v>0.69897000433601886</v>
      </c>
      <c r="GS13" t="e">
        <f t="shared" si="15"/>
        <v>#NUM!</v>
      </c>
      <c r="GT13" t="e">
        <f t="shared" si="15"/>
        <v>#NUM!</v>
      </c>
      <c r="GU13">
        <f t="shared" si="15"/>
        <v>0.69897000433601886</v>
      </c>
      <c r="GV13" t="e">
        <f t="shared" si="15"/>
        <v>#NUM!</v>
      </c>
      <c r="GW13" t="e">
        <f t="shared" si="15"/>
        <v>#NUM!</v>
      </c>
      <c r="GX13">
        <f t="shared" si="15"/>
        <v>1.9590413923210936</v>
      </c>
      <c r="GY13">
        <f t="shared" si="15"/>
        <v>0.3010299956639812</v>
      </c>
      <c r="GZ13">
        <f t="shared" si="15"/>
        <v>0.47712125471966244</v>
      </c>
      <c r="HA13" t="e">
        <f t="shared" si="15"/>
        <v>#NUM!</v>
      </c>
      <c r="HB13">
        <f t="shared" si="15"/>
        <v>1.9493900066449128</v>
      </c>
      <c r="HC13" t="e">
        <f t="shared" si="15"/>
        <v>#NUM!</v>
      </c>
      <c r="HD13" t="e">
        <f t="shared" si="15"/>
        <v>#NUM!</v>
      </c>
      <c r="HE13" t="e">
        <f t="shared" si="15"/>
        <v>#NUM!</v>
      </c>
      <c r="HF13">
        <f t="shared" si="15"/>
        <v>0.69897000433601886</v>
      </c>
      <c r="HG13" t="e">
        <f t="shared" si="15"/>
        <v>#NUM!</v>
      </c>
      <c r="HH13" t="e">
        <f t="shared" si="15"/>
        <v>#NUM!</v>
      </c>
      <c r="HI13">
        <f t="shared" si="15"/>
        <v>0</v>
      </c>
      <c r="HJ13" t="e">
        <f t="shared" si="15"/>
        <v>#NUM!</v>
      </c>
      <c r="HK13" t="e">
        <f t="shared" si="15"/>
        <v>#NUM!</v>
      </c>
      <c r="HL13">
        <f t="shared" si="15"/>
        <v>2.0253058652647704</v>
      </c>
      <c r="HM13">
        <f t="shared" si="15"/>
        <v>3.6628522332647964</v>
      </c>
    </row>
    <row r="14" spans="1:221" x14ac:dyDescent="0.2">
      <c r="A14" t="s">
        <v>773</v>
      </c>
      <c r="B14">
        <f t="shared" ref="B14:BM14" si="16">LOG10(B6)</f>
        <v>-0.37035648703994833</v>
      </c>
      <c r="C14">
        <f t="shared" si="16"/>
        <v>-0.37844855880680667</v>
      </c>
      <c r="D14">
        <f t="shared" si="16"/>
        <v>-0.89688976624601358</v>
      </c>
      <c r="E14">
        <f t="shared" si="16"/>
        <v>-3.4739817552544014</v>
      </c>
      <c r="F14">
        <f t="shared" si="16"/>
        <v>-0.37035648703994833</v>
      </c>
      <c r="G14">
        <f t="shared" si="16"/>
        <v>-3.0722815977092801</v>
      </c>
      <c r="H14">
        <f t="shared" si="16"/>
        <v>-0.38481414258198143</v>
      </c>
      <c r="I14">
        <f t="shared" si="16"/>
        <v>-2.2806151426939381</v>
      </c>
      <c r="J14">
        <f t="shared" si="16"/>
        <v>-3.4739817552544014</v>
      </c>
      <c r="K14">
        <f t="shared" si="16"/>
        <v>-0.37035648703994833</v>
      </c>
      <c r="L14">
        <f t="shared" si="16"/>
        <v>-0.38481414258198143</v>
      </c>
      <c r="M14">
        <f t="shared" si="16"/>
        <v>-2.2806151426939381</v>
      </c>
      <c r="N14">
        <f t="shared" si="16"/>
        <v>-3.4739817552544014</v>
      </c>
      <c r="O14">
        <f t="shared" si="16"/>
        <v>-2.2806151426939381</v>
      </c>
      <c r="P14">
        <f t="shared" si="16"/>
        <v>-3.4739817552544014</v>
      </c>
      <c r="Q14" t="e">
        <f t="shared" si="16"/>
        <v>#NUM!</v>
      </c>
      <c r="R14">
        <f t="shared" si="16"/>
        <v>-2.2854812382171259</v>
      </c>
      <c r="S14">
        <f t="shared" si="16"/>
        <v>-1.505295817923038</v>
      </c>
      <c r="T14">
        <f t="shared" si="16"/>
        <v>-2.2806151426939381</v>
      </c>
      <c r="U14">
        <f t="shared" si="16"/>
        <v>-4.8356471442155629</v>
      </c>
      <c r="V14">
        <f t="shared" si="16"/>
        <v>-2.5569559903193562</v>
      </c>
      <c r="W14">
        <f t="shared" si="16"/>
        <v>-3.4739817552544014</v>
      </c>
      <c r="X14">
        <f t="shared" si="16"/>
        <v>-3.7943169061152981</v>
      </c>
      <c r="Y14" t="e">
        <f t="shared" si="16"/>
        <v>#NUM!</v>
      </c>
      <c r="Z14">
        <f t="shared" si="16"/>
        <v>-1.505295817923038</v>
      </c>
      <c r="AA14">
        <f t="shared" si="16"/>
        <v>-2.2806151426939381</v>
      </c>
      <c r="AB14">
        <f t="shared" si="16"/>
        <v>-4.8356471442155629</v>
      </c>
      <c r="AC14">
        <f t="shared" si="16"/>
        <v>0</v>
      </c>
      <c r="AD14" t="e">
        <f t="shared" si="16"/>
        <v>#NUM!</v>
      </c>
      <c r="AE14" t="e">
        <f t="shared" si="16"/>
        <v>#NUM!</v>
      </c>
      <c r="AF14" t="e">
        <f t="shared" si="16"/>
        <v>#NUM!</v>
      </c>
      <c r="AG14" t="e">
        <f t="shared" si="16"/>
        <v>#NUM!</v>
      </c>
      <c r="AH14" t="e">
        <f t="shared" si="16"/>
        <v>#NUM!</v>
      </c>
      <c r="AI14">
        <f t="shared" si="16"/>
        <v>0.3010299956639812</v>
      </c>
      <c r="AJ14" t="e">
        <f t="shared" si="16"/>
        <v>#NUM!</v>
      </c>
      <c r="AK14" t="e">
        <f t="shared" si="16"/>
        <v>#NUM!</v>
      </c>
      <c r="AL14" t="e">
        <f t="shared" si="16"/>
        <v>#NUM!</v>
      </c>
      <c r="AM14" t="e">
        <f t="shared" si="16"/>
        <v>#NUM!</v>
      </c>
      <c r="AN14" t="e">
        <f t="shared" si="16"/>
        <v>#NUM!</v>
      </c>
      <c r="AO14" t="e">
        <f t="shared" si="16"/>
        <v>#NUM!</v>
      </c>
      <c r="AP14">
        <f t="shared" si="16"/>
        <v>0</v>
      </c>
      <c r="AQ14">
        <f t="shared" si="16"/>
        <v>0</v>
      </c>
      <c r="AR14" t="e">
        <f t="shared" si="16"/>
        <v>#NUM!</v>
      </c>
      <c r="AS14" t="e">
        <f t="shared" si="16"/>
        <v>#NUM!</v>
      </c>
      <c r="AT14" t="e">
        <f t="shared" si="16"/>
        <v>#NUM!</v>
      </c>
      <c r="AU14">
        <f t="shared" si="16"/>
        <v>1.9493900066449128</v>
      </c>
      <c r="AV14" t="e">
        <f t="shared" si="16"/>
        <v>#NUM!</v>
      </c>
      <c r="AW14" t="e">
        <f t="shared" si="16"/>
        <v>#NUM!</v>
      </c>
      <c r="AX14" t="e">
        <f t="shared" si="16"/>
        <v>#NUM!</v>
      </c>
      <c r="AY14">
        <f t="shared" si="16"/>
        <v>0.3010299956639812</v>
      </c>
      <c r="AZ14" t="e">
        <f t="shared" si="16"/>
        <v>#NUM!</v>
      </c>
      <c r="BA14" t="e">
        <f t="shared" si="16"/>
        <v>#NUM!</v>
      </c>
      <c r="BB14" t="e">
        <f t="shared" si="16"/>
        <v>#NUM!</v>
      </c>
      <c r="BC14">
        <f t="shared" si="16"/>
        <v>1.2304489213782739</v>
      </c>
      <c r="BD14" t="e">
        <f t="shared" si="16"/>
        <v>#NUM!</v>
      </c>
      <c r="BE14" t="e">
        <f t="shared" si="16"/>
        <v>#NUM!</v>
      </c>
      <c r="BF14" t="e">
        <f t="shared" si="16"/>
        <v>#NUM!</v>
      </c>
      <c r="BG14">
        <f t="shared" si="16"/>
        <v>2.2405492482825999</v>
      </c>
      <c r="BH14" t="e">
        <f t="shared" si="16"/>
        <v>#NUM!</v>
      </c>
      <c r="BI14" t="e">
        <f t="shared" si="16"/>
        <v>#NUM!</v>
      </c>
      <c r="BJ14" t="e">
        <f t="shared" si="16"/>
        <v>#NUM!</v>
      </c>
      <c r="BK14" t="e">
        <f t="shared" si="16"/>
        <v>#NUM!</v>
      </c>
      <c r="BL14">
        <f t="shared" si="16"/>
        <v>1.7403626894942439</v>
      </c>
      <c r="BM14">
        <f t="shared" si="16"/>
        <v>0.69897000433601886</v>
      </c>
      <c r="BN14" t="e">
        <f t="shared" ref="BN14:DY14" si="17">LOG10(BN6)</f>
        <v>#NUM!</v>
      </c>
      <c r="BO14" t="e">
        <f t="shared" si="17"/>
        <v>#NUM!</v>
      </c>
      <c r="BP14" t="e">
        <f t="shared" si="17"/>
        <v>#NUM!</v>
      </c>
      <c r="BQ14" t="e">
        <f t="shared" si="17"/>
        <v>#NUM!</v>
      </c>
      <c r="BR14" t="e">
        <f t="shared" si="17"/>
        <v>#NUM!</v>
      </c>
      <c r="BS14">
        <f t="shared" si="17"/>
        <v>0.69897000433601886</v>
      </c>
      <c r="BT14" t="e">
        <f t="shared" si="17"/>
        <v>#NUM!</v>
      </c>
      <c r="BU14" t="e">
        <f t="shared" si="17"/>
        <v>#NUM!</v>
      </c>
      <c r="BV14" t="e">
        <f t="shared" si="17"/>
        <v>#NUM!</v>
      </c>
      <c r="BW14" t="e">
        <f t="shared" si="17"/>
        <v>#NUM!</v>
      </c>
      <c r="BX14" t="e">
        <f t="shared" si="17"/>
        <v>#NUM!</v>
      </c>
      <c r="BY14">
        <f t="shared" si="17"/>
        <v>1.3424226808222062</v>
      </c>
      <c r="BZ14" t="e">
        <f t="shared" si="17"/>
        <v>#NUM!</v>
      </c>
      <c r="CA14" t="e">
        <f t="shared" si="17"/>
        <v>#NUM!</v>
      </c>
      <c r="CB14" t="e">
        <f t="shared" si="17"/>
        <v>#NUM!</v>
      </c>
      <c r="CC14" t="e">
        <f t="shared" si="17"/>
        <v>#NUM!</v>
      </c>
      <c r="CD14" t="e">
        <f t="shared" si="17"/>
        <v>#NUM!</v>
      </c>
      <c r="CE14" t="e">
        <f t="shared" si="17"/>
        <v>#NUM!</v>
      </c>
      <c r="CF14">
        <f t="shared" si="17"/>
        <v>1.146128035678238</v>
      </c>
      <c r="CG14" t="e">
        <f t="shared" si="17"/>
        <v>#NUM!</v>
      </c>
      <c r="CH14" t="e">
        <f t="shared" si="17"/>
        <v>#NUM!</v>
      </c>
      <c r="CI14" t="e">
        <f t="shared" si="17"/>
        <v>#NUM!</v>
      </c>
      <c r="CJ14" t="e">
        <f t="shared" si="17"/>
        <v>#NUM!</v>
      </c>
      <c r="CK14" t="e">
        <f t="shared" si="17"/>
        <v>#NUM!</v>
      </c>
      <c r="CL14" t="e">
        <f t="shared" si="17"/>
        <v>#NUM!</v>
      </c>
      <c r="CM14" t="e">
        <f t="shared" si="17"/>
        <v>#NUM!</v>
      </c>
      <c r="CN14" t="e">
        <f t="shared" si="17"/>
        <v>#NUM!</v>
      </c>
      <c r="CO14" t="e">
        <f t="shared" si="17"/>
        <v>#NUM!</v>
      </c>
      <c r="CP14" t="e">
        <f t="shared" si="17"/>
        <v>#NUM!</v>
      </c>
      <c r="CQ14">
        <f t="shared" si="17"/>
        <v>1.0791812460476249</v>
      </c>
      <c r="CR14">
        <f t="shared" si="17"/>
        <v>2.3483048630481607</v>
      </c>
      <c r="CS14" t="e">
        <f t="shared" si="17"/>
        <v>#NUM!</v>
      </c>
      <c r="CT14">
        <f t="shared" si="17"/>
        <v>0.6020599913279624</v>
      </c>
      <c r="CU14" t="e">
        <f t="shared" si="17"/>
        <v>#NUM!</v>
      </c>
      <c r="CV14" t="e">
        <f t="shared" si="17"/>
        <v>#NUM!</v>
      </c>
      <c r="CW14" t="e">
        <f t="shared" si="17"/>
        <v>#NUM!</v>
      </c>
      <c r="CX14" t="e">
        <f t="shared" si="17"/>
        <v>#NUM!</v>
      </c>
      <c r="CY14">
        <f t="shared" si="17"/>
        <v>0.47712125471966244</v>
      </c>
      <c r="CZ14" t="e">
        <f t="shared" si="17"/>
        <v>#NUM!</v>
      </c>
      <c r="DA14" t="e">
        <f t="shared" si="17"/>
        <v>#NUM!</v>
      </c>
      <c r="DB14" t="e">
        <f t="shared" si="17"/>
        <v>#NUM!</v>
      </c>
      <c r="DC14" t="e">
        <f t="shared" si="17"/>
        <v>#NUM!</v>
      </c>
      <c r="DD14" t="e">
        <f t="shared" si="17"/>
        <v>#NUM!</v>
      </c>
      <c r="DE14" t="e">
        <f t="shared" si="17"/>
        <v>#NUM!</v>
      </c>
      <c r="DF14" t="e">
        <f t="shared" si="17"/>
        <v>#NUM!</v>
      </c>
      <c r="DG14" t="e">
        <f t="shared" si="17"/>
        <v>#NUM!</v>
      </c>
      <c r="DH14">
        <f t="shared" si="17"/>
        <v>0.6020599913279624</v>
      </c>
      <c r="DI14" t="e">
        <f t="shared" si="17"/>
        <v>#NUM!</v>
      </c>
      <c r="DJ14" t="e">
        <f t="shared" si="17"/>
        <v>#NUM!</v>
      </c>
      <c r="DK14" t="e">
        <f t="shared" si="17"/>
        <v>#NUM!</v>
      </c>
      <c r="DL14" t="e">
        <f t="shared" si="17"/>
        <v>#NUM!</v>
      </c>
      <c r="DM14" t="e">
        <f t="shared" si="17"/>
        <v>#NUM!</v>
      </c>
      <c r="DN14" t="e">
        <f t="shared" si="17"/>
        <v>#NUM!</v>
      </c>
      <c r="DO14">
        <f t="shared" si="17"/>
        <v>2.3961993470957363</v>
      </c>
      <c r="DP14">
        <f t="shared" si="17"/>
        <v>1.7558748556724915</v>
      </c>
      <c r="DQ14" t="e">
        <f t="shared" si="17"/>
        <v>#NUM!</v>
      </c>
      <c r="DR14">
        <f t="shared" si="17"/>
        <v>0.90308998699194354</v>
      </c>
      <c r="DS14" t="e">
        <f t="shared" si="17"/>
        <v>#NUM!</v>
      </c>
      <c r="DT14" t="e">
        <f t="shared" si="17"/>
        <v>#NUM!</v>
      </c>
      <c r="DU14">
        <f t="shared" si="17"/>
        <v>1.1760912590556813</v>
      </c>
      <c r="DV14" t="e">
        <f t="shared" si="17"/>
        <v>#NUM!</v>
      </c>
      <c r="DW14" t="e">
        <f t="shared" si="17"/>
        <v>#NUM!</v>
      </c>
      <c r="DX14" t="e">
        <f t="shared" si="17"/>
        <v>#NUM!</v>
      </c>
      <c r="DY14">
        <f t="shared" si="17"/>
        <v>0.6020599913279624</v>
      </c>
      <c r="DZ14" t="e">
        <f t="shared" ref="DZ14:GK14" si="18">LOG10(DZ6)</f>
        <v>#NUM!</v>
      </c>
      <c r="EA14" t="e">
        <f t="shared" si="18"/>
        <v>#NUM!</v>
      </c>
      <c r="EB14" t="e">
        <f t="shared" si="18"/>
        <v>#NUM!</v>
      </c>
      <c r="EC14" t="e">
        <f t="shared" si="18"/>
        <v>#NUM!</v>
      </c>
      <c r="ED14" t="e">
        <f t="shared" si="18"/>
        <v>#NUM!</v>
      </c>
      <c r="EE14" t="e">
        <f t="shared" si="18"/>
        <v>#NUM!</v>
      </c>
      <c r="EF14">
        <f t="shared" si="18"/>
        <v>1.2787536009528289</v>
      </c>
      <c r="EG14" t="e">
        <f t="shared" si="18"/>
        <v>#NUM!</v>
      </c>
      <c r="EH14">
        <f t="shared" si="18"/>
        <v>0.84509804001425681</v>
      </c>
      <c r="EI14" t="e">
        <f t="shared" si="18"/>
        <v>#NUM!</v>
      </c>
      <c r="EJ14" t="e">
        <f t="shared" si="18"/>
        <v>#NUM!</v>
      </c>
      <c r="EK14" t="e">
        <f t="shared" si="18"/>
        <v>#NUM!</v>
      </c>
      <c r="EL14">
        <f t="shared" si="18"/>
        <v>0.47712125471966244</v>
      </c>
      <c r="EM14">
        <f t="shared" si="18"/>
        <v>0.90308998699194354</v>
      </c>
      <c r="EN14" t="e">
        <f t="shared" si="18"/>
        <v>#NUM!</v>
      </c>
      <c r="EO14" t="e">
        <f t="shared" si="18"/>
        <v>#NUM!</v>
      </c>
      <c r="EP14" t="e">
        <f t="shared" si="18"/>
        <v>#NUM!</v>
      </c>
      <c r="EQ14" t="e">
        <f t="shared" si="18"/>
        <v>#NUM!</v>
      </c>
      <c r="ER14" t="e">
        <f t="shared" si="18"/>
        <v>#NUM!</v>
      </c>
      <c r="ES14">
        <f t="shared" si="18"/>
        <v>0.3010299956639812</v>
      </c>
      <c r="ET14" t="e">
        <f t="shared" si="18"/>
        <v>#NUM!</v>
      </c>
      <c r="EU14">
        <f t="shared" si="18"/>
        <v>1.1139433523068367</v>
      </c>
      <c r="EV14">
        <f t="shared" si="18"/>
        <v>0.84509804001425681</v>
      </c>
      <c r="EW14" t="e">
        <f t="shared" si="18"/>
        <v>#NUM!</v>
      </c>
      <c r="EX14" t="e">
        <f t="shared" si="18"/>
        <v>#NUM!</v>
      </c>
      <c r="EY14" t="e">
        <f t="shared" si="18"/>
        <v>#NUM!</v>
      </c>
      <c r="EZ14" t="e">
        <f t="shared" si="18"/>
        <v>#NUM!</v>
      </c>
      <c r="FA14" t="e">
        <f t="shared" si="18"/>
        <v>#NUM!</v>
      </c>
      <c r="FB14" t="e">
        <f t="shared" si="18"/>
        <v>#NUM!</v>
      </c>
      <c r="FC14" t="e">
        <f t="shared" si="18"/>
        <v>#NUM!</v>
      </c>
      <c r="FD14" t="e">
        <f t="shared" si="18"/>
        <v>#NUM!</v>
      </c>
      <c r="FE14" t="e">
        <f t="shared" si="18"/>
        <v>#NUM!</v>
      </c>
      <c r="FF14" t="e">
        <f t="shared" si="18"/>
        <v>#NUM!</v>
      </c>
      <c r="FG14" t="e">
        <f t="shared" si="18"/>
        <v>#NUM!</v>
      </c>
      <c r="FH14" t="e">
        <f t="shared" si="18"/>
        <v>#NUM!</v>
      </c>
      <c r="FI14" t="e">
        <f t="shared" si="18"/>
        <v>#NUM!</v>
      </c>
      <c r="FJ14" t="e">
        <f t="shared" si="18"/>
        <v>#NUM!</v>
      </c>
      <c r="FK14" t="e">
        <f t="shared" si="18"/>
        <v>#NUM!</v>
      </c>
      <c r="FL14" t="e">
        <f t="shared" si="18"/>
        <v>#NUM!</v>
      </c>
      <c r="FM14">
        <f t="shared" si="18"/>
        <v>1.4771212547196624</v>
      </c>
      <c r="FN14" t="e">
        <f t="shared" si="18"/>
        <v>#NUM!</v>
      </c>
      <c r="FO14" t="e">
        <f t="shared" si="18"/>
        <v>#NUM!</v>
      </c>
      <c r="FP14">
        <f t="shared" si="18"/>
        <v>1.9138138523837167</v>
      </c>
      <c r="FQ14">
        <f t="shared" si="18"/>
        <v>2.8142475957319202</v>
      </c>
      <c r="FR14">
        <f t="shared" si="18"/>
        <v>0</v>
      </c>
      <c r="FS14" t="e">
        <f t="shared" si="18"/>
        <v>#NUM!</v>
      </c>
      <c r="FT14" t="e">
        <f t="shared" si="18"/>
        <v>#NUM!</v>
      </c>
      <c r="FU14" t="e">
        <f t="shared" si="18"/>
        <v>#NUM!</v>
      </c>
      <c r="FV14" t="e">
        <f t="shared" si="18"/>
        <v>#NUM!</v>
      </c>
      <c r="FW14" t="e">
        <f t="shared" si="18"/>
        <v>#NUM!</v>
      </c>
      <c r="FX14" t="e">
        <f t="shared" si="18"/>
        <v>#NUM!</v>
      </c>
      <c r="FY14">
        <f t="shared" si="18"/>
        <v>1.5185139398778875</v>
      </c>
      <c r="FZ14" t="e">
        <f t="shared" si="18"/>
        <v>#NUM!</v>
      </c>
      <c r="GA14">
        <f t="shared" si="18"/>
        <v>0</v>
      </c>
      <c r="GB14" t="e">
        <f t="shared" si="18"/>
        <v>#NUM!</v>
      </c>
      <c r="GC14" t="e">
        <f t="shared" si="18"/>
        <v>#NUM!</v>
      </c>
      <c r="GD14">
        <f t="shared" si="18"/>
        <v>0.84509804001425681</v>
      </c>
      <c r="GE14" t="e">
        <f t="shared" si="18"/>
        <v>#NUM!</v>
      </c>
      <c r="GF14" t="e">
        <f t="shared" si="18"/>
        <v>#NUM!</v>
      </c>
      <c r="GG14" t="e">
        <f t="shared" si="18"/>
        <v>#NUM!</v>
      </c>
      <c r="GH14" t="e">
        <f t="shared" si="18"/>
        <v>#NUM!</v>
      </c>
      <c r="GI14" t="e">
        <f t="shared" si="18"/>
        <v>#NUM!</v>
      </c>
      <c r="GJ14" t="e">
        <f t="shared" si="18"/>
        <v>#NUM!</v>
      </c>
      <c r="GK14" t="e">
        <f t="shared" si="18"/>
        <v>#NUM!</v>
      </c>
      <c r="GL14" t="e">
        <f t="shared" ref="GL14:HM14" si="19">LOG10(GL6)</f>
        <v>#NUM!</v>
      </c>
      <c r="GM14" t="e">
        <f t="shared" si="19"/>
        <v>#NUM!</v>
      </c>
      <c r="GN14" t="e">
        <f t="shared" si="19"/>
        <v>#NUM!</v>
      </c>
      <c r="GO14" t="e">
        <f t="shared" si="19"/>
        <v>#NUM!</v>
      </c>
      <c r="GP14">
        <f t="shared" si="19"/>
        <v>1.4913616938342726</v>
      </c>
      <c r="GQ14">
        <f t="shared" si="19"/>
        <v>1.2041199826559248</v>
      </c>
      <c r="GR14">
        <f t="shared" si="19"/>
        <v>1.414973347970818</v>
      </c>
      <c r="GS14">
        <f t="shared" si="19"/>
        <v>1.0791812460476249</v>
      </c>
      <c r="GT14">
        <f t="shared" si="19"/>
        <v>1.6232492903979006</v>
      </c>
      <c r="GU14" t="e">
        <f t="shared" si="19"/>
        <v>#NUM!</v>
      </c>
      <c r="GV14">
        <f t="shared" si="19"/>
        <v>0.69897000433601886</v>
      </c>
      <c r="GW14" t="e">
        <f t="shared" si="19"/>
        <v>#NUM!</v>
      </c>
      <c r="GX14" t="e">
        <f t="shared" si="19"/>
        <v>#NUM!</v>
      </c>
      <c r="GY14" t="e">
        <f t="shared" si="19"/>
        <v>#NUM!</v>
      </c>
      <c r="GZ14" t="e">
        <f t="shared" si="19"/>
        <v>#NUM!</v>
      </c>
      <c r="HA14" t="e">
        <f t="shared" si="19"/>
        <v>#NUM!</v>
      </c>
      <c r="HB14" t="e">
        <f t="shared" si="19"/>
        <v>#NUM!</v>
      </c>
      <c r="HC14" t="e">
        <f t="shared" si="19"/>
        <v>#NUM!</v>
      </c>
      <c r="HD14" t="e">
        <f t="shared" si="19"/>
        <v>#NUM!</v>
      </c>
      <c r="HE14" t="e">
        <f t="shared" si="19"/>
        <v>#NUM!</v>
      </c>
      <c r="HF14">
        <f t="shared" si="19"/>
        <v>0</v>
      </c>
      <c r="HG14" t="e">
        <f t="shared" si="19"/>
        <v>#NUM!</v>
      </c>
      <c r="HH14" t="e">
        <f t="shared" si="19"/>
        <v>#NUM!</v>
      </c>
      <c r="HI14" t="e">
        <f t="shared" si="19"/>
        <v>#NUM!</v>
      </c>
      <c r="HJ14">
        <f t="shared" si="19"/>
        <v>1.8388490907372552</v>
      </c>
      <c r="HK14">
        <f t="shared" si="19"/>
        <v>1.5440680443502757</v>
      </c>
      <c r="HL14" t="e">
        <f t="shared" si="19"/>
        <v>#NUM!</v>
      </c>
      <c r="HM14" t="e">
        <f t="shared" si="19"/>
        <v>#NUM!</v>
      </c>
    </row>
    <row r="15" spans="1:221" x14ac:dyDescent="0.2">
      <c r="A15" t="s">
        <v>708</v>
      </c>
      <c r="B15">
        <f t="shared" ref="B15:BM15" si="20">LOG10(B7)</f>
        <v>-0.39393685068401046</v>
      </c>
      <c r="C15">
        <f t="shared" si="20"/>
        <v>-0.28017189505690965</v>
      </c>
      <c r="D15">
        <f t="shared" si="20"/>
        <v>-1.5460522634099738</v>
      </c>
      <c r="E15">
        <f t="shared" si="20"/>
        <v>-2.5633112688514545</v>
      </c>
      <c r="F15">
        <f t="shared" si="20"/>
        <v>-0.39393685068401046</v>
      </c>
      <c r="G15">
        <f t="shared" si="20"/>
        <v>-2.4632367327072942</v>
      </c>
      <c r="H15">
        <f t="shared" si="20"/>
        <v>-0.31434831250096534</v>
      </c>
      <c r="I15">
        <f t="shared" si="20"/>
        <v>-1.4405876188782747</v>
      </c>
      <c r="J15">
        <f t="shared" si="20"/>
        <v>-2.5633112688514545</v>
      </c>
      <c r="K15">
        <f t="shared" si="20"/>
        <v>-0.39393685068401046</v>
      </c>
      <c r="L15">
        <f t="shared" si="20"/>
        <v>-0.31434831250096534</v>
      </c>
      <c r="M15">
        <f t="shared" si="20"/>
        <v>-1.4405876188782747</v>
      </c>
      <c r="N15">
        <f t="shared" si="20"/>
        <v>-2.5633112688514545</v>
      </c>
      <c r="O15">
        <f t="shared" si="20"/>
        <v>-1.4405876188782747</v>
      </c>
      <c r="P15">
        <f t="shared" si="20"/>
        <v>-2.5633112688514545</v>
      </c>
      <c r="Q15">
        <f t="shared" si="20"/>
        <v>-4.1857524042680794</v>
      </c>
      <c r="R15">
        <f t="shared" si="20"/>
        <v>-1.5253846394561046</v>
      </c>
      <c r="S15">
        <f t="shared" si="20"/>
        <v>-1.2953378633133279</v>
      </c>
      <c r="T15">
        <f t="shared" si="20"/>
        <v>-4.2479515521805613</v>
      </c>
      <c r="U15">
        <f t="shared" si="20"/>
        <v>-1.9227871744532641</v>
      </c>
      <c r="V15">
        <f t="shared" si="20"/>
        <v>-1.715460164265141</v>
      </c>
      <c r="W15">
        <f t="shared" si="20"/>
        <v>-2.5633112688514545</v>
      </c>
      <c r="X15">
        <f t="shared" si="20"/>
        <v>-3.3796906812568723</v>
      </c>
      <c r="Y15">
        <f t="shared" si="20"/>
        <v>-4.1857524042680794</v>
      </c>
      <c r="Z15">
        <f t="shared" si="20"/>
        <v>-1.2953378633133279</v>
      </c>
      <c r="AA15">
        <f t="shared" si="20"/>
        <v>-4.2479515521805613</v>
      </c>
      <c r="AB15">
        <f t="shared" si="20"/>
        <v>-1.9227871744532641</v>
      </c>
      <c r="AC15">
        <f t="shared" si="20"/>
        <v>0</v>
      </c>
      <c r="AD15">
        <f t="shared" si="20"/>
        <v>2.0211892990699383</v>
      </c>
      <c r="AE15">
        <f t="shared" si="20"/>
        <v>1</v>
      </c>
      <c r="AF15">
        <f t="shared" si="20"/>
        <v>0</v>
      </c>
      <c r="AG15">
        <f t="shared" si="20"/>
        <v>0.3010299956639812</v>
      </c>
      <c r="AH15">
        <f t="shared" si="20"/>
        <v>0</v>
      </c>
      <c r="AI15">
        <f t="shared" si="20"/>
        <v>0.77815125038364363</v>
      </c>
      <c r="AJ15">
        <f t="shared" si="20"/>
        <v>2.6785183790401139</v>
      </c>
      <c r="AK15">
        <f t="shared" si="20"/>
        <v>0.6020599913279624</v>
      </c>
      <c r="AL15">
        <f t="shared" si="20"/>
        <v>1.255272505103306</v>
      </c>
      <c r="AM15">
        <f t="shared" si="20"/>
        <v>0</v>
      </c>
      <c r="AN15">
        <f t="shared" si="20"/>
        <v>1.4623979978989561</v>
      </c>
      <c r="AO15" t="e">
        <f t="shared" si="20"/>
        <v>#NUM!</v>
      </c>
      <c r="AP15">
        <f t="shared" si="20"/>
        <v>1.0413926851582251</v>
      </c>
      <c r="AQ15">
        <f t="shared" si="20"/>
        <v>0.3010299956639812</v>
      </c>
      <c r="AR15">
        <f t="shared" si="20"/>
        <v>1.0791812460476249</v>
      </c>
      <c r="AS15">
        <f t="shared" si="20"/>
        <v>0</v>
      </c>
      <c r="AT15">
        <f t="shared" si="20"/>
        <v>0.3010299956639812</v>
      </c>
      <c r="AU15">
        <f t="shared" si="20"/>
        <v>0.3010299956639812</v>
      </c>
      <c r="AV15">
        <f t="shared" si="20"/>
        <v>0.3010299956639812</v>
      </c>
      <c r="AW15">
        <f t="shared" si="20"/>
        <v>0.84509804001425681</v>
      </c>
      <c r="AX15">
        <f t="shared" si="20"/>
        <v>1.3802112417116059</v>
      </c>
      <c r="AY15">
        <f t="shared" si="20"/>
        <v>0</v>
      </c>
      <c r="AZ15" t="e">
        <f t="shared" si="20"/>
        <v>#NUM!</v>
      </c>
      <c r="BA15">
        <f t="shared" si="20"/>
        <v>1.2041199826559248</v>
      </c>
      <c r="BB15">
        <f t="shared" si="20"/>
        <v>1.6989700043360187</v>
      </c>
      <c r="BC15">
        <f t="shared" si="20"/>
        <v>0.3010299956639812</v>
      </c>
      <c r="BD15">
        <f t="shared" si="20"/>
        <v>0</v>
      </c>
      <c r="BE15">
        <f t="shared" si="20"/>
        <v>1.2787536009528289</v>
      </c>
      <c r="BF15" t="e">
        <f t="shared" si="20"/>
        <v>#NUM!</v>
      </c>
      <c r="BG15">
        <f t="shared" si="20"/>
        <v>0.3010299956639812</v>
      </c>
      <c r="BH15">
        <f t="shared" si="20"/>
        <v>0</v>
      </c>
      <c r="BI15">
        <f t="shared" si="20"/>
        <v>1.4623979978989561</v>
      </c>
      <c r="BJ15">
        <f t="shared" si="20"/>
        <v>0.3010299956639812</v>
      </c>
      <c r="BK15" t="e">
        <f t="shared" si="20"/>
        <v>#NUM!</v>
      </c>
      <c r="BL15">
        <f t="shared" si="20"/>
        <v>2.4857214264815801</v>
      </c>
      <c r="BM15">
        <f t="shared" si="20"/>
        <v>1.1139433523068367</v>
      </c>
      <c r="BN15">
        <f t="shared" ref="BN15:DY15" si="21">LOG10(BN7)</f>
        <v>1.5797835966168101</v>
      </c>
      <c r="BO15">
        <f t="shared" si="21"/>
        <v>0.90308998699194354</v>
      </c>
      <c r="BP15">
        <f t="shared" si="21"/>
        <v>0</v>
      </c>
      <c r="BQ15">
        <f t="shared" si="21"/>
        <v>0</v>
      </c>
      <c r="BR15">
        <f t="shared" si="21"/>
        <v>0.6020599913279624</v>
      </c>
      <c r="BS15" t="e">
        <f t="shared" si="21"/>
        <v>#NUM!</v>
      </c>
      <c r="BT15" t="e">
        <f t="shared" si="21"/>
        <v>#NUM!</v>
      </c>
      <c r="BU15">
        <f t="shared" si="21"/>
        <v>0.6020599913279624</v>
      </c>
      <c r="BV15">
        <f t="shared" si="21"/>
        <v>1.6532125137753437</v>
      </c>
      <c r="BW15">
        <f t="shared" si="21"/>
        <v>0</v>
      </c>
      <c r="BX15">
        <f t="shared" si="21"/>
        <v>1.3802112417116059</v>
      </c>
      <c r="BY15">
        <f t="shared" si="21"/>
        <v>1.146128035678238</v>
      </c>
      <c r="BZ15">
        <f t="shared" si="21"/>
        <v>0.47712125471966244</v>
      </c>
      <c r="CA15">
        <f t="shared" si="21"/>
        <v>1.4913616938342726</v>
      </c>
      <c r="CB15">
        <f t="shared" si="21"/>
        <v>0.95424250943932487</v>
      </c>
      <c r="CC15">
        <f t="shared" si="21"/>
        <v>0.6020599913279624</v>
      </c>
      <c r="CD15" t="e">
        <f t="shared" si="21"/>
        <v>#NUM!</v>
      </c>
      <c r="CE15">
        <f t="shared" si="21"/>
        <v>2.1875207208364631</v>
      </c>
      <c r="CF15">
        <f t="shared" si="21"/>
        <v>0.90308998699194354</v>
      </c>
      <c r="CG15">
        <f t="shared" si="21"/>
        <v>0.77815125038364363</v>
      </c>
      <c r="CH15">
        <f t="shared" si="21"/>
        <v>1.0413926851582251</v>
      </c>
      <c r="CI15">
        <f t="shared" si="21"/>
        <v>0.6020599913279624</v>
      </c>
      <c r="CJ15">
        <f t="shared" si="21"/>
        <v>0.95424250943932487</v>
      </c>
      <c r="CK15">
        <f t="shared" si="21"/>
        <v>0</v>
      </c>
      <c r="CL15">
        <f t="shared" si="21"/>
        <v>0</v>
      </c>
      <c r="CM15">
        <f t="shared" si="21"/>
        <v>0.6020599913279624</v>
      </c>
      <c r="CN15">
        <f t="shared" si="21"/>
        <v>1.6901960800285136</v>
      </c>
      <c r="CO15">
        <f t="shared" si="21"/>
        <v>0.90308998699194354</v>
      </c>
      <c r="CP15">
        <f t="shared" si="21"/>
        <v>0.3010299956639812</v>
      </c>
      <c r="CQ15">
        <f t="shared" si="21"/>
        <v>0</v>
      </c>
      <c r="CR15" t="e">
        <f t="shared" si="21"/>
        <v>#NUM!</v>
      </c>
      <c r="CS15">
        <f t="shared" si="21"/>
        <v>1.4771212547196624</v>
      </c>
      <c r="CT15" t="e">
        <f t="shared" si="21"/>
        <v>#NUM!</v>
      </c>
      <c r="CU15">
        <f t="shared" si="21"/>
        <v>1.4913616938342726</v>
      </c>
      <c r="CV15">
        <f t="shared" si="21"/>
        <v>0.69897000433601886</v>
      </c>
      <c r="CW15">
        <f t="shared" si="21"/>
        <v>0.47712125471966244</v>
      </c>
      <c r="CX15">
        <f t="shared" si="21"/>
        <v>0</v>
      </c>
      <c r="CY15">
        <f t="shared" si="21"/>
        <v>0</v>
      </c>
      <c r="CZ15">
        <f t="shared" si="21"/>
        <v>0.90308998699194354</v>
      </c>
      <c r="DA15">
        <f t="shared" si="21"/>
        <v>0.6020599913279624</v>
      </c>
      <c r="DB15">
        <f t="shared" si="21"/>
        <v>0.3010299956639812</v>
      </c>
      <c r="DC15" t="e">
        <f t="shared" si="21"/>
        <v>#NUM!</v>
      </c>
      <c r="DD15">
        <f t="shared" si="21"/>
        <v>0.3010299956639812</v>
      </c>
      <c r="DE15" t="e">
        <f t="shared" si="21"/>
        <v>#NUM!</v>
      </c>
      <c r="DF15">
        <f t="shared" si="21"/>
        <v>0.3010299956639812</v>
      </c>
      <c r="DG15">
        <f t="shared" si="21"/>
        <v>0.3010299956639812</v>
      </c>
      <c r="DH15">
        <f t="shared" si="21"/>
        <v>0.47712125471966244</v>
      </c>
      <c r="DI15">
        <f t="shared" si="21"/>
        <v>0</v>
      </c>
      <c r="DJ15">
        <f t="shared" si="21"/>
        <v>1.4471580313422192</v>
      </c>
      <c r="DK15" t="e">
        <f t="shared" si="21"/>
        <v>#NUM!</v>
      </c>
      <c r="DL15">
        <f t="shared" si="21"/>
        <v>0.69897000433601886</v>
      </c>
      <c r="DM15">
        <f t="shared" si="21"/>
        <v>0.6020599913279624</v>
      </c>
      <c r="DN15" t="e">
        <f t="shared" si="21"/>
        <v>#NUM!</v>
      </c>
      <c r="DO15">
        <f t="shared" si="21"/>
        <v>1.146128035678238</v>
      </c>
      <c r="DP15">
        <f t="shared" si="21"/>
        <v>0.3010299956639812</v>
      </c>
      <c r="DQ15">
        <f t="shared" si="21"/>
        <v>0.6020599913279624</v>
      </c>
      <c r="DR15">
        <f t="shared" si="21"/>
        <v>0.90308998699194354</v>
      </c>
      <c r="DS15">
        <f t="shared" si="21"/>
        <v>0.3010299956639812</v>
      </c>
      <c r="DT15">
        <f t="shared" si="21"/>
        <v>2.2600713879850747</v>
      </c>
      <c r="DU15">
        <f t="shared" si="21"/>
        <v>1.6901960800285136</v>
      </c>
      <c r="DV15" t="e">
        <f t="shared" si="21"/>
        <v>#NUM!</v>
      </c>
      <c r="DW15">
        <f t="shared" si="21"/>
        <v>0.3010299956639812</v>
      </c>
      <c r="DX15">
        <f t="shared" si="21"/>
        <v>1.255272505103306</v>
      </c>
      <c r="DY15">
        <f t="shared" si="21"/>
        <v>1.1139433523068367</v>
      </c>
      <c r="DZ15">
        <f t="shared" ref="DZ15:GK15" si="22">LOG10(DZ7)</f>
        <v>0.69897000433601886</v>
      </c>
      <c r="EA15">
        <f t="shared" si="22"/>
        <v>0.6020599913279624</v>
      </c>
      <c r="EB15" t="e">
        <f t="shared" si="22"/>
        <v>#NUM!</v>
      </c>
      <c r="EC15" t="e">
        <f t="shared" si="22"/>
        <v>#NUM!</v>
      </c>
      <c r="ED15">
        <f t="shared" si="22"/>
        <v>1.414973347970818</v>
      </c>
      <c r="EE15" t="e">
        <f t="shared" si="22"/>
        <v>#NUM!</v>
      </c>
      <c r="EF15">
        <f t="shared" si="22"/>
        <v>1</v>
      </c>
      <c r="EG15">
        <f t="shared" si="22"/>
        <v>1.3424226808222062</v>
      </c>
      <c r="EH15">
        <f t="shared" si="22"/>
        <v>0.3010299956639812</v>
      </c>
      <c r="EI15" t="e">
        <f t="shared" si="22"/>
        <v>#NUM!</v>
      </c>
      <c r="EJ15" t="e">
        <f t="shared" si="22"/>
        <v>#NUM!</v>
      </c>
      <c r="EK15">
        <f t="shared" si="22"/>
        <v>0.6020599913279624</v>
      </c>
      <c r="EL15" t="e">
        <f t="shared" si="22"/>
        <v>#NUM!</v>
      </c>
      <c r="EM15">
        <f t="shared" si="22"/>
        <v>2.8733206018153989</v>
      </c>
      <c r="EN15" t="e">
        <f t="shared" si="22"/>
        <v>#NUM!</v>
      </c>
      <c r="EO15">
        <f t="shared" si="22"/>
        <v>1.6020599913279623</v>
      </c>
      <c r="EP15">
        <f t="shared" si="22"/>
        <v>0.6020599913279624</v>
      </c>
      <c r="EQ15">
        <f t="shared" si="22"/>
        <v>0</v>
      </c>
      <c r="ER15">
        <f t="shared" si="22"/>
        <v>1.6434526764861874</v>
      </c>
      <c r="ES15" t="e">
        <f t="shared" si="22"/>
        <v>#NUM!</v>
      </c>
      <c r="ET15">
        <f t="shared" si="22"/>
        <v>0.90308998699194354</v>
      </c>
      <c r="EU15">
        <f t="shared" si="22"/>
        <v>0.6020599913279624</v>
      </c>
      <c r="EV15">
        <f t="shared" si="22"/>
        <v>1.8633228601204559</v>
      </c>
      <c r="EW15">
        <f t="shared" si="22"/>
        <v>0</v>
      </c>
      <c r="EX15">
        <f t="shared" si="22"/>
        <v>1.3424226808222062</v>
      </c>
      <c r="EY15">
        <f t="shared" si="22"/>
        <v>0.90308998699194354</v>
      </c>
      <c r="EZ15">
        <f t="shared" si="22"/>
        <v>1.4471580313422192</v>
      </c>
      <c r="FA15" t="e">
        <f t="shared" si="22"/>
        <v>#NUM!</v>
      </c>
      <c r="FB15">
        <f t="shared" si="22"/>
        <v>0.47712125471966244</v>
      </c>
      <c r="FC15">
        <f t="shared" si="22"/>
        <v>0.3010299956639812</v>
      </c>
      <c r="FD15" t="e">
        <f t="shared" si="22"/>
        <v>#NUM!</v>
      </c>
      <c r="FE15">
        <f t="shared" si="22"/>
        <v>1.3802112417116059</v>
      </c>
      <c r="FF15">
        <f t="shared" si="22"/>
        <v>1.146128035678238</v>
      </c>
      <c r="FG15" t="e">
        <f t="shared" si="22"/>
        <v>#NUM!</v>
      </c>
      <c r="FH15">
        <f t="shared" si="22"/>
        <v>0</v>
      </c>
      <c r="FI15">
        <f t="shared" si="22"/>
        <v>1.4313637641589874</v>
      </c>
      <c r="FJ15">
        <f t="shared" si="22"/>
        <v>0.3010299956639812</v>
      </c>
      <c r="FK15">
        <f t="shared" si="22"/>
        <v>0.90308998699194354</v>
      </c>
      <c r="FL15">
        <f t="shared" si="22"/>
        <v>1.3802112417116059</v>
      </c>
      <c r="FM15">
        <f t="shared" si="22"/>
        <v>1.5797835966168101</v>
      </c>
      <c r="FN15" t="e">
        <f t="shared" si="22"/>
        <v>#NUM!</v>
      </c>
      <c r="FO15">
        <f t="shared" si="22"/>
        <v>0</v>
      </c>
      <c r="FP15">
        <f t="shared" si="22"/>
        <v>2.621176281775035</v>
      </c>
      <c r="FQ15">
        <f t="shared" si="22"/>
        <v>1.7781512503836436</v>
      </c>
      <c r="FR15">
        <f t="shared" si="22"/>
        <v>0.95424250943932487</v>
      </c>
      <c r="FS15">
        <f t="shared" si="22"/>
        <v>0.3010299956639812</v>
      </c>
      <c r="FT15">
        <f t="shared" si="22"/>
        <v>0</v>
      </c>
      <c r="FU15">
        <f t="shared" si="22"/>
        <v>1.1139433523068367</v>
      </c>
      <c r="FV15">
        <f t="shared" si="22"/>
        <v>0.3010299956639812</v>
      </c>
      <c r="FW15" t="e">
        <f t="shared" si="22"/>
        <v>#NUM!</v>
      </c>
      <c r="FX15">
        <f t="shared" si="22"/>
        <v>0.69897000433601886</v>
      </c>
      <c r="FY15">
        <f t="shared" si="22"/>
        <v>1</v>
      </c>
      <c r="FZ15">
        <f t="shared" si="22"/>
        <v>0.3010299956639812</v>
      </c>
      <c r="GA15">
        <f t="shared" si="22"/>
        <v>0</v>
      </c>
      <c r="GB15">
        <f t="shared" si="22"/>
        <v>0.3010299956639812</v>
      </c>
      <c r="GC15" t="e">
        <f t="shared" si="22"/>
        <v>#NUM!</v>
      </c>
      <c r="GD15">
        <f t="shared" si="22"/>
        <v>1.2304489213782739</v>
      </c>
      <c r="GE15">
        <f t="shared" si="22"/>
        <v>0.47712125471966244</v>
      </c>
      <c r="GF15" t="e">
        <f t="shared" si="22"/>
        <v>#NUM!</v>
      </c>
      <c r="GG15">
        <f t="shared" si="22"/>
        <v>0.47712125471966244</v>
      </c>
      <c r="GH15">
        <f t="shared" si="22"/>
        <v>0.3010299956639812</v>
      </c>
      <c r="GI15">
        <f t="shared" si="22"/>
        <v>0.47712125471966244</v>
      </c>
      <c r="GJ15" t="e">
        <f t="shared" si="22"/>
        <v>#NUM!</v>
      </c>
      <c r="GK15">
        <f t="shared" si="22"/>
        <v>1.6627578316815741</v>
      </c>
      <c r="GL15">
        <f t="shared" ref="GL15:HM15" si="23">LOG10(GL7)</f>
        <v>0.84509804001425681</v>
      </c>
      <c r="GM15">
        <f t="shared" si="23"/>
        <v>1.3010299956639813</v>
      </c>
      <c r="GN15">
        <f t="shared" si="23"/>
        <v>0.3010299956639812</v>
      </c>
      <c r="GO15">
        <f t="shared" si="23"/>
        <v>0.3010299956639812</v>
      </c>
      <c r="GP15" t="e">
        <f t="shared" si="23"/>
        <v>#NUM!</v>
      </c>
      <c r="GQ15">
        <f t="shared" si="23"/>
        <v>0</v>
      </c>
      <c r="GR15">
        <f t="shared" si="23"/>
        <v>0.6020599913279624</v>
      </c>
      <c r="GS15">
        <f t="shared" si="23"/>
        <v>2.1139433523068369</v>
      </c>
      <c r="GT15">
        <f t="shared" si="23"/>
        <v>1.1139433523068367</v>
      </c>
      <c r="GU15">
        <f t="shared" si="23"/>
        <v>0.6020599913279624</v>
      </c>
      <c r="GV15">
        <f t="shared" si="23"/>
        <v>0.3010299956639812</v>
      </c>
      <c r="GW15">
        <f t="shared" si="23"/>
        <v>1.6334684555795864</v>
      </c>
      <c r="GX15">
        <f t="shared" si="23"/>
        <v>1</v>
      </c>
      <c r="GY15">
        <f t="shared" si="23"/>
        <v>1.2304489213782739</v>
      </c>
      <c r="GZ15">
        <f t="shared" si="23"/>
        <v>1.2787536009528289</v>
      </c>
      <c r="HA15" t="e">
        <f t="shared" si="23"/>
        <v>#NUM!</v>
      </c>
      <c r="HB15">
        <f t="shared" si="23"/>
        <v>2.2504200023088941</v>
      </c>
      <c r="HC15">
        <f t="shared" si="23"/>
        <v>0</v>
      </c>
      <c r="HD15">
        <f t="shared" si="23"/>
        <v>1.7993405494535817</v>
      </c>
      <c r="HE15" t="e">
        <f t="shared" si="23"/>
        <v>#NUM!</v>
      </c>
      <c r="HF15">
        <f t="shared" si="23"/>
        <v>0.95424250943932487</v>
      </c>
      <c r="HG15">
        <f t="shared" si="23"/>
        <v>0.47712125471966244</v>
      </c>
      <c r="HH15">
        <f t="shared" si="23"/>
        <v>1.3010299956639813</v>
      </c>
      <c r="HI15">
        <f t="shared" si="23"/>
        <v>1.9731278535996986</v>
      </c>
      <c r="HJ15">
        <f t="shared" si="23"/>
        <v>0.90308998699194354</v>
      </c>
      <c r="HK15">
        <f t="shared" si="23"/>
        <v>0.6020599913279624</v>
      </c>
      <c r="HL15" t="e">
        <f t="shared" si="23"/>
        <v>#NUM!</v>
      </c>
      <c r="HM15">
        <f t="shared" si="23"/>
        <v>1.414973347970818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CADBC-F79A-8041-B4F0-B4AA463E989E}">
  <dimension ref="A1:H45"/>
  <sheetViews>
    <sheetView tabSelected="1" topLeftCell="A6" workbookViewId="0">
      <selection activeCell="E20" sqref="E20"/>
    </sheetView>
  </sheetViews>
  <sheetFormatPr baseColWidth="10" defaultRowHeight="16" x14ac:dyDescent="0.2"/>
  <cols>
    <col min="1" max="1" width="25.1640625" bestFit="1" customWidth="1"/>
    <col min="2" max="2" width="82.33203125" bestFit="1" customWidth="1"/>
    <col min="3" max="3" width="25.1640625" bestFit="1" customWidth="1"/>
    <col min="5" max="5" width="21.6640625" bestFit="1" customWidth="1"/>
    <col min="6" max="6" width="30.5" bestFit="1" customWidth="1"/>
    <col min="7" max="7" width="39" bestFit="1" customWidth="1"/>
  </cols>
  <sheetData>
    <row r="1" spans="1:8" x14ac:dyDescent="0.2">
      <c r="A1" s="3" t="s">
        <v>1041</v>
      </c>
      <c r="B1" s="5" t="s">
        <v>1</v>
      </c>
      <c r="C1" s="3" t="s">
        <v>1101</v>
      </c>
      <c r="E1" s="3" t="s">
        <v>747</v>
      </c>
      <c r="F1" s="3" t="s">
        <v>870</v>
      </c>
      <c r="G1" s="3" t="s">
        <v>917</v>
      </c>
      <c r="H1" s="3" t="s">
        <v>1101</v>
      </c>
    </row>
    <row r="2" spans="1:8" x14ac:dyDescent="0.2">
      <c r="A2" s="8" t="s">
        <v>880</v>
      </c>
      <c r="B2" t="s">
        <v>213</v>
      </c>
      <c r="C2" t="s">
        <v>827</v>
      </c>
      <c r="E2" s="8" t="s">
        <v>1152</v>
      </c>
      <c r="F2" t="s">
        <v>827</v>
      </c>
      <c r="G2" t="s">
        <v>927</v>
      </c>
      <c r="H2" t="s">
        <v>1088</v>
      </c>
    </row>
    <row r="3" spans="1:8" x14ac:dyDescent="0.2">
      <c r="A3" s="8" t="s">
        <v>879</v>
      </c>
      <c r="B3" t="s">
        <v>28</v>
      </c>
      <c r="C3" t="s">
        <v>827</v>
      </c>
      <c r="E3" s="8" t="s">
        <v>1153</v>
      </c>
      <c r="F3" t="s">
        <v>834</v>
      </c>
      <c r="G3" t="s">
        <v>931</v>
      </c>
      <c r="H3" t="s">
        <v>1088</v>
      </c>
    </row>
    <row r="4" spans="1:8" x14ac:dyDescent="0.2">
      <c r="A4" s="16" t="s">
        <v>1042</v>
      </c>
      <c r="B4" s="17" t="s">
        <v>786</v>
      </c>
      <c r="C4" t="s">
        <v>1154</v>
      </c>
      <c r="E4" s="13" t="s">
        <v>1127</v>
      </c>
      <c r="F4" t="s">
        <v>862</v>
      </c>
      <c r="G4" t="s">
        <v>970</v>
      </c>
      <c r="H4" t="s">
        <v>1102</v>
      </c>
    </row>
    <row r="5" spans="1:8" x14ac:dyDescent="0.2">
      <c r="A5" s="16" t="s">
        <v>1043</v>
      </c>
      <c r="B5" s="17" t="s">
        <v>128</v>
      </c>
      <c r="C5" t="s">
        <v>1113</v>
      </c>
      <c r="E5" s="13" t="s">
        <v>1128</v>
      </c>
      <c r="F5" t="s">
        <v>833</v>
      </c>
      <c r="G5" t="s">
        <v>967</v>
      </c>
      <c r="H5" t="s">
        <v>1095</v>
      </c>
    </row>
    <row r="6" spans="1:8" x14ac:dyDescent="0.2">
      <c r="A6" s="16" t="s">
        <v>1044</v>
      </c>
      <c r="B6" s="17" t="s">
        <v>148</v>
      </c>
      <c r="C6" t="s">
        <v>827</v>
      </c>
      <c r="E6" s="13" t="s">
        <v>1129</v>
      </c>
      <c r="F6" t="s">
        <v>827</v>
      </c>
      <c r="G6" t="s">
        <v>924</v>
      </c>
      <c r="H6" t="s">
        <v>1088</v>
      </c>
    </row>
    <row r="7" spans="1:8" x14ac:dyDescent="0.2">
      <c r="A7" s="16" t="s">
        <v>1045</v>
      </c>
      <c r="B7" s="17" t="s">
        <v>142</v>
      </c>
      <c r="C7" t="s">
        <v>827</v>
      </c>
      <c r="E7" s="13" t="s">
        <v>1130</v>
      </c>
      <c r="F7" t="s">
        <v>827</v>
      </c>
      <c r="G7" t="s">
        <v>924</v>
      </c>
      <c r="H7" t="s">
        <v>1088</v>
      </c>
    </row>
    <row r="8" spans="1:8" x14ac:dyDescent="0.2">
      <c r="A8" s="16" t="s">
        <v>1046</v>
      </c>
      <c r="B8" s="17" t="s">
        <v>85</v>
      </c>
      <c r="C8" t="s">
        <v>1110</v>
      </c>
      <c r="E8" s="13" t="s">
        <v>1131</v>
      </c>
      <c r="F8" t="s">
        <v>849</v>
      </c>
      <c r="G8" t="s">
        <v>958</v>
      </c>
      <c r="H8" t="s">
        <v>1100</v>
      </c>
    </row>
    <row r="9" spans="1:8" x14ac:dyDescent="0.2">
      <c r="A9" s="16" t="s">
        <v>1047</v>
      </c>
      <c r="B9" s="17" t="s">
        <v>311</v>
      </c>
      <c r="C9" t="s">
        <v>827</v>
      </c>
      <c r="E9" s="13" t="s">
        <v>1132</v>
      </c>
      <c r="F9" t="s">
        <v>827</v>
      </c>
      <c r="G9" t="s">
        <v>924</v>
      </c>
      <c r="H9" t="s">
        <v>1088</v>
      </c>
    </row>
    <row r="10" spans="1:8" x14ac:dyDescent="0.2">
      <c r="A10" s="18" t="s">
        <v>1048</v>
      </c>
      <c r="B10" s="17" t="s">
        <v>11</v>
      </c>
      <c r="C10" t="s">
        <v>1110</v>
      </c>
      <c r="E10" s="14" t="s">
        <v>1133</v>
      </c>
      <c r="F10" t="s">
        <v>850</v>
      </c>
      <c r="G10" t="s">
        <v>934</v>
      </c>
      <c r="H10" t="s">
        <v>1100</v>
      </c>
    </row>
    <row r="11" spans="1:8" x14ac:dyDescent="0.2">
      <c r="A11" s="18" t="s">
        <v>1049</v>
      </c>
      <c r="B11" s="17" t="s">
        <v>287</v>
      </c>
      <c r="C11" t="s">
        <v>827</v>
      </c>
      <c r="E11" s="14" t="s">
        <v>1134</v>
      </c>
      <c r="F11" t="s">
        <v>827</v>
      </c>
      <c r="G11" t="s">
        <v>927</v>
      </c>
      <c r="H11" t="s">
        <v>1088</v>
      </c>
    </row>
    <row r="12" spans="1:8" x14ac:dyDescent="0.2">
      <c r="A12" s="18" t="s">
        <v>1050</v>
      </c>
      <c r="B12" s="17" t="s">
        <v>799</v>
      </c>
      <c r="C12" t="s">
        <v>1110</v>
      </c>
      <c r="E12" s="14" t="s">
        <v>1135</v>
      </c>
      <c r="F12" t="s">
        <v>831</v>
      </c>
      <c r="G12" t="s">
        <v>928</v>
      </c>
      <c r="H12" t="s">
        <v>1099</v>
      </c>
    </row>
    <row r="13" spans="1:8" x14ac:dyDescent="0.2">
      <c r="A13" s="18" t="s">
        <v>1051</v>
      </c>
      <c r="B13" s="17" t="s">
        <v>185</v>
      </c>
      <c r="C13" t="s">
        <v>1107</v>
      </c>
      <c r="E13" s="14" t="s">
        <v>1136</v>
      </c>
      <c r="F13" t="s">
        <v>853</v>
      </c>
      <c r="G13" t="s">
        <v>942</v>
      </c>
      <c r="H13" t="s">
        <v>1072</v>
      </c>
    </row>
    <row r="14" spans="1:8" x14ac:dyDescent="0.2">
      <c r="A14" s="18" t="s">
        <v>1052</v>
      </c>
      <c r="B14" s="17" t="s">
        <v>227</v>
      </c>
      <c r="C14" t="s">
        <v>1109</v>
      </c>
      <c r="E14" s="14" t="s">
        <v>1137</v>
      </c>
      <c r="F14" t="s">
        <v>840</v>
      </c>
      <c r="G14" t="s">
        <v>919</v>
      </c>
      <c r="H14" t="s">
        <v>1098</v>
      </c>
    </row>
    <row r="15" spans="1:8" x14ac:dyDescent="0.2">
      <c r="A15" s="18" t="s">
        <v>1053</v>
      </c>
      <c r="B15" s="17" t="s">
        <v>111</v>
      </c>
      <c r="C15" t="s">
        <v>831</v>
      </c>
      <c r="E15" s="14" t="s">
        <v>1138</v>
      </c>
      <c r="F15" t="s">
        <v>831</v>
      </c>
      <c r="G15" t="s">
        <v>922</v>
      </c>
      <c r="H15" t="s">
        <v>1094</v>
      </c>
    </row>
    <row r="16" spans="1:8" x14ac:dyDescent="0.2">
      <c r="A16" s="18" t="s">
        <v>1054</v>
      </c>
      <c r="B16" s="17" t="s">
        <v>158</v>
      </c>
      <c r="C16" t="s">
        <v>1109</v>
      </c>
      <c r="E16" s="14" t="s">
        <v>1139</v>
      </c>
      <c r="F16" t="s">
        <v>840</v>
      </c>
      <c r="G16" t="s">
        <v>919</v>
      </c>
      <c r="H16" t="s">
        <v>1098</v>
      </c>
    </row>
    <row r="17" spans="1:8" x14ac:dyDescent="0.2">
      <c r="A17" s="18" t="s">
        <v>1055</v>
      </c>
      <c r="B17" s="17" t="s">
        <v>95</v>
      </c>
      <c r="C17" t="s">
        <v>1110</v>
      </c>
      <c r="E17" s="14" t="s">
        <v>1140</v>
      </c>
      <c r="F17" t="s">
        <v>827</v>
      </c>
      <c r="G17" t="s">
        <v>974</v>
      </c>
      <c r="H17" t="s">
        <v>1099</v>
      </c>
    </row>
    <row r="18" spans="1:8" x14ac:dyDescent="0.2">
      <c r="A18" s="18" t="s">
        <v>1056</v>
      </c>
      <c r="B18" s="17" t="s">
        <v>23</v>
      </c>
      <c r="C18" t="s">
        <v>822</v>
      </c>
      <c r="E18" s="14" t="s">
        <v>1141</v>
      </c>
      <c r="F18" t="s">
        <v>822</v>
      </c>
      <c r="G18" t="s">
        <v>946</v>
      </c>
      <c r="H18" t="s">
        <v>1075</v>
      </c>
    </row>
    <row r="19" spans="1:8" x14ac:dyDescent="0.2">
      <c r="A19" s="18" t="s">
        <v>1057</v>
      </c>
      <c r="B19" s="17" t="s">
        <v>174</v>
      </c>
      <c r="C19" t="s">
        <v>1110</v>
      </c>
      <c r="E19" s="14" t="s">
        <v>1142</v>
      </c>
      <c r="F19" t="s">
        <v>858</v>
      </c>
      <c r="G19" t="s">
        <v>959</v>
      </c>
      <c r="H19" t="s">
        <v>1067</v>
      </c>
    </row>
    <row r="20" spans="1:8" x14ac:dyDescent="0.2">
      <c r="A20" s="18" t="s">
        <v>1058</v>
      </c>
      <c r="B20" s="17" t="s">
        <v>103</v>
      </c>
      <c r="C20" t="s">
        <v>1110</v>
      </c>
      <c r="E20" s="14" t="s">
        <v>1143</v>
      </c>
      <c r="F20" t="s">
        <v>835</v>
      </c>
      <c r="G20" t="s">
        <v>919</v>
      </c>
      <c r="H20" t="s">
        <v>1100</v>
      </c>
    </row>
    <row r="21" spans="1:8" x14ac:dyDescent="0.2">
      <c r="A21" s="18" t="s">
        <v>1059</v>
      </c>
      <c r="B21" s="17" t="s">
        <v>323</v>
      </c>
      <c r="C21" t="s">
        <v>1110</v>
      </c>
      <c r="E21" s="14" t="s">
        <v>1144</v>
      </c>
      <c r="F21" t="s">
        <v>827</v>
      </c>
      <c r="G21" t="s">
        <v>928</v>
      </c>
      <c r="H21" t="s">
        <v>1099</v>
      </c>
    </row>
    <row r="22" spans="1:8" x14ac:dyDescent="0.2">
      <c r="A22" s="18" t="s">
        <v>1060</v>
      </c>
      <c r="B22" s="17" t="s">
        <v>69</v>
      </c>
      <c r="C22" t="s">
        <v>1113</v>
      </c>
      <c r="E22" s="14" t="s">
        <v>1145</v>
      </c>
      <c r="F22" t="s">
        <v>833</v>
      </c>
      <c r="G22" t="s">
        <v>954</v>
      </c>
      <c r="H22" t="s">
        <v>1095</v>
      </c>
    </row>
    <row r="23" spans="1:8" x14ac:dyDescent="0.2">
      <c r="A23" s="18" t="s">
        <v>1061</v>
      </c>
      <c r="B23" s="17" t="s">
        <v>234</v>
      </c>
      <c r="C23" t="s">
        <v>1109</v>
      </c>
      <c r="E23" s="14" t="s">
        <v>1146</v>
      </c>
      <c r="F23" t="s">
        <v>840</v>
      </c>
      <c r="G23" t="s">
        <v>919</v>
      </c>
      <c r="H23" t="s">
        <v>1098</v>
      </c>
    </row>
    <row r="24" spans="1:8" x14ac:dyDescent="0.2">
      <c r="A24" s="18" t="s">
        <v>1062</v>
      </c>
      <c r="B24" s="17" t="s">
        <v>325</v>
      </c>
      <c r="C24" t="s">
        <v>1110</v>
      </c>
      <c r="E24" s="14" t="s">
        <v>1147</v>
      </c>
      <c r="F24" t="s">
        <v>827</v>
      </c>
      <c r="G24" t="s">
        <v>928</v>
      </c>
      <c r="H24" t="s">
        <v>1099</v>
      </c>
    </row>
    <row r="25" spans="1:8" x14ac:dyDescent="0.2">
      <c r="A25" s="18" t="s">
        <v>1063</v>
      </c>
      <c r="B25" s="17" t="s">
        <v>267</v>
      </c>
      <c r="C25" t="s">
        <v>827</v>
      </c>
      <c r="E25" s="14" t="s">
        <v>1148</v>
      </c>
      <c r="F25" t="s">
        <v>827</v>
      </c>
      <c r="G25" t="s">
        <v>924</v>
      </c>
      <c r="H25" t="s">
        <v>1088</v>
      </c>
    </row>
    <row r="26" spans="1:8" x14ac:dyDescent="0.2">
      <c r="A26" s="18" t="s">
        <v>1064</v>
      </c>
      <c r="B26" s="17" t="s">
        <v>225</v>
      </c>
      <c r="C26" t="s">
        <v>1109</v>
      </c>
      <c r="E26" s="14" t="s">
        <v>1149</v>
      </c>
      <c r="F26" t="s">
        <v>840</v>
      </c>
      <c r="G26" t="s">
        <v>919</v>
      </c>
      <c r="H26" t="s">
        <v>1098</v>
      </c>
    </row>
    <row r="27" spans="1:8" x14ac:dyDescent="0.2">
      <c r="A27" s="18" t="s">
        <v>1065</v>
      </c>
      <c r="B27" s="17" t="s">
        <v>317</v>
      </c>
      <c r="C27" t="s">
        <v>1110</v>
      </c>
      <c r="E27" s="14" t="s">
        <v>1150</v>
      </c>
      <c r="F27" t="s">
        <v>832</v>
      </c>
      <c r="G27" t="s">
        <v>919</v>
      </c>
      <c r="H27" t="s">
        <v>1100</v>
      </c>
    </row>
    <row r="28" spans="1:8" x14ac:dyDescent="0.2">
      <c r="A28" s="18" t="s">
        <v>1066</v>
      </c>
      <c r="B28" s="17" t="s">
        <v>132</v>
      </c>
      <c r="C28" t="s">
        <v>1107</v>
      </c>
      <c r="E28" s="14" t="s">
        <v>1151</v>
      </c>
      <c r="F28" t="s">
        <v>838</v>
      </c>
      <c r="G28" t="s">
        <v>925</v>
      </c>
      <c r="H28" t="s">
        <v>1072</v>
      </c>
    </row>
    <row r="34" spans="1:3" x14ac:dyDescent="0.2">
      <c r="A34" t="s">
        <v>885</v>
      </c>
      <c r="B34" t="s">
        <v>882</v>
      </c>
      <c r="C34" t="s">
        <v>886</v>
      </c>
    </row>
    <row r="35" spans="1:3" x14ac:dyDescent="0.2">
      <c r="A35" t="s">
        <v>1154</v>
      </c>
      <c r="B35" t="s">
        <v>1155</v>
      </c>
      <c r="C35">
        <v>1</v>
      </c>
    </row>
    <row r="36" spans="1:3" x14ac:dyDescent="0.2">
      <c r="A36" t="s">
        <v>1113</v>
      </c>
      <c r="B36" t="s">
        <v>1155</v>
      </c>
      <c r="C36">
        <v>1</v>
      </c>
    </row>
    <row r="37" spans="1:3" x14ac:dyDescent="0.2">
      <c r="A37" t="s">
        <v>827</v>
      </c>
      <c r="B37" t="s">
        <v>1155</v>
      </c>
      <c r="C37">
        <v>3</v>
      </c>
    </row>
    <row r="38" spans="1:3" x14ac:dyDescent="0.2">
      <c r="A38" t="s">
        <v>1110</v>
      </c>
      <c r="B38" t="s">
        <v>1155</v>
      </c>
      <c r="C38">
        <v>1</v>
      </c>
    </row>
    <row r="39" spans="1:3" x14ac:dyDescent="0.2">
      <c r="A39" t="s">
        <v>1113</v>
      </c>
      <c r="B39" t="s">
        <v>884</v>
      </c>
      <c r="C39">
        <v>1</v>
      </c>
    </row>
    <row r="40" spans="1:3" x14ac:dyDescent="0.2">
      <c r="A40" t="s">
        <v>822</v>
      </c>
      <c r="B40" t="s">
        <v>884</v>
      </c>
      <c r="C40">
        <v>1</v>
      </c>
    </row>
    <row r="41" spans="1:3" x14ac:dyDescent="0.2">
      <c r="A41" t="s">
        <v>827</v>
      </c>
      <c r="B41" t="s">
        <v>884</v>
      </c>
      <c r="C41">
        <v>2</v>
      </c>
    </row>
    <row r="42" spans="1:3" x14ac:dyDescent="0.2">
      <c r="A42" t="s">
        <v>1107</v>
      </c>
      <c r="B42" t="s">
        <v>884</v>
      </c>
      <c r="C42">
        <v>2</v>
      </c>
    </row>
    <row r="43" spans="1:3" x14ac:dyDescent="0.2">
      <c r="A43" t="s">
        <v>831</v>
      </c>
      <c r="B43" t="s">
        <v>884</v>
      </c>
      <c r="C43">
        <v>1</v>
      </c>
    </row>
    <row r="44" spans="1:3" x14ac:dyDescent="0.2">
      <c r="A44" t="s">
        <v>1110</v>
      </c>
      <c r="B44" t="s">
        <v>884</v>
      </c>
      <c r="C44">
        <v>8</v>
      </c>
    </row>
    <row r="45" spans="1:3" x14ac:dyDescent="0.2">
      <c r="A45" t="s">
        <v>1109</v>
      </c>
      <c r="B45" t="s">
        <v>884</v>
      </c>
      <c r="C45">
        <v>4</v>
      </c>
    </row>
  </sheetData>
  <sortState xmlns:xlrd2="http://schemas.microsoft.com/office/spreadsheetml/2017/richdata2" ref="A40:A58">
    <sortCondition ref="A40:A58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C91AE-BB3C-D445-857D-BF013CB9D47D}">
  <dimension ref="A1:AA1096"/>
  <sheetViews>
    <sheetView topLeftCell="L1" workbookViewId="0">
      <selection activeCell="A37" sqref="A37:M37"/>
    </sheetView>
  </sheetViews>
  <sheetFormatPr baseColWidth="10" defaultRowHeight="16" x14ac:dyDescent="0.2"/>
  <cols>
    <col min="1" max="1" width="32.5" bestFit="1" customWidth="1"/>
    <col min="2" max="2" width="30.83203125" style="6" bestFit="1" customWidth="1"/>
    <col min="3" max="3" width="13.33203125" style="6" customWidth="1"/>
    <col min="4" max="4" width="14.1640625" style="6" bestFit="1" customWidth="1"/>
    <col min="5" max="6" width="20" style="6" bestFit="1" customWidth="1"/>
    <col min="7" max="7" width="10.83203125" style="6"/>
    <col min="8" max="8" width="11.33203125" style="6" bestFit="1" customWidth="1"/>
    <col min="9" max="9" width="14.83203125" style="6" bestFit="1" customWidth="1"/>
    <col min="10" max="10" width="9.6640625" style="6" bestFit="1" customWidth="1"/>
    <col min="11" max="11" width="19.6640625" style="6" bestFit="1" customWidth="1"/>
    <col min="12" max="12" width="19.6640625" style="6" customWidth="1"/>
    <col min="13" max="13" width="31.1640625" style="6" bestFit="1" customWidth="1"/>
    <col min="14" max="14" width="10.83203125" style="6"/>
    <col min="15" max="15" width="28.1640625" style="6" bestFit="1" customWidth="1"/>
    <col min="16" max="16" width="28.5" style="6" bestFit="1" customWidth="1"/>
    <col min="17" max="17" width="34.83203125" style="6" customWidth="1"/>
    <col min="18" max="18" width="20.83203125" style="6" bestFit="1" customWidth="1"/>
    <col min="19" max="20" width="26.83203125" style="6" bestFit="1" customWidth="1"/>
    <col min="21" max="21" width="11.83203125" style="6" bestFit="1" customWidth="1"/>
    <col min="22" max="22" width="17.6640625" style="6" bestFit="1" customWidth="1"/>
    <col min="23" max="23" width="21.1640625" style="6" bestFit="1" customWidth="1"/>
    <col min="24" max="24" width="15.83203125" style="6" bestFit="1" customWidth="1"/>
    <col min="25" max="25" width="26" style="6" bestFit="1" customWidth="1"/>
    <col min="26" max="26" width="26.33203125" style="6" bestFit="1" customWidth="1"/>
    <col min="27" max="27" width="31.1640625" style="6" bestFit="1" customWidth="1"/>
    <col min="28" max="16384" width="10.83203125" style="6"/>
  </cols>
  <sheetData>
    <row r="1" spans="1:27" x14ac:dyDescent="0.2">
      <c r="A1" t="s">
        <v>0</v>
      </c>
      <c r="B1" s="6" t="s">
        <v>0</v>
      </c>
      <c r="C1" s="6" t="s">
        <v>1</v>
      </c>
      <c r="D1" s="6" t="s">
        <v>808</v>
      </c>
      <c r="E1" s="6" t="s">
        <v>809</v>
      </c>
      <c r="F1" s="6" t="s">
        <v>809</v>
      </c>
      <c r="G1" s="6" t="s">
        <v>810</v>
      </c>
      <c r="H1" s="6" t="s">
        <v>811</v>
      </c>
      <c r="I1" s="6" t="s">
        <v>812</v>
      </c>
      <c r="J1" s="6" t="s">
        <v>813</v>
      </c>
      <c r="K1" s="6" t="s">
        <v>814</v>
      </c>
      <c r="L1" s="6" t="s">
        <v>815</v>
      </c>
      <c r="M1" s="6" t="s">
        <v>816</v>
      </c>
      <c r="O1" s="3" t="s">
        <v>747</v>
      </c>
      <c r="P1" s="5" t="s">
        <v>817</v>
      </c>
      <c r="Q1" s="5" t="s">
        <v>1</v>
      </c>
      <c r="R1" s="5" t="s">
        <v>808</v>
      </c>
      <c r="S1" s="5" t="s">
        <v>809</v>
      </c>
      <c r="T1" s="5" t="s">
        <v>809</v>
      </c>
      <c r="U1" s="5" t="s">
        <v>810</v>
      </c>
      <c r="V1" s="7" t="s">
        <v>811</v>
      </c>
      <c r="W1" s="7" t="s">
        <v>812</v>
      </c>
      <c r="X1" s="7" t="s">
        <v>813</v>
      </c>
      <c r="Y1" s="7" t="s">
        <v>814</v>
      </c>
      <c r="Z1" s="7" t="s">
        <v>815</v>
      </c>
      <c r="AA1" s="7" t="s">
        <v>816</v>
      </c>
    </row>
    <row r="2" spans="1:27" x14ac:dyDescent="0.2">
      <c r="A2" t="s">
        <v>511</v>
      </c>
      <c r="B2" s="6" t="s">
        <v>318</v>
      </c>
      <c r="C2" s="6" t="s">
        <v>319</v>
      </c>
      <c r="D2" s="6">
        <v>0.67</v>
      </c>
      <c r="E2" s="6">
        <v>0.37964399999999998</v>
      </c>
      <c r="F2" s="6">
        <v>0.464167</v>
      </c>
      <c r="G2" s="6">
        <v>0.67</v>
      </c>
      <c r="H2" s="6" t="e">
        <v>#N/A</v>
      </c>
      <c r="I2" s="6" t="e">
        <v>#N/A</v>
      </c>
      <c r="J2" s="6" t="e">
        <v>#N/A</v>
      </c>
      <c r="K2" s="6" t="e">
        <v>#N/A</v>
      </c>
      <c r="L2" s="6" t="e">
        <v>#N/A</v>
      </c>
      <c r="M2" s="6" t="e">
        <v>#N/A</v>
      </c>
      <c r="O2" s="13" t="s">
        <v>724</v>
      </c>
      <c r="P2" s="6" t="str">
        <f>VLOOKUP($O2,$A$1:$M$421,2,FALSE)</f>
        <v>TRINITY_DN138200_c2_g1_i1.p2</v>
      </c>
      <c r="Q2" s="6" t="str">
        <f>VLOOKUP($O2,$A$1:$M$421,3,FALSE)</f>
        <v>MRIITSYCWKIIYKSGMRVRVLTNNSARFIGGCQTSTGTCTTRGYKFGPEVWMVFRTPDQRTLADSPEPGKP</v>
      </c>
      <c r="R2" s="6" t="e">
        <f>VLOOKUP($O2,$A$1:$M$421,4,FALSE)</f>
        <v>#N/A</v>
      </c>
      <c r="S2" s="6" t="e">
        <f>VLOOKUP($O2,$A$1:$M$421,5,FALSE)</f>
        <v>#N/A</v>
      </c>
      <c r="T2" s="6" t="e">
        <f>VLOOKUP($O2,$A$1:$M$421,6,FALSE)</f>
        <v>#N/A</v>
      </c>
      <c r="U2" s="6" t="e">
        <f>VLOOKUP($O2,$A$1:$M$421,7,FALSE)</f>
        <v>#N/A</v>
      </c>
      <c r="V2" s="6" t="e">
        <f>VLOOKUP($O2,$A$1:$M$421,8,FALSE)</f>
        <v>#N/A</v>
      </c>
      <c r="W2" s="6" t="e">
        <f>VLOOKUP($O2,$A$1:$M$421,9,FALSE)</f>
        <v>#N/A</v>
      </c>
      <c r="X2" s="6" t="e">
        <f>VLOOKUP($O2,$A$1:$M$421,10,FALSE)</f>
        <v>#N/A</v>
      </c>
      <c r="Y2" s="6" t="e">
        <f>VLOOKUP($O2,$A$1:$M$421,11,FALSE)</f>
        <v>#N/A</v>
      </c>
      <c r="Z2" s="6" t="str">
        <f>VLOOKUP($O2,$A$1:$M$421,12,FALSE)</f>
        <v>AMP</v>
      </c>
      <c r="AA2" s="6">
        <f>VLOOKUP($O2,$A$1:$M$421,13,FALSE)</f>
        <v>0.99839999999999995</v>
      </c>
    </row>
    <row r="3" spans="1:27" x14ac:dyDescent="0.2">
      <c r="A3" t="s">
        <v>370</v>
      </c>
      <c r="B3" s="6" t="s">
        <v>316</v>
      </c>
      <c r="C3" s="6" t="s">
        <v>317</v>
      </c>
      <c r="D3" s="6">
        <v>0.85</v>
      </c>
      <c r="E3" s="6">
        <v>-1</v>
      </c>
      <c r="F3" s="6">
        <v>-1</v>
      </c>
      <c r="G3" s="6">
        <v>0.85</v>
      </c>
      <c r="H3" s="6" t="e">
        <v>#N/A</v>
      </c>
      <c r="I3" s="6" t="e">
        <v>#N/A</v>
      </c>
      <c r="J3" s="6" t="e">
        <v>#N/A</v>
      </c>
      <c r="K3" s="6" t="e">
        <v>#N/A</v>
      </c>
      <c r="L3" s="6" t="e">
        <v>#N/A</v>
      </c>
      <c r="M3" s="6" t="e">
        <v>#N/A</v>
      </c>
      <c r="O3" s="13" t="s">
        <v>361</v>
      </c>
      <c r="P3" s="6" t="str">
        <f t="shared" ref="P3:P28" si="0">VLOOKUP($O3,$A$1:$M$421,2,FALSE)</f>
        <v>TRINITY_DN143020_c3_g1_i1.p2</v>
      </c>
      <c r="Q3" s="6" t="str">
        <f t="shared" ref="Q3:Q28" si="1">VLOOKUP($O3,$A$1:$M$421,3,FALSE)</f>
        <v>GDAMVSTGVLKVGIAIRGPVNRVIKLEPFLKRNDKNNFALAA</v>
      </c>
      <c r="R3" s="6">
        <f t="shared" ref="R3:R28" si="2">VLOOKUP($O3,$A$1:$M$421,4,FALSE)</f>
        <v>0.88</v>
      </c>
      <c r="S3" s="6">
        <f t="shared" ref="S3:S28" si="3">VLOOKUP($O3,$A$1:$M$421,5,FALSE)</f>
        <v>-1</v>
      </c>
      <c r="T3" s="6">
        <f t="shared" ref="T3:T28" si="4">VLOOKUP($O3,$A$1:$M$421,6,FALSE)</f>
        <v>-1</v>
      </c>
      <c r="U3" s="6">
        <f t="shared" ref="U3:U28" si="5">VLOOKUP($O3,$A$1:$M$421,7,FALSE)</f>
        <v>0.88</v>
      </c>
      <c r="V3" s="6" t="e">
        <f t="shared" ref="V3:V28" si="6">VLOOKUP($O3,$A$1:$M$421,8,FALSE)</f>
        <v>#N/A</v>
      </c>
      <c r="W3" s="6" t="e">
        <f t="shared" ref="W3:W28" si="7">VLOOKUP($O3,$A$1:$M$421,9,FALSE)</f>
        <v>#N/A</v>
      </c>
      <c r="X3" s="6" t="e">
        <f t="shared" ref="X3:X28" si="8">VLOOKUP($O3,$A$1:$M$421,10,FALSE)</f>
        <v>#N/A</v>
      </c>
      <c r="Y3" s="6" t="e">
        <f t="shared" ref="Y3:Y28" si="9">VLOOKUP($O3,$A$1:$M$421,11,FALSE)</f>
        <v>#N/A</v>
      </c>
      <c r="Z3" s="6" t="str">
        <f t="shared" ref="Z3:Z28" si="10">VLOOKUP($O3,$A$1:$M$421,12,FALSE)</f>
        <v>AMP</v>
      </c>
      <c r="AA3" s="6">
        <f t="shared" ref="AA3:AA28" si="11">VLOOKUP($O3,$A$1:$M$421,13,FALSE)</f>
        <v>0.87139999999999995</v>
      </c>
    </row>
    <row r="4" spans="1:27" x14ac:dyDescent="0.2">
      <c r="A4" t="s">
        <v>578</v>
      </c>
      <c r="B4" s="6" t="s">
        <v>320</v>
      </c>
      <c r="C4" s="6" t="s">
        <v>321</v>
      </c>
      <c r="D4" s="6">
        <v>0.53</v>
      </c>
      <c r="E4" s="6">
        <v>0.61239699999999997</v>
      </c>
      <c r="F4" s="6">
        <v>0.59083300000000005</v>
      </c>
      <c r="G4" s="6">
        <v>0.61239699999999997</v>
      </c>
      <c r="H4" s="6" t="s">
        <v>713</v>
      </c>
      <c r="I4" s="6">
        <v>0.66300000000000003</v>
      </c>
      <c r="J4" s="6" t="s">
        <v>715</v>
      </c>
      <c r="K4" s="6">
        <v>0.752</v>
      </c>
      <c r="L4" s="6" t="s">
        <v>720</v>
      </c>
      <c r="M4" s="6">
        <v>0.50060000000000004</v>
      </c>
      <c r="O4" s="13" t="s">
        <v>544</v>
      </c>
      <c r="P4" s="6" t="str">
        <f t="shared" si="0"/>
        <v>TRINITY_DN144897_c3_g1_i5.p10</v>
      </c>
      <c r="Q4" s="6" t="str">
        <f t="shared" si="1"/>
        <v>MKRPVQTEK</v>
      </c>
      <c r="R4" s="6">
        <f t="shared" si="2"/>
        <v>0.64</v>
      </c>
      <c r="S4" s="6">
        <f t="shared" si="3"/>
        <v>0.331208</v>
      </c>
      <c r="T4" s="6">
        <f t="shared" si="4"/>
        <v>0.31166700000000003</v>
      </c>
      <c r="U4" s="6">
        <f t="shared" si="5"/>
        <v>0.64</v>
      </c>
      <c r="V4" s="6" t="e">
        <f t="shared" si="6"/>
        <v>#N/A</v>
      </c>
      <c r="W4" s="6" t="e">
        <f t="shared" si="7"/>
        <v>#N/A</v>
      </c>
      <c r="X4" s="6" t="e">
        <f t="shared" si="8"/>
        <v>#N/A</v>
      </c>
      <c r="Y4" s="6" t="e">
        <f t="shared" si="9"/>
        <v>#N/A</v>
      </c>
      <c r="Z4" s="6" t="e">
        <f t="shared" si="10"/>
        <v>#N/A</v>
      </c>
      <c r="AA4" s="6" t="e">
        <f t="shared" si="11"/>
        <v>#N/A</v>
      </c>
    </row>
    <row r="5" spans="1:27" x14ac:dyDescent="0.2">
      <c r="A5" t="s">
        <v>373</v>
      </c>
      <c r="B5" s="6" t="s">
        <v>108</v>
      </c>
      <c r="C5" s="6" t="s">
        <v>109</v>
      </c>
      <c r="D5" s="6">
        <v>0.84</v>
      </c>
      <c r="E5" s="6">
        <v>1.4319E-2</v>
      </c>
      <c r="F5" s="6">
        <v>0.28833300000000001</v>
      </c>
      <c r="G5" s="6">
        <v>0.84</v>
      </c>
      <c r="H5" s="6" t="e">
        <v>#N/A</v>
      </c>
      <c r="I5" s="6" t="e">
        <v>#N/A</v>
      </c>
      <c r="J5" s="6" t="e">
        <v>#N/A</v>
      </c>
      <c r="K5" s="6" t="e">
        <v>#N/A</v>
      </c>
      <c r="L5" s="6" t="e">
        <v>#N/A</v>
      </c>
      <c r="M5" s="6" t="e">
        <v>#N/A</v>
      </c>
      <c r="O5" s="13" t="s">
        <v>498</v>
      </c>
      <c r="P5" s="6" t="str">
        <f t="shared" si="0"/>
        <v>TRINITY_DN143683_c0_g2_i1.p14</v>
      </c>
      <c r="Q5" s="6" t="str">
        <f t="shared" si="1"/>
        <v>MLKTGS</v>
      </c>
      <c r="R5" s="6">
        <f t="shared" si="2"/>
        <v>0.4</v>
      </c>
      <c r="S5" s="6">
        <f t="shared" si="3"/>
        <v>0.68000499999999997</v>
      </c>
      <c r="T5" s="6">
        <f t="shared" si="4"/>
        <v>0.57583300000000004</v>
      </c>
      <c r="U5" s="6">
        <f t="shared" si="5"/>
        <v>0.68000499999999997</v>
      </c>
      <c r="V5" s="6" t="e">
        <f t="shared" si="6"/>
        <v>#N/A</v>
      </c>
      <c r="W5" s="6" t="e">
        <f t="shared" si="7"/>
        <v>#N/A</v>
      </c>
      <c r="X5" s="6" t="e">
        <f t="shared" si="8"/>
        <v>#N/A</v>
      </c>
      <c r="Y5" s="6" t="e">
        <f t="shared" si="9"/>
        <v>#N/A</v>
      </c>
      <c r="Z5" s="6" t="str">
        <f t="shared" si="10"/>
        <v>AMP&lt;b&gt;&amp;nbsp;*&lt;/b&gt;</v>
      </c>
      <c r="AA5" s="6">
        <f t="shared" si="11"/>
        <v>0.52859999999999996</v>
      </c>
    </row>
    <row r="6" spans="1:27" x14ac:dyDescent="0.2">
      <c r="A6" t="s">
        <v>435</v>
      </c>
      <c r="B6" s="6" t="s">
        <v>110</v>
      </c>
      <c r="C6" s="6" t="s">
        <v>111</v>
      </c>
      <c r="D6" s="6">
        <v>0.77</v>
      </c>
      <c r="E6" s="6">
        <v>0.480462</v>
      </c>
      <c r="F6" s="6">
        <v>0.67166700000000001</v>
      </c>
      <c r="G6" s="6">
        <v>0.77</v>
      </c>
      <c r="H6" s="6" t="e">
        <v>#N/A</v>
      </c>
      <c r="I6" s="6" t="e">
        <v>#N/A</v>
      </c>
      <c r="J6" s="6" t="e">
        <v>#N/A</v>
      </c>
      <c r="K6" s="6" t="e">
        <v>#N/A</v>
      </c>
      <c r="L6" s="6" t="e">
        <v>#N/A</v>
      </c>
      <c r="M6" s="6" t="e">
        <v>#N/A</v>
      </c>
      <c r="O6" s="13" t="s">
        <v>424</v>
      </c>
      <c r="P6" s="6" t="str">
        <f t="shared" si="0"/>
        <v>TRINITY_DN141075_c3_g1_i1.p9</v>
      </c>
      <c r="Q6" s="6" t="str">
        <f t="shared" si="1"/>
        <v>SKEKKNNFIKKGA</v>
      </c>
      <c r="R6" s="6">
        <f t="shared" si="2"/>
        <v>0.78</v>
      </c>
      <c r="S6" s="6">
        <f t="shared" si="3"/>
        <v>0.34715099999999999</v>
      </c>
      <c r="T6" s="6">
        <f t="shared" si="4"/>
        <v>0.60916700000000001</v>
      </c>
      <c r="U6" s="6">
        <f t="shared" si="5"/>
        <v>0.78</v>
      </c>
      <c r="V6" s="6" t="e">
        <f t="shared" si="6"/>
        <v>#N/A</v>
      </c>
      <c r="W6" s="6" t="e">
        <f t="shared" si="7"/>
        <v>#N/A</v>
      </c>
      <c r="X6" s="6" t="e">
        <f t="shared" si="8"/>
        <v>#N/A</v>
      </c>
      <c r="Y6" s="6" t="e">
        <f t="shared" si="9"/>
        <v>#N/A</v>
      </c>
      <c r="Z6" s="6" t="e">
        <f t="shared" si="10"/>
        <v>#N/A</v>
      </c>
      <c r="AA6" s="6" t="e">
        <f t="shared" si="11"/>
        <v>#N/A</v>
      </c>
    </row>
    <row r="7" spans="1:27" x14ac:dyDescent="0.2">
      <c r="A7" t="s">
        <v>505</v>
      </c>
      <c r="B7" s="6" t="s">
        <v>12</v>
      </c>
      <c r="C7" s="6" t="s">
        <v>13</v>
      </c>
      <c r="D7" s="6">
        <v>0.67</v>
      </c>
      <c r="E7" s="6">
        <v>-1</v>
      </c>
      <c r="F7" s="6">
        <v>-1</v>
      </c>
      <c r="G7" s="6">
        <v>0.67</v>
      </c>
      <c r="H7" s="6" t="e">
        <v>#N/A</v>
      </c>
      <c r="I7" s="6" t="e">
        <v>#N/A</v>
      </c>
      <c r="J7" s="6" t="e">
        <v>#N/A</v>
      </c>
      <c r="K7" s="6" t="e">
        <v>#N/A</v>
      </c>
      <c r="L7" s="6" t="e">
        <v>#N/A</v>
      </c>
      <c r="M7" s="6" t="e">
        <v>#N/A</v>
      </c>
      <c r="O7" s="13" t="s">
        <v>627</v>
      </c>
      <c r="P7" s="6" t="str">
        <f t="shared" si="0"/>
        <v>TRINITY_DN385865_c1_g1_i1.p3</v>
      </c>
      <c r="Q7" s="6" t="str">
        <f t="shared" si="1"/>
        <v>DLKQKGARPMVDMEPAQQGQAVGIR</v>
      </c>
      <c r="R7" s="6">
        <f t="shared" si="2"/>
        <v>0.56999999999999995</v>
      </c>
      <c r="S7" s="6">
        <f t="shared" si="3"/>
        <v>7.1733000000000005E-2</v>
      </c>
      <c r="T7" s="6">
        <f t="shared" si="4"/>
        <v>0.25</v>
      </c>
      <c r="U7" s="6">
        <f t="shared" si="5"/>
        <v>0.56999999999999995</v>
      </c>
      <c r="V7" s="6" t="e">
        <f t="shared" si="6"/>
        <v>#N/A</v>
      </c>
      <c r="W7" s="6" t="e">
        <f t="shared" si="7"/>
        <v>#N/A</v>
      </c>
      <c r="X7" s="6" t="e">
        <f t="shared" si="8"/>
        <v>#N/A</v>
      </c>
      <c r="Y7" s="6" t="e">
        <f t="shared" si="9"/>
        <v>#N/A</v>
      </c>
      <c r="Z7" s="6" t="e">
        <f t="shared" si="10"/>
        <v>#N/A</v>
      </c>
      <c r="AA7" s="6" t="e">
        <f t="shared" si="11"/>
        <v>#N/A</v>
      </c>
    </row>
    <row r="8" spans="1:27" x14ac:dyDescent="0.2">
      <c r="A8" t="s">
        <v>687</v>
      </c>
      <c r="B8" s="6" t="s">
        <v>129</v>
      </c>
      <c r="C8" s="6" t="s">
        <v>130</v>
      </c>
      <c r="D8" s="6">
        <v>0.52</v>
      </c>
      <c r="E8" s="6">
        <v>6.9469000000000003E-2</v>
      </c>
      <c r="F8" s="6">
        <v>0.30583300000000002</v>
      </c>
      <c r="G8" s="6">
        <v>0.52</v>
      </c>
      <c r="H8" s="6" t="e">
        <v>#N/A</v>
      </c>
      <c r="I8" s="6" t="e">
        <v>#N/A</v>
      </c>
      <c r="J8" s="6" t="e">
        <v>#N/A</v>
      </c>
      <c r="K8" s="6" t="e">
        <v>#N/A</v>
      </c>
      <c r="L8" s="6" t="e">
        <v>#N/A</v>
      </c>
      <c r="M8" s="6" t="e">
        <v>#N/A</v>
      </c>
      <c r="O8" s="14" t="s">
        <v>409</v>
      </c>
      <c r="P8" s="6" t="str">
        <f t="shared" si="0"/>
        <v>TRINITY_DN125192_c2_g1_i1.p8</v>
      </c>
      <c r="Q8" s="6" t="str">
        <f t="shared" si="1"/>
        <v>MAINGRLFK</v>
      </c>
      <c r="R8" s="6">
        <f t="shared" si="2"/>
        <v>0.63</v>
      </c>
      <c r="S8" s="6">
        <f t="shared" si="3"/>
        <v>0.80697099999999999</v>
      </c>
      <c r="T8" s="6">
        <f t="shared" si="4"/>
        <v>0.50166699999999997</v>
      </c>
      <c r="U8" s="6">
        <f t="shared" si="5"/>
        <v>0.80697099999999999</v>
      </c>
      <c r="V8" s="6" t="e">
        <f t="shared" si="6"/>
        <v>#N/A</v>
      </c>
      <c r="W8" s="6" t="e">
        <f t="shared" si="7"/>
        <v>#N/A</v>
      </c>
      <c r="X8" s="6" t="e">
        <f t="shared" si="8"/>
        <v>#N/A</v>
      </c>
      <c r="Y8" s="6" t="e">
        <f t="shared" si="9"/>
        <v>#N/A</v>
      </c>
      <c r="Z8" s="6" t="e">
        <f t="shared" si="10"/>
        <v>#N/A</v>
      </c>
      <c r="AA8" s="6" t="e">
        <f t="shared" si="11"/>
        <v>#N/A</v>
      </c>
    </row>
    <row r="9" spans="1:27" x14ac:dyDescent="0.2">
      <c r="A9" t="s">
        <v>413</v>
      </c>
      <c r="B9" s="6" t="s">
        <v>131</v>
      </c>
      <c r="C9" s="6" t="s">
        <v>132</v>
      </c>
      <c r="D9" s="6">
        <v>0.8</v>
      </c>
      <c r="E9" s="6">
        <v>0.64090100000000005</v>
      </c>
      <c r="F9" s="6">
        <v>0.66249999999999998</v>
      </c>
      <c r="G9" s="6">
        <v>0.8</v>
      </c>
      <c r="H9" s="6" t="e">
        <v>#N/A</v>
      </c>
      <c r="I9" s="6" t="e">
        <v>#N/A</v>
      </c>
      <c r="J9" s="6" t="e">
        <v>#N/A</v>
      </c>
      <c r="K9" s="6" t="e">
        <v>#N/A</v>
      </c>
      <c r="L9" s="6" t="s">
        <v>719</v>
      </c>
      <c r="M9" s="6">
        <v>0.88400000000000001</v>
      </c>
      <c r="O9" s="14" t="s">
        <v>546</v>
      </c>
      <c r="P9" s="6" t="str">
        <f t="shared" si="0"/>
        <v>TRINITY_DN145575_c0_g1_i3.p4</v>
      </c>
      <c r="Q9" s="6" t="str">
        <f t="shared" si="1"/>
        <v>MKRPVQTEN</v>
      </c>
      <c r="R9" s="6">
        <f t="shared" si="2"/>
        <v>0.64</v>
      </c>
      <c r="S9" s="6">
        <f t="shared" si="3"/>
        <v>0.19118299999999999</v>
      </c>
      <c r="T9" s="6">
        <f t="shared" si="4"/>
        <v>0.20583299999999999</v>
      </c>
      <c r="U9" s="6">
        <f t="shared" si="5"/>
        <v>0.64</v>
      </c>
      <c r="V9" s="6" t="e">
        <f t="shared" si="6"/>
        <v>#N/A</v>
      </c>
      <c r="W9" s="6" t="e">
        <f t="shared" si="7"/>
        <v>#N/A</v>
      </c>
      <c r="X9" s="6" t="e">
        <f t="shared" si="8"/>
        <v>#N/A</v>
      </c>
      <c r="Y9" s="6" t="e">
        <f t="shared" si="9"/>
        <v>#N/A</v>
      </c>
      <c r="Z9" s="6" t="e">
        <f t="shared" si="10"/>
        <v>#N/A</v>
      </c>
      <c r="AA9" s="6" t="e">
        <f t="shared" si="11"/>
        <v>#N/A</v>
      </c>
    </row>
    <row r="10" spans="1:27" x14ac:dyDescent="0.2">
      <c r="A10" t="s">
        <v>628</v>
      </c>
      <c r="B10" s="6" t="s">
        <v>134</v>
      </c>
      <c r="C10" s="6" t="s">
        <v>133</v>
      </c>
      <c r="D10" s="6">
        <v>0.06</v>
      </c>
      <c r="E10" s="6">
        <v>0.56550999999999996</v>
      </c>
      <c r="F10" s="6">
        <v>0.23583299999999999</v>
      </c>
      <c r="G10" s="6">
        <v>0.56550999999999996</v>
      </c>
      <c r="H10" s="6" t="e">
        <v>#N/A</v>
      </c>
      <c r="I10" s="6" t="e">
        <v>#N/A</v>
      </c>
      <c r="J10" s="6" t="e">
        <v>#N/A</v>
      </c>
      <c r="K10" s="6" t="e">
        <v>#N/A</v>
      </c>
      <c r="L10" s="6" t="e">
        <v>#N/A</v>
      </c>
      <c r="M10" s="6" t="e">
        <v>#N/A</v>
      </c>
      <c r="O10" s="14" t="s">
        <v>762</v>
      </c>
      <c r="P10" s="6" t="str">
        <f t="shared" si="0"/>
        <v>TRINITY_DN142823_c1_g1_i2.p2</v>
      </c>
      <c r="Q10" s="6" t="str">
        <f t="shared" si="1"/>
        <v>MGGRQWHGGVRPIFRGGMTALRHENLHGGTKAACSVACLERSWVDHGTTHGDQRLTEAAAIAV</v>
      </c>
      <c r="R10" s="6" t="e">
        <f t="shared" si="2"/>
        <v>#N/A</v>
      </c>
      <c r="S10" s="6" t="e">
        <f t="shared" si="3"/>
        <v>#N/A</v>
      </c>
      <c r="T10" s="6" t="e">
        <f t="shared" si="4"/>
        <v>#N/A</v>
      </c>
      <c r="U10" s="6" t="e">
        <f t="shared" si="5"/>
        <v>#N/A</v>
      </c>
      <c r="V10" s="6" t="e">
        <f t="shared" si="6"/>
        <v>#N/A</v>
      </c>
      <c r="W10" s="6" t="e">
        <f t="shared" si="7"/>
        <v>#N/A</v>
      </c>
      <c r="X10" s="6" t="e">
        <f t="shared" si="8"/>
        <v>#N/A</v>
      </c>
      <c r="Y10" s="6" t="e">
        <f t="shared" si="9"/>
        <v>#N/A</v>
      </c>
      <c r="Z10" s="6" t="str">
        <f t="shared" si="10"/>
        <v>AMP</v>
      </c>
      <c r="AA10" s="6">
        <f t="shared" si="11"/>
        <v>0.59440000000000004</v>
      </c>
    </row>
    <row r="11" spans="1:27" x14ac:dyDescent="0.2">
      <c r="A11" t="s">
        <v>764</v>
      </c>
      <c r="B11" s="6" t="s">
        <v>802</v>
      </c>
      <c r="C11" s="6" t="s">
        <v>803</v>
      </c>
      <c r="D11" s="6" t="e">
        <v>#N/A</v>
      </c>
      <c r="E11" s="6" t="e">
        <v>#N/A</v>
      </c>
      <c r="F11" s="6" t="e">
        <v>#N/A</v>
      </c>
      <c r="G11" s="6" t="e">
        <v>#N/A</v>
      </c>
      <c r="H11" s="6" t="e">
        <v>#N/A</v>
      </c>
      <c r="I11" s="6" t="e">
        <v>#N/A</v>
      </c>
      <c r="J11" s="6" t="e">
        <v>#N/A</v>
      </c>
      <c r="K11" s="6" t="e">
        <v>#N/A</v>
      </c>
      <c r="L11" s="6" t="s">
        <v>719</v>
      </c>
      <c r="M11" s="6">
        <v>0.77429999999999999</v>
      </c>
      <c r="O11" s="14" t="s">
        <v>527</v>
      </c>
      <c r="P11" s="6" t="str">
        <f t="shared" si="0"/>
        <v>TRINITY_DN144624_c4_g1_i1.p5</v>
      </c>
      <c r="Q11" s="6" t="str">
        <f t="shared" si="1"/>
        <v>MIKIGRA</v>
      </c>
      <c r="R11" s="6">
        <f t="shared" si="2"/>
        <v>0.65</v>
      </c>
      <c r="S11" s="6">
        <f t="shared" si="3"/>
        <v>0.60945700000000003</v>
      </c>
      <c r="T11" s="6">
        <f t="shared" si="4"/>
        <v>0.57583300000000004</v>
      </c>
      <c r="U11" s="6">
        <f t="shared" si="5"/>
        <v>0.65</v>
      </c>
      <c r="V11" s="6" t="str">
        <f t="shared" si="6"/>
        <v>CLP</v>
      </c>
      <c r="W11" s="6">
        <f t="shared" si="7"/>
        <v>0.72299999999999998</v>
      </c>
      <c r="X11" s="6" t="str">
        <f t="shared" si="8"/>
        <v>Hemo</v>
      </c>
      <c r="Y11" s="6">
        <f t="shared" si="9"/>
        <v>0.72299999999999998</v>
      </c>
      <c r="Z11" s="6" t="e">
        <f t="shared" si="10"/>
        <v>#N/A</v>
      </c>
      <c r="AA11" s="6" t="e">
        <f t="shared" si="11"/>
        <v>#N/A</v>
      </c>
    </row>
    <row r="12" spans="1:27" x14ac:dyDescent="0.2">
      <c r="A12" t="s">
        <v>563</v>
      </c>
      <c r="B12" s="6" t="s">
        <v>34</v>
      </c>
      <c r="C12" s="6" t="s">
        <v>35</v>
      </c>
      <c r="D12" s="6">
        <v>0.26</v>
      </c>
      <c r="E12" s="6">
        <v>0.62026599999999998</v>
      </c>
      <c r="F12" s="6">
        <v>0.5575</v>
      </c>
      <c r="G12" s="6">
        <v>0.62026599999999998</v>
      </c>
      <c r="H12" s="6" t="e">
        <v>#N/A</v>
      </c>
      <c r="I12" s="6" t="e">
        <v>#N/A</v>
      </c>
      <c r="J12" s="6" t="e">
        <v>#N/A</v>
      </c>
      <c r="K12" s="6" t="e">
        <v>#N/A</v>
      </c>
      <c r="L12" s="6" t="e">
        <v>#N/A</v>
      </c>
      <c r="M12" s="6" t="e">
        <v>#N/A</v>
      </c>
      <c r="O12" s="14" t="s">
        <v>395</v>
      </c>
      <c r="P12" s="6" t="str">
        <f t="shared" si="0"/>
        <v>TRINITY_DN145062_c3_g1_i3.p10</v>
      </c>
      <c r="Q12" s="6" t="str">
        <f t="shared" si="1"/>
        <v>EKQKK</v>
      </c>
      <c r="R12" s="6">
        <f t="shared" si="2"/>
        <v>0.52</v>
      </c>
      <c r="S12" s="6">
        <f t="shared" si="3"/>
        <v>0.81982999999999995</v>
      </c>
      <c r="T12" s="6">
        <f t="shared" si="4"/>
        <v>0.54249999999999998</v>
      </c>
      <c r="U12" s="6">
        <f t="shared" si="5"/>
        <v>0.81982999999999995</v>
      </c>
      <c r="V12" s="6" t="e">
        <f t="shared" si="6"/>
        <v>#N/A</v>
      </c>
      <c r="W12" s="6" t="e">
        <f t="shared" si="7"/>
        <v>#N/A</v>
      </c>
      <c r="X12" s="6" t="e">
        <f t="shared" si="8"/>
        <v>#N/A</v>
      </c>
      <c r="Y12" s="6" t="e">
        <f t="shared" si="9"/>
        <v>#N/A</v>
      </c>
      <c r="Z12" s="6" t="e">
        <f t="shared" si="10"/>
        <v>#N/A</v>
      </c>
      <c r="AA12" s="6" t="e">
        <f t="shared" si="11"/>
        <v>#N/A</v>
      </c>
    </row>
    <row r="13" spans="1:27" x14ac:dyDescent="0.2">
      <c r="A13" t="s">
        <v>526</v>
      </c>
      <c r="B13" s="6" t="s">
        <v>32</v>
      </c>
      <c r="C13" s="6" t="s">
        <v>33</v>
      </c>
      <c r="D13" s="6">
        <v>0.65</v>
      </c>
      <c r="E13" s="6">
        <v>-1</v>
      </c>
      <c r="F13" s="6">
        <v>-1</v>
      </c>
      <c r="G13" s="6">
        <v>0.65</v>
      </c>
      <c r="H13" s="6" t="e">
        <v>#N/A</v>
      </c>
      <c r="I13" s="6" t="e">
        <v>#N/A</v>
      </c>
      <c r="J13" s="6" t="e">
        <v>#N/A</v>
      </c>
      <c r="K13" s="6" t="e">
        <v>#N/A</v>
      </c>
      <c r="L13" s="6" t="e">
        <v>#N/A</v>
      </c>
      <c r="M13" s="6" t="e">
        <v>#N/A</v>
      </c>
      <c r="O13" s="14" t="s">
        <v>435</v>
      </c>
      <c r="P13" s="6" t="str">
        <f t="shared" si="0"/>
        <v>TRINITY_DN142526_c5_g1_i7.p5</v>
      </c>
      <c r="Q13" s="6" t="str">
        <f t="shared" si="1"/>
        <v>ILNKGGVFYVKY</v>
      </c>
      <c r="R13" s="6">
        <f t="shared" si="2"/>
        <v>0.77</v>
      </c>
      <c r="S13" s="6">
        <f t="shared" si="3"/>
        <v>0.480462</v>
      </c>
      <c r="T13" s="6">
        <f t="shared" si="4"/>
        <v>0.67166700000000001</v>
      </c>
      <c r="U13" s="6">
        <f t="shared" si="5"/>
        <v>0.77</v>
      </c>
      <c r="V13" s="6" t="e">
        <f t="shared" si="6"/>
        <v>#N/A</v>
      </c>
      <c r="W13" s="6" t="e">
        <f t="shared" si="7"/>
        <v>#N/A</v>
      </c>
      <c r="X13" s="6" t="e">
        <f t="shared" si="8"/>
        <v>#N/A</v>
      </c>
      <c r="Y13" s="6" t="e">
        <f t="shared" si="9"/>
        <v>#N/A</v>
      </c>
      <c r="Z13" s="6" t="e">
        <f t="shared" si="10"/>
        <v>#N/A</v>
      </c>
      <c r="AA13" s="6" t="e">
        <f t="shared" si="11"/>
        <v>#N/A</v>
      </c>
    </row>
    <row r="14" spans="1:27" x14ac:dyDescent="0.2">
      <c r="A14" t="s">
        <v>544</v>
      </c>
      <c r="B14" s="6" t="s">
        <v>214</v>
      </c>
      <c r="C14" s="6" t="s">
        <v>148</v>
      </c>
      <c r="D14" s="6">
        <v>0.64</v>
      </c>
      <c r="E14" s="6">
        <v>0.331208</v>
      </c>
      <c r="F14" s="6">
        <v>0.31166700000000003</v>
      </c>
      <c r="G14" s="6">
        <v>0.64</v>
      </c>
      <c r="H14" s="6" t="e">
        <v>#N/A</v>
      </c>
      <c r="I14" s="6" t="e">
        <v>#N/A</v>
      </c>
      <c r="J14" s="6" t="e">
        <v>#N/A</v>
      </c>
      <c r="K14" s="6" t="e">
        <v>#N/A</v>
      </c>
      <c r="L14" s="6" t="e">
        <v>#N/A</v>
      </c>
      <c r="M14" s="6" t="e">
        <v>#N/A</v>
      </c>
      <c r="O14" s="14" t="s">
        <v>513</v>
      </c>
      <c r="P14" s="6" t="str">
        <f t="shared" si="0"/>
        <v>TRINITY_DN144187_c0_g1_i10.p9</v>
      </c>
      <c r="Q14" s="6" t="str">
        <f t="shared" si="1"/>
        <v>DYEKQKK</v>
      </c>
      <c r="R14" s="6">
        <f t="shared" si="2"/>
        <v>0.57999999999999996</v>
      </c>
      <c r="S14" s="6">
        <f t="shared" si="3"/>
        <v>0.66626700000000005</v>
      </c>
      <c r="T14" s="6">
        <f t="shared" si="4"/>
        <v>0.39666699999999999</v>
      </c>
      <c r="U14" s="6">
        <f t="shared" si="5"/>
        <v>0.66626700000000005</v>
      </c>
      <c r="V14" s="6" t="e">
        <f t="shared" si="6"/>
        <v>#N/A</v>
      </c>
      <c r="W14" s="6" t="e">
        <f t="shared" si="7"/>
        <v>#N/A</v>
      </c>
      <c r="X14" s="6" t="e">
        <f t="shared" si="8"/>
        <v>#N/A</v>
      </c>
      <c r="Y14" s="6" t="e">
        <f t="shared" si="9"/>
        <v>#N/A</v>
      </c>
      <c r="Z14" s="6" t="e">
        <f t="shared" si="10"/>
        <v>#N/A</v>
      </c>
      <c r="AA14" s="6" t="e">
        <f t="shared" si="11"/>
        <v>#N/A</v>
      </c>
    </row>
    <row r="15" spans="1:27" x14ac:dyDescent="0.2">
      <c r="A15" t="s">
        <v>515</v>
      </c>
      <c r="B15" s="6" t="s">
        <v>212</v>
      </c>
      <c r="C15" s="6" t="s">
        <v>213</v>
      </c>
      <c r="D15" s="6">
        <v>0.57999999999999996</v>
      </c>
      <c r="E15" s="6">
        <v>0.65795499999999996</v>
      </c>
      <c r="F15" s="6">
        <v>0.66333299999999995</v>
      </c>
      <c r="G15" s="6">
        <v>0.66333299999999995</v>
      </c>
      <c r="H15" s="6" t="e">
        <v>#N/A</v>
      </c>
      <c r="I15" s="6" t="e">
        <v>#N/A</v>
      </c>
      <c r="J15" s="6" t="e">
        <v>#N/A</v>
      </c>
      <c r="K15" s="6" t="e">
        <v>#N/A</v>
      </c>
      <c r="L15" s="6" t="e">
        <v>#N/A</v>
      </c>
      <c r="M15" s="6" t="e">
        <v>#N/A</v>
      </c>
      <c r="O15" s="14" t="s">
        <v>607</v>
      </c>
      <c r="P15" s="6" t="str">
        <f t="shared" si="0"/>
        <v>TRINITY_DN142115_c6_g1_i3.p7</v>
      </c>
      <c r="Q15" s="6" t="str">
        <f t="shared" si="1"/>
        <v>MFQKLDWFQ</v>
      </c>
      <c r="R15" s="6">
        <f t="shared" si="2"/>
        <v>0.57999999999999996</v>
      </c>
      <c r="S15" s="6">
        <f t="shared" si="3"/>
        <v>0.51554999999999995</v>
      </c>
      <c r="T15" s="6">
        <f t="shared" si="4"/>
        <v>0.33750000000000002</v>
      </c>
      <c r="U15" s="6">
        <f t="shared" si="5"/>
        <v>0.57999999999999996</v>
      </c>
      <c r="V15" s="6" t="e">
        <f t="shared" si="6"/>
        <v>#N/A</v>
      </c>
      <c r="W15" s="6" t="e">
        <f t="shared" si="7"/>
        <v>#N/A</v>
      </c>
      <c r="X15" s="6" t="e">
        <f t="shared" si="8"/>
        <v>#N/A</v>
      </c>
      <c r="Y15" s="6" t="e">
        <f t="shared" si="9"/>
        <v>#N/A</v>
      </c>
      <c r="Z15" s="6" t="e">
        <f t="shared" si="10"/>
        <v>#N/A</v>
      </c>
      <c r="AA15" s="6" t="e">
        <f t="shared" si="11"/>
        <v>#N/A</v>
      </c>
    </row>
    <row r="16" spans="1:27" x14ac:dyDescent="0.2">
      <c r="A16" t="s">
        <v>731</v>
      </c>
      <c r="B16" s="6" t="s">
        <v>114</v>
      </c>
      <c r="C16" s="6" t="s">
        <v>797</v>
      </c>
      <c r="D16" s="6" t="e">
        <v>#N/A</v>
      </c>
      <c r="E16" s="6" t="e">
        <v>#N/A</v>
      </c>
      <c r="F16" s="6" t="e">
        <v>#N/A</v>
      </c>
      <c r="G16" s="6" t="e">
        <v>#N/A</v>
      </c>
      <c r="H16" s="6" t="e">
        <v>#N/A</v>
      </c>
      <c r="I16" s="6" t="e">
        <v>#N/A</v>
      </c>
      <c r="J16" s="6" t="e">
        <v>#N/A</v>
      </c>
      <c r="K16" s="6" t="e">
        <v>#N/A</v>
      </c>
      <c r="L16" s="6" t="s">
        <v>719</v>
      </c>
      <c r="M16" s="6">
        <v>0.84199999999999997</v>
      </c>
      <c r="O16" s="14" t="s">
        <v>562</v>
      </c>
      <c r="P16" s="6" t="str">
        <f t="shared" si="0"/>
        <v>TRINITY_DN133076_c0_g4_i1.p5</v>
      </c>
      <c r="Q16" s="6" t="str">
        <f t="shared" si="1"/>
        <v>MRTGQDDSVGQEGQGHFRMKYHIGVV</v>
      </c>
      <c r="R16" s="6">
        <f t="shared" si="2"/>
        <v>0.03</v>
      </c>
      <c r="S16" s="6">
        <f t="shared" si="3"/>
        <v>0.62095400000000001</v>
      </c>
      <c r="T16" s="6">
        <f t="shared" si="4"/>
        <v>0.23333300000000001</v>
      </c>
      <c r="U16" s="6">
        <f t="shared" si="5"/>
        <v>0.62095400000000001</v>
      </c>
      <c r="V16" s="6" t="e">
        <f t="shared" si="6"/>
        <v>#N/A</v>
      </c>
      <c r="W16" s="6" t="e">
        <f t="shared" si="7"/>
        <v>#N/A</v>
      </c>
      <c r="X16" s="6" t="e">
        <f t="shared" si="8"/>
        <v>#N/A</v>
      </c>
      <c r="Y16" s="6" t="e">
        <f t="shared" si="9"/>
        <v>#N/A</v>
      </c>
      <c r="Z16" s="6" t="e">
        <f t="shared" si="10"/>
        <v>#N/A</v>
      </c>
      <c r="AA16" s="6" t="e">
        <f t="shared" si="11"/>
        <v>#N/A</v>
      </c>
    </row>
    <row r="17" spans="1:27" x14ac:dyDescent="0.2">
      <c r="A17" t="s">
        <v>381</v>
      </c>
      <c r="B17" s="6" t="s">
        <v>112</v>
      </c>
      <c r="C17" s="6" t="s">
        <v>113</v>
      </c>
      <c r="D17" s="6">
        <v>0.49</v>
      </c>
      <c r="E17" s="6">
        <v>0.83189400000000002</v>
      </c>
      <c r="F17" s="6">
        <v>0.38083299999999998</v>
      </c>
      <c r="G17" s="6">
        <v>0.83189400000000002</v>
      </c>
      <c r="H17" s="6" t="e">
        <v>#N/A</v>
      </c>
      <c r="I17" s="6" t="e">
        <v>#N/A</v>
      </c>
      <c r="J17" s="6" t="e">
        <v>#N/A</v>
      </c>
      <c r="K17" s="6" t="e">
        <v>#N/A</v>
      </c>
      <c r="L17" s="6" t="s">
        <v>719</v>
      </c>
      <c r="M17" s="6">
        <v>0.93610000000000004</v>
      </c>
      <c r="O17" s="14" t="s">
        <v>668</v>
      </c>
      <c r="P17" s="6" t="str">
        <f t="shared" si="0"/>
        <v>TRINITY_DN144483_c7_g1_i1.p5</v>
      </c>
      <c r="Q17" s="6" t="str">
        <f t="shared" si="1"/>
        <v>MIIISQMLAGHNPAYSAAHIY</v>
      </c>
      <c r="R17" s="6">
        <f t="shared" si="2"/>
        <v>0.54</v>
      </c>
      <c r="S17" s="6">
        <f t="shared" si="3"/>
        <v>1.1776E-2</v>
      </c>
      <c r="T17" s="6">
        <f t="shared" si="4"/>
        <v>0.29416700000000001</v>
      </c>
      <c r="U17" s="6">
        <f t="shared" si="5"/>
        <v>0.54</v>
      </c>
      <c r="V17" s="6" t="e">
        <f t="shared" si="6"/>
        <v>#N/A</v>
      </c>
      <c r="W17" s="6" t="e">
        <f t="shared" si="7"/>
        <v>#N/A</v>
      </c>
      <c r="X17" s="6" t="e">
        <f t="shared" si="8"/>
        <v>#N/A</v>
      </c>
      <c r="Y17" s="6" t="e">
        <f t="shared" si="9"/>
        <v>#N/A</v>
      </c>
      <c r="Z17" s="6" t="e">
        <f t="shared" si="10"/>
        <v>#N/A</v>
      </c>
      <c r="AA17" s="6" t="e">
        <f t="shared" si="11"/>
        <v>#N/A</v>
      </c>
    </row>
    <row r="18" spans="1:27" x14ac:dyDescent="0.2">
      <c r="A18" t="s">
        <v>506</v>
      </c>
      <c r="B18" s="6" t="s">
        <v>40</v>
      </c>
      <c r="C18" s="6" t="s">
        <v>41</v>
      </c>
      <c r="D18" s="6">
        <v>0.67</v>
      </c>
      <c r="E18" s="6">
        <v>-1</v>
      </c>
      <c r="F18" s="6">
        <v>-1</v>
      </c>
      <c r="G18" s="6">
        <v>0.67</v>
      </c>
      <c r="H18" s="6" t="s">
        <v>716</v>
      </c>
      <c r="I18" s="6">
        <v>0.505</v>
      </c>
      <c r="J18" s="6" t="s">
        <v>715</v>
      </c>
      <c r="K18" s="6">
        <v>0.64400000000000002</v>
      </c>
      <c r="L18" s="6" t="s">
        <v>719</v>
      </c>
      <c r="M18" s="6">
        <v>0.99150000000000005</v>
      </c>
      <c r="O18" s="14" t="s">
        <v>638</v>
      </c>
      <c r="P18" s="6" t="str">
        <f t="shared" si="0"/>
        <v>TRINITY_DN144653_c7_g8_i1.p24</v>
      </c>
      <c r="Q18" s="6" t="str">
        <f t="shared" si="1"/>
        <v>MDYEQETE</v>
      </c>
      <c r="R18" s="6">
        <f t="shared" si="2"/>
        <v>0.56000000000000005</v>
      </c>
      <c r="S18" s="6">
        <f t="shared" si="3"/>
        <v>0.48047699999999999</v>
      </c>
      <c r="T18" s="6">
        <f t="shared" si="4"/>
        <v>0.17166699999999999</v>
      </c>
      <c r="U18" s="6">
        <f t="shared" si="5"/>
        <v>0.56000000000000005</v>
      </c>
      <c r="V18" s="6" t="e">
        <f t="shared" si="6"/>
        <v>#N/A</v>
      </c>
      <c r="W18" s="6" t="e">
        <f t="shared" si="7"/>
        <v>#N/A</v>
      </c>
      <c r="X18" s="6" t="e">
        <f t="shared" si="8"/>
        <v>#N/A</v>
      </c>
      <c r="Y18" s="6" t="e">
        <f t="shared" si="9"/>
        <v>#N/A</v>
      </c>
      <c r="Z18" s="6" t="e">
        <f t="shared" si="10"/>
        <v>#N/A</v>
      </c>
      <c r="AA18" s="6" t="e">
        <f t="shared" si="11"/>
        <v>#N/A</v>
      </c>
    </row>
    <row r="19" spans="1:27" x14ac:dyDescent="0.2">
      <c r="A19" t="s">
        <v>423</v>
      </c>
      <c r="B19" s="6" t="s">
        <v>24</v>
      </c>
      <c r="C19" s="6" t="s">
        <v>25</v>
      </c>
      <c r="D19" s="6">
        <v>0.78</v>
      </c>
      <c r="E19" s="6">
        <v>0.22028300000000001</v>
      </c>
      <c r="F19" s="6">
        <v>0.62583299999999997</v>
      </c>
      <c r="G19" s="6">
        <v>0.78</v>
      </c>
      <c r="H19" s="6" t="e">
        <v>#N/A</v>
      </c>
      <c r="I19" s="6" t="e">
        <v>#N/A</v>
      </c>
      <c r="J19" s="6" t="e">
        <v>#N/A</v>
      </c>
      <c r="K19" s="6" t="e">
        <v>#N/A</v>
      </c>
      <c r="L19" s="6" t="s">
        <v>719</v>
      </c>
      <c r="M19" s="6">
        <v>0.54290000000000005</v>
      </c>
      <c r="O19" s="14" t="s">
        <v>352</v>
      </c>
      <c r="P19" s="6" t="str">
        <f t="shared" si="0"/>
        <v>TRINITY_DN7230_c1_g2_i2.p9</v>
      </c>
      <c r="Q19" s="6" t="str">
        <f t="shared" si="1"/>
        <v>MEKELIKK</v>
      </c>
      <c r="R19" s="6">
        <f t="shared" si="2"/>
        <v>0.61</v>
      </c>
      <c r="S19" s="6">
        <f t="shared" si="3"/>
        <v>0.90577399999999997</v>
      </c>
      <c r="T19" s="6">
        <f t="shared" si="4"/>
        <v>0.54083300000000001</v>
      </c>
      <c r="U19" s="6">
        <f t="shared" si="5"/>
        <v>0.90577399999999997</v>
      </c>
      <c r="V19" s="6" t="e">
        <f t="shared" si="6"/>
        <v>#N/A</v>
      </c>
      <c r="W19" s="6" t="e">
        <f t="shared" si="7"/>
        <v>#N/A</v>
      </c>
      <c r="X19" s="6" t="e">
        <f t="shared" si="8"/>
        <v>#N/A</v>
      </c>
      <c r="Y19" s="6" t="e">
        <f t="shared" si="9"/>
        <v>#N/A</v>
      </c>
      <c r="Z19" s="6" t="e">
        <f t="shared" si="10"/>
        <v>#N/A</v>
      </c>
      <c r="AA19" s="6" t="e">
        <f t="shared" si="11"/>
        <v>#N/A</v>
      </c>
    </row>
    <row r="20" spans="1:27" x14ac:dyDescent="0.2">
      <c r="A20" t="s">
        <v>401</v>
      </c>
      <c r="B20" s="6" t="s">
        <v>285</v>
      </c>
      <c r="C20" s="6" t="s">
        <v>178</v>
      </c>
      <c r="D20" s="6">
        <v>0.51</v>
      </c>
      <c r="E20" s="6">
        <v>0.81161899999999998</v>
      </c>
      <c r="F20" s="6">
        <v>0.59166700000000005</v>
      </c>
      <c r="G20" s="6">
        <v>0.81161899999999998</v>
      </c>
      <c r="H20" s="6" t="e">
        <v>#N/A</v>
      </c>
      <c r="I20" s="6" t="e">
        <v>#N/A</v>
      </c>
      <c r="J20" s="6" t="e">
        <v>#N/A</v>
      </c>
      <c r="K20" s="6" t="e">
        <v>#N/A</v>
      </c>
      <c r="L20" s="6" t="s">
        <v>720</v>
      </c>
      <c r="M20" s="6">
        <v>0.59130000000000005</v>
      </c>
      <c r="O20" s="14" t="s">
        <v>341</v>
      </c>
      <c r="P20" s="6" t="str">
        <f t="shared" si="0"/>
        <v>TRINITY_DN138681_c7_g1_i1.p3</v>
      </c>
      <c r="Q20" s="6" t="str">
        <f t="shared" si="1"/>
        <v>GCGGRNSGRRRLTAIKRAPYKLKNNNETVLLAA</v>
      </c>
      <c r="R20" s="6">
        <f t="shared" si="2"/>
        <v>0.94</v>
      </c>
      <c r="S20" s="6">
        <f t="shared" si="3"/>
        <v>-1</v>
      </c>
      <c r="T20" s="6">
        <f t="shared" si="4"/>
        <v>-1</v>
      </c>
      <c r="U20" s="6">
        <f t="shared" si="5"/>
        <v>0.94</v>
      </c>
      <c r="V20" s="6" t="str">
        <f t="shared" si="6"/>
        <v>CDP</v>
      </c>
      <c r="W20" s="6">
        <f t="shared" si="7"/>
        <v>0.59399999999999997</v>
      </c>
      <c r="X20" s="6" t="str">
        <f t="shared" si="8"/>
        <v>Hemo</v>
      </c>
      <c r="Y20" s="6">
        <f t="shared" si="9"/>
        <v>0.71299999999999997</v>
      </c>
      <c r="Z20" s="6" t="str">
        <f t="shared" si="10"/>
        <v>AMP</v>
      </c>
      <c r="AA20" s="6">
        <f t="shared" si="11"/>
        <v>0.99850000000000005</v>
      </c>
    </row>
    <row r="21" spans="1:27" x14ac:dyDescent="0.2">
      <c r="A21" t="s">
        <v>677</v>
      </c>
      <c r="B21" s="6" t="s">
        <v>289</v>
      </c>
      <c r="C21" s="6" t="s">
        <v>290</v>
      </c>
      <c r="D21" s="6">
        <v>0.53</v>
      </c>
      <c r="E21" s="6">
        <v>0.121805</v>
      </c>
      <c r="F21" s="6">
        <v>0.23499999999999999</v>
      </c>
      <c r="G21" s="6">
        <v>0.53</v>
      </c>
      <c r="H21" s="6" t="e">
        <v>#N/A</v>
      </c>
      <c r="I21" s="6" t="e">
        <v>#N/A</v>
      </c>
      <c r="J21" s="6" t="e">
        <v>#N/A</v>
      </c>
      <c r="K21" s="6" t="e">
        <v>#N/A</v>
      </c>
      <c r="L21" s="6" t="e">
        <v>#N/A</v>
      </c>
      <c r="M21" s="6" t="e">
        <v>#N/A</v>
      </c>
      <c r="O21" s="14" t="s">
        <v>346</v>
      </c>
      <c r="P21" s="6" t="str">
        <f t="shared" si="0"/>
        <v>TRINITY_DN145245_c6_g1_i2.p2</v>
      </c>
      <c r="Q21" s="6" t="str">
        <f t="shared" si="1"/>
        <v>LNKRATDLYFIVAPVKILYPRDDTSLSVK</v>
      </c>
      <c r="R21" s="6">
        <f t="shared" si="2"/>
        <v>0.92</v>
      </c>
      <c r="S21" s="6">
        <f t="shared" si="3"/>
        <v>0.108085</v>
      </c>
      <c r="T21" s="6">
        <f t="shared" si="4"/>
        <v>0.3075</v>
      </c>
      <c r="U21" s="6">
        <f t="shared" si="5"/>
        <v>0.92</v>
      </c>
      <c r="V21" s="6" t="e">
        <f t="shared" si="6"/>
        <v>#N/A</v>
      </c>
      <c r="W21" s="6" t="e">
        <f t="shared" si="7"/>
        <v>#N/A</v>
      </c>
      <c r="X21" s="6" t="e">
        <f t="shared" si="8"/>
        <v>#N/A</v>
      </c>
      <c r="Y21" s="6" t="e">
        <f t="shared" si="9"/>
        <v>#N/A</v>
      </c>
      <c r="Z21" s="6" t="e">
        <f t="shared" si="10"/>
        <v>#N/A</v>
      </c>
      <c r="AA21" s="6" t="e">
        <f t="shared" si="11"/>
        <v>#N/A</v>
      </c>
    </row>
    <row r="22" spans="1:27" x14ac:dyDescent="0.2">
      <c r="A22" t="s">
        <v>546</v>
      </c>
      <c r="B22" s="6" t="s">
        <v>286</v>
      </c>
      <c r="C22" s="6" t="s">
        <v>287</v>
      </c>
      <c r="D22" s="6">
        <v>0.64</v>
      </c>
      <c r="E22" s="6">
        <v>0.19118299999999999</v>
      </c>
      <c r="F22" s="6">
        <v>0.20583299999999999</v>
      </c>
      <c r="G22" s="6">
        <v>0.64</v>
      </c>
      <c r="H22" s="6" t="e">
        <v>#N/A</v>
      </c>
      <c r="I22" s="6" t="e">
        <v>#N/A</v>
      </c>
      <c r="J22" s="6" t="e">
        <v>#N/A</v>
      </c>
      <c r="K22" s="6" t="e">
        <v>#N/A</v>
      </c>
      <c r="L22" s="6" t="e">
        <v>#N/A</v>
      </c>
      <c r="M22" s="6" t="e">
        <v>#N/A</v>
      </c>
      <c r="O22" s="14" t="s">
        <v>584</v>
      </c>
      <c r="P22" s="6" t="str">
        <f t="shared" si="0"/>
        <v>TRINITY_DN851511_c0_g1_i1.p12</v>
      </c>
      <c r="Q22" s="6" t="str">
        <f t="shared" si="1"/>
        <v>MLLAMGQ</v>
      </c>
      <c r="R22" s="6">
        <f t="shared" si="2"/>
        <v>0.61</v>
      </c>
      <c r="S22" s="6">
        <f t="shared" si="3"/>
        <v>0.534578</v>
      </c>
      <c r="T22" s="6">
        <f t="shared" si="4"/>
        <v>0.42333300000000001</v>
      </c>
      <c r="U22" s="6">
        <f t="shared" si="5"/>
        <v>0.61</v>
      </c>
      <c r="V22" s="6" t="e">
        <f t="shared" si="6"/>
        <v>#N/A</v>
      </c>
      <c r="W22" s="6" t="e">
        <f t="shared" si="7"/>
        <v>#N/A</v>
      </c>
      <c r="X22" s="6" t="e">
        <f t="shared" si="8"/>
        <v>#N/A</v>
      </c>
      <c r="Y22" s="6" t="e">
        <f t="shared" si="9"/>
        <v>#N/A</v>
      </c>
      <c r="Z22" s="6" t="e">
        <f t="shared" si="10"/>
        <v>#N/A</v>
      </c>
      <c r="AA22" s="6" t="e">
        <f t="shared" si="11"/>
        <v>#N/A</v>
      </c>
    </row>
    <row r="23" spans="1:27" x14ac:dyDescent="0.2">
      <c r="A23" t="s">
        <v>547</v>
      </c>
      <c r="B23" s="6" t="s">
        <v>288</v>
      </c>
      <c r="C23" s="6" t="s">
        <v>148</v>
      </c>
      <c r="D23" s="6">
        <v>0.64</v>
      </c>
      <c r="E23" s="6">
        <v>0.331208</v>
      </c>
      <c r="F23" s="6">
        <v>0.31166700000000003</v>
      </c>
      <c r="G23" s="6">
        <v>0.64</v>
      </c>
      <c r="H23" s="6" t="e">
        <v>#N/A</v>
      </c>
      <c r="I23" s="6" t="e">
        <v>#N/A</v>
      </c>
      <c r="J23" s="6" t="e">
        <v>#N/A</v>
      </c>
      <c r="K23" s="6" t="e">
        <v>#N/A</v>
      </c>
      <c r="L23" s="6" t="e">
        <v>#N/A</v>
      </c>
      <c r="M23" s="6" t="e">
        <v>#N/A</v>
      </c>
      <c r="O23" s="14" t="s">
        <v>655</v>
      </c>
      <c r="P23" s="6" t="str">
        <f t="shared" si="0"/>
        <v>TRINITY_DN145391_c5_g1_i9.p5</v>
      </c>
      <c r="Q23" s="6" t="str">
        <f t="shared" si="1"/>
        <v>MKRPEQTEK</v>
      </c>
      <c r="R23" s="6">
        <f t="shared" si="2"/>
        <v>0.55000000000000004</v>
      </c>
      <c r="S23" s="6">
        <f t="shared" si="3"/>
        <v>0.33022400000000002</v>
      </c>
      <c r="T23" s="6">
        <f t="shared" si="4"/>
        <v>0.25583299999999998</v>
      </c>
      <c r="U23" s="6">
        <f t="shared" si="5"/>
        <v>0.55000000000000004</v>
      </c>
      <c r="V23" s="6" t="e">
        <f t="shared" si="6"/>
        <v>#N/A</v>
      </c>
      <c r="W23" s="6" t="e">
        <f t="shared" si="7"/>
        <v>#N/A</v>
      </c>
      <c r="X23" s="6" t="e">
        <f t="shared" si="8"/>
        <v>#N/A</v>
      </c>
      <c r="Y23" s="6" t="e">
        <f t="shared" si="9"/>
        <v>#N/A</v>
      </c>
      <c r="Z23" s="6" t="e">
        <f t="shared" si="10"/>
        <v>#N/A</v>
      </c>
      <c r="AA23" s="6" t="e">
        <f t="shared" si="11"/>
        <v>#N/A</v>
      </c>
    </row>
    <row r="24" spans="1:27" x14ac:dyDescent="0.2">
      <c r="A24" t="s">
        <v>514</v>
      </c>
      <c r="B24" s="6" t="s">
        <v>282</v>
      </c>
      <c r="C24" s="6" t="s">
        <v>283</v>
      </c>
      <c r="D24" s="6">
        <v>0.35</v>
      </c>
      <c r="E24" s="6">
        <v>0.66581199999999996</v>
      </c>
      <c r="F24" s="6">
        <v>0.410833</v>
      </c>
      <c r="G24" s="6">
        <v>0.66581199999999996</v>
      </c>
      <c r="H24" s="6" t="e">
        <v>#N/A</v>
      </c>
      <c r="I24" s="6" t="e">
        <v>#N/A</v>
      </c>
      <c r="J24" s="6" t="e">
        <v>#N/A</v>
      </c>
      <c r="K24" s="6" t="e">
        <v>#N/A</v>
      </c>
      <c r="L24" s="6" t="e">
        <v>#N/A</v>
      </c>
      <c r="M24" s="6" t="e">
        <v>#N/A</v>
      </c>
      <c r="O24" s="14" t="s">
        <v>534</v>
      </c>
      <c r="P24" s="6" t="str">
        <f t="shared" si="0"/>
        <v>TRINITY_DN145055_c3_g1_i3.p7</v>
      </c>
      <c r="Q24" s="6" t="str">
        <f t="shared" si="1"/>
        <v>MDLKA</v>
      </c>
      <c r="R24" s="6">
        <f t="shared" si="2"/>
        <v>0.47</v>
      </c>
      <c r="S24" s="6">
        <f t="shared" si="3"/>
        <v>0.64642200000000005</v>
      </c>
      <c r="T24" s="6">
        <f t="shared" si="4"/>
        <v>0.47</v>
      </c>
      <c r="U24" s="6">
        <f t="shared" si="5"/>
        <v>0.64642200000000005</v>
      </c>
      <c r="V24" s="6" t="e">
        <f t="shared" si="6"/>
        <v>#N/A</v>
      </c>
      <c r="W24" s="6" t="e">
        <f t="shared" si="7"/>
        <v>#N/A</v>
      </c>
      <c r="X24" s="6" t="e">
        <f t="shared" si="8"/>
        <v>#N/A</v>
      </c>
      <c r="Y24" s="6" t="e">
        <f t="shared" si="9"/>
        <v>#N/A</v>
      </c>
      <c r="Z24" s="6" t="e">
        <f t="shared" si="10"/>
        <v>#N/A</v>
      </c>
      <c r="AA24" s="6" t="e">
        <f t="shared" si="11"/>
        <v>#N/A</v>
      </c>
    </row>
    <row r="25" spans="1:27" x14ac:dyDescent="0.2">
      <c r="A25" t="s">
        <v>736</v>
      </c>
      <c r="B25" s="6" t="s">
        <v>284</v>
      </c>
      <c r="C25" s="6" t="s">
        <v>807</v>
      </c>
      <c r="D25" s="6" t="e">
        <v>#N/A</v>
      </c>
      <c r="E25" s="6" t="e">
        <v>#N/A</v>
      </c>
      <c r="F25" s="6" t="e">
        <v>#N/A</v>
      </c>
      <c r="G25" s="6" t="e">
        <v>#N/A</v>
      </c>
      <c r="H25" s="6" t="e">
        <v>#N/A</v>
      </c>
      <c r="I25" s="6" t="e">
        <v>#N/A</v>
      </c>
      <c r="J25" s="6" t="e">
        <v>#N/A</v>
      </c>
      <c r="K25" s="6" t="e">
        <v>#N/A</v>
      </c>
      <c r="L25" s="6" t="s">
        <v>719</v>
      </c>
      <c r="M25" s="6">
        <v>0.51600000000000001</v>
      </c>
      <c r="O25" s="14" t="s">
        <v>370</v>
      </c>
      <c r="P25" s="6" t="str">
        <f t="shared" si="0"/>
        <v>TRINITY_DN612198_c2_g1_i1.p1</v>
      </c>
      <c r="Q25" s="6" t="str">
        <f t="shared" si="1"/>
        <v>IYKRENHRIAKEKKIYITKDKNSEILQNTKDKIHELNTPDK</v>
      </c>
      <c r="R25" s="6">
        <f t="shared" si="2"/>
        <v>0.85</v>
      </c>
      <c r="S25" s="6">
        <f t="shared" si="3"/>
        <v>-1</v>
      </c>
      <c r="T25" s="6">
        <f t="shared" si="4"/>
        <v>-1</v>
      </c>
      <c r="U25" s="6">
        <f t="shared" si="5"/>
        <v>0.85</v>
      </c>
      <c r="V25" s="6" t="e">
        <f t="shared" si="6"/>
        <v>#N/A</v>
      </c>
      <c r="W25" s="6" t="e">
        <f t="shared" si="7"/>
        <v>#N/A</v>
      </c>
      <c r="X25" s="6" t="e">
        <f t="shared" si="8"/>
        <v>#N/A</v>
      </c>
      <c r="Y25" s="6" t="e">
        <f t="shared" si="9"/>
        <v>#N/A</v>
      </c>
      <c r="Z25" s="6" t="e">
        <f t="shared" si="10"/>
        <v>#N/A</v>
      </c>
      <c r="AA25" s="6" t="e">
        <f t="shared" si="11"/>
        <v>#N/A</v>
      </c>
    </row>
    <row r="26" spans="1:27" x14ac:dyDescent="0.2">
      <c r="A26" t="s">
        <v>395</v>
      </c>
      <c r="B26" s="6" t="s">
        <v>226</v>
      </c>
      <c r="C26" s="6" t="s">
        <v>227</v>
      </c>
      <c r="D26" s="6">
        <v>0.52</v>
      </c>
      <c r="E26" s="6">
        <v>0.81982999999999995</v>
      </c>
      <c r="F26" s="6">
        <v>0.54249999999999998</v>
      </c>
      <c r="G26" s="6">
        <v>0.81982999999999995</v>
      </c>
      <c r="H26" s="6" t="e">
        <v>#N/A</v>
      </c>
      <c r="I26" s="6" t="e">
        <v>#N/A</v>
      </c>
      <c r="J26" s="6" t="e">
        <v>#N/A</v>
      </c>
      <c r="K26" s="6" t="e">
        <v>#N/A</v>
      </c>
      <c r="L26" s="6" t="e">
        <v>#N/A</v>
      </c>
      <c r="M26" s="6" t="e">
        <v>#N/A</v>
      </c>
      <c r="O26" s="14" t="s">
        <v>413</v>
      </c>
      <c r="P26" s="6" t="str">
        <f t="shared" si="0"/>
        <v>TRINITY_DN143096_c2_g1_i1.p6</v>
      </c>
      <c r="Q26" s="6" t="str">
        <f t="shared" si="1"/>
        <v>KKKKGVYLSYGKR</v>
      </c>
      <c r="R26" s="6">
        <f t="shared" si="2"/>
        <v>0.8</v>
      </c>
      <c r="S26" s="6">
        <f t="shared" si="3"/>
        <v>0.64090100000000005</v>
      </c>
      <c r="T26" s="6">
        <f t="shared" si="4"/>
        <v>0.66249999999999998</v>
      </c>
      <c r="U26" s="6">
        <f t="shared" si="5"/>
        <v>0.8</v>
      </c>
      <c r="V26" s="6" t="e">
        <f t="shared" si="6"/>
        <v>#N/A</v>
      </c>
      <c r="W26" s="6" t="e">
        <f t="shared" si="7"/>
        <v>#N/A</v>
      </c>
      <c r="X26" s="6" t="e">
        <f t="shared" si="8"/>
        <v>#N/A</v>
      </c>
      <c r="Y26" s="6" t="e">
        <f t="shared" si="9"/>
        <v>#N/A</v>
      </c>
      <c r="Z26" s="6" t="str">
        <f t="shared" si="10"/>
        <v>AMP</v>
      </c>
      <c r="AA26" s="6">
        <f t="shared" si="11"/>
        <v>0.88400000000000001</v>
      </c>
    </row>
    <row r="27" spans="1:27" x14ac:dyDescent="0.2">
      <c r="A27" t="s">
        <v>534</v>
      </c>
      <c r="B27" s="6" t="s">
        <v>224</v>
      </c>
      <c r="C27" s="6" t="s">
        <v>225</v>
      </c>
      <c r="D27" s="6">
        <v>0.47</v>
      </c>
      <c r="E27" s="6">
        <v>0.64642200000000005</v>
      </c>
      <c r="F27" s="6">
        <v>0.47</v>
      </c>
      <c r="G27" s="6">
        <v>0.64642200000000005</v>
      </c>
      <c r="H27" s="6" t="e">
        <v>#N/A</v>
      </c>
      <c r="I27" s="6" t="e">
        <v>#N/A</v>
      </c>
      <c r="J27" s="6" t="e">
        <v>#N/A</v>
      </c>
      <c r="K27" s="6" t="e">
        <v>#N/A</v>
      </c>
      <c r="L27" s="6" t="e">
        <v>#N/A</v>
      </c>
      <c r="M27" s="6" t="e">
        <v>#N/A</v>
      </c>
      <c r="O27" s="8" t="s">
        <v>515</v>
      </c>
      <c r="P27" s="6" t="str">
        <f t="shared" si="0"/>
        <v>TRINITY_DN144878_c1_g1_i1.p9</v>
      </c>
      <c r="Q27" s="6" t="str">
        <f t="shared" si="1"/>
        <v>KKKGAKTEG</v>
      </c>
      <c r="R27" s="6">
        <f t="shared" si="2"/>
        <v>0.57999999999999996</v>
      </c>
      <c r="S27" s="6">
        <f t="shared" si="3"/>
        <v>0.65795499999999996</v>
      </c>
      <c r="T27" s="6">
        <f t="shared" si="4"/>
        <v>0.66333299999999995</v>
      </c>
      <c r="U27" s="6">
        <f t="shared" si="5"/>
        <v>0.66333299999999995</v>
      </c>
      <c r="V27" s="6" t="e">
        <f t="shared" si="6"/>
        <v>#N/A</v>
      </c>
      <c r="W27" s="6" t="e">
        <f t="shared" si="7"/>
        <v>#N/A</v>
      </c>
      <c r="X27" s="6" t="e">
        <f t="shared" si="8"/>
        <v>#N/A</v>
      </c>
      <c r="Y27" s="6" t="e">
        <f t="shared" si="9"/>
        <v>#N/A</v>
      </c>
      <c r="Z27" s="6" t="e">
        <f t="shared" si="10"/>
        <v>#N/A</v>
      </c>
      <c r="AA27" s="6" t="e">
        <f t="shared" si="11"/>
        <v>#N/A</v>
      </c>
    </row>
    <row r="28" spans="1:27" x14ac:dyDescent="0.2">
      <c r="A28" t="s">
        <v>604</v>
      </c>
      <c r="B28" s="6" t="s">
        <v>222</v>
      </c>
      <c r="C28" s="6" t="s">
        <v>223</v>
      </c>
      <c r="D28" s="6">
        <v>0.59</v>
      </c>
      <c r="E28" s="6">
        <v>2.0288E-2</v>
      </c>
      <c r="F28" s="6">
        <v>0.26333299999999998</v>
      </c>
      <c r="G28" s="6">
        <v>0.59</v>
      </c>
      <c r="H28" s="6" t="e">
        <v>#N/A</v>
      </c>
      <c r="I28" s="6" t="e">
        <v>#N/A</v>
      </c>
      <c r="J28" s="6" t="e">
        <v>#N/A</v>
      </c>
      <c r="K28" s="6" t="e">
        <v>#N/A</v>
      </c>
      <c r="L28" s="6" t="e">
        <v>#N/A</v>
      </c>
      <c r="M28" s="6" t="e">
        <v>#N/A</v>
      </c>
      <c r="O28" s="8" t="s">
        <v>616</v>
      </c>
      <c r="P28" s="6" t="str">
        <f t="shared" si="0"/>
        <v>TRINITY_DN134571_c44_g1_i3.p7</v>
      </c>
      <c r="Q28" s="6" t="str">
        <f t="shared" si="1"/>
        <v>MGSTPIASTNM</v>
      </c>
      <c r="R28" s="6">
        <f t="shared" si="2"/>
        <v>0.56999999999999995</v>
      </c>
      <c r="S28" s="6">
        <f t="shared" si="3"/>
        <v>0.33201000000000003</v>
      </c>
      <c r="T28" s="6">
        <f t="shared" si="4"/>
        <v>0.3725</v>
      </c>
      <c r="U28" s="6">
        <f t="shared" si="5"/>
        <v>0.56999999999999995</v>
      </c>
      <c r="V28" s="6" t="e">
        <f t="shared" si="6"/>
        <v>#N/A</v>
      </c>
      <c r="W28" s="6" t="e">
        <f t="shared" si="7"/>
        <v>#N/A</v>
      </c>
      <c r="X28" s="6" t="e">
        <f t="shared" si="8"/>
        <v>#N/A</v>
      </c>
      <c r="Y28" s="6" t="e">
        <f t="shared" si="9"/>
        <v>#N/A</v>
      </c>
      <c r="Z28" s="6" t="e">
        <f t="shared" si="10"/>
        <v>#N/A</v>
      </c>
      <c r="AA28" s="6" t="e">
        <f t="shared" si="11"/>
        <v>#N/A</v>
      </c>
    </row>
    <row r="29" spans="1:27" x14ac:dyDescent="0.2">
      <c r="A29" t="s">
        <v>699</v>
      </c>
      <c r="B29" s="6" t="s">
        <v>26</v>
      </c>
      <c r="C29" s="6" t="s">
        <v>27</v>
      </c>
      <c r="D29" s="6">
        <v>0.44</v>
      </c>
      <c r="E29" s="6">
        <v>0.50386299999999995</v>
      </c>
      <c r="F29" s="6">
        <v>0.38750000000000001</v>
      </c>
      <c r="G29" s="6">
        <v>0.50386299999999995</v>
      </c>
      <c r="H29" s="6" t="e">
        <v>#N/A</v>
      </c>
      <c r="I29" s="6" t="e">
        <v>#N/A</v>
      </c>
      <c r="J29" s="6" t="e">
        <v>#N/A</v>
      </c>
      <c r="K29" s="6" t="e">
        <v>#N/A</v>
      </c>
      <c r="L29" s="6" t="e">
        <v>#N/A</v>
      </c>
      <c r="M29" s="6" t="e">
        <v>#N/A</v>
      </c>
    </row>
    <row r="30" spans="1:27" x14ac:dyDescent="0.2">
      <c r="A30" t="s">
        <v>686</v>
      </c>
      <c r="B30" s="6" t="s">
        <v>76</v>
      </c>
      <c r="C30" s="6" t="s">
        <v>77</v>
      </c>
      <c r="D30" s="6">
        <v>0.52</v>
      </c>
      <c r="E30" s="6">
        <v>-1</v>
      </c>
      <c r="F30" s="6">
        <v>-1</v>
      </c>
      <c r="G30" s="6">
        <v>0.52</v>
      </c>
      <c r="H30" s="6" t="e">
        <v>#N/A</v>
      </c>
      <c r="I30" s="6" t="e">
        <v>#N/A</v>
      </c>
      <c r="J30" s="6" t="e">
        <v>#N/A</v>
      </c>
      <c r="K30" s="6" t="e">
        <v>#N/A</v>
      </c>
      <c r="L30" s="6" t="e">
        <v>#N/A</v>
      </c>
      <c r="M30" s="6" t="e">
        <v>#N/A</v>
      </c>
    </row>
    <row r="31" spans="1:27" x14ac:dyDescent="0.2">
      <c r="A31" t="s">
        <v>697</v>
      </c>
      <c r="B31" s="6" t="s">
        <v>119</v>
      </c>
      <c r="C31" s="6" t="s">
        <v>120</v>
      </c>
      <c r="D31" s="6">
        <v>0.51</v>
      </c>
      <c r="E31" s="6">
        <v>-1</v>
      </c>
      <c r="F31" s="6">
        <v>-1</v>
      </c>
      <c r="G31" s="6">
        <v>0.51</v>
      </c>
      <c r="H31" s="6" t="e">
        <v>#N/A</v>
      </c>
      <c r="I31" s="6" t="e">
        <v>#N/A</v>
      </c>
      <c r="J31" s="6" t="e">
        <v>#N/A</v>
      </c>
      <c r="K31" s="6" t="e">
        <v>#N/A</v>
      </c>
      <c r="L31" s="6" t="e">
        <v>#N/A</v>
      </c>
      <c r="M31" s="6" t="e">
        <v>#N/A</v>
      </c>
    </row>
    <row r="32" spans="1:27" x14ac:dyDescent="0.2">
      <c r="A32" t="s">
        <v>375</v>
      </c>
      <c r="B32" s="6" t="s">
        <v>117</v>
      </c>
      <c r="C32" s="6" t="s">
        <v>118</v>
      </c>
      <c r="D32" s="6">
        <v>0.84</v>
      </c>
      <c r="E32" s="6">
        <v>-1</v>
      </c>
      <c r="F32" s="6">
        <v>-1</v>
      </c>
      <c r="G32" s="6">
        <v>0.84</v>
      </c>
      <c r="H32" s="6" t="e">
        <v>#N/A</v>
      </c>
      <c r="I32" s="6" t="e">
        <v>#N/A</v>
      </c>
      <c r="J32" s="6" t="e">
        <v>#N/A</v>
      </c>
      <c r="K32" s="6" t="e">
        <v>#N/A</v>
      </c>
      <c r="L32" s="6" t="e">
        <v>#N/A</v>
      </c>
      <c r="M32" s="6" t="e">
        <v>#N/A</v>
      </c>
    </row>
    <row r="33" spans="1:13" x14ac:dyDescent="0.2">
      <c r="A33" t="s">
        <v>576</v>
      </c>
      <c r="B33" s="6" t="s">
        <v>2</v>
      </c>
      <c r="C33" s="6" t="s">
        <v>3</v>
      </c>
      <c r="D33" s="6">
        <v>0.14000000000000001</v>
      </c>
      <c r="E33" s="6">
        <v>0.61049900000000001</v>
      </c>
      <c r="F33" s="6">
        <v>0.61416700000000002</v>
      </c>
      <c r="G33" s="6">
        <v>0.61416700000000002</v>
      </c>
      <c r="H33" s="6" t="s">
        <v>713</v>
      </c>
      <c r="I33" s="6">
        <v>0.57399999999999995</v>
      </c>
      <c r="J33" s="6" t="s">
        <v>715</v>
      </c>
      <c r="K33" s="6">
        <v>0.84199999999999997</v>
      </c>
      <c r="L33" s="6" t="s">
        <v>719</v>
      </c>
      <c r="M33" s="6">
        <v>0.58120000000000005</v>
      </c>
    </row>
    <row r="34" spans="1:13" x14ac:dyDescent="0.2">
      <c r="A34" t="s">
        <v>409</v>
      </c>
      <c r="B34" s="6" t="s">
        <v>10</v>
      </c>
      <c r="C34" s="6" t="s">
        <v>11</v>
      </c>
      <c r="D34" s="6">
        <v>0.63</v>
      </c>
      <c r="E34" s="6">
        <v>0.80697099999999999</v>
      </c>
      <c r="F34" s="6">
        <v>0.50166699999999997</v>
      </c>
      <c r="G34" s="6">
        <v>0.80697099999999999</v>
      </c>
      <c r="H34" s="6" t="e">
        <v>#N/A</v>
      </c>
      <c r="I34" s="6" t="e">
        <v>#N/A</v>
      </c>
      <c r="J34" s="6" t="e">
        <v>#N/A</v>
      </c>
      <c r="K34" s="6" t="e">
        <v>#N/A</v>
      </c>
      <c r="L34" s="6" t="e">
        <v>#N/A</v>
      </c>
      <c r="M34" s="6" t="e">
        <v>#N/A</v>
      </c>
    </row>
    <row r="35" spans="1:13" x14ac:dyDescent="0.2">
      <c r="A35" t="s">
        <v>504</v>
      </c>
      <c r="B35" s="6" t="s">
        <v>72</v>
      </c>
      <c r="C35" s="6" t="s">
        <v>73</v>
      </c>
      <c r="D35" s="6">
        <v>0.48</v>
      </c>
      <c r="E35" s="6">
        <v>0.67575499999999999</v>
      </c>
      <c r="F35" s="6">
        <v>0.55833299999999997</v>
      </c>
      <c r="G35" s="6">
        <v>0.67575499999999999</v>
      </c>
      <c r="H35" s="6" t="e">
        <v>#N/A</v>
      </c>
      <c r="I35" s="6" t="e">
        <v>#N/A</v>
      </c>
      <c r="J35" s="6" t="e">
        <v>#N/A</v>
      </c>
      <c r="K35" s="6" t="e">
        <v>#N/A</v>
      </c>
      <c r="L35" s="6" t="s">
        <v>720</v>
      </c>
      <c r="M35" s="6">
        <v>0.74509999999999998</v>
      </c>
    </row>
    <row r="36" spans="1:13" x14ac:dyDescent="0.2">
      <c r="A36" t="s">
        <v>484</v>
      </c>
      <c r="B36" s="6" t="s">
        <v>198</v>
      </c>
      <c r="C36" s="6" t="s">
        <v>199</v>
      </c>
      <c r="D36" s="6">
        <v>0.7</v>
      </c>
      <c r="E36" s="6">
        <v>0.13797499999999999</v>
      </c>
      <c r="F36" s="6">
        <v>0.221667</v>
      </c>
      <c r="G36" s="6">
        <v>0.7</v>
      </c>
      <c r="H36" s="6" t="e">
        <v>#N/A</v>
      </c>
      <c r="I36" s="6" t="e">
        <v>#N/A</v>
      </c>
      <c r="J36" s="6" t="e">
        <v>#N/A</v>
      </c>
      <c r="K36" s="6" t="e">
        <v>#N/A</v>
      </c>
      <c r="L36" s="6" t="e">
        <v>#N/A</v>
      </c>
      <c r="M36" s="6" t="e">
        <v>#N/A</v>
      </c>
    </row>
    <row r="37" spans="1:13" x14ac:dyDescent="0.2">
      <c r="A37" t="s">
        <v>638</v>
      </c>
      <c r="B37" s="6" t="s">
        <v>190</v>
      </c>
      <c r="C37" s="6" t="s">
        <v>103</v>
      </c>
      <c r="D37" s="6">
        <v>0.56000000000000005</v>
      </c>
      <c r="E37" s="6">
        <v>0.48047699999999999</v>
      </c>
      <c r="F37" s="6">
        <v>0.17166699999999999</v>
      </c>
      <c r="G37" s="6">
        <v>0.56000000000000005</v>
      </c>
      <c r="H37" s="6" t="e">
        <v>#N/A</v>
      </c>
      <c r="I37" s="6" t="e">
        <v>#N/A</v>
      </c>
      <c r="J37" s="6" t="e">
        <v>#N/A</v>
      </c>
      <c r="K37" s="6" t="e">
        <v>#N/A</v>
      </c>
      <c r="L37" s="6" t="e">
        <v>#N/A</v>
      </c>
      <c r="M37" s="6" t="e">
        <v>#N/A</v>
      </c>
    </row>
    <row r="38" spans="1:13" x14ac:dyDescent="0.2">
      <c r="A38" t="s">
        <v>391</v>
      </c>
      <c r="B38" s="6" t="s">
        <v>195</v>
      </c>
      <c r="C38" s="6" t="s">
        <v>196</v>
      </c>
      <c r="D38" s="6">
        <v>0.82</v>
      </c>
      <c r="E38" s="6">
        <v>-1</v>
      </c>
      <c r="F38" s="6">
        <v>-1</v>
      </c>
      <c r="G38" s="6">
        <v>0.82</v>
      </c>
      <c r="H38" s="6" t="e">
        <v>#N/A</v>
      </c>
      <c r="I38" s="6" t="e">
        <v>#N/A</v>
      </c>
      <c r="J38" s="6" t="e">
        <v>#N/A</v>
      </c>
      <c r="K38" s="6" t="e">
        <v>#N/A</v>
      </c>
      <c r="L38" s="6" t="e">
        <v>#N/A</v>
      </c>
      <c r="M38" s="6" t="e">
        <v>#N/A</v>
      </c>
    </row>
    <row r="39" spans="1:13" x14ac:dyDescent="0.2">
      <c r="A39" t="s">
        <v>543</v>
      </c>
      <c r="B39" s="6" t="s">
        <v>197</v>
      </c>
      <c r="C39" s="6" t="s">
        <v>148</v>
      </c>
      <c r="D39" s="6">
        <v>0.64</v>
      </c>
      <c r="E39" s="6">
        <v>0.331208</v>
      </c>
      <c r="F39" s="6">
        <v>0.31166700000000003</v>
      </c>
      <c r="G39" s="6">
        <v>0.64</v>
      </c>
      <c r="H39" s="6" t="e">
        <v>#N/A</v>
      </c>
      <c r="I39" s="6" t="e">
        <v>#N/A</v>
      </c>
      <c r="J39" s="6" t="e">
        <v>#N/A</v>
      </c>
      <c r="K39" s="6" t="e">
        <v>#N/A</v>
      </c>
      <c r="L39" s="6" t="e">
        <v>#N/A</v>
      </c>
      <c r="M39" s="6" t="e">
        <v>#N/A</v>
      </c>
    </row>
    <row r="40" spans="1:13" x14ac:dyDescent="0.2">
      <c r="A40" t="s">
        <v>367</v>
      </c>
      <c r="B40" s="6" t="s">
        <v>188</v>
      </c>
      <c r="C40" s="6" t="s">
        <v>189</v>
      </c>
      <c r="D40" s="6">
        <v>0.26</v>
      </c>
      <c r="E40" s="6">
        <v>0.85641</v>
      </c>
      <c r="F40" s="6">
        <v>0.45416699999999999</v>
      </c>
      <c r="G40" s="6">
        <v>0.85641</v>
      </c>
      <c r="H40" s="6" t="e">
        <v>#N/A</v>
      </c>
      <c r="I40" s="6" t="e">
        <v>#N/A</v>
      </c>
      <c r="J40" s="6" t="e">
        <v>#N/A</v>
      </c>
      <c r="K40" s="6" t="e">
        <v>#N/A</v>
      </c>
      <c r="L40" s="6" t="e">
        <v>#N/A</v>
      </c>
      <c r="M40" s="6" t="e">
        <v>#N/A</v>
      </c>
    </row>
    <row r="41" spans="1:13" x14ac:dyDescent="0.2">
      <c r="A41" t="s">
        <v>387</v>
      </c>
      <c r="B41" s="6" t="s">
        <v>186</v>
      </c>
      <c r="C41" s="6" t="s">
        <v>187</v>
      </c>
      <c r="D41" s="6">
        <v>0.83</v>
      </c>
      <c r="E41" s="6">
        <v>-1</v>
      </c>
      <c r="F41" s="6">
        <v>-1</v>
      </c>
      <c r="G41" s="6">
        <v>0.83</v>
      </c>
      <c r="H41" s="6" t="e">
        <v>#N/A</v>
      </c>
      <c r="I41" s="6" t="e">
        <v>#N/A</v>
      </c>
      <c r="J41" s="6" t="e">
        <v>#N/A</v>
      </c>
      <c r="K41" s="6" t="e">
        <v>#N/A</v>
      </c>
      <c r="L41" s="6" t="e">
        <v>#N/A</v>
      </c>
      <c r="M41" s="6" t="e">
        <v>#N/A</v>
      </c>
    </row>
    <row r="42" spans="1:13" x14ac:dyDescent="0.2">
      <c r="A42" t="s">
        <v>461</v>
      </c>
      <c r="B42" s="6" t="s">
        <v>191</v>
      </c>
      <c r="C42" s="6" t="s">
        <v>192</v>
      </c>
      <c r="D42" s="6">
        <v>0.74</v>
      </c>
      <c r="E42" s="6">
        <v>3.3694000000000002E-2</v>
      </c>
      <c r="F42" s="6">
        <v>0.216667</v>
      </c>
      <c r="G42" s="6">
        <v>0.74</v>
      </c>
      <c r="H42" s="6" t="e">
        <v>#N/A</v>
      </c>
      <c r="I42" s="6" t="e">
        <v>#N/A</v>
      </c>
      <c r="J42" s="6" t="e">
        <v>#N/A</v>
      </c>
      <c r="K42" s="6" t="e">
        <v>#N/A</v>
      </c>
      <c r="L42" s="6" t="e">
        <v>#N/A</v>
      </c>
      <c r="M42" s="6" t="e">
        <v>#N/A</v>
      </c>
    </row>
    <row r="43" spans="1:13" x14ac:dyDescent="0.2">
      <c r="A43" t="s">
        <v>407</v>
      </c>
      <c r="B43" s="6" t="s">
        <v>193</v>
      </c>
      <c r="C43" s="6" t="s">
        <v>194</v>
      </c>
      <c r="D43" s="6">
        <v>0.81</v>
      </c>
      <c r="E43" s="6">
        <v>8.1184999999999993E-2</v>
      </c>
      <c r="F43" s="6">
        <v>0.188333</v>
      </c>
      <c r="G43" s="6">
        <v>0.81</v>
      </c>
      <c r="H43" s="6" t="e">
        <v>#N/A</v>
      </c>
      <c r="I43" s="6" t="e">
        <v>#N/A</v>
      </c>
      <c r="J43" s="6" t="e">
        <v>#N/A</v>
      </c>
      <c r="K43" s="6" t="e">
        <v>#N/A</v>
      </c>
      <c r="L43" s="6" t="e">
        <v>#N/A</v>
      </c>
      <c r="M43" s="6" t="e">
        <v>#N/A</v>
      </c>
    </row>
    <row r="44" spans="1:13" x14ac:dyDescent="0.2">
      <c r="A44" t="s">
        <v>626</v>
      </c>
      <c r="B44" s="6" t="s">
        <v>293</v>
      </c>
      <c r="C44" s="6" t="s">
        <v>294</v>
      </c>
      <c r="D44" s="6">
        <v>0.56999999999999995</v>
      </c>
      <c r="E44" s="6">
        <v>-1</v>
      </c>
      <c r="F44" s="6">
        <v>-1</v>
      </c>
      <c r="G44" s="6">
        <v>0.56999999999999995</v>
      </c>
      <c r="H44" s="6" t="e">
        <v>#N/A</v>
      </c>
      <c r="I44" s="6" t="e">
        <v>#N/A</v>
      </c>
      <c r="J44" s="6" t="e">
        <v>#N/A</v>
      </c>
      <c r="K44" s="6" t="e">
        <v>#N/A</v>
      </c>
      <c r="L44" s="6" t="e">
        <v>#N/A</v>
      </c>
      <c r="M44" s="6" t="e">
        <v>#N/A</v>
      </c>
    </row>
    <row r="45" spans="1:13" x14ac:dyDescent="0.2">
      <c r="A45" t="s">
        <v>612</v>
      </c>
      <c r="B45" s="6" t="s">
        <v>291</v>
      </c>
      <c r="C45" s="6" t="s">
        <v>292</v>
      </c>
      <c r="D45" s="6">
        <v>0.57999999999999996</v>
      </c>
      <c r="E45" s="6">
        <v>-1</v>
      </c>
      <c r="F45" s="6">
        <v>-1</v>
      </c>
      <c r="G45" s="6">
        <v>0.57999999999999996</v>
      </c>
      <c r="H45" s="6" t="e">
        <v>#N/A</v>
      </c>
      <c r="I45" s="6" t="e">
        <v>#N/A</v>
      </c>
      <c r="J45" s="6" t="e">
        <v>#N/A</v>
      </c>
      <c r="K45" s="6" t="e">
        <v>#N/A</v>
      </c>
      <c r="L45" s="6" t="e">
        <v>#N/A</v>
      </c>
      <c r="M45" s="6" t="e">
        <v>#N/A</v>
      </c>
    </row>
    <row r="46" spans="1:13" x14ac:dyDescent="0.2">
      <c r="A46" t="s">
        <v>739</v>
      </c>
      <c r="B46" s="6" t="s">
        <v>296</v>
      </c>
      <c r="C46" s="6" t="s">
        <v>718</v>
      </c>
      <c r="D46" s="6" t="e">
        <v>#N/A</v>
      </c>
      <c r="E46" s="6" t="e">
        <v>#N/A</v>
      </c>
      <c r="F46" s="6" t="e">
        <v>#N/A</v>
      </c>
      <c r="G46" s="6" t="e">
        <v>#N/A</v>
      </c>
      <c r="H46" s="6" t="s">
        <v>716</v>
      </c>
      <c r="I46" s="6">
        <v>0.54500000000000004</v>
      </c>
      <c r="J46" s="6" t="s">
        <v>714</v>
      </c>
      <c r="K46" s="6">
        <v>0.02</v>
      </c>
      <c r="L46" s="6" t="e">
        <v>#N/A</v>
      </c>
      <c r="M46" s="6" t="e">
        <v>#N/A</v>
      </c>
    </row>
    <row r="47" spans="1:13" x14ac:dyDescent="0.2">
      <c r="A47" t="s">
        <v>737</v>
      </c>
      <c r="B47" s="6" t="s">
        <v>295</v>
      </c>
      <c r="C47" s="6" t="s">
        <v>717</v>
      </c>
      <c r="D47" s="6" t="e">
        <v>#N/A</v>
      </c>
      <c r="E47" s="6" t="e">
        <v>#N/A</v>
      </c>
      <c r="F47" s="6" t="e">
        <v>#N/A</v>
      </c>
      <c r="G47" s="6" t="e">
        <v>#N/A</v>
      </c>
      <c r="H47" s="6" t="s">
        <v>713</v>
      </c>
      <c r="I47" s="6">
        <v>0.65300000000000002</v>
      </c>
      <c r="J47" s="6" t="s">
        <v>715</v>
      </c>
      <c r="K47" s="6">
        <v>0.73299999999999998</v>
      </c>
      <c r="L47" s="6" t="e">
        <v>#N/A</v>
      </c>
      <c r="M47" s="6" t="e">
        <v>#N/A</v>
      </c>
    </row>
    <row r="48" spans="1:13" x14ac:dyDescent="0.2">
      <c r="A48" t="s">
        <v>417</v>
      </c>
      <c r="B48" s="6" t="s">
        <v>70</v>
      </c>
      <c r="C48" s="6" t="s">
        <v>71</v>
      </c>
      <c r="D48" s="6">
        <v>0.79</v>
      </c>
      <c r="E48" s="6">
        <v>0.79215199999999997</v>
      </c>
      <c r="F48" s="6">
        <v>0.74833300000000003</v>
      </c>
      <c r="G48" s="6">
        <v>0.79215199999999997</v>
      </c>
      <c r="H48" s="6" t="e">
        <v>#N/A</v>
      </c>
      <c r="I48" s="6" t="e">
        <v>#N/A</v>
      </c>
      <c r="J48" s="6" t="e">
        <v>#N/A</v>
      </c>
      <c r="K48" s="6" t="e">
        <v>#N/A</v>
      </c>
      <c r="L48" s="6" t="s">
        <v>719</v>
      </c>
      <c r="M48" s="6">
        <v>0.88249999999999995</v>
      </c>
    </row>
    <row r="49" spans="1:13" x14ac:dyDescent="0.2">
      <c r="A49" t="s">
        <v>707</v>
      </c>
      <c r="B49" s="6" t="s">
        <v>236</v>
      </c>
      <c r="C49" s="6" t="s">
        <v>237</v>
      </c>
      <c r="D49" s="6">
        <v>0.5</v>
      </c>
      <c r="E49" s="6">
        <v>-1</v>
      </c>
      <c r="F49" s="6">
        <v>-1</v>
      </c>
      <c r="G49" s="6">
        <v>0.5</v>
      </c>
      <c r="H49" s="6" t="e">
        <v>#N/A</v>
      </c>
      <c r="I49" s="6" t="e">
        <v>#N/A</v>
      </c>
      <c r="J49" s="6" t="e">
        <v>#N/A</v>
      </c>
      <c r="K49" s="6" t="e">
        <v>#N/A</v>
      </c>
      <c r="L49" s="6" t="e">
        <v>#N/A</v>
      </c>
      <c r="M49" s="6" t="e">
        <v>#N/A</v>
      </c>
    </row>
    <row r="50" spans="1:13" x14ac:dyDescent="0.2">
      <c r="A50" t="s">
        <v>571</v>
      </c>
      <c r="B50" s="6" t="s">
        <v>238</v>
      </c>
      <c r="C50" s="6" t="s">
        <v>239</v>
      </c>
      <c r="D50" s="6">
        <v>0.62</v>
      </c>
      <c r="E50" s="6">
        <v>0.38080599999999998</v>
      </c>
      <c r="F50" s="6">
        <v>0.51833300000000004</v>
      </c>
      <c r="G50" s="6">
        <v>0.62</v>
      </c>
      <c r="H50" s="6" t="e">
        <v>#N/A</v>
      </c>
      <c r="I50" s="6" t="e">
        <v>#N/A</v>
      </c>
      <c r="J50" s="6" t="e">
        <v>#N/A</v>
      </c>
      <c r="K50" s="6" t="e">
        <v>#N/A</v>
      </c>
      <c r="L50" s="6" t="e">
        <v>#N/A</v>
      </c>
      <c r="M50" s="6" t="e">
        <v>#N/A</v>
      </c>
    </row>
    <row r="51" spans="1:13" x14ac:dyDescent="0.2">
      <c r="A51" t="s">
        <v>388</v>
      </c>
      <c r="B51" s="6" t="s">
        <v>250</v>
      </c>
      <c r="C51" s="6" t="s">
        <v>251</v>
      </c>
      <c r="D51" s="6">
        <v>0.51</v>
      </c>
      <c r="E51" s="6">
        <v>0.82725599999999999</v>
      </c>
      <c r="F51" s="6">
        <v>0.52</v>
      </c>
      <c r="G51" s="6">
        <v>0.82725599999999999</v>
      </c>
      <c r="H51" s="6" t="e">
        <v>#N/A</v>
      </c>
      <c r="I51" s="6" t="e">
        <v>#N/A</v>
      </c>
      <c r="J51" s="6" t="e">
        <v>#N/A</v>
      </c>
      <c r="K51" s="6" t="e">
        <v>#N/A</v>
      </c>
      <c r="L51" s="6" t="e">
        <v>#N/A</v>
      </c>
      <c r="M51" s="6" t="e">
        <v>#N/A</v>
      </c>
    </row>
    <row r="52" spans="1:13" x14ac:dyDescent="0.2">
      <c r="A52" t="s">
        <v>501</v>
      </c>
      <c r="B52" s="6" t="s">
        <v>254</v>
      </c>
      <c r="C52" s="6" t="s">
        <v>255</v>
      </c>
      <c r="D52" s="6">
        <v>0.68</v>
      </c>
      <c r="E52" s="6">
        <v>0.44775500000000001</v>
      </c>
      <c r="F52" s="6">
        <v>0.32</v>
      </c>
      <c r="G52" s="6">
        <v>0.68</v>
      </c>
      <c r="H52" s="6" t="e">
        <v>#N/A</v>
      </c>
      <c r="I52" s="6" t="e">
        <v>#N/A</v>
      </c>
      <c r="J52" s="6" t="e">
        <v>#N/A</v>
      </c>
      <c r="K52" s="6" t="e">
        <v>#N/A</v>
      </c>
      <c r="L52" s="6" t="e">
        <v>#N/A</v>
      </c>
      <c r="M52" s="6" t="e">
        <v>#N/A</v>
      </c>
    </row>
    <row r="53" spans="1:13" x14ac:dyDescent="0.2">
      <c r="A53" t="s">
        <v>380</v>
      </c>
      <c r="B53" s="6" t="s">
        <v>242</v>
      </c>
      <c r="C53" s="6" t="s">
        <v>243</v>
      </c>
      <c r="D53" s="6">
        <v>0.72</v>
      </c>
      <c r="E53" s="6">
        <v>0.83499400000000001</v>
      </c>
      <c r="F53" s="6">
        <v>0.62083299999999997</v>
      </c>
      <c r="G53" s="6">
        <v>0.83499400000000001</v>
      </c>
      <c r="H53" s="6" t="s">
        <v>713</v>
      </c>
      <c r="I53" s="6">
        <v>0.61399999999999999</v>
      </c>
      <c r="J53" s="6" t="s">
        <v>715</v>
      </c>
      <c r="K53" s="6">
        <v>0.58399999999999996</v>
      </c>
      <c r="L53" s="6" t="e">
        <v>#N/A</v>
      </c>
      <c r="M53" s="6" t="e">
        <v>#N/A</v>
      </c>
    </row>
    <row r="54" spans="1:13" x14ac:dyDescent="0.2">
      <c r="A54" t="s">
        <v>531</v>
      </c>
      <c r="B54" s="6" t="s">
        <v>256</v>
      </c>
      <c r="C54" s="6" t="s">
        <v>257</v>
      </c>
      <c r="D54" s="6">
        <v>0.65</v>
      </c>
      <c r="E54" s="6">
        <v>0.11915000000000001</v>
      </c>
      <c r="F54" s="6">
        <v>0.27</v>
      </c>
      <c r="G54" s="6">
        <v>0.65</v>
      </c>
      <c r="H54" s="6" t="e">
        <v>#N/A</v>
      </c>
      <c r="I54" s="6" t="e">
        <v>#N/A</v>
      </c>
      <c r="J54" s="6" t="e">
        <v>#N/A</v>
      </c>
      <c r="K54" s="6" t="e">
        <v>#N/A</v>
      </c>
      <c r="L54" s="6" t="e">
        <v>#N/A</v>
      </c>
      <c r="M54" s="6" t="e">
        <v>#N/A</v>
      </c>
    </row>
    <row r="55" spans="1:13" x14ac:dyDescent="0.2">
      <c r="A55" t="s">
        <v>394</v>
      </c>
      <c r="B55" s="6" t="s">
        <v>252</v>
      </c>
      <c r="C55" s="6" t="s">
        <v>253</v>
      </c>
      <c r="D55" s="6">
        <v>0.82</v>
      </c>
      <c r="E55" s="6">
        <v>0.17155799999999999</v>
      </c>
      <c r="F55" s="6">
        <v>0.29083300000000001</v>
      </c>
      <c r="G55" s="6">
        <v>0.82</v>
      </c>
      <c r="H55" s="6" t="e">
        <v>#N/A</v>
      </c>
      <c r="I55" s="6" t="e">
        <v>#N/A</v>
      </c>
      <c r="J55" s="6" t="e">
        <v>#N/A</v>
      </c>
      <c r="K55" s="6" t="e">
        <v>#N/A</v>
      </c>
      <c r="L55" s="6" t="e">
        <v>#N/A</v>
      </c>
      <c r="M55" s="6" t="e">
        <v>#N/A</v>
      </c>
    </row>
    <row r="56" spans="1:13" x14ac:dyDescent="0.2">
      <c r="A56" t="s">
        <v>346</v>
      </c>
      <c r="B56" s="6" t="s">
        <v>233</v>
      </c>
      <c r="C56" s="6" t="s">
        <v>234</v>
      </c>
      <c r="D56" s="6">
        <v>0.92</v>
      </c>
      <c r="E56" s="6">
        <v>0.108085</v>
      </c>
      <c r="F56" s="6">
        <v>0.3075</v>
      </c>
      <c r="G56" s="6">
        <v>0.92</v>
      </c>
      <c r="H56" s="6" t="e">
        <v>#N/A</v>
      </c>
      <c r="I56" s="6" t="e">
        <v>#N/A</v>
      </c>
      <c r="J56" s="6" t="e">
        <v>#N/A</v>
      </c>
      <c r="K56" s="6" t="e">
        <v>#N/A</v>
      </c>
      <c r="L56" s="6" t="e">
        <v>#N/A</v>
      </c>
      <c r="M56" s="6" t="e">
        <v>#N/A</v>
      </c>
    </row>
    <row r="57" spans="1:13" x14ac:dyDescent="0.2">
      <c r="A57" t="s">
        <v>347</v>
      </c>
      <c r="B57" s="6" t="s">
        <v>235</v>
      </c>
      <c r="C57" s="6" t="s">
        <v>234</v>
      </c>
      <c r="D57" s="6">
        <v>0.92</v>
      </c>
      <c r="E57" s="6">
        <v>0.108085</v>
      </c>
      <c r="F57" s="6">
        <v>0.3075</v>
      </c>
      <c r="G57" s="6">
        <v>0.92</v>
      </c>
      <c r="H57" s="6" t="e">
        <v>#N/A</v>
      </c>
      <c r="I57" s="6" t="e">
        <v>#N/A</v>
      </c>
      <c r="J57" s="6" t="e">
        <v>#N/A</v>
      </c>
      <c r="K57" s="6" t="e">
        <v>#N/A</v>
      </c>
      <c r="L57" s="6" t="e">
        <v>#N/A</v>
      </c>
      <c r="M57" s="6" t="e">
        <v>#N/A</v>
      </c>
    </row>
    <row r="58" spans="1:13" x14ac:dyDescent="0.2">
      <c r="A58" t="s">
        <v>480</v>
      </c>
      <c r="B58" s="6" t="s">
        <v>244</v>
      </c>
      <c r="C58" s="6" t="s">
        <v>245</v>
      </c>
      <c r="D58" s="6">
        <v>0.71</v>
      </c>
      <c r="E58" s="6">
        <v>0.37154799999999999</v>
      </c>
      <c r="F58" s="6">
        <v>0.32083299999999998</v>
      </c>
      <c r="G58" s="6">
        <v>0.71</v>
      </c>
      <c r="H58" s="6" t="e">
        <v>#N/A</v>
      </c>
      <c r="I58" s="6" t="e">
        <v>#N/A</v>
      </c>
      <c r="J58" s="6" t="e">
        <v>#N/A</v>
      </c>
      <c r="K58" s="6" t="e">
        <v>#N/A</v>
      </c>
      <c r="L58" s="6" t="s">
        <v>719</v>
      </c>
      <c r="M58" s="6">
        <v>0.51890000000000003</v>
      </c>
    </row>
    <row r="59" spans="1:13" x14ac:dyDescent="0.2">
      <c r="A59" t="s">
        <v>640</v>
      </c>
      <c r="B59" s="6" t="s">
        <v>246</v>
      </c>
      <c r="C59" s="6" t="s">
        <v>247</v>
      </c>
      <c r="D59" s="6">
        <v>0.56000000000000005</v>
      </c>
      <c r="E59" s="6">
        <v>0.42864000000000002</v>
      </c>
      <c r="F59" s="6">
        <v>0.47499999999999998</v>
      </c>
      <c r="G59" s="6">
        <v>0.56000000000000005</v>
      </c>
      <c r="H59" s="6" t="e">
        <v>#N/A</v>
      </c>
      <c r="I59" s="6" t="e">
        <v>#N/A</v>
      </c>
      <c r="J59" s="6" t="e">
        <v>#N/A</v>
      </c>
      <c r="K59" s="6" t="e">
        <v>#N/A</v>
      </c>
      <c r="L59" s="6" t="s">
        <v>720</v>
      </c>
      <c r="M59" s="6">
        <v>0.7147</v>
      </c>
    </row>
    <row r="60" spans="1:13" x14ac:dyDescent="0.2">
      <c r="A60" t="s">
        <v>530</v>
      </c>
      <c r="B60" s="6" t="s">
        <v>248</v>
      </c>
      <c r="C60" s="6" t="s">
        <v>249</v>
      </c>
      <c r="D60" s="6">
        <v>0.65</v>
      </c>
      <c r="E60" s="6">
        <v>0.28427999999999998</v>
      </c>
      <c r="F60" s="6">
        <v>0.41166700000000001</v>
      </c>
      <c r="G60" s="6">
        <v>0.65</v>
      </c>
      <c r="H60" s="6" t="e">
        <v>#N/A</v>
      </c>
      <c r="I60" s="6" t="e">
        <v>#N/A</v>
      </c>
      <c r="J60" s="6" t="e">
        <v>#N/A</v>
      </c>
      <c r="K60" s="6" t="e">
        <v>#N/A</v>
      </c>
      <c r="L60" s="6" t="s">
        <v>720</v>
      </c>
      <c r="M60" s="6">
        <v>0.64070000000000005</v>
      </c>
    </row>
    <row r="61" spans="1:13" x14ac:dyDescent="0.2">
      <c r="A61" t="s">
        <v>452</v>
      </c>
      <c r="B61" s="6" t="s">
        <v>240</v>
      </c>
      <c r="C61" s="6" t="s">
        <v>241</v>
      </c>
      <c r="D61" s="6">
        <v>0.75</v>
      </c>
      <c r="E61" s="6">
        <v>0.602796</v>
      </c>
      <c r="F61" s="6">
        <v>0.58166700000000005</v>
      </c>
      <c r="G61" s="6">
        <v>0.75</v>
      </c>
      <c r="H61" s="6" t="e">
        <v>#N/A</v>
      </c>
      <c r="I61" s="6" t="e">
        <v>#N/A</v>
      </c>
      <c r="J61" s="6" t="e">
        <v>#N/A</v>
      </c>
      <c r="K61" s="6" t="e">
        <v>#N/A</v>
      </c>
      <c r="L61" s="6" t="s">
        <v>719</v>
      </c>
      <c r="M61" s="6">
        <v>0.752</v>
      </c>
    </row>
    <row r="62" spans="1:13" x14ac:dyDescent="0.2">
      <c r="A62" t="s">
        <v>489</v>
      </c>
      <c r="B62" s="6" t="s">
        <v>8</v>
      </c>
      <c r="C62" s="6" t="s">
        <v>9</v>
      </c>
      <c r="D62" s="6">
        <v>0.69</v>
      </c>
      <c r="E62" s="6">
        <v>0.527478</v>
      </c>
      <c r="F62" s="6">
        <v>0.58666700000000005</v>
      </c>
      <c r="G62" s="6">
        <v>0.69</v>
      </c>
      <c r="H62" s="6" t="e">
        <v>#N/A</v>
      </c>
      <c r="I62" s="6" t="e">
        <v>#N/A</v>
      </c>
      <c r="J62" s="6" t="e">
        <v>#N/A</v>
      </c>
      <c r="K62" s="6" t="e">
        <v>#N/A</v>
      </c>
      <c r="L62" s="6" t="e">
        <v>#N/A</v>
      </c>
      <c r="M62" s="6" t="e">
        <v>#N/A</v>
      </c>
    </row>
    <row r="63" spans="1:13" x14ac:dyDescent="0.2">
      <c r="A63" t="s">
        <v>340</v>
      </c>
      <c r="B63" s="6" t="s">
        <v>48</v>
      </c>
      <c r="C63" s="6" t="s">
        <v>49</v>
      </c>
      <c r="D63" s="6">
        <v>0.94</v>
      </c>
      <c r="E63" s="6">
        <v>-1</v>
      </c>
      <c r="F63" s="6">
        <v>-1</v>
      </c>
      <c r="G63" s="6">
        <v>0.94</v>
      </c>
      <c r="H63" s="6" t="e">
        <v>#N/A</v>
      </c>
      <c r="I63" s="6" t="e">
        <v>#N/A</v>
      </c>
      <c r="J63" s="6" t="e">
        <v>#N/A</v>
      </c>
      <c r="K63" s="6" t="e">
        <v>#N/A</v>
      </c>
      <c r="L63" s="6" t="e">
        <v>#N/A</v>
      </c>
      <c r="M63" s="6" t="e">
        <v>#N/A</v>
      </c>
    </row>
    <row r="64" spans="1:13" x14ac:dyDescent="0.2">
      <c r="A64" t="s">
        <v>702</v>
      </c>
      <c r="B64" s="6" t="s">
        <v>50</v>
      </c>
      <c r="C64" s="6" t="s">
        <v>51</v>
      </c>
      <c r="D64" s="6">
        <v>0.5</v>
      </c>
      <c r="E64" s="6">
        <v>9.6934999999999993E-2</v>
      </c>
      <c r="F64" s="6">
        <v>0.17</v>
      </c>
      <c r="G64" s="6">
        <v>0.5</v>
      </c>
      <c r="H64" s="6" t="e">
        <v>#N/A</v>
      </c>
      <c r="I64" s="6" t="e">
        <v>#N/A</v>
      </c>
      <c r="J64" s="6" t="e">
        <v>#N/A</v>
      </c>
      <c r="K64" s="6" t="e">
        <v>#N/A</v>
      </c>
      <c r="L64" s="6" t="e">
        <v>#N/A</v>
      </c>
      <c r="M64" s="6" t="e">
        <v>#N/A</v>
      </c>
    </row>
    <row r="65" spans="1:13" x14ac:dyDescent="0.2">
      <c r="A65" t="s">
        <v>479</v>
      </c>
      <c r="B65" s="6" t="s">
        <v>145</v>
      </c>
      <c r="C65" s="6" t="s">
        <v>146</v>
      </c>
      <c r="D65" s="6">
        <v>0.71</v>
      </c>
      <c r="E65" s="6">
        <v>0.24650900000000001</v>
      </c>
      <c r="F65" s="6">
        <v>0.220833</v>
      </c>
      <c r="G65" s="6">
        <v>0.71</v>
      </c>
      <c r="H65" s="6" t="e">
        <v>#N/A</v>
      </c>
      <c r="I65" s="6" t="e">
        <v>#N/A</v>
      </c>
      <c r="J65" s="6" t="e">
        <v>#N/A</v>
      </c>
      <c r="K65" s="6" t="e">
        <v>#N/A</v>
      </c>
      <c r="L65" s="6" t="e">
        <v>#N/A</v>
      </c>
      <c r="M65" s="6" t="e">
        <v>#N/A</v>
      </c>
    </row>
    <row r="66" spans="1:13" x14ac:dyDescent="0.2">
      <c r="A66" t="s">
        <v>538</v>
      </c>
      <c r="B66" s="6" t="s">
        <v>147</v>
      </c>
      <c r="C66" s="6" t="s">
        <v>148</v>
      </c>
      <c r="D66" s="6">
        <v>0.64</v>
      </c>
      <c r="E66" s="6">
        <v>0.331208</v>
      </c>
      <c r="F66" s="6">
        <v>0.31166700000000003</v>
      </c>
      <c r="G66" s="6">
        <v>0.64</v>
      </c>
      <c r="H66" s="6" t="e">
        <v>#N/A</v>
      </c>
      <c r="I66" s="6" t="e">
        <v>#N/A</v>
      </c>
      <c r="J66" s="6" t="e">
        <v>#N/A</v>
      </c>
      <c r="K66" s="6" t="e">
        <v>#N/A</v>
      </c>
      <c r="L66" s="6" t="e">
        <v>#N/A</v>
      </c>
      <c r="M66" s="6" t="e">
        <v>#N/A</v>
      </c>
    </row>
    <row r="67" spans="1:13" x14ac:dyDescent="0.2">
      <c r="A67" t="s">
        <v>422</v>
      </c>
      <c r="B67" s="6" t="s">
        <v>143</v>
      </c>
      <c r="C67" s="6" t="s">
        <v>144</v>
      </c>
      <c r="D67" s="6">
        <v>0.79</v>
      </c>
      <c r="E67" s="6">
        <v>0.57847400000000004</v>
      </c>
      <c r="F67" s="6">
        <v>0.37166700000000003</v>
      </c>
      <c r="G67" s="6">
        <v>0.79</v>
      </c>
      <c r="H67" s="6" t="e">
        <v>#N/A</v>
      </c>
      <c r="I67" s="6" t="e">
        <v>#N/A</v>
      </c>
      <c r="J67" s="6" t="e">
        <v>#N/A</v>
      </c>
      <c r="K67" s="6" t="e">
        <v>#N/A</v>
      </c>
      <c r="L67" s="6" t="e">
        <v>#N/A</v>
      </c>
      <c r="M67" s="6" t="e">
        <v>#N/A</v>
      </c>
    </row>
    <row r="68" spans="1:13" x14ac:dyDescent="0.2">
      <c r="A68" t="s">
        <v>523</v>
      </c>
      <c r="B68" s="6" t="s">
        <v>149</v>
      </c>
      <c r="C68" s="6" t="s">
        <v>150</v>
      </c>
      <c r="D68" s="6">
        <v>0.41</v>
      </c>
      <c r="E68" s="6">
        <v>0.49283500000000002</v>
      </c>
      <c r="F68" s="6">
        <v>0.65833299999999995</v>
      </c>
      <c r="G68" s="6">
        <v>0.65833299999999995</v>
      </c>
      <c r="H68" s="6" t="e">
        <v>#N/A</v>
      </c>
      <c r="I68" s="6" t="e">
        <v>#N/A</v>
      </c>
      <c r="J68" s="6" t="e">
        <v>#N/A</v>
      </c>
      <c r="K68" s="6" t="e">
        <v>#N/A</v>
      </c>
      <c r="L68" s="6" t="s">
        <v>720</v>
      </c>
      <c r="M68" s="6">
        <v>0.68069999999999997</v>
      </c>
    </row>
    <row r="69" spans="1:13" x14ac:dyDescent="0.2">
      <c r="A69" t="s">
        <v>594</v>
      </c>
      <c r="B69" s="6" t="s">
        <v>74</v>
      </c>
      <c r="C69" s="6" t="s">
        <v>75</v>
      </c>
      <c r="D69" s="6">
        <v>0.59</v>
      </c>
      <c r="E69" s="6">
        <v>-1</v>
      </c>
      <c r="F69" s="6">
        <v>-1</v>
      </c>
      <c r="G69" s="6">
        <v>0.59</v>
      </c>
      <c r="H69" s="6" t="e">
        <v>#N/A</v>
      </c>
      <c r="I69" s="6" t="e">
        <v>#N/A</v>
      </c>
      <c r="J69" s="6" t="e">
        <v>#N/A</v>
      </c>
      <c r="K69" s="6" t="e">
        <v>#N/A</v>
      </c>
      <c r="L69" s="6" t="e">
        <v>#N/A</v>
      </c>
      <c r="M69" s="6" t="e">
        <v>#N/A</v>
      </c>
    </row>
    <row r="70" spans="1:13" x14ac:dyDescent="0.2">
      <c r="A70" t="s">
        <v>562</v>
      </c>
      <c r="B70" s="6" t="s">
        <v>22</v>
      </c>
      <c r="C70" s="6" t="s">
        <v>23</v>
      </c>
      <c r="D70" s="6">
        <v>0.03</v>
      </c>
      <c r="E70" s="6">
        <v>0.62095400000000001</v>
      </c>
      <c r="F70" s="6">
        <v>0.23333300000000001</v>
      </c>
      <c r="G70" s="6">
        <v>0.62095400000000001</v>
      </c>
      <c r="H70" s="6" t="e">
        <v>#N/A</v>
      </c>
      <c r="I70" s="6" t="e">
        <v>#N/A</v>
      </c>
      <c r="J70" s="6" t="e">
        <v>#N/A</v>
      </c>
      <c r="K70" s="6" t="e">
        <v>#N/A</v>
      </c>
      <c r="L70" s="6" t="e">
        <v>#N/A</v>
      </c>
      <c r="M70" s="6" t="e">
        <v>#N/A</v>
      </c>
    </row>
    <row r="71" spans="1:13" x14ac:dyDescent="0.2">
      <c r="A71" t="s">
        <v>448</v>
      </c>
      <c r="B71" s="6" t="s">
        <v>167</v>
      </c>
      <c r="C71" s="6" t="s">
        <v>168</v>
      </c>
      <c r="D71" s="6">
        <v>0.48</v>
      </c>
      <c r="E71" s="6">
        <v>0.75037699999999996</v>
      </c>
      <c r="F71" s="6">
        <v>0.71</v>
      </c>
      <c r="G71" s="6">
        <v>0.75037699999999996</v>
      </c>
      <c r="H71" s="6" t="e">
        <v>#N/A</v>
      </c>
      <c r="I71" s="6" t="e">
        <v>#N/A</v>
      </c>
      <c r="J71" s="6" t="e">
        <v>#N/A</v>
      </c>
      <c r="K71" s="6" t="e">
        <v>#N/A</v>
      </c>
      <c r="L71" s="6" t="e">
        <v>#N/A</v>
      </c>
      <c r="M71" s="6" t="e">
        <v>#N/A</v>
      </c>
    </row>
    <row r="72" spans="1:13" x14ac:dyDescent="0.2">
      <c r="A72" t="s">
        <v>332</v>
      </c>
      <c r="B72" s="6" t="s">
        <v>165</v>
      </c>
      <c r="C72" s="6" t="s">
        <v>166</v>
      </c>
      <c r="D72" s="6">
        <v>0.97</v>
      </c>
      <c r="E72" s="6">
        <v>4.64E-4</v>
      </c>
      <c r="F72" s="6">
        <v>0.1225</v>
      </c>
      <c r="G72" s="6">
        <v>0.97</v>
      </c>
      <c r="H72" s="6" t="e">
        <v>#N/A</v>
      </c>
      <c r="I72" s="6" t="e">
        <v>#N/A</v>
      </c>
      <c r="J72" s="6" t="e">
        <v>#N/A</v>
      </c>
      <c r="K72" s="6" t="e">
        <v>#N/A</v>
      </c>
      <c r="L72" s="6" t="e">
        <v>#N/A</v>
      </c>
      <c r="M72" s="6" t="e">
        <v>#N/A</v>
      </c>
    </row>
    <row r="73" spans="1:13" x14ac:dyDescent="0.2">
      <c r="A73" t="s">
        <v>734</v>
      </c>
      <c r="B73" s="6" t="s">
        <v>164</v>
      </c>
      <c r="C73" s="6" t="s">
        <v>804</v>
      </c>
      <c r="D73" s="6" t="e">
        <v>#N/A</v>
      </c>
      <c r="E73" s="6" t="e">
        <v>#N/A</v>
      </c>
      <c r="F73" s="6" t="e">
        <v>#N/A</v>
      </c>
      <c r="G73" s="6" t="e">
        <v>#N/A</v>
      </c>
      <c r="H73" s="6" t="e">
        <v>#N/A</v>
      </c>
      <c r="I73" s="6" t="e">
        <v>#N/A</v>
      </c>
      <c r="J73" s="6" t="e">
        <v>#N/A</v>
      </c>
      <c r="K73" s="6" t="e">
        <v>#N/A</v>
      </c>
      <c r="L73" s="6" t="s">
        <v>719</v>
      </c>
      <c r="M73" s="6">
        <v>0.50749999999999995</v>
      </c>
    </row>
    <row r="74" spans="1:13" x14ac:dyDescent="0.2">
      <c r="A74" t="s">
        <v>729</v>
      </c>
      <c r="B74" s="6" t="s">
        <v>89</v>
      </c>
      <c r="C74" s="6" t="s">
        <v>796</v>
      </c>
      <c r="D74" s="6" t="e">
        <v>#N/A</v>
      </c>
      <c r="E74" s="6" t="e">
        <v>#N/A</v>
      </c>
      <c r="F74" s="6" t="e">
        <v>#N/A</v>
      </c>
      <c r="G74" s="6" t="e">
        <v>#N/A</v>
      </c>
      <c r="H74" s="6" t="e">
        <v>#N/A</v>
      </c>
      <c r="I74" s="6" t="e">
        <v>#N/A</v>
      </c>
      <c r="J74" s="6" t="e">
        <v>#N/A</v>
      </c>
      <c r="K74" s="6" t="e">
        <v>#N/A</v>
      </c>
      <c r="L74" s="6" t="s">
        <v>720</v>
      </c>
      <c r="M74" s="6">
        <v>0.55900000000000005</v>
      </c>
    </row>
    <row r="75" spans="1:13" x14ac:dyDescent="0.2">
      <c r="A75" t="s">
        <v>684</v>
      </c>
      <c r="B75" s="6" t="s">
        <v>30</v>
      </c>
      <c r="C75" s="6" t="s">
        <v>31</v>
      </c>
      <c r="D75" s="6">
        <v>0.52</v>
      </c>
      <c r="E75" s="6">
        <v>-1</v>
      </c>
      <c r="F75" s="6">
        <v>-1</v>
      </c>
      <c r="G75" s="6">
        <v>0.52</v>
      </c>
      <c r="H75" s="6" t="e">
        <v>#N/A</v>
      </c>
      <c r="I75" s="6" t="e">
        <v>#N/A</v>
      </c>
      <c r="J75" s="6" t="e">
        <v>#N/A</v>
      </c>
      <c r="K75" s="6" t="e">
        <v>#N/A</v>
      </c>
      <c r="L75" s="6" t="s">
        <v>719</v>
      </c>
      <c r="M75" s="6">
        <v>0.99980000000000002</v>
      </c>
    </row>
    <row r="76" spans="1:13" x14ac:dyDescent="0.2">
      <c r="A76" t="s">
        <v>333</v>
      </c>
      <c r="B76" s="6" t="s">
        <v>159</v>
      </c>
      <c r="C76" s="6" t="s">
        <v>160</v>
      </c>
      <c r="D76" s="6">
        <v>0.96</v>
      </c>
      <c r="E76" s="6">
        <v>0.29837900000000001</v>
      </c>
      <c r="F76" s="6">
        <v>0.43333300000000002</v>
      </c>
      <c r="G76" s="6">
        <v>0.96</v>
      </c>
      <c r="H76" s="6" t="e">
        <v>#N/A</v>
      </c>
      <c r="I76" s="6" t="e">
        <v>#N/A</v>
      </c>
      <c r="J76" s="6" t="e">
        <v>#N/A</v>
      </c>
      <c r="K76" s="6" t="e">
        <v>#N/A</v>
      </c>
      <c r="L76" s="6" t="e">
        <v>#N/A</v>
      </c>
      <c r="M76" s="6" t="e">
        <v>#N/A</v>
      </c>
    </row>
    <row r="77" spans="1:13" x14ac:dyDescent="0.2">
      <c r="A77" t="s">
        <v>334</v>
      </c>
      <c r="B77" s="6" t="s">
        <v>161</v>
      </c>
      <c r="C77" s="6" t="s">
        <v>160</v>
      </c>
      <c r="D77" s="6">
        <v>0.96</v>
      </c>
      <c r="E77" s="6">
        <v>0.29837900000000001</v>
      </c>
      <c r="F77" s="6">
        <v>0.43333300000000002</v>
      </c>
      <c r="G77" s="6">
        <v>0.96</v>
      </c>
      <c r="H77" s="6" t="e">
        <v>#N/A</v>
      </c>
      <c r="I77" s="6" t="e">
        <v>#N/A</v>
      </c>
      <c r="J77" s="6" t="e">
        <v>#N/A</v>
      </c>
      <c r="K77" s="6" t="e">
        <v>#N/A</v>
      </c>
      <c r="L77" s="6" t="e">
        <v>#N/A</v>
      </c>
      <c r="M77" s="6" t="e">
        <v>#N/A</v>
      </c>
    </row>
    <row r="78" spans="1:13" x14ac:dyDescent="0.2">
      <c r="A78" t="s">
        <v>513</v>
      </c>
      <c r="B78" s="6" t="s">
        <v>157</v>
      </c>
      <c r="C78" s="6" t="s">
        <v>158</v>
      </c>
      <c r="D78" s="6">
        <v>0.57999999999999996</v>
      </c>
      <c r="E78" s="6">
        <v>0.66626700000000005</v>
      </c>
      <c r="F78" s="6">
        <v>0.39666699999999999</v>
      </c>
      <c r="G78" s="6">
        <v>0.66626700000000005</v>
      </c>
      <c r="H78" s="6" t="e">
        <v>#N/A</v>
      </c>
      <c r="I78" s="6" t="e">
        <v>#N/A</v>
      </c>
      <c r="J78" s="6" t="e">
        <v>#N/A</v>
      </c>
      <c r="K78" s="6" t="e">
        <v>#N/A</v>
      </c>
      <c r="L78" s="6" t="e">
        <v>#N/A</v>
      </c>
      <c r="M78" s="6" t="e">
        <v>#N/A</v>
      </c>
    </row>
    <row r="79" spans="1:13" x14ac:dyDescent="0.2">
      <c r="A79" t="s">
        <v>521</v>
      </c>
      <c r="B79" s="6" t="s">
        <v>228</v>
      </c>
      <c r="C79" s="6" t="s">
        <v>229</v>
      </c>
      <c r="D79" s="6">
        <v>0.66</v>
      </c>
      <c r="E79" s="6">
        <v>-1</v>
      </c>
      <c r="F79" s="6">
        <v>-1</v>
      </c>
      <c r="G79" s="6">
        <v>0.66</v>
      </c>
      <c r="H79" s="6" t="e">
        <v>#N/A</v>
      </c>
      <c r="I79" s="6" t="e">
        <v>#N/A</v>
      </c>
      <c r="J79" s="6" t="e">
        <v>#N/A</v>
      </c>
      <c r="K79" s="6" t="e">
        <v>#N/A</v>
      </c>
      <c r="L79" s="6" t="e">
        <v>#N/A</v>
      </c>
      <c r="M79" s="6" t="e">
        <v>#N/A</v>
      </c>
    </row>
    <row r="80" spans="1:13" x14ac:dyDescent="0.2">
      <c r="A80" t="s">
        <v>400</v>
      </c>
      <c r="B80" s="6" t="s">
        <v>230</v>
      </c>
      <c r="C80" s="6" t="s">
        <v>178</v>
      </c>
      <c r="D80" s="6">
        <v>0.51</v>
      </c>
      <c r="E80" s="6">
        <v>0.81161899999999998</v>
      </c>
      <c r="F80" s="6">
        <v>0.59166700000000005</v>
      </c>
      <c r="G80" s="6">
        <v>0.81161899999999998</v>
      </c>
      <c r="H80" s="6" t="e">
        <v>#N/A</v>
      </c>
      <c r="I80" s="6" t="e">
        <v>#N/A</v>
      </c>
      <c r="J80" s="6" t="e">
        <v>#N/A</v>
      </c>
      <c r="K80" s="6" t="e">
        <v>#N/A</v>
      </c>
      <c r="L80" s="6" t="s">
        <v>720</v>
      </c>
      <c r="M80" s="6">
        <v>0.59130000000000005</v>
      </c>
    </row>
    <row r="81" spans="1:13" x14ac:dyDescent="0.2">
      <c r="A81" t="s">
        <v>560</v>
      </c>
      <c r="B81" s="6" t="s">
        <v>231</v>
      </c>
      <c r="C81" s="6" t="s">
        <v>232</v>
      </c>
      <c r="D81" s="6">
        <v>0.59</v>
      </c>
      <c r="E81" s="6">
        <v>0.62222599999999995</v>
      </c>
      <c r="F81" s="6">
        <v>0.495</v>
      </c>
      <c r="G81" s="6">
        <v>0.62222599999999995</v>
      </c>
      <c r="H81" s="6" t="e">
        <v>#N/A</v>
      </c>
      <c r="I81" s="6" t="e">
        <v>#N/A</v>
      </c>
      <c r="J81" s="6" t="e">
        <v>#N/A</v>
      </c>
      <c r="K81" s="6" t="e">
        <v>#N/A</v>
      </c>
      <c r="L81" s="6" t="s">
        <v>720</v>
      </c>
      <c r="M81" s="6">
        <v>0.57420000000000004</v>
      </c>
    </row>
    <row r="82" spans="1:13" x14ac:dyDescent="0.2">
      <c r="A82" t="s">
        <v>657</v>
      </c>
      <c r="B82" s="6" t="s">
        <v>42</v>
      </c>
      <c r="C82" s="6" t="s">
        <v>43</v>
      </c>
      <c r="D82" s="6">
        <v>0.5</v>
      </c>
      <c r="E82" s="6">
        <v>0.54552400000000001</v>
      </c>
      <c r="F82" s="6">
        <v>0.44583299999999998</v>
      </c>
      <c r="G82" s="6">
        <v>0.54552400000000001</v>
      </c>
      <c r="H82" s="6" t="e">
        <v>#N/A</v>
      </c>
      <c r="I82" s="6" t="e">
        <v>#N/A</v>
      </c>
      <c r="J82" s="6" t="e">
        <v>#N/A</v>
      </c>
      <c r="K82" s="6" t="e">
        <v>#N/A</v>
      </c>
      <c r="L82" s="6" t="s">
        <v>719</v>
      </c>
      <c r="M82" s="6">
        <v>0.58660000000000001</v>
      </c>
    </row>
    <row r="83" spans="1:13" x14ac:dyDescent="0.2">
      <c r="A83" t="s">
        <v>585</v>
      </c>
      <c r="B83" s="6" t="s">
        <v>62</v>
      </c>
      <c r="C83" s="6" t="s">
        <v>63</v>
      </c>
      <c r="D83" s="6">
        <v>0.6</v>
      </c>
      <c r="E83" s="6">
        <v>0.44041000000000002</v>
      </c>
      <c r="F83" s="6">
        <v>0.4375</v>
      </c>
      <c r="G83" s="6">
        <v>0.6</v>
      </c>
      <c r="H83" s="6" t="e">
        <v>#N/A</v>
      </c>
      <c r="I83" s="6" t="e">
        <v>#N/A</v>
      </c>
      <c r="J83" s="6" t="e">
        <v>#N/A</v>
      </c>
      <c r="K83" s="6" t="e">
        <v>#N/A</v>
      </c>
      <c r="L83" s="6" t="e">
        <v>#N/A</v>
      </c>
      <c r="M83" s="6" t="e">
        <v>#N/A</v>
      </c>
    </row>
    <row r="84" spans="1:13" x14ac:dyDescent="0.2">
      <c r="A84" t="s">
        <v>581</v>
      </c>
      <c r="B84" s="6" t="s">
        <v>64</v>
      </c>
      <c r="C84" s="6" t="s">
        <v>65</v>
      </c>
      <c r="D84" s="6">
        <v>0.61</v>
      </c>
      <c r="E84" s="6">
        <v>0.44946399999999997</v>
      </c>
      <c r="F84" s="6">
        <v>0.38583299999999998</v>
      </c>
      <c r="G84" s="6">
        <v>0.61</v>
      </c>
      <c r="H84" s="6" t="e">
        <v>#N/A</v>
      </c>
      <c r="I84" s="6" t="e">
        <v>#N/A</v>
      </c>
      <c r="J84" s="6" t="e">
        <v>#N/A</v>
      </c>
      <c r="K84" s="6" t="e">
        <v>#N/A</v>
      </c>
      <c r="L84" s="6" t="e">
        <v>#N/A</v>
      </c>
      <c r="M84" s="6" t="e">
        <v>#N/A</v>
      </c>
    </row>
    <row r="85" spans="1:13" x14ac:dyDescent="0.2">
      <c r="A85" t="s">
        <v>459</v>
      </c>
      <c r="B85" s="6" t="s">
        <v>104</v>
      </c>
      <c r="C85" s="6" t="s">
        <v>105</v>
      </c>
      <c r="D85" s="6">
        <v>0.74</v>
      </c>
      <c r="E85" s="6">
        <v>0.56483799999999995</v>
      </c>
      <c r="F85" s="6">
        <v>0.344167</v>
      </c>
      <c r="G85" s="6">
        <v>0.74</v>
      </c>
      <c r="H85" s="6" t="e">
        <v>#N/A</v>
      </c>
      <c r="I85" s="6" t="e">
        <v>#N/A</v>
      </c>
      <c r="J85" s="6" t="e">
        <v>#N/A</v>
      </c>
      <c r="K85" s="6" t="e">
        <v>#N/A</v>
      </c>
      <c r="L85" s="6" t="e">
        <v>#N/A</v>
      </c>
      <c r="M85" s="6" t="e">
        <v>#N/A</v>
      </c>
    </row>
    <row r="86" spans="1:13" x14ac:dyDescent="0.2">
      <c r="A86" t="s">
        <v>637</v>
      </c>
      <c r="B86" s="6" t="s">
        <v>102</v>
      </c>
      <c r="C86" s="6" t="s">
        <v>103</v>
      </c>
      <c r="D86" s="6">
        <v>0.56000000000000005</v>
      </c>
      <c r="E86" s="6">
        <v>0.48047699999999999</v>
      </c>
      <c r="F86" s="6">
        <v>0.17166699999999999</v>
      </c>
      <c r="G86" s="6">
        <v>0.56000000000000005</v>
      </c>
      <c r="H86" s="6" t="e">
        <v>#N/A</v>
      </c>
      <c r="I86" s="6" t="e">
        <v>#N/A</v>
      </c>
      <c r="J86" s="6" t="e">
        <v>#N/A</v>
      </c>
      <c r="K86" s="6" t="e">
        <v>#N/A</v>
      </c>
      <c r="L86" s="6" t="e">
        <v>#N/A</v>
      </c>
      <c r="M86" s="6" t="e">
        <v>#N/A</v>
      </c>
    </row>
    <row r="87" spans="1:13" x14ac:dyDescent="0.2">
      <c r="A87" t="s">
        <v>609</v>
      </c>
      <c r="B87" s="6" t="s">
        <v>106</v>
      </c>
      <c r="C87" s="6" t="s">
        <v>107</v>
      </c>
      <c r="D87" s="6">
        <v>0.57999999999999996</v>
      </c>
      <c r="E87" s="6">
        <v>0.24446100000000001</v>
      </c>
      <c r="F87" s="6">
        <v>0.36249999999999999</v>
      </c>
      <c r="G87" s="6">
        <v>0.57999999999999996</v>
      </c>
      <c r="H87" s="6" t="e">
        <v>#N/A</v>
      </c>
      <c r="I87" s="6" t="e">
        <v>#N/A</v>
      </c>
      <c r="J87" s="6" t="e">
        <v>#N/A</v>
      </c>
      <c r="K87" s="6" t="e">
        <v>#N/A</v>
      </c>
      <c r="L87" s="6" t="e">
        <v>#N/A</v>
      </c>
      <c r="M87" s="6" t="e">
        <v>#N/A</v>
      </c>
    </row>
    <row r="88" spans="1:13" x14ac:dyDescent="0.2">
      <c r="A88" t="s">
        <v>537</v>
      </c>
      <c r="B88" s="6" t="s">
        <v>137</v>
      </c>
      <c r="C88" s="6" t="s">
        <v>138</v>
      </c>
      <c r="D88" s="6">
        <v>0.64</v>
      </c>
      <c r="E88" s="6">
        <v>0.49573800000000001</v>
      </c>
      <c r="F88" s="6">
        <v>0.37833299999999997</v>
      </c>
      <c r="G88" s="6">
        <v>0.64</v>
      </c>
      <c r="H88" s="6" t="e">
        <v>#N/A</v>
      </c>
      <c r="I88" s="6" t="e">
        <v>#N/A</v>
      </c>
      <c r="J88" s="6" t="e">
        <v>#N/A</v>
      </c>
      <c r="K88" s="6" t="e">
        <v>#N/A</v>
      </c>
      <c r="L88" s="6" t="e">
        <v>#N/A</v>
      </c>
      <c r="M88" s="6" t="e">
        <v>#N/A</v>
      </c>
    </row>
    <row r="89" spans="1:13" x14ac:dyDescent="0.2">
      <c r="A89" t="s">
        <v>705</v>
      </c>
      <c r="B89" s="6" t="s">
        <v>135</v>
      </c>
      <c r="C89" s="6" t="s">
        <v>136</v>
      </c>
      <c r="D89" s="6">
        <v>0.5</v>
      </c>
      <c r="E89" s="6">
        <v>-1</v>
      </c>
      <c r="F89" s="6">
        <v>-1</v>
      </c>
      <c r="G89" s="6">
        <v>0.5</v>
      </c>
      <c r="H89" s="6" t="e">
        <v>#N/A</v>
      </c>
      <c r="I89" s="6" t="e">
        <v>#N/A</v>
      </c>
      <c r="J89" s="6" t="e">
        <v>#N/A</v>
      </c>
      <c r="K89" s="6" t="e">
        <v>#N/A</v>
      </c>
      <c r="L89" s="6" t="e">
        <v>#N/A</v>
      </c>
      <c r="M89" s="6" t="e">
        <v>#N/A</v>
      </c>
    </row>
    <row r="90" spans="1:13" x14ac:dyDescent="0.2">
      <c r="A90" t="s">
        <v>553</v>
      </c>
      <c r="B90" s="6" t="s">
        <v>82</v>
      </c>
      <c r="C90" s="6" t="s">
        <v>83</v>
      </c>
      <c r="D90" s="6">
        <v>0.63</v>
      </c>
      <c r="E90" s="6">
        <v>-1</v>
      </c>
      <c r="F90" s="6">
        <v>-1</v>
      </c>
      <c r="G90" s="6">
        <v>0.63</v>
      </c>
      <c r="H90" s="6" t="e">
        <v>#N/A</v>
      </c>
      <c r="I90" s="6" t="e">
        <v>#N/A</v>
      </c>
      <c r="J90" s="6" t="e">
        <v>#N/A</v>
      </c>
      <c r="K90" s="6" t="e">
        <v>#N/A</v>
      </c>
      <c r="L90" s="6" t="s">
        <v>719</v>
      </c>
      <c r="M90" s="6">
        <v>0.99680000000000002</v>
      </c>
    </row>
    <row r="91" spans="1:13" x14ac:dyDescent="0.2">
      <c r="A91" t="s">
        <v>663</v>
      </c>
      <c r="B91" s="6" t="s">
        <v>80</v>
      </c>
      <c r="C91" s="6" t="s">
        <v>81</v>
      </c>
      <c r="D91" s="6">
        <v>0.54</v>
      </c>
      <c r="E91" s="6">
        <v>0.33769100000000002</v>
      </c>
      <c r="F91" s="6">
        <v>0.34499999999999997</v>
      </c>
      <c r="G91" s="6">
        <v>0.54</v>
      </c>
      <c r="H91" s="6" t="e">
        <v>#N/A</v>
      </c>
      <c r="I91" s="6" t="e">
        <v>#N/A</v>
      </c>
      <c r="J91" s="6" t="e">
        <v>#N/A</v>
      </c>
      <c r="K91" s="6" t="e">
        <v>#N/A</v>
      </c>
      <c r="L91" s="6" t="e">
        <v>#N/A</v>
      </c>
      <c r="M91" s="6" t="e">
        <v>#N/A</v>
      </c>
    </row>
    <row r="92" spans="1:13" x14ac:dyDescent="0.2">
      <c r="A92" t="s">
        <v>518</v>
      </c>
      <c r="B92" s="6" t="s">
        <v>66</v>
      </c>
      <c r="C92" s="6" t="s">
        <v>67</v>
      </c>
      <c r="D92" s="6">
        <v>0.66</v>
      </c>
      <c r="E92" s="6">
        <v>0.12367400000000001</v>
      </c>
      <c r="F92" s="6">
        <v>0.31083300000000003</v>
      </c>
      <c r="G92" s="6">
        <v>0.66</v>
      </c>
      <c r="H92" s="6" t="e">
        <v>#N/A</v>
      </c>
      <c r="I92" s="6" t="e">
        <v>#N/A</v>
      </c>
      <c r="J92" s="6" t="e">
        <v>#N/A</v>
      </c>
      <c r="K92" s="6" t="e">
        <v>#N/A</v>
      </c>
      <c r="L92" s="6" t="e">
        <v>#N/A</v>
      </c>
      <c r="M92" s="6" t="e">
        <v>#N/A</v>
      </c>
    </row>
    <row r="93" spans="1:13" x14ac:dyDescent="0.2">
      <c r="A93" t="s">
        <v>341</v>
      </c>
      <c r="B93" s="6" t="s">
        <v>68</v>
      </c>
      <c r="C93" s="6" t="s">
        <v>69</v>
      </c>
      <c r="D93" s="6">
        <v>0.94</v>
      </c>
      <c r="E93" s="6">
        <v>-1</v>
      </c>
      <c r="F93" s="6">
        <v>-1</v>
      </c>
      <c r="G93" s="6">
        <v>0.94</v>
      </c>
      <c r="H93" s="6" t="s">
        <v>716</v>
      </c>
      <c r="I93" s="6">
        <v>0.59399999999999997</v>
      </c>
      <c r="J93" s="6" t="s">
        <v>715</v>
      </c>
      <c r="K93" s="6">
        <v>0.71299999999999997</v>
      </c>
      <c r="L93" s="6" t="s">
        <v>719</v>
      </c>
      <c r="M93" s="6">
        <v>0.99850000000000005</v>
      </c>
    </row>
    <row r="94" spans="1:13" x14ac:dyDescent="0.2">
      <c r="A94" t="s">
        <v>654</v>
      </c>
      <c r="B94" s="6" t="s">
        <v>266</v>
      </c>
      <c r="C94" s="6" t="s">
        <v>267</v>
      </c>
      <c r="D94" s="6">
        <v>0.55000000000000004</v>
      </c>
      <c r="E94" s="6">
        <v>0.33022400000000002</v>
      </c>
      <c r="F94" s="6">
        <v>0.25583299999999998</v>
      </c>
      <c r="G94" s="6">
        <v>0.55000000000000004</v>
      </c>
      <c r="H94" s="6" t="e">
        <v>#N/A</v>
      </c>
      <c r="I94" s="6" t="e">
        <v>#N/A</v>
      </c>
      <c r="J94" s="6" t="e">
        <v>#N/A</v>
      </c>
      <c r="K94" s="6" t="e">
        <v>#N/A</v>
      </c>
      <c r="L94" s="6" t="e">
        <v>#N/A</v>
      </c>
      <c r="M94" s="6" t="e">
        <v>#N/A</v>
      </c>
    </row>
    <row r="95" spans="1:13" x14ac:dyDescent="0.2">
      <c r="A95" t="s">
        <v>655</v>
      </c>
      <c r="B95" s="6" t="s">
        <v>268</v>
      </c>
      <c r="C95" s="6" t="s">
        <v>267</v>
      </c>
      <c r="D95" s="6">
        <v>0.55000000000000004</v>
      </c>
      <c r="E95" s="6">
        <v>0.33022400000000002</v>
      </c>
      <c r="F95" s="6">
        <v>0.25583299999999998</v>
      </c>
      <c r="G95" s="6">
        <v>0.55000000000000004</v>
      </c>
      <c r="H95" s="6" t="e">
        <v>#N/A</v>
      </c>
      <c r="I95" s="6" t="e">
        <v>#N/A</v>
      </c>
      <c r="J95" s="6" t="e">
        <v>#N/A</v>
      </c>
      <c r="K95" s="6" t="e">
        <v>#N/A</v>
      </c>
      <c r="L95" s="6" t="e">
        <v>#N/A</v>
      </c>
      <c r="M95" s="6" t="e">
        <v>#N/A</v>
      </c>
    </row>
    <row r="96" spans="1:13" x14ac:dyDescent="0.2">
      <c r="A96" t="s">
        <v>646</v>
      </c>
      <c r="B96" s="6" t="s">
        <v>264</v>
      </c>
      <c r="C96" s="6" t="s">
        <v>265</v>
      </c>
      <c r="D96" s="6">
        <v>0.41</v>
      </c>
      <c r="E96" s="6">
        <v>0.54422000000000004</v>
      </c>
      <c r="F96" s="6">
        <v>0.5575</v>
      </c>
      <c r="G96" s="6">
        <v>0.5575</v>
      </c>
      <c r="H96" s="6" t="e">
        <v>#N/A</v>
      </c>
      <c r="I96" s="6" t="e">
        <v>#N/A</v>
      </c>
      <c r="J96" s="6" t="e">
        <v>#N/A</v>
      </c>
      <c r="K96" s="6" t="e">
        <v>#N/A</v>
      </c>
      <c r="L96" s="6" t="e">
        <v>#N/A</v>
      </c>
      <c r="M96" s="6" t="e">
        <v>#N/A</v>
      </c>
    </row>
    <row r="97" spans="1:13" x14ac:dyDescent="0.2">
      <c r="A97" t="s">
        <v>700</v>
      </c>
      <c r="B97" s="6" t="s">
        <v>258</v>
      </c>
      <c r="C97" s="6" t="s">
        <v>259</v>
      </c>
      <c r="D97" s="6">
        <v>0.48</v>
      </c>
      <c r="E97" s="6">
        <v>0.50353599999999998</v>
      </c>
      <c r="F97" s="6">
        <v>0.38750000000000001</v>
      </c>
      <c r="G97" s="6">
        <v>0.50353599999999998</v>
      </c>
      <c r="H97" s="6" t="e">
        <v>#N/A</v>
      </c>
      <c r="I97" s="6" t="e">
        <v>#N/A</v>
      </c>
      <c r="J97" s="6" t="e">
        <v>#N/A</v>
      </c>
      <c r="K97" s="6" t="e">
        <v>#N/A</v>
      </c>
      <c r="L97" s="6" t="e">
        <v>#N/A</v>
      </c>
      <c r="M97" s="6" t="e">
        <v>#N/A</v>
      </c>
    </row>
    <row r="98" spans="1:13" x14ac:dyDescent="0.2">
      <c r="A98" t="s">
        <v>631</v>
      </c>
      <c r="B98" s="6" t="s">
        <v>260</v>
      </c>
      <c r="C98" s="6" t="s">
        <v>261</v>
      </c>
      <c r="D98" s="6">
        <v>0.28999999999999998</v>
      </c>
      <c r="E98" s="6">
        <v>0.56260399999999999</v>
      </c>
      <c r="F98" s="6">
        <v>0.42833300000000002</v>
      </c>
      <c r="G98" s="6">
        <v>0.56260399999999999</v>
      </c>
      <c r="H98" s="6" t="e">
        <v>#N/A</v>
      </c>
      <c r="I98" s="6" t="e">
        <v>#N/A</v>
      </c>
      <c r="J98" s="6" t="e">
        <v>#N/A</v>
      </c>
      <c r="K98" s="6" t="e">
        <v>#N/A</v>
      </c>
      <c r="L98" s="6" t="e">
        <v>#N/A</v>
      </c>
      <c r="M98" s="6" t="e">
        <v>#N/A</v>
      </c>
    </row>
    <row r="99" spans="1:13" x14ac:dyDescent="0.2">
      <c r="A99" t="s">
        <v>493</v>
      </c>
      <c r="B99" s="6" t="s">
        <v>270</v>
      </c>
      <c r="C99" s="6" t="s">
        <v>271</v>
      </c>
      <c r="D99" s="6">
        <v>0.69</v>
      </c>
      <c r="E99" s="6">
        <v>-1</v>
      </c>
      <c r="F99" s="6">
        <v>-1</v>
      </c>
      <c r="G99" s="6">
        <v>0.69</v>
      </c>
      <c r="H99" s="6" t="e">
        <v>#N/A</v>
      </c>
      <c r="I99" s="6" t="e">
        <v>#N/A</v>
      </c>
      <c r="J99" s="6" t="e">
        <v>#N/A</v>
      </c>
      <c r="K99" s="6" t="e">
        <v>#N/A</v>
      </c>
      <c r="L99" s="6" t="e">
        <v>#N/A</v>
      </c>
      <c r="M99" s="6" t="e">
        <v>#N/A</v>
      </c>
    </row>
    <row r="100" spans="1:13" x14ac:dyDescent="0.2">
      <c r="A100" t="s">
        <v>414</v>
      </c>
      <c r="B100" s="6" t="s">
        <v>262</v>
      </c>
      <c r="C100" s="6" t="s">
        <v>263</v>
      </c>
      <c r="D100" s="6">
        <v>0.8</v>
      </c>
      <c r="E100" s="6">
        <v>0.60847200000000001</v>
      </c>
      <c r="F100" s="6">
        <v>0.44500000000000001</v>
      </c>
      <c r="G100" s="6">
        <v>0.8</v>
      </c>
      <c r="H100" s="6" t="e">
        <v>#N/A</v>
      </c>
      <c r="I100" s="6" t="e">
        <v>#N/A</v>
      </c>
      <c r="J100" s="6" t="e">
        <v>#N/A</v>
      </c>
      <c r="K100" s="6" t="e">
        <v>#N/A</v>
      </c>
      <c r="L100" s="6" t="e">
        <v>#N/A</v>
      </c>
      <c r="M100" s="6" t="e">
        <v>#N/A</v>
      </c>
    </row>
    <row r="101" spans="1:13" x14ac:dyDescent="0.2">
      <c r="A101" t="s">
        <v>545</v>
      </c>
      <c r="B101" s="6" t="s">
        <v>269</v>
      </c>
      <c r="C101" s="6" t="s">
        <v>148</v>
      </c>
      <c r="D101" s="6">
        <v>0.64</v>
      </c>
      <c r="E101" s="6">
        <v>0.331208</v>
      </c>
      <c r="F101" s="6">
        <v>0.31166700000000003</v>
      </c>
      <c r="G101" s="6">
        <v>0.64</v>
      </c>
      <c r="H101" s="6" t="e">
        <v>#N/A</v>
      </c>
      <c r="I101" s="6" t="e">
        <v>#N/A</v>
      </c>
      <c r="J101" s="6" t="e">
        <v>#N/A</v>
      </c>
      <c r="K101" s="6" t="e">
        <v>#N/A</v>
      </c>
      <c r="L101" s="6" t="e">
        <v>#N/A</v>
      </c>
      <c r="M101" s="6" t="e">
        <v>#N/A</v>
      </c>
    </row>
    <row r="102" spans="1:13" x14ac:dyDescent="0.2">
      <c r="A102" t="s">
        <v>463</v>
      </c>
      <c r="B102" s="6" t="s">
        <v>303</v>
      </c>
      <c r="C102" s="6" t="s">
        <v>105</v>
      </c>
      <c r="D102" s="6">
        <v>0.74</v>
      </c>
      <c r="E102" s="6">
        <v>0.56483799999999995</v>
      </c>
      <c r="F102" s="6">
        <v>0.344167</v>
      </c>
      <c r="G102" s="6">
        <v>0.74</v>
      </c>
      <c r="H102" s="6" t="e">
        <v>#N/A</v>
      </c>
      <c r="I102" s="6" t="e">
        <v>#N/A</v>
      </c>
      <c r="J102" s="6" t="e">
        <v>#N/A</v>
      </c>
      <c r="K102" s="6" t="e">
        <v>#N/A</v>
      </c>
      <c r="L102" s="6" t="e">
        <v>#N/A</v>
      </c>
      <c r="M102" s="6" t="e">
        <v>#N/A</v>
      </c>
    </row>
    <row r="103" spans="1:13" x14ac:dyDescent="0.2">
      <c r="A103" t="s">
        <v>462</v>
      </c>
      <c r="B103" s="6" t="s">
        <v>301</v>
      </c>
      <c r="C103" s="6" t="s">
        <v>302</v>
      </c>
      <c r="D103" s="6">
        <v>0.74</v>
      </c>
      <c r="E103" s="6">
        <v>-1</v>
      </c>
      <c r="F103" s="6">
        <v>-1</v>
      </c>
      <c r="G103" s="6">
        <v>0.74</v>
      </c>
      <c r="H103" s="6" t="e">
        <v>#N/A</v>
      </c>
      <c r="I103" s="6" t="e">
        <v>#N/A</v>
      </c>
      <c r="J103" s="6" t="e">
        <v>#N/A</v>
      </c>
      <c r="K103" s="6" t="e">
        <v>#N/A</v>
      </c>
      <c r="L103" s="6" t="e">
        <v>#N/A</v>
      </c>
      <c r="M103" s="6" t="e">
        <v>#N/A</v>
      </c>
    </row>
    <row r="104" spans="1:13" x14ac:dyDescent="0.2">
      <c r="A104" t="s">
        <v>424</v>
      </c>
      <c r="B104" s="6" t="s">
        <v>84</v>
      </c>
      <c r="C104" s="6" t="s">
        <v>85</v>
      </c>
      <c r="D104" s="6">
        <v>0.78</v>
      </c>
      <c r="E104" s="6">
        <v>0.34715099999999999</v>
      </c>
      <c r="F104" s="6">
        <v>0.60916700000000001</v>
      </c>
      <c r="G104" s="6">
        <v>0.78</v>
      </c>
      <c r="H104" s="6" t="e">
        <v>#N/A</v>
      </c>
      <c r="I104" s="6" t="e">
        <v>#N/A</v>
      </c>
      <c r="J104" s="6" t="e">
        <v>#N/A</v>
      </c>
      <c r="K104" s="6" t="e">
        <v>#N/A</v>
      </c>
      <c r="L104" s="6" t="e">
        <v>#N/A</v>
      </c>
      <c r="M104" s="6" t="e">
        <v>#N/A</v>
      </c>
    </row>
    <row r="105" spans="1:13" x14ac:dyDescent="0.2">
      <c r="A105" t="s">
        <v>425</v>
      </c>
      <c r="B105" s="6" t="s">
        <v>86</v>
      </c>
      <c r="C105" s="6" t="s">
        <v>85</v>
      </c>
      <c r="D105" s="6">
        <v>0.78</v>
      </c>
      <c r="E105" s="6">
        <v>0.34715099999999999</v>
      </c>
      <c r="F105" s="6">
        <v>0.60916700000000001</v>
      </c>
      <c r="G105" s="6">
        <v>0.78</v>
      </c>
      <c r="H105" s="6" t="e">
        <v>#N/A</v>
      </c>
      <c r="I105" s="6" t="e">
        <v>#N/A</v>
      </c>
      <c r="J105" s="6" t="e">
        <v>#N/A</v>
      </c>
      <c r="K105" s="6" t="e">
        <v>#N/A</v>
      </c>
      <c r="L105" s="6" t="e">
        <v>#N/A</v>
      </c>
      <c r="M105" s="6" t="e">
        <v>#N/A</v>
      </c>
    </row>
    <row r="106" spans="1:13" x14ac:dyDescent="0.2">
      <c r="A106" t="s">
        <v>512</v>
      </c>
      <c r="B106" s="6" t="s">
        <v>171</v>
      </c>
      <c r="C106" s="6" t="s">
        <v>172</v>
      </c>
      <c r="D106" s="6">
        <v>0.51</v>
      </c>
      <c r="E106" s="6">
        <v>0.55832199999999998</v>
      </c>
      <c r="F106" s="6">
        <v>0.66833299999999995</v>
      </c>
      <c r="G106" s="6">
        <v>0.66833299999999995</v>
      </c>
      <c r="H106" s="6" t="e">
        <v>#N/A</v>
      </c>
      <c r="I106" s="6" t="e">
        <v>#N/A</v>
      </c>
      <c r="J106" s="6" t="e">
        <v>#N/A</v>
      </c>
      <c r="K106" s="6" t="e">
        <v>#N/A</v>
      </c>
      <c r="L106" s="6" t="e">
        <v>#N/A</v>
      </c>
      <c r="M106" s="6" t="e">
        <v>#N/A</v>
      </c>
    </row>
    <row r="107" spans="1:13" x14ac:dyDescent="0.2">
      <c r="A107" t="s">
        <v>385</v>
      </c>
      <c r="B107" s="6" t="s">
        <v>169</v>
      </c>
      <c r="C107" s="6" t="s">
        <v>170</v>
      </c>
      <c r="D107" s="6">
        <v>0.83</v>
      </c>
      <c r="E107" s="6">
        <v>0.46340100000000001</v>
      </c>
      <c r="F107" s="6">
        <v>0.410833</v>
      </c>
      <c r="G107" s="6">
        <v>0.83</v>
      </c>
      <c r="H107" s="6" t="e">
        <v>#N/A</v>
      </c>
      <c r="I107" s="6" t="e">
        <v>#N/A</v>
      </c>
      <c r="J107" s="6" t="e">
        <v>#N/A</v>
      </c>
      <c r="K107" s="6" t="e">
        <v>#N/A</v>
      </c>
      <c r="L107" s="6" t="e">
        <v>#N/A</v>
      </c>
      <c r="M107" s="6" t="e">
        <v>#N/A</v>
      </c>
    </row>
    <row r="108" spans="1:13" x14ac:dyDescent="0.2">
      <c r="A108" t="s">
        <v>541</v>
      </c>
      <c r="B108" s="6" t="s">
        <v>175</v>
      </c>
      <c r="C108" s="6" t="s">
        <v>148</v>
      </c>
      <c r="D108" s="6">
        <v>0.64</v>
      </c>
      <c r="E108" s="6">
        <v>0.331208</v>
      </c>
      <c r="F108" s="6">
        <v>0.31166700000000003</v>
      </c>
      <c r="G108" s="6">
        <v>0.64</v>
      </c>
      <c r="H108" s="6" t="e">
        <v>#N/A</v>
      </c>
      <c r="I108" s="6" t="e">
        <v>#N/A</v>
      </c>
      <c r="J108" s="6" t="e">
        <v>#N/A</v>
      </c>
      <c r="K108" s="6" t="e">
        <v>#N/A</v>
      </c>
      <c r="L108" s="6" t="e">
        <v>#N/A</v>
      </c>
      <c r="M108" s="6" t="e">
        <v>#N/A</v>
      </c>
    </row>
    <row r="109" spans="1:13" x14ac:dyDescent="0.2">
      <c r="A109" t="s">
        <v>668</v>
      </c>
      <c r="B109" s="6" t="s">
        <v>173</v>
      </c>
      <c r="C109" s="6" t="s">
        <v>174</v>
      </c>
      <c r="D109" s="6">
        <v>0.54</v>
      </c>
      <c r="E109" s="6">
        <v>1.1776E-2</v>
      </c>
      <c r="F109" s="6">
        <v>0.29416700000000001</v>
      </c>
      <c r="G109" s="6">
        <v>0.54</v>
      </c>
      <c r="H109" s="6" t="e">
        <v>#N/A</v>
      </c>
      <c r="I109" s="6" t="e">
        <v>#N/A</v>
      </c>
      <c r="J109" s="6" t="e">
        <v>#N/A</v>
      </c>
      <c r="K109" s="6" t="e">
        <v>#N/A</v>
      </c>
      <c r="L109" s="6" t="e">
        <v>#N/A</v>
      </c>
      <c r="M109" s="6" t="e">
        <v>#N/A</v>
      </c>
    </row>
    <row r="110" spans="1:13" x14ac:dyDescent="0.2">
      <c r="A110" t="s">
        <v>483</v>
      </c>
      <c r="B110" s="6" t="s">
        <v>162</v>
      </c>
      <c r="C110" s="6" t="s">
        <v>163</v>
      </c>
      <c r="D110" s="6">
        <v>0.7</v>
      </c>
      <c r="E110" s="6">
        <v>6.6600000000000001E-3</v>
      </c>
      <c r="F110" s="6">
        <v>0.215833</v>
      </c>
      <c r="G110" s="6">
        <v>0.7</v>
      </c>
      <c r="H110" s="6" t="e">
        <v>#N/A</v>
      </c>
      <c r="I110" s="6" t="e">
        <v>#N/A</v>
      </c>
      <c r="J110" s="6" t="e">
        <v>#N/A</v>
      </c>
      <c r="K110" s="6" t="e">
        <v>#N/A</v>
      </c>
      <c r="L110" s="6" t="e">
        <v>#N/A</v>
      </c>
      <c r="M110" s="6" t="e">
        <v>#N/A</v>
      </c>
    </row>
    <row r="111" spans="1:13" x14ac:dyDescent="0.2">
      <c r="A111" t="s">
        <v>726</v>
      </c>
      <c r="B111" s="6" t="s">
        <v>793</v>
      </c>
      <c r="C111" s="6" t="s">
        <v>794</v>
      </c>
      <c r="D111" s="6" t="e">
        <v>#N/A</v>
      </c>
      <c r="E111" s="6" t="e">
        <v>#N/A</v>
      </c>
      <c r="F111" s="6" t="e">
        <v>#N/A</v>
      </c>
      <c r="G111" s="6" t="e">
        <v>#N/A</v>
      </c>
      <c r="H111" s="6" t="e">
        <v>#N/A</v>
      </c>
      <c r="I111" s="6" t="e">
        <v>#N/A</v>
      </c>
      <c r="J111" s="6" t="e">
        <v>#N/A</v>
      </c>
      <c r="K111" s="6" t="e">
        <v>#N/A</v>
      </c>
      <c r="L111" s="6" t="s">
        <v>719</v>
      </c>
      <c r="M111" s="6">
        <v>0.80910000000000004</v>
      </c>
    </row>
    <row r="112" spans="1:13" x14ac:dyDescent="0.2">
      <c r="A112" t="s">
        <v>727</v>
      </c>
      <c r="B112" s="6" t="s">
        <v>795</v>
      </c>
      <c r="C112" s="6" t="s">
        <v>794</v>
      </c>
      <c r="D112" s="6" t="e">
        <v>#N/A</v>
      </c>
      <c r="E112" s="6" t="e">
        <v>#N/A</v>
      </c>
      <c r="F112" s="6" t="e">
        <v>#N/A</v>
      </c>
      <c r="G112" s="6" t="e">
        <v>#N/A</v>
      </c>
      <c r="H112" s="6" t="e">
        <v>#N/A</v>
      </c>
      <c r="I112" s="6" t="e">
        <v>#N/A</v>
      </c>
      <c r="J112" s="6" t="e">
        <v>#N/A</v>
      </c>
      <c r="K112" s="6" t="e">
        <v>#N/A</v>
      </c>
      <c r="L112" s="6" t="s">
        <v>719</v>
      </c>
      <c r="M112" s="6">
        <v>0.80910000000000004</v>
      </c>
    </row>
    <row r="113" spans="1:13" x14ac:dyDescent="0.2">
      <c r="A113" t="s">
        <v>403</v>
      </c>
      <c r="B113" s="6" t="s">
        <v>18</v>
      </c>
      <c r="C113" s="6" t="s">
        <v>19</v>
      </c>
      <c r="D113" s="6">
        <v>0.81</v>
      </c>
      <c r="E113" s="6">
        <v>-1</v>
      </c>
      <c r="F113" s="6">
        <v>-1</v>
      </c>
      <c r="G113" s="6">
        <v>0.81</v>
      </c>
      <c r="H113" s="6" t="e">
        <v>#N/A</v>
      </c>
      <c r="I113" s="6" t="e">
        <v>#N/A</v>
      </c>
      <c r="J113" s="6" t="e">
        <v>#N/A</v>
      </c>
      <c r="K113" s="6" t="e">
        <v>#N/A</v>
      </c>
      <c r="L113" s="6" t="s">
        <v>719</v>
      </c>
      <c r="M113" s="6">
        <v>0.98409999999999997</v>
      </c>
    </row>
    <row r="114" spans="1:13" x14ac:dyDescent="0.2">
      <c r="A114" t="s">
        <v>358</v>
      </c>
      <c r="B114" s="6" t="s">
        <v>16</v>
      </c>
      <c r="C114" s="6" t="s">
        <v>17</v>
      </c>
      <c r="D114" s="6">
        <v>0.89</v>
      </c>
      <c r="E114" s="6">
        <v>0.57777699999999999</v>
      </c>
      <c r="F114" s="6">
        <v>0.466667</v>
      </c>
      <c r="G114" s="6">
        <v>0.89</v>
      </c>
      <c r="H114" s="6" t="e">
        <v>#N/A</v>
      </c>
      <c r="I114" s="6" t="e">
        <v>#N/A</v>
      </c>
      <c r="J114" s="6" t="e">
        <v>#N/A</v>
      </c>
      <c r="K114" s="6" t="e">
        <v>#N/A</v>
      </c>
      <c r="L114" s="6" t="e">
        <v>#N/A</v>
      </c>
      <c r="M114" s="6" t="e">
        <v>#N/A</v>
      </c>
    </row>
    <row r="115" spans="1:13" x14ac:dyDescent="0.2">
      <c r="A115" t="s">
        <v>579</v>
      </c>
      <c r="B115" s="6" t="s">
        <v>14</v>
      </c>
      <c r="C115" s="6" t="s">
        <v>15</v>
      </c>
      <c r="D115" s="6">
        <v>0.36</v>
      </c>
      <c r="E115" s="6">
        <v>0.61020099999999999</v>
      </c>
      <c r="F115" s="6">
        <v>0.48</v>
      </c>
      <c r="G115" s="6">
        <v>0.61020099999999999</v>
      </c>
      <c r="H115" s="6" t="e">
        <v>#N/A</v>
      </c>
      <c r="I115" s="6" t="e">
        <v>#N/A</v>
      </c>
      <c r="J115" s="6" t="e">
        <v>#N/A</v>
      </c>
      <c r="K115" s="6" t="e">
        <v>#N/A</v>
      </c>
      <c r="L115" s="6" t="e">
        <v>#N/A</v>
      </c>
      <c r="M115" s="6" t="e">
        <v>#N/A</v>
      </c>
    </row>
    <row r="116" spans="1:13" x14ac:dyDescent="0.2">
      <c r="A116" t="s">
        <v>616</v>
      </c>
      <c r="B116" s="6" t="s">
        <v>29</v>
      </c>
      <c r="C116" s="6" t="s">
        <v>28</v>
      </c>
      <c r="D116" s="6">
        <v>0.56999999999999995</v>
      </c>
      <c r="E116" s="6">
        <v>0.33201000000000003</v>
      </c>
      <c r="F116" s="6">
        <v>0.3725</v>
      </c>
      <c r="G116" s="6">
        <v>0.56999999999999995</v>
      </c>
      <c r="H116" s="6" t="e">
        <v>#N/A</v>
      </c>
      <c r="I116" s="6" t="e">
        <v>#N/A</v>
      </c>
      <c r="J116" s="6" t="e">
        <v>#N/A</v>
      </c>
      <c r="K116" s="6" t="e">
        <v>#N/A</v>
      </c>
      <c r="L116" s="6" t="e">
        <v>#N/A</v>
      </c>
      <c r="M116" s="6" t="e">
        <v>#N/A</v>
      </c>
    </row>
    <row r="117" spans="1:13" x14ac:dyDescent="0.2">
      <c r="A117" t="s">
        <v>451</v>
      </c>
      <c r="B117" s="6" t="s">
        <v>201</v>
      </c>
      <c r="C117" s="6" t="s">
        <v>202</v>
      </c>
      <c r="D117" s="6">
        <v>0.75</v>
      </c>
      <c r="E117" s="6">
        <v>0.19923299999999999</v>
      </c>
      <c r="F117" s="6">
        <v>0.30166700000000002</v>
      </c>
      <c r="G117" s="6">
        <v>0.75</v>
      </c>
      <c r="H117" s="6" t="e">
        <v>#N/A</v>
      </c>
      <c r="I117" s="6" t="e">
        <v>#N/A</v>
      </c>
      <c r="J117" s="6" t="e">
        <v>#N/A</v>
      </c>
      <c r="K117" s="6" t="e">
        <v>#N/A</v>
      </c>
      <c r="L117" s="6" t="e">
        <v>#N/A</v>
      </c>
      <c r="M117" s="6" t="e">
        <v>#N/A</v>
      </c>
    </row>
    <row r="118" spans="1:13" x14ac:dyDescent="0.2">
      <c r="A118" t="s">
        <v>772</v>
      </c>
      <c r="B118" s="6" t="s">
        <v>805</v>
      </c>
      <c r="C118" s="6" t="s">
        <v>806</v>
      </c>
      <c r="D118" s="6" t="e">
        <v>#N/A</v>
      </c>
      <c r="E118" s="6" t="e">
        <v>#N/A</v>
      </c>
      <c r="F118" s="6" t="e">
        <v>#N/A</v>
      </c>
      <c r="G118" s="6" t="e">
        <v>#N/A</v>
      </c>
      <c r="H118" s="6" t="e">
        <v>#N/A</v>
      </c>
      <c r="I118" s="6" t="e">
        <v>#N/A</v>
      </c>
      <c r="J118" s="6" t="e">
        <v>#N/A</v>
      </c>
      <c r="K118" s="6" t="e">
        <v>#N/A</v>
      </c>
      <c r="L118" s="6" t="s">
        <v>719</v>
      </c>
      <c r="M118" s="6">
        <v>0.94789999999999996</v>
      </c>
    </row>
    <row r="119" spans="1:13" x14ac:dyDescent="0.2">
      <c r="A119" t="s">
        <v>456</v>
      </c>
      <c r="B119" s="6" t="s">
        <v>203</v>
      </c>
      <c r="C119" s="6" t="s">
        <v>204</v>
      </c>
      <c r="D119" s="6">
        <v>0.44</v>
      </c>
      <c r="E119" s="6">
        <v>0.74177300000000002</v>
      </c>
      <c r="F119" s="6">
        <v>0.45250000000000001</v>
      </c>
      <c r="G119" s="6">
        <v>0.74177300000000002</v>
      </c>
      <c r="H119" s="6" t="e">
        <v>#N/A</v>
      </c>
      <c r="I119" s="6" t="e">
        <v>#N/A</v>
      </c>
      <c r="J119" s="6" t="e">
        <v>#N/A</v>
      </c>
      <c r="K119" s="6" t="e">
        <v>#N/A</v>
      </c>
      <c r="L119" s="6" t="e">
        <v>#N/A</v>
      </c>
      <c r="M119" s="6" t="e">
        <v>#N/A</v>
      </c>
    </row>
    <row r="120" spans="1:13" x14ac:dyDescent="0.2">
      <c r="A120" t="s">
        <v>428</v>
      </c>
      <c r="B120" s="6" t="s">
        <v>205</v>
      </c>
      <c r="C120" s="6" t="s">
        <v>206</v>
      </c>
      <c r="D120" s="6">
        <v>0.78</v>
      </c>
      <c r="E120" s="6">
        <v>0.26820300000000002</v>
      </c>
      <c r="F120" s="6">
        <v>0.19666700000000001</v>
      </c>
      <c r="G120" s="6">
        <v>0.78</v>
      </c>
      <c r="H120" s="6" t="e">
        <v>#N/A</v>
      </c>
      <c r="I120" s="6" t="e">
        <v>#N/A</v>
      </c>
      <c r="J120" s="6" t="e">
        <v>#N/A</v>
      </c>
      <c r="K120" s="6" t="e">
        <v>#N/A</v>
      </c>
      <c r="L120" s="6" t="e">
        <v>#N/A</v>
      </c>
      <c r="M120" s="6" t="e">
        <v>#N/A</v>
      </c>
    </row>
    <row r="121" spans="1:13" x14ac:dyDescent="0.2">
      <c r="A121" t="s">
        <v>429</v>
      </c>
      <c r="B121" s="6" t="s">
        <v>207</v>
      </c>
      <c r="C121" s="6" t="s">
        <v>206</v>
      </c>
      <c r="D121" s="6">
        <v>0.78</v>
      </c>
      <c r="E121" s="6">
        <v>0.26820300000000002</v>
      </c>
      <c r="F121" s="6">
        <v>0.19666700000000001</v>
      </c>
      <c r="G121" s="6">
        <v>0.78</v>
      </c>
      <c r="H121" s="6" t="e">
        <v>#N/A</v>
      </c>
      <c r="I121" s="6" t="e">
        <v>#N/A</v>
      </c>
      <c r="J121" s="6" t="e">
        <v>#N/A</v>
      </c>
      <c r="K121" s="6" t="e">
        <v>#N/A</v>
      </c>
      <c r="L121" s="6" t="e">
        <v>#N/A</v>
      </c>
      <c r="M121" s="6" t="e">
        <v>#N/A</v>
      </c>
    </row>
    <row r="122" spans="1:13" x14ac:dyDescent="0.2">
      <c r="A122" t="s">
        <v>606</v>
      </c>
      <c r="B122" s="6" t="s">
        <v>208</v>
      </c>
      <c r="C122" s="6" t="s">
        <v>209</v>
      </c>
      <c r="D122" s="6">
        <v>0.15</v>
      </c>
      <c r="E122" s="6">
        <v>0.58240999999999998</v>
      </c>
      <c r="F122" s="6">
        <v>0.278333</v>
      </c>
      <c r="G122" s="6">
        <v>0.58240999999999998</v>
      </c>
      <c r="H122" s="6" t="e">
        <v>#N/A</v>
      </c>
      <c r="I122" s="6" t="e">
        <v>#N/A</v>
      </c>
      <c r="J122" s="6" t="e">
        <v>#N/A</v>
      </c>
      <c r="K122" s="6" t="e">
        <v>#N/A</v>
      </c>
      <c r="L122" s="6" t="e">
        <v>#N/A</v>
      </c>
      <c r="M122" s="6" t="e">
        <v>#N/A</v>
      </c>
    </row>
    <row r="123" spans="1:13" x14ac:dyDescent="0.2">
      <c r="A123" t="s">
        <v>561</v>
      </c>
      <c r="B123" s="6" t="s">
        <v>210</v>
      </c>
      <c r="C123" s="6" t="s">
        <v>211</v>
      </c>
      <c r="D123" s="6">
        <v>0.44</v>
      </c>
      <c r="E123" s="6">
        <v>0.54209399999999996</v>
      </c>
      <c r="F123" s="6">
        <v>0.62166699999999997</v>
      </c>
      <c r="G123" s="6">
        <v>0.62166699999999997</v>
      </c>
      <c r="H123" s="6" t="e">
        <v>#N/A</v>
      </c>
      <c r="I123" s="6" t="e">
        <v>#N/A</v>
      </c>
      <c r="J123" s="6" t="e">
        <v>#N/A</v>
      </c>
      <c r="K123" s="6" t="e">
        <v>#N/A</v>
      </c>
      <c r="L123" s="6" t="e">
        <v>#N/A</v>
      </c>
      <c r="M123" s="6" t="e">
        <v>#N/A</v>
      </c>
    </row>
    <row r="124" spans="1:13" x14ac:dyDescent="0.2">
      <c r="A124" t="s">
        <v>762</v>
      </c>
      <c r="B124" s="6" t="s">
        <v>798</v>
      </c>
      <c r="C124" s="6" t="s">
        <v>799</v>
      </c>
      <c r="D124" s="6" t="e">
        <v>#N/A</v>
      </c>
      <c r="E124" s="6" t="e">
        <v>#N/A</v>
      </c>
      <c r="F124" s="6" t="e">
        <v>#N/A</v>
      </c>
      <c r="G124" s="6" t="e">
        <v>#N/A</v>
      </c>
      <c r="H124" s="6" t="e">
        <v>#N/A</v>
      </c>
      <c r="I124" s="6" t="e">
        <v>#N/A</v>
      </c>
      <c r="J124" s="6" t="e">
        <v>#N/A</v>
      </c>
      <c r="K124" s="6" t="e">
        <v>#N/A</v>
      </c>
      <c r="L124" s="6" t="s">
        <v>719</v>
      </c>
      <c r="M124" s="6">
        <v>0.59440000000000004</v>
      </c>
    </row>
    <row r="125" spans="1:13" x14ac:dyDescent="0.2">
      <c r="A125" t="s">
        <v>507</v>
      </c>
      <c r="B125" s="6" t="s">
        <v>115</v>
      </c>
      <c r="C125" s="6" t="s">
        <v>116</v>
      </c>
      <c r="D125" s="6">
        <v>0.67</v>
      </c>
      <c r="E125" s="6">
        <v>0.58813300000000002</v>
      </c>
      <c r="F125" s="6">
        <v>0.341667</v>
      </c>
      <c r="G125" s="6">
        <v>0.67</v>
      </c>
      <c r="H125" s="6" t="e">
        <v>#N/A</v>
      </c>
      <c r="I125" s="6" t="e">
        <v>#N/A</v>
      </c>
      <c r="J125" s="6" t="e">
        <v>#N/A</v>
      </c>
      <c r="K125" s="6" t="e">
        <v>#N/A</v>
      </c>
      <c r="L125" s="6" t="e">
        <v>#N/A</v>
      </c>
      <c r="M125" s="6" t="e">
        <v>#N/A</v>
      </c>
    </row>
    <row r="126" spans="1:13" x14ac:dyDescent="0.2">
      <c r="A126" t="s">
        <v>359</v>
      </c>
      <c r="B126" s="6" t="s">
        <v>36</v>
      </c>
      <c r="C126" s="6" t="s">
        <v>37</v>
      </c>
      <c r="D126" s="6">
        <v>0.89</v>
      </c>
      <c r="E126" s="6">
        <v>0.35195399999999999</v>
      </c>
      <c r="F126" s="6">
        <v>0.58833299999999999</v>
      </c>
      <c r="G126" s="6">
        <v>0.89</v>
      </c>
      <c r="H126" s="6" t="e">
        <v>#N/A</v>
      </c>
      <c r="I126" s="6" t="e">
        <v>#N/A</v>
      </c>
      <c r="J126" s="6" t="e">
        <v>#N/A</v>
      </c>
      <c r="K126" s="6" t="e">
        <v>#N/A</v>
      </c>
      <c r="L126" s="6" t="e">
        <v>#N/A</v>
      </c>
      <c r="M126" s="6" t="e">
        <v>#N/A</v>
      </c>
    </row>
    <row r="127" spans="1:13" x14ac:dyDescent="0.2">
      <c r="A127" t="s">
        <v>632</v>
      </c>
      <c r="B127" s="6" t="s">
        <v>38</v>
      </c>
      <c r="C127" s="6" t="s">
        <v>39</v>
      </c>
      <c r="D127" s="6">
        <v>0.48</v>
      </c>
      <c r="E127" s="6">
        <v>0.37431300000000001</v>
      </c>
      <c r="F127" s="6">
        <v>0.5625</v>
      </c>
      <c r="G127" s="6">
        <v>0.5625</v>
      </c>
      <c r="H127" s="6" t="e">
        <v>#N/A</v>
      </c>
      <c r="I127" s="6" t="e">
        <v>#N/A</v>
      </c>
      <c r="J127" s="6" t="e">
        <v>#N/A</v>
      </c>
      <c r="K127" s="6" t="e">
        <v>#N/A</v>
      </c>
      <c r="L127" s="6" t="e">
        <v>#N/A</v>
      </c>
      <c r="M127" s="6" t="e">
        <v>#N/A</v>
      </c>
    </row>
    <row r="128" spans="1:13" x14ac:dyDescent="0.2">
      <c r="A128" t="s">
        <v>752</v>
      </c>
      <c r="B128" s="6" t="s">
        <v>783</v>
      </c>
      <c r="C128" s="6" t="s">
        <v>784</v>
      </c>
      <c r="D128" s="6" t="e">
        <v>#N/A</v>
      </c>
      <c r="E128" s="6" t="e">
        <v>#N/A</v>
      </c>
      <c r="F128" s="6" t="e">
        <v>#N/A</v>
      </c>
      <c r="G128" s="6" t="e">
        <v>#N/A</v>
      </c>
      <c r="H128" s="6" t="e">
        <v>#N/A</v>
      </c>
      <c r="I128" s="6" t="e">
        <v>#N/A</v>
      </c>
      <c r="J128" s="6" t="e">
        <v>#N/A</v>
      </c>
      <c r="K128" s="6" t="e">
        <v>#N/A</v>
      </c>
      <c r="L128" s="6" t="s">
        <v>719</v>
      </c>
      <c r="M128" s="6">
        <v>0.98</v>
      </c>
    </row>
    <row r="129" spans="1:13" x14ac:dyDescent="0.2">
      <c r="A129" t="s">
        <v>379</v>
      </c>
      <c r="B129" s="6" t="s">
        <v>54</v>
      </c>
      <c r="C129" s="6" t="s">
        <v>55</v>
      </c>
      <c r="D129" s="6">
        <v>0.45</v>
      </c>
      <c r="E129" s="6">
        <v>0.838893</v>
      </c>
      <c r="F129" s="6">
        <v>0.47</v>
      </c>
      <c r="G129" s="6">
        <v>0.838893</v>
      </c>
      <c r="H129" s="6" t="e">
        <v>#N/A</v>
      </c>
      <c r="I129" s="6" t="e">
        <v>#N/A</v>
      </c>
      <c r="J129" s="6" t="e">
        <v>#N/A</v>
      </c>
      <c r="K129" s="6" t="e">
        <v>#N/A</v>
      </c>
      <c r="L129" s="6" t="e">
        <v>#N/A</v>
      </c>
      <c r="M129" s="6" t="e">
        <v>#N/A</v>
      </c>
    </row>
    <row r="130" spans="1:13" x14ac:dyDescent="0.2">
      <c r="A130" t="s">
        <v>348</v>
      </c>
      <c r="B130" s="6" t="s">
        <v>58</v>
      </c>
      <c r="C130" s="6" t="s">
        <v>59</v>
      </c>
      <c r="D130" s="6">
        <v>0.91</v>
      </c>
      <c r="E130" s="6">
        <v>-1</v>
      </c>
      <c r="F130" s="6">
        <v>-1</v>
      </c>
      <c r="G130" s="6">
        <v>0.91</v>
      </c>
      <c r="H130" s="6" t="e">
        <v>#N/A</v>
      </c>
      <c r="I130" s="6" t="e">
        <v>#N/A</v>
      </c>
      <c r="J130" s="6" t="e">
        <v>#N/A</v>
      </c>
      <c r="K130" s="6" t="e">
        <v>#N/A</v>
      </c>
      <c r="L130" s="6" t="s">
        <v>719</v>
      </c>
      <c r="M130" s="6">
        <v>0.9657</v>
      </c>
    </row>
    <row r="131" spans="1:13" x14ac:dyDescent="0.2">
      <c r="A131" t="s">
        <v>580</v>
      </c>
      <c r="B131" s="6" t="s">
        <v>44</v>
      </c>
      <c r="C131" s="6" t="s">
        <v>45</v>
      </c>
      <c r="D131" s="6">
        <v>0.61</v>
      </c>
      <c r="E131" s="6">
        <v>-1</v>
      </c>
      <c r="F131" s="6">
        <v>-1</v>
      </c>
      <c r="G131" s="6">
        <v>0.61</v>
      </c>
      <c r="H131" s="6" t="e">
        <v>#N/A</v>
      </c>
      <c r="I131" s="6" t="e">
        <v>#N/A</v>
      </c>
      <c r="J131" s="6" t="e">
        <v>#N/A</v>
      </c>
      <c r="K131" s="6" t="e">
        <v>#N/A</v>
      </c>
      <c r="L131" s="6" t="e">
        <v>#N/A</v>
      </c>
      <c r="M131" s="6" t="e">
        <v>#N/A</v>
      </c>
    </row>
    <row r="132" spans="1:13" x14ac:dyDescent="0.2">
      <c r="A132" t="s">
        <v>692</v>
      </c>
      <c r="B132" s="6" t="s">
        <v>46</v>
      </c>
      <c r="C132" s="6" t="s">
        <v>47</v>
      </c>
      <c r="D132" s="6">
        <v>0.51</v>
      </c>
      <c r="E132" s="6">
        <v>0.249413</v>
      </c>
      <c r="F132" s="6">
        <v>0.32916699999999999</v>
      </c>
      <c r="G132" s="6">
        <v>0.51</v>
      </c>
      <c r="H132" s="6" t="e">
        <v>#N/A</v>
      </c>
      <c r="I132" s="6" t="e">
        <v>#N/A</v>
      </c>
      <c r="J132" s="6" t="e">
        <v>#N/A</v>
      </c>
      <c r="K132" s="6" t="e">
        <v>#N/A</v>
      </c>
      <c r="L132" s="6" t="e">
        <v>#N/A</v>
      </c>
      <c r="M132" s="6" t="e">
        <v>#N/A</v>
      </c>
    </row>
    <row r="133" spans="1:13" x14ac:dyDescent="0.2">
      <c r="A133" t="s">
        <v>751</v>
      </c>
      <c r="B133" s="6" t="s">
        <v>781</v>
      </c>
      <c r="C133" s="6" t="s">
        <v>782</v>
      </c>
      <c r="D133" s="6" t="e">
        <v>#N/A</v>
      </c>
      <c r="E133" s="6" t="e">
        <v>#N/A</v>
      </c>
      <c r="F133" s="6" t="e">
        <v>#N/A</v>
      </c>
      <c r="G133" s="6" t="e">
        <v>#N/A</v>
      </c>
      <c r="H133" s="6" t="e">
        <v>#N/A</v>
      </c>
      <c r="I133" s="6" t="e">
        <v>#N/A</v>
      </c>
      <c r="J133" s="6" t="e">
        <v>#N/A</v>
      </c>
      <c r="K133" s="6" t="e">
        <v>#N/A</v>
      </c>
      <c r="L133" s="6" t="s">
        <v>719</v>
      </c>
      <c r="M133" s="6">
        <v>0.6825</v>
      </c>
    </row>
    <row r="134" spans="1:13" x14ac:dyDescent="0.2">
      <c r="A134" t="s">
        <v>335</v>
      </c>
      <c r="B134" s="6" t="s">
        <v>176</v>
      </c>
      <c r="C134" s="6" t="s">
        <v>177</v>
      </c>
      <c r="D134" s="6">
        <v>0.96</v>
      </c>
      <c r="E134" s="6">
        <v>0.32321499999999997</v>
      </c>
      <c r="F134" s="6">
        <v>0.35833300000000001</v>
      </c>
      <c r="G134" s="6">
        <v>0.96</v>
      </c>
      <c r="H134" s="6" t="e">
        <v>#N/A</v>
      </c>
      <c r="I134" s="6" t="e">
        <v>#N/A</v>
      </c>
      <c r="J134" s="6" t="e">
        <v>#N/A</v>
      </c>
      <c r="K134" s="6" t="e">
        <v>#N/A</v>
      </c>
      <c r="L134" s="6" t="e">
        <v>#N/A</v>
      </c>
      <c r="M134" s="6" t="e">
        <v>#N/A</v>
      </c>
    </row>
    <row r="135" spans="1:13" x14ac:dyDescent="0.2">
      <c r="A135" t="s">
        <v>527</v>
      </c>
      <c r="B135" s="6" t="s">
        <v>184</v>
      </c>
      <c r="C135" s="6" t="s">
        <v>185</v>
      </c>
      <c r="D135" s="6">
        <v>0.65</v>
      </c>
      <c r="E135" s="6">
        <v>0.60945700000000003</v>
      </c>
      <c r="F135" s="6">
        <v>0.57583300000000004</v>
      </c>
      <c r="G135" s="6">
        <v>0.65</v>
      </c>
      <c r="H135" s="6" t="s">
        <v>713</v>
      </c>
      <c r="I135" s="6">
        <v>0.72299999999999998</v>
      </c>
      <c r="J135" s="6" t="s">
        <v>715</v>
      </c>
      <c r="K135" s="6">
        <v>0.72299999999999998</v>
      </c>
      <c r="L135" s="6" t="e">
        <v>#N/A</v>
      </c>
      <c r="M135" s="6" t="e">
        <v>#N/A</v>
      </c>
    </row>
    <row r="136" spans="1:13" x14ac:dyDescent="0.2">
      <c r="A136" t="s">
        <v>474</v>
      </c>
      <c r="B136" s="6" t="s">
        <v>180</v>
      </c>
      <c r="C136" s="6" t="s">
        <v>179</v>
      </c>
      <c r="D136" s="6">
        <v>0.72</v>
      </c>
      <c r="E136" s="6">
        <v>0.28203400000000001</v>
      </c>
      <c r="F136" s="6">
        <v>0.151667</v>
      </c>
      <c r="G136" s="6">
        <v>0.72</v>
      </c>
      <c r="H136" s="6" t="e">
        <v>#N/A</v>
      </c>
      <c r="I136" s="6" t="e">
        <v>#N/A</v>
      </c>
      <c r="J136" s="6" t="e">
        <v>#N/A</v>
      </c>
      <c r="K136" s="6" t="e">
        <v>#N/A</v>
      </c>
      <c r="L136" s="6" t="e">
        <v>#N/A</v>
      </c>
      <c r="M136" s="6" t="e">
        <v>#N/A</v>
      </c>
    </row>
    <row r="137" spans="1:13" x14ac:dyDescent="0.2">
      <c r="A137" t="s">
        <v>542</v>
      </c>
      <c r="B137" s="6" t="s">
        <v>181</v>
      </c>
      <c r="C137" s="6" t="s">
        <v>148</v>
      </c>
      <c r="D137" s="6">
        <v>0.64</v>
      </c>
      <c r="E137" s="6">
        <v>0.331208</v>
      </c>
      <c r="F137" s="6">
        <v>0.31166700000000003</v>
      </c>
      <c r="G137" s="6">
        <v>0.64</v>
      </c>
      <c r="H137" s="6" t="e">
        <v>#N/A</v>
      </c>
      <c r="I137" s="6" t="e">
        <v>#N/A</v>
      </c>
      <c r="J137" s="6" t="e">
        <v>#N/A</v>
      </c>
      <c r="K137" s="6" t="e">
        <v>#N/A</v>
      </c>
      <c r="L137" s="6" t="e">
        <v>#N/A</v>
      </c>
      <c r="M137" s="6" t="e">
        <v>#N/A</v>
      </c>
    </row>
    <row r="138" spans="1:13" x14ac:dyDescent="0.2">
      <c r="A138" t="s">
        <v>469</v>
      </c>
      <c r="B138" s="6" t="s">
        <v>182</v>
      </c>
      <c r="C138" s="6" t="s">
        <v>183</v>
      </c>
      <c r="D138" s="6">
        <v>0.73</v>
      </c>
      <c r="E138" s="6">
        <v>7.6161000000000006E-2</v>
      </c>
      <c r="F138" s="6">
        <v>0.20083300000000001</v>
      </c>
      <c r="G138" s="6">
        <v>0.73</v>
      </c>
      <c r="H138" s="6" t="e">
        <v>#N/A</v>
      </c>
      <c r="I138" s="6" t="e">
        <v>#N/A</v>
      </c>
      <c r="J138" s="6" t="e">
        <v>#N/A</v>
      </c>
      <c r="K138" s="6" t="e">
        <v>#N/A</v>
      </c>
      <c r="L138" s="6" t="e">
        <v>#N/A</v>
      </c>
      <c r="M138" s="6" t="e">
        <v>#N/A</v>
      </c>
    </row>
    <row r="139" spans="1:13" x14ac:dyDescent="0.2">
      <c r="A139" t="s">
        <v>749</v>
      </c>
      <c r="B139" s="6" t="s">
        <v>777</v>
      </c>
      <c r="C139" s="6" t="s">
        <v>778</v>
      </c>
      <c r="D139" s="6" t="e">
        <v>#N/A</v>
      </c>
      <c r="E139" s="6" t="e">
        <v>#N/A</v>
      </c>
      <c r="F139" s="6" t="e">
        <v>#N/A</v>
      </c>
      <c r="G139" s="6" t="e">
        <v>#N/A</v>
      </c>
      <c r="H139" s="6" t="e">
        <v>#N/A</v>
      </c>
      <c r="I139" s="6" t="e">
        <v>#N/A</v>
      </c>
      <c r="J139" s="6" t="e">
        <v>#N/A</v>
      </c>
      <c r="K139" s="6" t="e">
        <v>#N/A</v>
      </c>
      <c r="L139" s="6" t="s">
        <v>719</v>
      </c>
      <c r="M139" s="6">
        <v>0.99880000000000002</v>
      </c>
    </row>
    <row r="140" spans="1:13" x14ac:dyDescent="0.2">
      <c r="A140" t="s">
        <v>539</v>
      </c>
      <c r="B140" s="6" t="s">
        <v>151</v>
      </c>
      <c r="C140" s="6" t="s">
        <v>152</v>
      </c>
      <c r="D140" s="6">
        <v>0.64</v>
      </c>
      <c r="E140" s="6">
        <v>-1</v>
      </c>
      <c r="F140" s="6">
        <v>-1</v>
      </c>
      <c r="G140" s="6">
        <v>0.64</v>
      </c>
      <c r="H140" s="6" t="e">
        <v>#N/A</v>
      </c>
      <c r="I140" s="6" t="e">
        <v>#N/A</v>
      </c>
      <c r="J140" s="6" t="e">
        <v>#N/A</v>
      </c>
      <c r="K140" s="6" t="e">
        <v>#N/A</v>
      </c>
      <c r="L140" s="6" t="e">
        <v>#N/A</v>
      </c>
      <c r="M140" s="6" t="e">
        <v>#N/A</v>
      </c>
    </row>
    <row r="141" spans="1:13" x14ac:dyDescent="0.2">
      <c r="A141" t="s">
        <v>540</v>
      </c>
      <c r="B141" s="6" t="s">
        <v>153</v>
      </c>
      <c r="C141" s="6" t="s">
        <v>154</v>
      </c>
      <c r="D141" s="6">
        <v>0.64</v>
      </c>
      <c r="E141" s="6">
        <v>-1</v>
      </c>
      <c r="F141" s="6">
        <v>-1</v>
      </c>
      <c r="G141" s="6">
        <v>0.64</v>
      </c>
      <c r="H141" s="6" t="e">
        <v>#N/A</v>
      </c>
      <c r="I141" s="6" t="e">
        <v>#N/A</v>
      </c>
      <c r="J141" s="6" t="e">
        <v>#N/A</v>
      </c>
      <c r="K141" s="6" t="e">
        <v>#N/A</v>
      </c>
      <c r="L141" s="6" t="e">
        <v>#N/A</v>
      </c>
      <c r="M141" s="6" t="e">
        <v>#N/A</v>
      </c>
    </row>
    <row r="142" spans="1:13" x14ac:dyDescent="0.2">
      <c r="A142" t="s">
        <v>337</v>
      </c>
      <c r="B142" s="6" t="s">
        <v>155</v>
      </c>
      <c r="C142" s="6" t="s">
        <v>156</v>
      </c>
      <c r="D142" s="6">
        <v>0.95</v>
      </c>
      <c r="E142" s="6">
        <v>4.4283999999999997E-2</v>
      </c>
      <c r="F142" s="6">
        <v>0.29833300000000001</v>
      </c>
      <c r="G142" s="6">
        <v>0.95</v>
      </c>
      <c r="H142" s="6" t="e">
        <v>#N/A</v>
      </c>
      <c r="I142" s="6" t="e">
        <v>#N/A</v>
      </c>
      <c r="J142" s="6" t="e">
        <v>#N/A</v>
      </c>
      <c r="K142" s="6" t="e">
        <v>#N/A</v>
      </c>
      <c r="L142" s="6" t="e">
        <v>#N/A</v>
      </c>
      <c r="M142" s="6" t="e">
        <v>#N/A</v>
      </c>
    </row>
    <row r="143" spans="1:13" x14ac:dyDescent="0.2">
      <c r="A143" t="s">
        <v>360</v>
      </c>
      <c r="B143" s="6" t="s">
        <v>121</v>
      </c>
      <c r="C143" s="6" t="s">
        <v>122</v>
      </c>
      <c r="D143" s="6">
        <v>0.88</v>
      </c>
      <c r="E143" s="6">
        <v>-1</v>
      </c>
      <c r="F143" s="6">
        <v>-1</v>
      </c>
      <c r="G143" s="6">
        <v>0.88</v>
      </c>
      <c r="H143" s="6" t="e">
        <v>#N/A</v>
      </c>
      <c r="I143" s="6" t="e">
        <v>#N/A</v>
      </c>
      <c r="J143" s="6" t="e">
        <v>#N/A</v>
      </c>
      <c r="K143" s="6" t="e">
        <v>#N/A</v>
      </c>
      <c r="L143" s="6" t="e">
        <v>#N/A</v>
      </c>
      <c r="M143" s="6" t="e">
        <v>#N/A</v>
      </c>
    </row>
    <row r="144" spans="1:13" x14ac:dyDescent="0.2">
      <c r="A144" t="s">
        <v>361</v>
      </c>
      <c r="B144" s="6" t="s">
        <v>127</v>
      </c>
      <c r="C144" s="6" t="s">
        <v>128</v>
      </c>
      <c r="D144" s="6">
        <v>0.88</v>
      </c>
      <c r="E144" s="6">
        <v>-1</v>
      </c>
      <c r="F144" s="6">
        <v>-1</v>
      </c>
      <c r="G144" s="6">
        <v>0.88</v>
      </c>
      <c r="H144" s="6" t="e">
        <v>#N/A</v>
      </c>
      <c r="I144" s="6" t="e">
        <v>#N/A</v>
      </c>
      <c r="J144" s="6" t="e">
        <v>#N/A</v>
      </c>
      <c r="K144" s="6" t="e">
        <v>#N/A</v>
      </c>
      <c r="L144" s="6" t="s">
        <v>719</v>
      </c>
      <c r="M144" s="6">
        <v>0.87139999999999995</v>
      </c>
    </row>
    <row r="145" spans="1:13" x14ac:dyDescent="0.2">
      <c r="A145" t="s">
        <v>481</v>
      </c>
      <c r="B145" s="6" t="s">
        <v>123</v>
      </c>
      <c r="C145" s="6" t="s">
        <v>124</v>
      </c>
      <c r="D145" s="6">
        <v>0.52</v>
      </c>
      <c r="E145" s="6">
        <v>0.70991800000000005</v>
      </c>
      <c r="F145" s="6">
        <v>0.406667</v>
      </c>
      <c r="G145" s="6">
        <v>0.70991800000000005</v>
      </c>
      <c r="H145" s="6" t="e">
        <v>#N/A</v>
      </c>
      <c r="I145" s="6" t="e">
        <v>#N/A</v>
      </c>
      <c r="J145" s="6" t="e">
        <v>#N/A</v>
      </c>
      <c r="K145" s="6" t="e">
        <v>#N/A</v>
      </c>
      <c r="L145" s="6" t="e">
        <v>#N/A</v>
      </c>
      <c r="M145" s="6" t="e">
        <v>#N/A</v>
      </c>
    </row>
    <row r="146" spans="1:13" x14ac:dyDescent="0.2">
      <c r="A146" t="s">
        <v>433</v>
      </c>
      <c r="B146" s="6" t="s">
        <v>125</v>
      </c>
      <c r="C146" s="6" t="s">
        <v>126</v>
      </c>
      <c r="D146" s="6">
        <v>0.44</v>
      </c>
      <c r="E146" s="6">
        <v>0.77527699999999999</v>
      </c>
      <c r="F146" s="6">
        <v>0.54249999999999998</v>
      </c>
      <c r="G146" s="6">
        <v>0.77527699999999999</v>
      </c>
      <c r="H146" s="6" t="e">
        <v>#N/A</v>
      </c>
      <c r="I146" s="6" t="e">
        <v>#N/A</v>
      </c>
      <c r="J146" s="6" t="e">
        <v>#N/A</v>
      </c>
      <c r="K146" s="6" t="e">
        <v>#N/A</v>
      </c>
      <c r="L146" s="6" t="e">
        <v>#N/A</v>
      </c>
      <c r="M146" s="6" t="e">
        <v>#N/A</v>
      </c>
    </row>
    <row r="147" spans="1:13" x14ac:dyDescent="0.2">
      <c r="A147" t="s">
        <v>763</v>
      </c>
      <c r="B147" s="6" t="s">
        <v>800</v>
      </c>
      <c r="C147" s="6" t="s">
        <v>801</v>
      </c>
      <c r="D147" s="6" t="e">
        <v>#N/A</v>
      </c>
      <c r="E147" s="6" t="e">
        <v>#N/A</v>
      </c>
      <c r="F147" s="6" t="e">
        <v>#N/A</v>
      </c>
      <c r="G147" s="6" t="e">
        <v>#N/A</v>
      </c>
      <c r="H147" s="6" t="e">
        <v>#N/A</v>
      </c>
      <c r="I147" s="6" t="e">
        <v>#N/A</v>
      </c>
      <c r="J147" s="6" t="e">
        <v>#N/A</v>
      </c>
      <c r="K147" s="6" t="e">
        <v>#N/A</v>
      </c>
      <c r="L147" s="6" t="s">
        <v>719</v>
      </c>
      <c r="M147" s="6">
        <v>0.76370000000000005</v>
      </c>
    </row>
    <row r="148" spans="1:13" x14ac:dyDescent="0.2">
      <c r="A148" t="s">
        <v>748</v>
      </c>
      <c r="B148" s="6" t="s">
        <v>775</v>
      </c>
      <c r="C148" s="6" t="s">
        <v>776</v>
      </c>
      <c r="D148" s="6" t="e">
        <v>#N/A</v>
      </c>
      <c r="E148" s="6" t="e">
        <v>#N/A</v>
      </c>
      <c r="F148" s="6" t="e">
        <v>#N/A</v>
      </c>
      <c r="G148" s="6" t="e">
        <v>#N/A</v>
      </c>
      <c r="H148" s="6" t="e">
        <v>#N/A</v>
      </c>
      <c r="I148" s="6" t="e">
        <v>#N/A</v>
      </c>
      <c r="J148" s="6" t="e">
        <v>#N/A</v>
      </c>
      <c r="K148" s="6" t="e">
        <v>#N/A</v>
      </c>
      <c r="L148" s="6" t="s">
        <v>719</v>
      </c>
      <c r="M148" s="6">
        <v>0.54449999999999998</v>
      </c>
    </row>
    <row r="149" spans="1:13" x14ac:dyDescent="0.2">
      <c r="A149" t="s">
        <v>670</v>
      </c>
      <c r="B149" s="6" t="s">
        <v>20</v>
      </c>
      <c r="C149" s="6" t="s">
        <v>21</v>
      </c>
      <c r="D149" s="6">
        <v>0.44</v>
      </c>
      <c r="E149" s="6">
        <v>0.53665700000000005</v>
      </c>
      <c r="F149" s="6">
        <v>0.53</v>
      </c>
      <c r="G149" s="6">
        <v>0.53665700000000005</v>
      </c>
      <c r="H149" s="6" t="e">
        <v>#N/A</v>
      </c>
      <c r="I149" s="6" t="e">
        <v>#N/A</v>
      </c>
      <c r="J149" s="6" t="e">
        <v>#N/A</v>
      </c>
      <c r="K149" s="6" t="e">
        <v>#N/A</v>
      </c>
      <c r="L149" s="6" t="s">
        <v>720</v>
      </c>
      <c r="M149" s="6">
        <v>0.69179999999999997</v>
      </c>
    </row>
    <row r="150" spans="1:13" x14ac:dyDescent="0.2">
      <c r="A150" t="s">
        <v>593</v>
      </c>
      <c r="B150" s="6" t="s">
        <v>60</v>
      </c>
      <c r="C150" s="6" t="s">
        <v>61</v>
      </c>
      <c r="D150" s="6">
        <v>0.59</v>
      </c>
      <c r="E150" s="6">
        <v>-1</v>
      </c>
      <c r="F150" s="6">
        <v>-1</v>
      </c>
      <c r="G150" s="6">
        <v>0.59</v>
      </c>
      <c r="H150" s="6" t="e">
        <v>#N/A</v>
      </c>
      <c r="I150" s="6" t="e">
        <v>#N/A</v>
      </c>
      <c r="J150" s="6" t="e">
        <v>#N/A</v>
      </c>
      <c r="K150" s="6" t="e">
        <v>#N/A</v>
      </c>
      <c r="L150" s="6" t="s">
        <v>719</v>
      </c>
      <c r="M150" s="6">
        <v>0.71360000000000001</v>
      </c>
    </row>
    <row r="151" spans="1:13" x14ac:dyDescent="0.2">
      <c r="A151" t="s">
        <v>498</v>
      </c>
      <c r="B151" s="6" t="s">
        <v>141</v>
      </c>
      <c r="C151" s="6" t="s">
        <v>142</v>
      </c>
      <c r="D151" s="6">
        <v>0.4</v>
      </c>
      <c r="E151" s="6">
        <v>0.68000499999999997</v>
      </c>
      <c r="F151" s="6">
        <v>0.57583300000000004</v>
      </c>
      <c r="G151" s="6">
        <v>0.68000499999999997</v>
      </c>
      <c r="H151" s="6" t="e">
        <v>#N/A</v>
      </c>
      <c r="I151" s="6" t="e">
        <v>#N/A</v>
      </c>
      <c r="J151" s="6" t="e">
        <v>#N/A</v>
      </c>
      <c r="K151" s="6" t="e">
        <v>#N/A</v>
      </c>
      <c r="L151" s="6" t="s">
        <v>720</v>
      </c>
      <c r="M151" s="6">
        <v>0.52859999999999996</v>
      </c>
    </row>
    <row r="152" spans="1:13" x14ac:dyDescent="0.2">
      <c r="A152" t="s">
        <v>445</v>
      </c>
      <c r="B152" s="6" t="s">
        <v>139</v>
      </c>
      <c r="C152" s="6" t="s">
        <v>140</v>
      </c>
      <c r="D152" s="6">
        <v>0.76</v>
      </c>
      <c r="E152" s="6">
        <v>-1</v>
      </c>
      <c r="F152" s="6">
        <v>-1</v>
      </c>
      <c r="G152" s="6">
        <v>0.76</v>
      </c>
      <c r="H152" s="6" t="e">
        <v>#N/A</v>
      </c>
      <c r="I152" s="6" t="e">
        <v>#N/A</v>
      </c>
      <c r="J152" s="6" t="e">
        <v>#N/A</v>
      </c>
      <c r="K152" s="6" t="e">
        <v>#N/A</v>
      </c>
      <c r="L152" s="6" t="e">
        <v>#N/A</v>
      </c>
      <c r="M152" s="6" t="e">
        <v>#N/A</v>
      </c>
    </row>
    <row r="153" spans="1:13" x14ac:dyDescent="0.2">
      <c r="A153" t="s">
        <v>457</v>
      </c>
      <c r="B153" s="6" t="s">
        <v>87</v>
      </c>
      <c r="C153" s="6" t="s">
        <v>88</v>
      </c>
      <c r="D153" s="6">
        <v>0.74</v>
      </c>
      <c r="E153" s="6">
        <v>0.100315</v>
      </c>
      <c r="F153" s="6">
        <v>0.26500000000000001</v>
      </c>
      <c r="G153" s="6">
        <v>0.74</v>
      </c>
      <c r="H153" s="6" t="e">
        <v>#N/A</v>
      </c>
      <c r="I153" s="6" t="e">
        <v>#N/A</v>
      </c>
      <c r="J153" s="6" t="e">
        <v>#N/A</v>
      </c>
      <c r="K153" s="6" t="e">
        <v>#N/A</v>
      </c>
      <c r="L153" s="6" t="e">
        <v>#N/A</v>
      </c>
      <c r="M153" s="6" t="e">
        <v>#N/A</v>
      </c>
    </row>
    <row r="154" spans="1:13" x14ac:dyDescent="0.2">
      <c r="A154" t="s">
        <v>750</v>
      </c>
      <c r="B154" s="6" t="s">
        <v>779</v>
      </c>
      <c r="C154" s="6" t="s">
        <v>780</v>
      </c>
      <c r="D154" s="6" t="e">
        <v>#N/A</v>
      </c>
      <c r="E154" s="6" t="e">
        <v>#N/A</v>
      </c>
      <c r="F154" s="6" t="e">
        <v>#N/A</v>
      </c>
      <c r="G154" s="6" t="e">
        <v>#N/A</v>
      </c>
      <c r="H154" s="6" t="e">
        <v>#N/A</v>
      </c>
      <c r="I154" s="6" t="e">
        <v>#N/A</v>
      </c>
      <c r="J154" s="6" t="e">
        <v>#N/A</v>
      </c>
      <c r="K154" s="6" t="e">
        <v>#N/A</v>
      </c>
      <c r="L154" s="6" t="s">
        <v>719</v>
      </c>
      <c r="M154" s="6">
        <v>0.92220000000000002</v>
      </c>
    </row>
    <row r="155" spans="1:13" x14ac:dyDescent="0.2">
      <c r="A155" t="s">
        <v>447</v>
      </c>
      <c r="B155" s="6" t="s">
        <v>304</v>
      </c>
      <c r="C155" s="6" t="s">
        <v>305</v>
      </c>
      <c r="D155" s="6">
        <v>0.76</v>
      </c>
      <c r="E155" s="6">
        <v>0.38263599999999998</v>
      </c>
      <c r="F155" s="6">
        <v>0.35083300000000001</v>
      </c>
      <c r="G155" s="6">
        <v>0.76</v>
      </c>
      <c r="H155" s="6" t="e">
        <v>#N/A</v>
      </c>
      <c r="I155" s="6" t="e">
        <v>#N/A</v>
      </c>
      <c r="J155" s="6" t="e">
        <v>#N/A</v>
      </c>
      <c r="K155" s="6" t="e">
        <v>#N/A</v>
      </c>
      <c r="L155" s="6" t="e">
        <v>#N/A</v>
      </c>
      <c r="M155" s="6" t="e">
        <v>#N/A</v>
      </c>
    </row>
    <row r="156" spans="1:13" x14ac:dyDescent="0.2">
      <c r="A156" t="s">
        <v>499</v>
      </c>
      <c r="B156" s="6" t="s">
        <v>96</v>
      </c>
      <c r="C156" s="6" t="s">
        <v>97</v>
      </c>
      <c r="D156" s="6">
        <v>0.68</v>
      </c>
      <c r="E156" s="6">
        <v>0.164934</v>
      </c>
      <c r="F156" s="6">
        <v>0.29916700000000002</v>
      </c>
      <c r="G156" s="6">
        <v>0.68</v>
      </c>
      <c r="H156" s="6" t="e">
        <v>#N/A</v>
      </c>
      <c r="I156" s="6" t="e">
        <v>#N/A</v>
      </c>
      <c r="J156" s="6" t="e">
        <v>#N/A</v>
      </c>
      <c r="K156" s="6" t="e">
        <v>#N/A</v>
      </c>
      <c r="L156" s="6" t="e">
        <v>#N/A</v>
      </c>
      <c r="M156" s="6" t="e">
        <v>#N/A</v>
      </c>
    </row>
    <row r="157" spans="1:13" x14ac:dyDescent="0.2">
      <c r="A157" t="s">
        <v>426</v>
      </c>
      <c r="B157" s="6" t="s">
        <v>98</v>
      </c>
      <c r="C157" s="6" t="s">
        <v>99</v>
      </c>
      <c r="D157" s="6">
        <v>0.78</v>
      </c>
      <c r="E157" s="6">
        <v>0.28114</v>
      </c>
      <c r="F157" s="6">
        <v>0.14833299999999999</v>
      </c>
      <c r="G157" s="6">
        <v>0.78</v>
      </c>
      <c r="H157" s="6" t="e">
        <v>#N/A</v>
      </c>
      <c r="I157" s="6" t="e">
        <v>#N/A</v>
      </c>
      <c r="J157" s="6" t="e">
        <v>#N/A</v>
      </c>
      <c r="K157" s="6" t="e">
        <v>#N/A</v>
      </c>
      <c r="L157" s="6" t="e">
        <v>#N/A</v>
      </c>
      <c r="M157" s="6" t="e">
        <v>#N/A</v>
      </c>
    </row>
    <row r="158" spans="1:13" x14ac:dyDescent="0.2">
      <c r="A158" t="s">
        <v>724</v>
      </c>
      <c r="B158" s="6" t="s">
        <v>785</v>
      </c>
      <c r="C158" s="6" t="s">
        <v>786</v>
      </c>
      <c r="D158" s="6" t="e">
        <v>#N/A</v>
      </c>
      <c r="E158" s="6" t="e">
        <v>#N/A</v>
      </c>
      <c r="F158" s="6" t="e">
        <v>#N/A</v>
      </c>
      <c r="G158" s="6" t="e">
        <v>#N/A</v>
      </c>
      <c r="H158" s="6" t="e">
        <v>#N/A</v>
      </c>
      <c r="I158" s="6" t="e">
        <v>#N/A</v>
      </c>
      <c r="J158" s="6" t="e">
        <v>#N/A</v>
      </c>
      <c r="K158" s="6" t="e">
        <v>#N/A</v>
      </c>
      <c r="L158" s="6" t="s">
        <v>719</v>
      </c>
      <c r="M158" s="6">
        <v>0.99839999999999995</v>
      </c>
    </row>
    <row r="159" spans="1:13" x14ac:dyDescent="0.2">
      <c r="A159" t="s">
        <v>421</v>
      </c>
      <c r="B159" s="6" t="s">
        <v>101</v>
      </c>
      <c r="C159" s="6" t="s">
        <v>100</v>
      </c>
      <c r="D159" s="6">
        <v>0.79</v>
      </c>
      <c r="E159" s="6">
        <v>-1</v>
      </c>
      <c r="F159" s="6">
        <v>-1</v>
      </c>
      <c r="G159" s="6">
        <v>0.79</v>
      </c>
      <c r="H159" s="6" t="e">
        <v>#N/A</v>
      </c>
      <c r="I159" s="6" t="e">
        <v>#N/A</v>
      </c>
      <c r="J159" s="6" t="e">
        <v>#N/A</v>
      </c>
      <c r="K159" s="6" t="e">
        <v>#N/A</v>
      </c>
      <c r="L159" s="6" t="e">
        <v>#N/A</v>
      </c>
      <c r="M159" s="6" t="e">
        <v>#N/A</v>
      </c>
    </row>
    <row r="160" spans="1:13" x14ac:dyDescent="0.2">
      <c r="A160" t="s">
        <v>368</v>
      </c>
      <c r="B160" s="6" t="s">
        <v>56</v>
      </c>
      <c r="C160" s="6" t="s">
        <v>57</v>
      </c>
      <c r="D160" s="6">
        <v>0.85</v>
      </c>
      <c r="E160" s="6">
        <v>-1</v>
      </c>
      <c r="F160" s="6">
        <v>-1</v>
      </c>
      <c r="G160" s="6">
        <v>0.85</v>
      </c>
      <c r="H160" s="6" t="e">
        <v>#N/A</v>
      </c>
      <c r="I160" s="6" t="e">
        <v>#N/A</v>
      </c>
      <c r="J160" s="6" t="e">
        <v>#N/A</v>
      </c>
      <c r="K160" s="6" t="e">
        <v>#N/A</v>
      </c>
      <c r="L160" s="6" t="e">
        <v>#N/A</v>
      </c>
      <c r="M160" s="6" t="e">
        <v>#N/A</v>
      </c>
    </row>
    <row r="161" spans="1:13" x14ac:dyDescent="0.2">
      <c r="A161" t="s">
        <v>756</v>
      </c>
      <c r="B161" s="6" t="s">
        <v>789</v>
      </c>
      <c r="C161" s="6" t="s">
        <v>790</v>
      </c>
      <c r="D161" s="6" t="e">
        <v>#N/A</v>
      </c>
      <c r="E161" s="6" t="e">
        <v>#N/A</v>
      </c>
      <c r="F161" s="6" t="e">
        <v>#N/A</v>
      </c>
      <c r="G161" s="6" t="e">
        <v>#N/A</v>
      </c>
      <c r="H161" s="6" t="e">
        <v>#N/A</v>
      </c>
      <c r="I161" s="6" t="e">
        <v>#N/A</v>
      </c>
      <c r="J161" s="6" t="e">
        <v>#N/A</v>
      </c>
      <c r="K161" s="6" t="e">
        <v>#N/A</v>
      </c>
      <c r="L161" s="6" t="s">
        <v>719</v>
      </c>
      <c r="M161" s="6">
        <v>0.95509999999999995</v>
      </c>
    </row>
    <row r="162" spans="1:13" x14ac:dyDescent="0.2">
      <c r="A162" t="s">
        <v>648</v>
      </c>
      <c r="B162" s="6" t="s">
        <v>306</v>
      </c>
      <c r="C162" s="6" t="s">
        <v>265</v>
      </c>
      <c r="D162" s="6">
        <v>0.41</v>
      </c>
      <c r="E162" s="6">
        <v>0.54422000000000004</v>
      </c>
      <c r="F162" s="6">
        <v>0.5575</v>
      </c>
      <c r="G162" s="6">
        <v>0.5575</v>
      </c>
      <c r="H162" s="6" t="e">
        <v>#N/A</v>
      </c>
      <c r="I162" s="6" t="e">
        <v>#N/A</v>
      </c>
      <c r="J162" s="6" t="e">
        <v>#N/A</v>
      </c>
      <c r="K162" s="6" t="e">
        <v>#N/A</v>
      </c>
      <c r="L162" s="6" t="e">
        <v>#N/A</v>
      </c>
      <c r="M162" s="6" t="e">
        <v>#N/A</v>
      </c>
    </row>
    <row r="163" spans="1:13" x14ac:dyDescent="0.2">
      <c r="A163" t="s">
        <v>759</v>
      </c>
      <c r="B163" s="6" t="s">
        <v>791</v>
      </c>
      <c r="C163" s="6" t="s">
        <v>792</v>
      </c>
      <c r="D163" s="6" t="e">
        <v>#N/A</v>
      </c>
      <c r="E163" s="6" t="e">
        <v>#N/A</v>
      </c>
      <c r="F163" s="6" t="e">
        <v>#N/A</v>
      </c>
      <c r="G163" s="6" t="e">
        <v>#N/A</v>
      </c>
      <c r="H163" s="6" t="e">
        <v>#N/A</v>
      </c>
      <c r="I163" s="6" t="e">
        <v>#N/A</v>
      </c>
      <c r="J163" s="6" t="e">
        <v>#N/A</v>
      </c>
      <c r="K163" s="6" t="e">
        <v>#N/A</v>
      </c>
      <c r="L163" s="6" t="s">
        <v>719</v>
      </c>
      <c r="M163" s="6">
        <v>0.98080000000000001</v>
      </c>
    </row>
    <row r="164" spans="1:13" x14ac:dyDescent="0.2">
      <c r="A164" t="s">
        <v>595</v>
      </c>
      <c r="B164" s="6" t="s">
        <v>78</v>
      </c>
      <c r="C164" s="6" t="s">
        <v>79</v>
      </c>
      <c r="D164" s="6">
        <v>0.59</v>
      </c>
      <c r="E164" s="6">
        <v>-1</v>
      </c>
      <c r="F164" s="6">
        <v>-1</v>
      </c>
      <c r="G164" s="6">
        <v>0.59</v>
      </c>
      <c r="H164" s="6" t="e">
        <v>#N/A</v>
      </c>
      <c r="I164" s="6" t="e">
        <v>#N/A</v>
      </c>
      <c r="J164" s="6" t="e">
        <v>#N/A</v>
      </c>
      <c r="K164" s="6" t="e">
        <v>#N/A</v>
      </c>
      <c r="L164" s="6" t="s">
        <v>719</v>
      </c>
      <c r="M164" s="6">
        <v>0.99909999999999999</v>
      </c>
    </row>
    <row r="165" spans="1:13" x14ac:dyDescent="0.2">
      <c r="A165" t="s">
        <v>672</v>
      </c>
      <c r="B165" s="6" t="s">
        <v>52</v>
      </c>
      <c r="C165" s="6" t="s">
        <v>53</v>
      </c>
      <c r="D165" s="6">
        <v>0.53</v>
      </c>
      <c r="E165" s="6">
        <v>0.36046899999999998</v>
      </c>
      <c r="F165" s="6">
        <v>0.50083299999999997</v>
      </c>
      <c r="G165" s="6">
        <v>0.53</v>
      </c>
      <c r="H165" s="6" t="e">
        <v>#N/A</v>
      </c>
      <c r="I165" s="6" t="e">
        <v>#N/A</v>
      </c>
      <c r="J165" s="6" t="e">
        <v>#N/A</v>
      </c>
      <c r="K165" s="6" t="e">
        <v>#N/A</v>
      </c>
      <c r="L165" s="6" t="s">
        <v>719</v>
      </c>
      <c r="M165" s="6">
        <v>0.81979999999999997</v>
      </c>
    </row>
    <row r="166" spans="1:13" x14ac:dyDescent="0.2">
      <c r="A166" t="s">
        <v>397</v>
      </c>
      <c r="B166" s="6" t="s">
        <v>215</v>
      </c>
      <c r="C166" s="6" t="s">
        <v>178</v>
      </c>
      <c r="D166" s="6">
        <v>0.51</v>
      </c>
      <c r="E166" s="6">
        <v>0.81161899999999998</v>
      </c>
      <c r="F166" s="6">
        <v>0.59166700000000005</v>
      </c>
      <c r="G166" s="6">
        <v>0.81161899999999998</v>
      </c>
      <c r="H166" s="6" t="e">
        <v>#N/A</v>
      </c>
      <c r="I166" s="6" t="e">
        <v>#N/A</v>
      </c>
      <c r="J166" s="6" t="e">
        <v>#N/A</v>
      </c>
      <c r="K166" s="6" t="e">
        <v>#N/A</v>
      </c>
      <c r="L166" s="6" t="s">
        <v>720</v>
      </c>
      <c r="M166" s="6">
        <v>0.59130000000000005</v>
      </c>
    </row>
    <row r="167" spans="1:13" x14ac:dyDescent="0.2">
      <c r="A167" t="s">
        <v>398</v>
      </c>
      <c r="B167" s="6" t="s">
        <v>220</v>
      </c>
      <c r="C167" s="6" t="s">
        <v>178</v>
      </c>
      <c r="D167" s="6">
        <v>0.51</v>
      </c>
      <c r="E167" s="6">
        <v>0.81161899999999998</v>
      </c>
      <c r="F167" s="6">
        <v>0.59166700000000005</v>
      </c>
      <c r="G167" s="6">
        <v>0.81161899999999998</v>
      </c>
      <c r="H167" s="6" t="e">
        <v>#N/A</v>
      </c>
      <c r="I167" s="6" t="e">
        <v>#N/A</v>
      </c>
      <c r="J167" s="6" t="e">
        <v>#N/A</v>
      </c>
      <c r="K167" s="6" t="e">
        <v>#N/A</v>
      </c>
      <c r="L167" s="6" t="s">
        <v>720</v>
      </c>
      <c r="M167" s="6">
        <v>0.59130000000000005</v>
      </c>
    </row>
    <row r="168" spans="1:13" x14ac:dyDescent="0.2">
      <c r="A168" t="s">
        <v>399</v>
      </c>
      <c r="B168" s="6" t="s">
        <v>221</v>
      </c>
      <c r="C168" s="6" t="s">
        <v>178</v>
      </c>
      <c r="D168" s="6">
        <v>0.51</v>
      </c>
      <c r="E168" s="6">
        <v>0.81161899999999998</v>
      </c>
      <c r="F168" s="6">
        <v>0.59166700000000005</v>
      </c>
      <c r="G168" s="6">
        <v>0.81161899999999998</v>
      </c>
      <c r="H168" s="6" t="e">
        <v>#N/A</v>
      </c>
      <c r="I168" s="6" t="e">
        <v>#N/A</v>
      </c>
      <c r="J168" s="6" t="e">
        <v>#N/A</v>
      </c>
      <c r="K168" s="6" t="e">
        <v>#N/A</v>
      </c>
      <c r="L168" s="6" t="s">
        <v>720</v>
      </c>
      <c r="M168" s="6">
        <v>0.59130000000000005</v>
      </c>
    </row>
    <row r="169" spans="1:13" x14ac:dyDescent="0.2">
      <c r="A169" t="s">
        <v>378</v>
      </c>
      <c r="B169" s="6" t="s">
        <v>218</v>
      </c>
      <c r="C169" s="6" t="s">
        <v>219</v>
      </c>
      <c r="D169" s="6">
        <v>0.84</v>
      </c>
      <c r="E169" s="6">
        <v>-1</v>
      </c>
      <c r="F169" s="6">
        <v>-1</v>
      </c>
      <c r="G169" s="6">
        <v>0.84</v>
      </c>
      <c r="H169" s="6" t="e">
        <v>#N/A</v>
      </c>
      <c r="I169" s="6" t="e">
        <v>#N/A</v>
      </c>
      <c r="J169" s="6" t="e">
        <v>#N/A</v>
      </c>
      <c r="K169" s="6" t="e">
        <v>#N/A</v>
      </c>
      <c r="L169" s="6" t="e">
        <v>#N/A</v>
      </c>
      <c r="M169" s="6" t="e">
        <v>#N/A</v>
      </c>
    </row>
    <row r="170" spans="1:13" x14ac:dyDescent="0.2">
      <c r="A170" t="s">
        <v>377</v>
      </c>
      <c r="B170" s="6" t="s">
        <v>216</v>
      </c>
      <c r="C170" s="6" t="s">
        <v>217</v>
      </c>
      <c r="D170" s="6">
        <v>0.84</v>
      </c>
      <c r="E170" s="6">
        <v>0.205793</v>
      </c>
      <c r="F170" s="6">
        <v>0.20166700000000001</v>
      </c>
      <c r="G170" s="6">
        <v>0.84</v>
      </c>
      <c r="H170" s="6" t="e">
        <v>#N/A</v>
      </c>
      <c r="I170" s="6" t="e">
        <v>#N/A</v>
      </c>
      <c r="J170" s="6" t="e">
        <v>#N/A</v>
      </c>
      <c r="K170" s="6" t="e">
        <v>#N/A</v>
      </c>
      <c r="L170" s="6" t="e">
        <v>#N/A</v>
      </c>
      <c r="M170" s="6" t="e">
        <v>#N/A</v>
      </c>
    </row>
    <row r="171" spans="1:13" x14ac:dyDescent="0.2">
      <c r="A171" t="s">
        <v>607</v>
      </c>
      <c r="B171" s="6" t="s">
        <v>94</v>
      </c>
      <c r="C171" s="6" t="s">
        <v>95</v>
      </c>
      <c r="D171" s="6">
        <v>0.57999999999999996</v>
      </c>
      <c r="E171" s="6">
        <v>0.51554999999999995</v>
      </c>
      <c r="F171" s="6">
        <v>0.33750000000000002</v>
      </c>
      <c r="G171" s="6">
        <v>0.57999999999999996</v>
      </c>
      <c r="H171" s="6" t="e">
        <v>#N/A</v>
      </c>
      <c r="I171" s="6" t="e">
        <v>#N/A</v>
      </c>
      <c r="J171" s="6" t="e">
        <v>#N/A</v>
      </c>
      <c r="K171" s="6" t="e">
        <v>#N/A</v>
      </c>
      <c r="L171" s="6" t="e">
        <v>#N/A</v>
      </c>
      <c r="M171" s="6" t="e">
        <v>#N/A</v>
      </c>
    </row>
    <row r="172" spans="1:13" x14ac:dyDescent="0.2">
      <c r="A172" t="s">
        <v>472</v>
      </c>
      <c r="B172" s="6" t="s">
        <v>90</v>
      </c>
      <c r="C172" s="6" t="s">
        <v>91</v>
      </c>
      <c r="D172" s="6">
        <v>0.56999999999999995</v>
      </c>
      <c r="E172" s="6">
        <v>0.47460999999999998</v>
      </c>
      <c r="F172" s="6">
        <v>0.72833300000000001</v>
      </c>
      <c r="G172" s="6">
        <v>0.72833300000000001</v>
      </c>
      <c r="H172" s="6" t="s">
        <v>716</v>
      </c>
      <c r="I172" s="6">
        <v>0.64400000000000002</v>
      </c>
      <c r="J172" s="6" t="s">
        <v>715</v>
      </c>
      <c r="K172" s="6">
        <v>0.90100000000000002</v>
      </c>
      <c r="L172" s="6" t="s">
        <v>719</v>
      </c>
      <c r="M172" s="6">
        <v>0.99099999999999999</v>
      </c>
    </row>
    <row r="173" spans="1:13" x14ac:dyDescent="0.2">
      <c r="A173" t="s">
        <v>412</v>
      </c>
      <c r="B173" s="6" t="s">
        <v>92</v>
      </c>
      <c r="C173" s="6" t="s">
        <v>93</v>
      </c>
      <c r="D173" s="6">
        <v>0.8</v>
      </c>
      <c r="E173" s="6">
        <v>-1</v>
      </c>
      <c r="F173" s="6">
        <v>-1</v>
      </c>
      <c r="G173" s="6">
        <v>0.8</v>
      </c>
      <c r="H173" s="6" t="e">
        <v>#N/A</v>
      </c>
      <c r="I173" s="6" t="e">
        <v>#N/A</v>
      </c>
      <c r="J173" s="6" t="e">
        <v>#N/A</v>
      </c>
      <c r="K173" s="6" t="e">
        <v>#N/A</v>
      </c>
      <c r="L173" s="6" t="e">
        <v>#N/A</v>
      </c>
      <c r="M173" s="6" t="e">
        <v>#N/A</v>
      </c>
    </row>
    <row r="174" spans="1:13" x14ac:dyDescent="0.2">
      <c r="A174" t="s">
        <v>471</v>
      </c>
      <c r="B174" s="6" t="s">
        <v>299</v>
      </c>
      <c r="C174" s="6" t="s">
        <v>300</v>
      </c>
      <c r="D174" s="6">
        <v>0.73</v>
      </c>
      <c r="E174" s="6">
        <v>4.3104000000000003E-2</v>
      </c>
      <c r="F174" s="6">
        <v>0.17833299999999999</v>
      </c>
      <c r="G174" s="6">
        <v>0.73</v>
      </c>
      <c r="H174" s="6" t="e">
        <v>#N/A</v>
      </c>
      <c r="I174" s="6" t="e">
        <v>#N/A</v>
      </c>
      <c r="J174" s="6" t="e">
        <v>#N/A</v>
      </c>
      <c r="K174" s="6" t="e">
        <v>#N/A</v>
      </c>
      <c r="L174" s="6" t="e">
        <v>#N/A</v>
      </c>
      <c r="M174" s="6" t="e">
        <v>#N/A</v>
      </c>
    </row>
    <row r="175" spans="1:13" x14ac:dyDescent="0.2">
      <c r="A175" t="s">
        <v>454</v>
      </c>
      <c r="B175" s="6" t="s">
        <v>297</v>
      </c>
      <c r="C175" s="6" t="s">
        <v>298</v>
      </c>
      <c r="D175" s="6">
        <v>0.75</v>
      </c>
      <c r="E175" s="6">
        <v>0.36380899999999999</v>
      </c>
      <c r="F175" s="6">
        <v>0.276667</v>
      </c>
      <c r="G175" s="6">
        <v>0.75</v>
      </c>
      <c r="H175" s="6" t="e">
        <v>#N/A</v>
      </c>
      <c r="I175" s="6" t="e">
        <v>#N/A</v>
      </c>
      <c r="J175" s="6" t="e">
        <v>#N/A</v>
      </c>
      <c r="K175" s="6" t="e">
        <v>#N/A</v>
      </c>
      <c r="L175" s="6" t="e">
        <v>#N/A</v>
      </c>
      <c r="M175" s="6" t="e">
        <v>#N/A</v>
      </c>
    </row>
    <row r="176" spans="1:13" x14ac:dyDescent="0.2">
      <c r="A176" t="s">
        <v>755</v>
      </c>
      <c r="B176" s="6" t="s">
        <v>787</v>
      </c>
      <c r="C176" s="6" t="s">
        <v>788</v>
      </c>
      <c r="D176" s="6" t="e">
        <v>#N/A</v>
      </c>
      <c r="E176" s="6" t="e">
        <v>#N/A</v>
      </c>
      <c r="F176" s="6" t="e">
        <v>#N/A</v>
      </c>
      <c r="G176" s="6" t="e">
        <v>#N/A</v>
      </c>
      <c r="H176" s="6" t="e">
        <v>#N/A</v>
      </c>
      <c r="I176" s="6" t="e">
        <v>#N/A</v>
      </c>
      <c r="J176" s="6" t="e">
        <v>#N/A</v>
      </c>
      <c r="K176" s="6" t="e">
        <v>#N/A</v>
      </c>
      <c r="L176" s="6" t="s">
        <v>719</v>
      </c>
      <c r="M176" s="6">
        <v>0.98650000000000004</v>
      </c>
    </row>
    <row r="177" spans="1:13" x14ac:dyDescent="0.2">
      <c r="A177" t="s">
        <v>533</v>
      </c>
      <c r="B177" s="6" t="s">
        <v>272</v>
      </c>
      <c r="C177" s="6" t="s">
        <v>273</v>
      </c>
      <c r="D177" s="6">
        <v>0.64</v>
      </c>
      <c r="E177" s="6">
        <v>0.64821499999999999</v>
      </c>
      <c r="F177" s="6">
        <v>0.42166700000000001</v>
      </c>
      <c r="G177" s="6">
        <v>0.64821499999999999</v>
      </c>
      <c r="H177" s="6" t="e">
        <v>#N/A</v>
      </c>
      <c r="I177" s="6" t="e">
        <v>#N/A</v>
      </c>
      <c r="J177" s="6" t="e">
        <v>#N/A</v>
      </c>
      <c r="K177" s="6" t="e">
        <v>#N/A</v>
      </c>
      <c r="L177" s="6" t="e">
        <v>#N/A</v>
      </c>
      <c r="M177" s="6" t="e">
        <v>#N/A</v>
      </c>
    </row>
    <row r="178" spans="1:13" x14ac:dyDescent="0.2">
      <c r="A178" t="s">
        <v>430</v>
      </c>
      <c r="B178" s="6" t="s">
        <v>281</v>
      </c>
      <c r="C178" s="6" t="s">
        <v>276</v>
      </c>
      <c r="D178" s="6">
        <v>0.78</v>
      </c>
      <c r="E178" s="6">
        <v>0.178254</v>
      </c>
      <c r="F178" s="6">
        <v>0.16416700000000001</v>
      </c>
      <c r="G178" s="6">
        <v>0.78</v>
      </c>
      <c r="H178" s="6" t="e">
        <v>#N/A</v>
      </c>
      <c r="I178" s="6" t="e">
        <v>#N/A</v>
      </c>
      <c r="J178" s="6" t="e">
        <v>#N/A</v>
      </c>
      <c r="K178" s="6" t="e">
        <v>#N/A</v>
      </c>
      <c r="L178" s="6" t="e">
        <v>#N/A</v>
      </c>
      <c r="M178" s="6" t="e">
        <v>#N/A</v>
      </c>
    </row>
    <row r="179" spans="1:13" x14ac:dyDescent="0.2">
      <c r="A179" t="s">
        <v>656</v>
      </c>
      <c r="B179" s="6" t="s">
        <v>278</v>
      </c>
      <c r="C179" s="6" t="s">
        <v>279</v>
      </c>
      <c r="D179" s="6">
        <v>0.55000000000000004</v>
      </c>
      <c r="E179" s="6">
        <v>0.15890599999999999</v>
      </c>
      <c r="F179" s="6">
        <v>0.26583299999999999</v>
      </c>
      <c r="G179" s="6">
        <v>0.55000000000000004</v>
      </c>
      <c r="H179" s="6" t="e">
        <v>#N/A</v>
      </c>
      <c r="I179" s="6" t="e">
        <v>#N/A</v>
      </c>
      <c r="J179" s="6" t="e">
        <v>#N/A</v>
      </c>
      <c r="K179" s="6" t="e">
        <v>#N/A</v>
      </c>
      <c r="L179" s="6" t="e">
        <v>#N/A</v>
      </c>
      <c r="M179" s="6" t="e">
        <v>#N/A</v>
      </c>
    </row>
    <row r="180" spans="1:13" x14ac:dyDescent="0.2">
      <c r="A180" t="s">
        <v>536</v>
      </c>
      <c r="B180" s="6" t="s">
        <v>274</v>
      </c>
      <c r="C180" s="6" t="s">
        <v>275</v>
      </c>
      <c r="D180" s="6">
        <v>0.5</v>
      </c>
      <c r="E180" s="6">
        <v>0.269094</v>
      </c>
      <c r="F180" s="6">
        <v>0.64</v>
      </c>
      <c r="G180" s="6">
        <v>0.64</v>
      </c>
      <c r="H180" s="6" t="e">
        <v>#N/A</v>
      </c>
      <c r="I180" s="6" t="e">
        <v>#N/A</v>
      </c>
      <c r="J180" s="6" t="e">
        <v>#N/A</v>
      </c>
      <c r="K180" s="6" t="e">
        <v>#N/A</v>
      </c>
      <c r="L180" s="6" t="e">
        <v>#N/A</v>
      </c>
      <c r="M180" s="6" t="e">
        <v>#N/A</v>
      </c>
    </row>
    <row r="181" spans="1:13" x14ac:dyDescent="0.2">
      <c r="A181" t="s">
        <v>647</v>
      </c>
      <c r="B181" s="6" t="s">
        <v>277</v>
      </c>
      <c r="C181" s="6" t="s">
        <v>265</v>
      </c>
      <c r="D181" s="6">
        <v>0.41</v>
      </c>
      <c r="E181" s="6">
        <v>0.54422000000000004</v>
      </c>
      <c r="F181" s="6">
        <v>0.5575</v>
      </c>
      <c r="G181" s="6">
        <v>0.5575</v>
      </c>
      <c r="H181" s="6" t="e">
        <v>#N/A</v>
      </c>
      <c r="I181" s="6" t="e">
        <v>#N/A</v>
      </c>
      <c r="J181" s="6" t="e">
        <v>#N/A</v>
      </c>
      <c r="K181" s="6" t="e">
        <v>#N/A</v>
      </c>
      <c r="L181" s="6" t="e">
        <v>#N/A</v>
      </c>
      <c r="M181" s="6" t="e">
        <v>#N/A</v>
      </c>
    </row>
    <row r="182" spans="1:13" x14ac:dyDescent="0.2">
      <c r="A182" t="s">
        <v>475</v>
      </c>
      <c r="B182" s="6" t="s">
        <v>280</v>
      </c>
      <c r="C182" s="6" t="s">
        <v>200</v>
      </c>
      <c r="D182" s="6">
        <v>0.72</v>
      </c>
      <c r="E182" s="6">
        <v>0.226826</v>
      </c>
      <c r="F182" s="6">
        <v>0.13250000000000001</v>
      </c>
      <c r="G182" s="6">
        <v>0.72</v>
      </c>
      <c r="H182" s="6" t="e">
        <v>#N/A</v>
      </c>
      <c r="I182" s="6" t="e">
        <v>#N/A</v>
      </c>
      <c r="J182" s="6" t="e">
        <v>#N/A</v>
      </c>
      <c r="K182" s="6" t="e">
        <v>#N/A</v>
      </c>
      <c r="L182" s="6" t="e">
        <v>#N/A</v>
      </c>
      <c r="M182" s="6" t="e">
        <v>#N/A</v>
      </c>
    </row>
    <row r="183" spans="1:13" x14ac:dyDescent="0.2">
      <c r="A183" t="s">
        <v>549</v>
      </c>
      <c r="B183" s="6" t="s">
        <v>309</v>
      </c>
      <c r="C183" s="6" t="s">
        <v>148</v>
      </c>
      <c r="D183" s="6">
        <v>0.64</v>
      </c>
      <c r="E183" s="6">
        <v>0.331208</v>
      </c>
      <c r="F183" s="6">
        <v>0.31166700000000003</v>
      </c>
      <c r="G183" s="6">
        <v>0.64</v>
      </c>
      <c r="H183" s="6" t="e">
        <v>#N/A</v>
      </c>
      <c r="I183" s="6" t="e">
        <v>#N/A</v>
      </c>
      <c r="J183" s="6" t="e">
        <v>#N/A</v>
      </c>
      <c r="K183" s="6" t="e">
        <v>#N/A</v>
      </c>
      <c r="L183" s="6" t="e">
        <v>#N/A</v>
      </c>
      <c r="M183" s="6" t="e">
        <v>#N/A</v>
      </c>
    </row>
    <row r="184" spans="1:13" x14ac:dyDescent="0.2">
      <c r="A184" t="s">
        <v>627</v>
      </c>
      <c r="B184" s="6" t="s">
        <v>310</v>
      </c>
      <c r="C184" s="6" t="s">
        <v>311</v>
      </c>
      <c r="D184" s="6">
        <v>0.56999999999999995</v>
      </c>
      <c r="E184" s="6">
        <v>7.1733000000000005E-2</v>
      </c>
      <c r="F184" s="6">
        <v>0.25</v>
      </c>
      <c r="G184" s="6">
        <v>0.56999999999999995</v>
      </c>
      <c r="H184" s="6" t="e">
        <v>#N/A</v>
      </c>
      <c r="I184" s="6" t="e">
        <v>#N/A</v>
      </c>
      <c r="J184" s="6" t="e">
        <v>#N/A</v>
      </c>
      <c r="K184" s="6" t="e">
        <v>#N/A</v>
      </c>
      <c r="L184" s="6" t="e">
        <v>#N/A</v>
      </c>
      <c r="M184" s="6" t="e">
        <v>#N/A</v>
      </c>
    </row>
    <row r="185" spans="1:13" x14ac:dyDescent="0.2">
      <c r="A185" t="s">
        <v>455</v>
      </c>
      <c r="B185" s="6" t="s">
        <v>312</v>
      </c>
      <c r="C185" s="6" t="s">
        <v>313</v>
      </c>
      <c r="D185" s="6">
        <v>0.75</v>
      </c>
      <c r="E185" s="6">
        <v>8.2947000000000007E-2</v>
      </c>
      <c r="F185" s="6">
        <v>0.31416699999999997</v>
      </c>
      <c r="G185" s="6">
        <v>0.75</v>
      </c>
      <c r="H185" s="6" t="e">
        <v>#N/A</v>
      </c>
      <c r="I185" s="6" t="e">
        <v>#N/A</v>
      </c>
      <c r="J185" s="6" t="e">
        <v>#N/A</v>
      </c>
      <c r="K185" s="6" t="e">
        <v>#N/A</v>
      </c>
      <c r="L185" s="6" t="e">
        <v>#N/A</v>
      </c>
      <c r="M185" s="6" t="e">
        <v>#N/A</v>
      </c>
    </row>
    <row r="186" spans="1:13" x14ac:dyDescent="0.2">
      <c r="A186" t="s">
        <v>678</v>
      </c>
      <c r="B186" s="6" t="s">
        <v>307</v>
      </c>
      <c r="C186" s="6" t="s">
        <v>308</v>
      </c>
      <c r="D186" s="6">
        <v>0.53</v>
      </c>
      <c r="E186" s="6">
        <v>-1</v>
      </c>
      <c r="F186" s="6">
        <v>-1</v>
      </c>
      <c r="G186" s="6">
        <v>0.53</v>
      </c>
      <c r="H186" s="6" t="e">
        <v>#N/A</v>
      </c>
      <c r="I186" s="6" t="e">
        <v>#N/A</v>
      </c>
      <c r="J186" s="6" t="e">
        <v>#N/A</v>
      </c>
      <c r="K186" s="6" t="e">
        <v>#N/A</v>
      </c>
      <c r="L186" s="6" t="e">
        <v>#N/A</v>
      </c>
      <c r="M186" s="6" t="e">
        <v>#N/A</v>
      </c>
    </row>
    <row r="187" spans="1:13" x14ac:dyDescent="0.2">
      <c r="A187" t="s">
        <v>649</v>
      </c>
      <c r="B187" s="6" t="s">
        <v>326</v>
      </c>
      <c r="C187" s="6" t="s">
        <v>327</v>
      </c>
      <c r="D187" s="6">
        <v>0.39</v>
      </c>
      <c r="E187" s="6">
        <v>0.55147400000000002</v>
      </c>
      <c r="F187" s="6">
        <v>0.37666699999999997</v>
      </c>
      <c r="G187" s="6">
        <v>0.55147400000000002</v>
      </c>
      <c r="H187" s="6" t="e">
        <v>#N/A</v>
      </c>
      <c r="I187" s="6" t="e">
        <v>#N/A</v>
      </c>
      <c r="J187" s="6" t="e">
        <v>#N/A</v>
      </c>
      <c r="K187" s="6" t="e">
        <v>#N/A</v>
      </c>
      <c r="L187" s="6" t="e">
        <v>#N/A</v>
      </c>
      <c r="M187" s="6" t="e">
        <v>#N/A</v>
      </c>
    </row>
    <row r="188" spans="1:13" x14ac:dyDescent="0.2">
      <c r="A188" t="s">
        <v>577</v>
      </c>
      <c r="B188" s="6" t="s">
        <v>330</v>
      </c>
      <c r="C188" s="6" t="s">
        <v>331</v>
      </c>
      <c r="D188" s="6">
        <v>0.28000000000000003</v>
      </c>
      <c r="E188" s="6">
        <v>0.61317600000000005</v>
      </c>
      <c r="F188" s="6">
        <v>0.38833299999999998</v>
      </c>
      <c r="G188" s="6">
        <v>0.61317600000000005</v>
      </c>
      <c r="H188" s="6" t="e">
        <v>#N/A</v>
      </c>
      <c r="I188" s="6" t="e">
        <v>#N/A</v>
      </c>
      <c r="J188" s="6" t="e">
        <v>#N/A</v>
      </c>
      <c r="K188" s="6" t="e">
        <v>#N/A</v>
      </c>
      <c r="L188" s="6" t="e">
        <v>#N/A</v>
      </c>
      <c r="M188" s="6" t="e">
        <v>#N/A</v>
      </c>
    </row>
    <row r="189" spans="1:13" x14ac:dyDescent="0.2">
      <c r="A189" t="s">
        <v>613</v>
      </c>
      <c r="B189" s="6" t="s">
        <v>314</v>
      </c>
      <c r="C189" s="6" t="s">
        <v>315</v>
      </c>
      <c r="D189" s="6">
        <v>0.57999999999999996</v>
      </c>
      <c r="E189" s="6">
        <v>0.400393</v>
      </c>
      <c r="F189" s="6">
        <v>0.42666700000000002</v>
      </c>
      <c r="G189" s="6">
        <v>0.57999999999999996</v>
      </c>
      <c r="H189" s="6" t="e">
        <v>#N/A</v>
      </c>
      <c r="I189" s="6" t="e">
        <v>#N/A</v>
      </c>
      <c r="J189" s="6" t="e">
        <v>#N/A</v>
      </c>
      <c r="K189" s="6" t="e">
        <v>#N/A</v>
      </c>
      <c r="L189" s="6" t="e">
        <v>#N/A</v>
      </c>
      <c r="M189" s="6" t="e">
        <v>#N/A</v>
      </c>
    </row>
    <row r="190" spans="1:13" x14ac:dyDescent="0.2">
      <c r="A190" t="s">
        <v>485</v>
      </c>
      <c r="B190" s="6" t="s">
        <v>328</v>
      </c>
      <c r="C190" s="6" t="s">
        <v>329</v>
      </c>
      <c r="D190" s="6">
        <v>0.7</v>
      </c>
      <c r="E190" s="6">
        <v>4.4323000000000001E-2</v>
      </c>
      <c r="F190" s="6">
        <v>0.35583300000000001</v>
      </c>
      <c r="G190" s="6">
        <v>0.7</v>
      </c>
      <c r="H190" s="6" t="e">
        <v>#N/A</v>
      </c>
      <c r="I190" s="6" t="e">
        <v>#N/A</v>
      </c>
      <c r="J190" s="6" t="e">
        <v>#N/A</v>
      </c>
      <c r="K190" s="6" t="e">
        <v>#N/A</v>
      </c>
      <c r="L190" s="6" t="s">
        <v>719</v>
      </c>
      <c r="M190" s="6">
        <v>0.59819999999999995</v>
      </c>
    </row>
    <row r="191" spans="1:13" x14ac:dyDescent="0.2">
      <c r="A191" t="s">
        <v>352</v>
      </c>
      <c r="B191" s="6" t="s">
        <v>322</v>
      </c>
      <c r="C191" s="6" t="s">
        <v>323</v>
      </c>
      <c r="D191" s="6">
        <v>0.61</v>
      </c>
      <c r="E191" s="6">
        <v>0.90577399999999997</v>
      </c>
      <c r="F191" s="6">
        <v>0.54083300000000001</v>
      </c>
      <c r="G191" s="6">
        <v>0.90577399999999997</v>
      </c>
      <c r="H191" s="6" t="e">
        <v>#N/A</v>
      </c>
      <c r="I191" s="6" t="e">
        <v>#N/A</v>
      </c>
      <c r="J191" s="6" t="e">
        <v>#N/A</v>
      </c>
      <c r="K191" s="6" t="e">
        <v>#N/A</v>
      </c>
      <c r="L191" s="6" t="e">
        <v>#N/A</v>
      </c>
      <c r="M191" s="6" t="e">
        <v>#N/A</v>
      </c>
    </row>
    <row r="192" spans="1:13" x14ac:dyDescent="0.2">
      <c r="A192" t="s">
        <v>584</v>
      </c>
      <c r="B192" s="6" t="s">
        <v>324</v>
      </c>
      <c r="C192" s="6" t="s">
        <v>325</v>
      </c>
      <c r="D192" s="6">
        <v>0.61</v>
      </c>
      <c r="E192" s="6">
        <v>0.534578</v>
      </c>
      <c r="F192" s="6">
        <v>0.42333300000000001</v>
      </c>
      <c r="G192" s="6">
        <v>0.61</v>
      </c>
      <c r="H192" s="6" t="e">
        <v>#N/A</v>
      </c>
      <c r="I192" s="6" t="e">
        <v>#N/A</v>
      </c>
      <c r="J192" s="6" t="e">
        <v>#N/A</v>
      </c>
      <c r="K192" s="6" t="e">
        <v>#N/A</v>
      </c>
      <c r="L192" s="6" t="e">
        <v>#N/A</v>
      </c>
      <c r="M192" s="6" t="e">
        <v>#N/A</v>
      </c>
    </row>
    <row r="193" spans="1:13" x14ac:dyDescent="0.2">
      <c r="A193" t="s">
        <v>517</v>
      </c>
      <c r="B193" s="6" t="s">
        <v>4</v>
      </c>
      <c r="C193" s="6" t="s">
        <v>5</v>
      </c>
      <c r="D193" s="6">
        <v>0.66</v>
      </c>
      <c r="E193" s="6">
        <v>0.151833</v>
      </c>
      <c r="F193" s="6">
        <v>0.23666699999999999</v>
      </c>
      <c r="G193" s="6">
        <v>0.66</v>
      </c>
      <c r="H193" s="6" t="e">
        <v>#N/A</v>
      </c>
      <c r="I193" s="6" t="e">
        <v>#N/A</v>
      </c>
      <c r="J193" s="6" t="e">
        <v>#N/A</v>
      </c>
      <c r="K193" s="6" t="e">
        <v>#N/A</v>
      </c>
      <c r="L193" s="6" t="e">
        <v>#N/A</v>
      </c>
      <c r="M193" s="6" t="e">
        <v>#N/A</v>
      </c>
    </row>
    <row r="194" spans="1:13" x14ac:dyDescent="0.2">
      <c r="A194" t="s">
        <v>482</v>
      </c>
      <c r="B194" s="6" t="s">
        <v>6</v>
      </c>
      <c r="C194" s="6" t="s">
        <v>7</v>
      </c>
      <c r="D194" s="6">
        <v>0.19</v>
      </c>
      <c r="E194" s="6">
        <v>0.70607299999999995</v>
      </c>
      <c r="F194" s="6">
        <v>0.57333299999999998</v>
      </c>
      <c r="G194" s="6">
        <v>0.70607299999999995</v>
      </c>
      <c r="H194" s="6" t="e">
        <v>#N/A</v>
      </c>
      <c r="I194" s="6" t="e">
        <v>#N/A</v>
      </c>
      <c r="J194" s="6" t="e">
        <v>#N/A</v>
      </c>
      <c r="K194" s="6" t="e">
        <v>#N/A</v>
      </c>
      <c r="L194" s="6" t="s">
        <v>719</v>
      </c>
      <c r="M194" s="6">
        <v>0.99980000000000002</v>
      </c>
    </row>
    <row r="422" spans="2:6" x14ac:dyDescent="0.2">
      <c r="B422"/>
    </row>
    <row r="423" spans="2:6" x14ac:dyDescent="0.2">
      <c r="B423"/>
      <c r="C423"/>
      <c r="D423"/>
      <c r="E423"/>
      <c r="F423"/>
    </row>
    <row r="424" spans="2:6" x14ac:dyDescent="0.2">
      <c r="B424"/>
      <c r="C424"/>
      <c r="D424"/>
      <c r="E424"/>
      <c r="F424"/>
    </row>
    <row r="425" spans="2:6" x14ac:dyDescent="0.2">
      <c r="B425"/>
      <c r="C425"/>
      <c r="D425"/>
      <c r="E425"/>
      <c r="F425"/>
    </row>
    <row r="426" spans="2:6" x14ac:dyDescent="0.2">
      <c r="B426"/>
      <c r="C426"/>
      <c r="D426"/>
      <c r="E426"/>
      <c r="F426"/>
    </row>
    <row r="427" spans="2:6" x14ac:dyDescent="0.2">
      <c r="B427"/>
      <c r="C427"/>
      <c r="D427"/>
      <c r="E427"/>
      <c r="F427"/>
    </row>
    <row r="428" spans="2:6" x14ac:dyDescent="0.2">
      <c r="B428"/>
      <c r="C428"/>
      <c r="D428"/>
      <c r="E428"/>
      <c r="F428"/>
    </row>
    <row r="429" spans="2:6" x14ac:dyDescent="0.2">
      <c r="B429"/>
      <c r="C429"/>
      <c r="D429"/>
      <c r="E429"/>
      <c r="F429"/>
    </row>
    <row r="430" spans="2:6" x14ac:dyDescent="0.2">
      <c r="B430"/>
      <c r="C430"/>
      <c r="D430"/>
      <c r="E430"/>
      <c r="F430"/>
    </row>
    <row r="431" spans="2:6" x14ac:dyDescent="0.2">
      <c r="B431"/>
      <c r="C431"/>
      <c r="D431"/>
      <c r="E431"/>
      <c r="F431"/>
    </row>
    <row r="432" spans="2:6" x14ac:dyDescent="0.2">
      <c r="B432"/>
      <c r="C432"/>
      <c r="D432"/>
      <c r="E432"/>
      <c r="F432"/>
    </row>
    <row r="433" spans="2:6" x14ac:dyDescent="0.2">
      <c r="B433"/>
      <c r="C433"/>
      <c r="D433"/>
      <c r="E433"/>
      <c r="F433"/>
    </row>
    <row r="434" spans="2:6" x14ac:dyDescent="0.2">
      <c r="B434"/>
      <c r="C434"/>
      <c r="D434"/>
      <c r="E434"/>
      <c r="F434"/>
    </row>
    <row r="435" spans="2:6" x14ac:dyDescent="0.2">
      <c r="B435"/>
      <c r="C435"/>
      <c r="D435"/>
      <c r="E435"/>
      <c r="F435"/>
    </row>
    <row r="436" spans="2:6" x14ac:dyDescent="0.2">
      <c r="B436"/>
      <c r="C436"/>
      <c r="D436"/>
      <c r="E436"/>
      <c r="F436"/>
    </row>
    <row r="437" spans="2:6" x14ac:dyDescent="0.2">
      <c r="B437"/>
      <c r="C437"/>
      <c r="D437"/>
      <c r="E437"/>
      <c r="F437"/>
    </row>
    <row r="438" spans="2:6" x14ac:dyDescent="0.2">
      <c r="B438"/>
      <c r="C438"/>
      <c r="D438"/>
      <c r="E438"/>
      <c r="F438"/>
    </row>
    <row r="439" spans="2:6" x14ac:dyDescent="0.2">
      <c r="B439"/>
      <c r="C439"/>
      <c r="D439"/>
      <c r="E439"/>
      <c r="F439"/>
    </row>
    <row r="440" spans="2:6" x14ac:dyDescent="0.2">
      <c r="B440"/>
      <c r="C440"/>
      <c r="D440"/>
      <c r="E440"/>
      <c r="F440"/>
    </row>
    <row r="441" spans="2:6" x14ac:dyDescent="0.2">
      <c r="B441"/>
      <c r="C441"/>
      <c r="D441"/>
      <c r="E441"/>
      <c r="F441"/>
    </row>
    <row r="442" spans="2:6" x14ac:dyDescent="0.2">
      <c r="B442"/>
      <c r="C442"/>
      <c r="D442"/>
      <c r="E442"/>
      <c r="F442"/>
    </row>
    <row r="443" spans="2:6" x14ac:dyDescent="0.2">
      <c r="B443"/>
      <c r="C443"/>
      <c r="D443"/>
      <c r="E443"/>
      <c r="F443"/>
    </row>
    <row r="444" spans="2:6" x14ac:dyDescent="0.2">
      <c r="B444"/>
      <c r="C444"/>
      <c r="D444"/>
      <c r="E444"/>
      <c r="F444"/>
    </row>
    <row r="445" spans="2:6" x14ac:dyDescent="0.2">
      <c r="B445"/>
      <c r="C445"/>
      <c r="D445"/>
      <c r="E445"/>
      <c r="F445"/>
    </row>
    <row r="446" spans="2:6" x14ac:dyDescent="0.2">
      <c r="B446"/>
      <c r="C446"/>
      <c r="D446"/>
      <c r="E446"/>
      <c r="F446"/>
    </row>
    <row r="447" spans="2:6" x14ac:dyDescent="0.2">
      <c r="B447"/>
      <c r="C447"/>
      <c r="D447"/>
      <c r="E447"/>
      <c r="F447"/>
    </row>
    <row r="448" spans="2:6" x14ac:dyDescent="0.2">
      <c r="B448"/>
      <c r="C448"/>
      <c r="D448"/>
      <c r="E448"/>
      <c r="F448"/>
    </row>
    <row r="449" spans="2:6" x14ac:dyDescent="0.2">
      <c r="B449"/>
      <c r="C449"/>
      <c r="D449"/>
      <c r="E449"/>
      <c r="F449"/>
    </row>
    <row r="450" spans="2:6" x14ac:dyDescent="0.2">
      <c r="B450"/>
      <c r="C450"/>
      <c r="D450"/>
      <c r="E450"/>
      <c r="F450"/>
    </row>
    <row r="451" spans="2:6" x14ac:dyDescent="0.2">
      <c r="B451"/>
      <c r="C451"/>
      <c r="D451"/>
      <c r="E451"/>
      <c r="F451"/>
    </row>
    <row r="452" spans="2:6" x14ac:dyDescent="0.2">
      <c r="B452"/>
      <c r="C452"/>
      <c r="D452"/>
      <c r="E452"/>
      <c r="F452"/>
    </row>
    <row r="453" spans="2:6" x14ac:dyDescent="0.2">
      <c r="B453"/>
      <c r="C453"/>
      <c r="D453"/>
      <c r="E453"/>
      <c r="F453"/>
    </row>
    <row r="454" spans="2:6" x14ac:dyDescent="0.2">
      <c r="B454"/>
      <c r="C454"/>
      <c r="D454"/>
      <c r="E454"/>
      <c r="F454"/>
    </row>
    <row r="455" spans="2:6" x14ac:dyDescent="0.2">
      <c r="B455"/>
      <c r="C455"/>
      <c r="D455"/>
      <c r="E455"/>
      <c r="F455"/>
    </row>
    <row r="456" spans="2:6" x14ac:dyDescent="0.2">
      <c r="B456"/>
      <c r="C456"/>
      <c r="D456"/>
      <c r="E456"/>
      <c r="F456"/>
    </row>
    <row r="457" spans="2:6" x14ac:dyDescent="0.2">
      <c r="B457"/>
      <c r="C457"/>
      <c r="D457"/>
      <c r="E457"/>
      <c r="F457"/>
    </row>
    <row r="458" spans="2:6" x14ac:dyDescent="0.2">
      <c r="B458"/>
      <c r="C458"/>
      <c r="D458"/>
      <c r="E458"/>
      <c r="F458"/>
    </row>
    <row r="459" spans="2:6" x14ac:dyDescent="0.2">
      <c r="B459"/>
      <c r="C459"/>
      <c r="D459"/>
      <c r="E459"/>
      <c r="F459"/>
    </row>
    <row r="460" spans="2:6" x14ac:dyDescent="0.2">
      <c r="B460"/>
      <c r="C460"/>
      <c r="D460"/>
      <c r="E460"/>
      <c r="F460"/>
    </row>
    <row r="461" spans="2:6" x14ac:dyDescent="0.2">
      <c r="B461"/>
      <c r="C461"/>
      <c r="D461"/>
      <c r="E461"/>
      <c r="F461"/>
    </row>
    <row r="462" spans="2:6" x14ac:dyDescent="0.2">
      <c r="B462"/>
      <c r="C462"/>
      <c r="D462"/>
      <c r="E462"/>
      <c r="F462"/>
    </row>
    <row r="463" spans="2:6" x14ac:dyDescent="0.2">
      <c r="B463"/>
      <c r="C463"/>
      <c r="D463"/>
      <c r="E463"/>
      <c r="F463"/>
    </row>
    <row r="464" spans="2:6" x14ac:dyDescent="0.2">
      <c r="B464"/>
      <c r="C464"/>
      <c r="D464"/>
      <c r="E464"/>
      <c r="F464"/>
    </row>
    <row r="465" spans="2:6" x14ac:dyDescent="0.2">
      <c r="B465"/>
      <c r="C465"/>
      <c r="D465"/>
      <c r="E465"/>
      <c r="F465"/>
    </row>
    <row r="466" spans="2:6" x14ac:dyDescent="0.2">
      <c r="B466"/>
      <c r="C466"/>
      <c r="D466"/>
      <c r="E466"/>
      <c r="F466"/>
    </row>
    <row r="467" spans="2:6" x14ac:dyDescent="0.2">
      <c r="B467"/>
      <c r="C467"/>
      <c r="D467"/>
      <c r="E467"/>
      <c r="F467"/>
    </row>
    <row r="468" spans="2:6" x14ac:dyDescent="0.2">
      <c r="B468"/>
      <c r="C468"/>
      <c r="D468"/>
      <c r="E468"/>
      <c r="F468"/>
    </row>
    <row r="469" spans="2:6" x14ac:dyDescent="0.2">
      <c r="B469"/>
      <c r="C469"/>
      <c r="D469"/>
      <c r="E469"/>
      <c r="F469"/>
    </row>
    <row r="470" spans="2:6" x14ac:dyDescent="0.2">
      <c r="B470"/>
      <c r="C470"/>
      <c r="D470"/>
      <c r="E470"/>
      <c r="F470"/>
    </row>
    <row r="471" spans="2:6" x14ac:dyDescent="0.2">
      <c r="B471"/>
      <c r="C471"/>
      <c r="D471"/>
      <c r="E471"/>
      <c r="F471"/>
    </row>
    <row r="472" spans="2:6" x14ac:dyDescent="0.2">
      <c r="B472"/>
      <c r="C472"/>
      <c r="D472"/>
      <c r="E472"/>
      <c r="F472"/>
    </row>
    <row r="473" spans="2:6" x14ac:dyDescent="0.2">
      <c r="B473"/>
      <c r="C473"/>
      <c r="D473"/>
      <c r="E473"/>
      <c r="F473"/>
    </row>
    <row r="474" spans="2:6" x14ac:dyDescent="0.2">
      <c r="B474"/>
      <c r="C474"/>
      <c r="D474"/>
      <c r="E474"/>
      <c r="F474"/>
    </row>
    <row r="475" spans="2:6" x14ac:dyDescent="0.2">
      <c r="B475"/>
      <c r="C475"/>
      <c r="D475"/>
      <c r="E475"/>
      <c r="F475"/>
    </row>
    <row r="476" spans="2:6" x14ac:dyDescent="0.2">
      <c r="B476"/>
      <c r="C476"/>
      <c r="D476"/>
      <c r="E476"/>
      <c r="F476"/>
    </row>
    <row r="477" spans="2:6" x14ac:dyDescent="0.2">
      <c r="B477"/>
      <c r="C477"/>
      <c r="D477"/>
      <c r="E477"/>
      <c r="F477"/>
    </row>
    <row r="478" spans="2:6" x14ac:dyDescent="0.2">
      <c r="B478"/>
      <c r="C478"/>
      <c r="D478"/>
      <c r="E478"/>
      <c r="F478"/>
    </row>
    <row r="479" spans="2:6" x14ac:dyDescent="0.2">
      <c r="B479"/>
      <c r="C479"/>
      <c r="D479"/>
      <c r="E479"/>
      <c r="F479"/>
    </row>
    <row r="480" spans="2:6" x14ac:dyDescent="0.2">
      <c r="B480"/>
      <c r="C480"/>
      <c r="D480"/>
      <c r="E480"/>
      <c r="F480"/>
    </row>
    <row r="481" spans="2:6" x14ac:dyDescent="0.2">
      <c r="B481"/>
      <c r="C481"/>
      <c r="D481"/>
      <c r="E481"/>
      <c r="F481"/>
    </row>
    <row r="482" spans="2:6" x14ac:dyDescent="0.2">
      <c r="B482"/>
      <c r="C482"/>
      <c r="D482"/>
      <c r="E482"/>
      <c r="F482"/>
    </row>
    <row r="483" spans="2:6" x14ac:dyDescent="0.2">
      <c r="B483"/>
      <c r="C483"/>
      <c r="D483"/>
      <c r="E483"/>
      <c r="F483"/>
    </row>
    <row r="484" spans="2:6" x14ac:dyDescent="0.2">
      <c r="B484"/>
      <c r="C484"/>
      <c r="D484"/>
      <c r="E484"/>
      <c r="F484"/>
    </row>
    <row r="485" spans="2:6" x14ac:dyDescent="0.2">
      <c r="B485"/>
      <c r="C485"/>
      <c r="D485"/>
      <c r="E485"/>
      <c r="F485"/>
    </row>
    <row r="486" spans="2:6" x14ac:dyDescent="0.2">
      <c r="B486"/>
      <c r="C486"/>
      <c r="D486"/>
      <c r="E486"/>
      <c r="F486"/>
    </row>
    <row r="487" spans="2:6" x14ac:dyDescent="0.2">
      <c r="B487"/>
      <c r="C487"/>
      <c r="D487"/>
      <c r="E487"/>
      <c r="F487"/>
    </row>
    <row r="488" spans="2:6" x14ac:dyDescent="0.2">
      <c r="B488"/>
      <c r="C488"/>
      <c r="D488"/>
      <c r="E488"/>
      <c r="F488"/>
    </row>
    <row r="489" spans="2:6" x14ac:dyDescent="0.2">
      <c r="B489"/>
      <c r="C489"/>
      <c r="D489"/>
      <c r="E489"/>
      <c r="F489"/>
    </row>
    <row r="490" spans="2:6" x14ac:dyDescent="0.2">
      <c r="B490"/>
      <c r="C490"/>
      <c r="D490"/>
      <c r="E490"/>
      <c r="F490"/>
    </row>
    <row r="491" spans="2:6" x14ac:dyDescent="0.2">
      <c r="B491"/>
      <c r="C491"/>
      <c r="D491"/>
      <c r="E491"/>
      <c r="F491"/>
    </row>
    <row r="492" spans="2:6" x14ac:dyDescent="0.2">
      <c r="B492"/>
      <c r="C492"/>
      <c r="D492"/>
      <c r="E492"/>
      <c r="F492"/>
    </row>
    <row r="493" spans="2:6" x14ac:dyDescent="0.2">
      <c r="B493"/>
      <c r="C493"/>
      <c r="D493"/>
      <c r="E493"/>
      <c r="F493"/>
    </row>
    <row r="494" spans="2:6" x14ac:dyDescent="0.2">
      <c r="B494"/>
      <c r="C494"/>
      <c r="D494"/>
      <c r="E494"/>
      <c r="F494"/>
    </row>
    <row r="495" spans="2:6" x14ac:dyDescent="0.2">
      <c r="B495"/>
      <c r="C495"/>
      <c r="D495"/>
      <c r="E495"/>
      <c r="F495"/>
    </row>
    <row r="496" spans="2:6" x14ac:dyDescent="0.2">
      <c r="B496"/>
      <c r="C496"/>
      <c r="D496"/>
      <c r="E496"/>
      <c r="F496"/>
    </row>
    <row r="497" spans="2:6" x14ac:dyDescent="0.2">
      <c r="B497"/>
      <c r="C497"/>
      <c r="D497"/>
      <c r="E497"/>
      <c r="F497"/>
    </row>
    <row r="498" spans="2:6" x14ac:dyDescent="0.2">
      <c r="B498"/>
      <c r="C498"/>
      <c r="D498"/>
      <c r="E498"/>
      <c r="F498"/>
    </row>
    <row r="499" spans="2:6" x14ac:dyDescent="0.2">
      <c r="B499"/>
      <c r="C499"/>
      <c r="D499"/>
      <c r="E499"/>
      <c r="F499"/>
    </row>
    <row r="500" spans="2:6" x14ac:dyDescent="0.2">
      <c r="B500"/>
      <c r="C500"/>
      <c r="D500"/>
      <c r="E500"/>
      <c r="F500"/>
    </row>
    <row r="501" spans="2:6" x14ac:dyDescent="0.2">
      <c r="B501"/>
      <c r="C501"/>
      <c r="D501"/>
      <c r="E501"/>
      <c r="F501"/>
    </row>
    <row r="502" spans="2:6" x14ac:dyDescent="0.2">
      <c r="B502"/>
      <c r="C502"/>
      <c r="D502"/>
      <c r="E502"/>
      <c r="F502"/>
    </row>
    <row r="503" spans="2:6" x14ac:dyDescent="0.2">
      <c r="B503"/>
      <c r="C503"/>
      <c r="D503"/>
      <c r="E503"/>
      <c r="F503"/>
    </row>
    <row r="504" spans="2:6" x14ac:dyDescent="0.2">
      <c r="B504"/>
      <c r="C504"/>
      <c r="D504"/>
      <c r="E504"/>
      <c r="F504"/>
    </row>
    <row r="505" spans="2:6" x14ac:dyDescent="0.2">
      <c r="B505"/>
      <c r="C505"/>
      <c r="D505"/>
      <c r="E505"/>
      <c r="F505"/>
    </row>
    <row r="506" spans="2:6" x14ac:dyDescent="0.2">
      <c r="B506"/>
      <c r="C506"/>
      <c r="D506"/>
      <c r="E506"/>
      <c r="F506"/>
    </row>
    <row r="507" spans="2:6" x14ac:dyDescent="0.2">
      <c r="B507"/>
      <c r="C507"/>
      <c r="D507"/>
      <c r="E507"/>
      <c r="F507"/>
    </row>
    <row r="508" spans="2:6" x14ac:dyDescent="0.2">
      <c r="B508"/>
      <c r="C508"/>
      <c r="D508"/>
      <c r="E508"/>
      <c r="F508"/>
    </row>
    <row r="509" spans="2:6" x14ac:dyDescent="0.2">
      <c r="B509"/>
      <c r="C509"/>
      <c r="D509"/>
      <c r="E509"/>
      <c r="F509"/>
    </row>
    <row r="510" spans="2:6" x14ac:dyDescent="0.2">
      <c r="B510"/>
      <c r="C510"/>
      <c r="D510"/>
      <c r="E510"/>
      <c r="F510"/>
    </row>
    <row r="511" spans="2:6" x14ac:dyDescent="0.2">
      <c r="B511"/>
      <c r="C511"/>
      <c r="D511"/>
      <c r="E511"/>
      <c r="F511"/>
    </row>
    <row r="512" spans="2:6" x14ac:dyDescent="0.2">
      <c r="B512"/>
      <c r="C512"/>
      <c r="D512"/>
      <c r="E512"/>
      <c r="F512"/>
    </row>
    <row r="513" spans="2:6" x14ac:dyDescent="0.2">
      <c r="B513"/>
      <c r="C513"/>
      <c r="D513"/>
      <c r="E513"/>
      <c r="F513"/>
    </row>
    <row r="514" spans="2:6" x14ac:dyDescent="0.2">
      <c r="B514"/>
      <c r="C514"/>
      <c r="D514"/>
      <c r="E514"/>
      <c r="F514"/>
    </row>
    <row r="515" spans="2:6" x14ac:dyDescent="0.2">
      <c r="B515"/>
      <c r="C515"/>
      <c r="D515"/>
      <c r="E515"/>
      <c r="F515"/>
    </row>
    <row r="516" spans="2:6" x14ac:dyDescent="0.2">
      <c r="B516"/>
      <c r="C516"/>
      <c r="D516"/>
      <c r="E516"/>
      <c r="F516"/>
    </row>
    <row r="517" spans="2:6" x14ac:dyDescent="0.2">
      <c r="B517"/>
      <c r="C517"/>
      <c r="D517"/>
      <c r="E517"/>
      <c r="F517"/>
    </row>
    <row r="518" spans="2:6" x14ac:dyDescent="0.2">
      <c r="B518"/>
      <c r="C518"/>
      <c r="D518"/>
      <c r="E518"/>
      <c r="F518"/>
    </row>
    <row r="519" spans="2:6" x14ac:dyDescent="0.2">
      <c r="B519"/>
      <c r="C519"/>
      <c r="D519"/>
      <c r="E519"/>
      <c r="F519"/>
    </row>
    <row r="520" spans="2:6" x14ac:dyDescent="0.2">
      <c r="B520"/>
      <c r="C520"/>
      <c r="D520"/>
      <c r="E520"/>
      <c r="F520"/>
    </row>
    <row r="521" spans="2:6" x14ac:dyDescent="0.2">
      <c r="B521"/>
      <c r="C521"/>
      <c r="D521"/>
      <c r="E521"/>
      <c r="F521"/>
    </row>
    <row r="522" spans="2:6" x14ac:dyDescent="0.2">
      <c r="B522"/>
      <c r="C522"/>
      <c r="D522"/>
      <c r="E522"/>
      <c r="F522"/>
    </row>
    <row r="523" spans="2:6" x14ac:dyDescent="0.2">
      <c r="B523"/>
      <c r="C523"/>
      <c r="D523"/>
      <c r="E523"/>
      <c r="F523"/>
    </row>
    <row r="524" spans="2:6" x14ac:dyDescent="0.2">
      <c r="B524"/>
      <c r="C524"/>
      <c r="D524"/>
      <c r="E524"/>
      <c r="F524"/>
    </row>
    <row r="525" spans="2:6" x14ac:dyDescent="0.2">
      <c r="B525"/>
      <c r="C525"/>
      <c r="D525"/>
      <c r="E525"/>
      <c r="F525"/>
    </row>
    <row r="526" spans="2:6" x14ac:dyDescent="0.2">
      <c r="B526"/>
      <c r="C526"/>
      <c r="D526"/>
      <c r="E526"/>
      <c r="F526"/>
    </row>
    <row r="527" spans="2:6" x14ac:dyDescent="0.2">
      <c r="B527"/>
      <c r="C527"/>
      <c r="D527"/>
      <c r="E527"/>
      <c r="F527"/>
    </row>
    <row r="528" spans="2:6" x14ac:dyDescent="0.2">
      <c r="B528"/>
      <c r="C528"/>
      <c r="D528"/>
      <c r="E528"/>
      <c r="F528"/>
    </row>
    <row r="529" spans="2:6" x14ac:dyDescent="0.2">
      <c r="B529"/>
      <c r="C529"/>
      <c r="D529"/>
      <c r="E529"/>
      <c r="F529"/>
    </row>
    <row r="530" spans="2:6" x14ac:dyDescent="0.2">
      <c r="B530"/>
      <c r="C530"/>
      <c r="D530"/>
      <c r="E530"/>
      <c r="F530"/>
    </row>
    <row r="531" spans="2:6" x14ac:dyDescent="0.2">
      <c r="B531"/>
      <c r="C531"/>
      <c r="D531"/>
      <c r="E531"/>
      <c r="F531"/>
    </row>
    <row r="532" spans="2:6" x14ac:dyDescent="0.2">
      <c r="B532"/>
      <c r="C532"/>
      <c r="D532"/>
      <c r="E532"/>
      <c r="F532"/>
    </row>
    <row r="533" spans="2:6" x14ac:dyDescent="0.2">
      <c r="B533"/>
      <c r="C533"/>
      <c r="D533"/>
      <c r="E533"/>
      <c r="F533"/>
    </row>
    <row r="534" spans="2:6" x14ac:dyDescent="0.2">
      <c r="B534"/>
      <c r="C534"/>
      <c r="D534"/>
      <c r="E534"/>
      <c r="F534"/>
    </row>
    <row r="535" spans="2:6" x14ac:dyDescent="0.2">
      <c r="B535"/>
      <c r="C535"/>
      <c r="D535"/>
      <c r="E535"/>
      <c r="F535"/>
    </row>
    <row r="536" spans="2:6" x14ac:dyDescent="0.2">
      <c r="B536"/>
      <c r="C536"/>
      <c r="D536"/>
      <c r="E536"/>
      <c r="F536"/>
    </row>
    <row r="537" spans="2:6" x14ac:dyDescent="0.2">
      <c r="B537"/>
      <c r="C537"/>
      <c r="D537"/>
      <c r="E537"/>
      <c r="F537"/>
    </row>
    <row r="538" spans="2:6" x14ac:dyDescent="0.2">
      <c r="B538"/>
      <c r="C538"/>
      <c r="D538"/>
      <c r="E538"/>
      <c r="F538"/>
    </row>
    <row r="539" spans="2:6" x14ac:dyDescent="0.2">
      <c r="B539"/>
      <c r="C539"/>
      <c r="D539"/>
      <c r="E539"/>
      <c r="F539"/>
    </row>
    <row r="540" spans="2:6" x14ac:dyDescent="0.2">
      <c r="B540"/>
      <c r="C540"/>
      <c r="D540"/>
      <c r="E540"/>
      <c r="F540"/>
    </row>
    <row r="541" spans="2:6" x14ac:dyDescent="0.2">
      <c r="B541"/>
      <c r="C541"/>
      <c r="D541"/>
      <c r="E541"/>
      <c r="F541"/>
    </row>
    <row r="542" spans="2:6" x14ac:dyDescent="0.2">
      <c r="B542"/>
      <c r="C542"/>
      <c r="D542"/>
      <c r="E542"/>
      <c r="F542"/>
    </row>
    <row r="543" spans="2:6" x14ac:dyDescent="0.2">
      <c r="B543"/>
      <c r="C543"/>
      <c r="D543"/>
      <c r="E543"/>
      <c r="F543"/>
    </row>
    <row r="544" spans="2:6" x14ac:dyDescent="0.2">
      <c r="B544"/>
      <c r="C544"/>
      <c r="D544"/>
      <c r="E544"/>
      <c r="F544"/>
    </row>
    <row r="545" spans="2:6" x14ac:dyDescent="0.2">
      <c r="B545"/>
      <c r="C545"/>
      <c r="D545"/>
      <c r="E545"/>
      <c r="F545"/>
    </row>
    <row r="546" spans="2:6" x14ac:dyDescent="0.2">
      <c r="B546"/>
      <c r="C546"/>
      <c r="D546"/>
      <c r="E546"/>
      <c r="F546"/>
    </row>
    <row r="547" spans="2:6" x14ac:dyDescent="0.2">
      <c r="B547"/>
      <c r="C547"/>
      <c r="D547"/>
      <c r="E547"/>
      <c r="F547"/>
    </row>
    <row r="548" spans="2:6" x14ac:dyDescent="0.2">
      <c r="B548"/>
      <c r="C548"/>
      <c r="D548"/>
      <c r="E548"/>
      <c r="F548"/>
    </row>
    <row r="549" spans="2:6" x14ac:dyDescent="0.2">
      <c r="B549"/>
      <c r="C549"/>
      <c r="D549"/>
      <c r="E549"/>
      <c r="F549"/>
    </row>
    <row r="550" spans="2:6" x14ac:dyDescent="0.2">
      <c r="B550"/>
      <c r="C550"/>
      <c r="D550"/>
      <c r="E550"/>
      <c r="F550"/>
    </row>
    <row r="551" spans="2:6" x14ac:dyDescent="0.2">
      <c r="B551"/>
      <c r="C551"/>
      <c r="D551"/>
      <c r="E551"/>
      <c r="F551"/>
    </row>
    <row r="552" spans="2:6" x14ac:dyDescent="0.2">
      <c r="B552"/>
      <c r="C552"/>
      <c r="D552"/>
      <c r="E552"/>
      <c r="F552"/>
    </row>
    <row r="553" spans="2:6" x14ac:dyDescent="0.2">
      <c r="B553"/>
      <c r="C553"/>
      <c r="D553"/>
      <c r="E553"/>
      <c r="F553"/>
    </row>
    <row r="554" spans="2:6" x14ac:dyDescent="0.2">
      <c r="B554"/>
      <c r="C554"/>
      <c r="D554"/>
      <c r="E554"/>
      <c r="F554"/>
    </row>
    <row r="555" spans="2:6" x14ac:dyDescent="0.2">
      <c r="B555"/>
      <c r="C555"/>
      <c r="D555"/>
      <c r="E555"/>
      <c r="F555"/>
    </row>
    <row r="556" spans="2:6" x14ac:dyDescent="0.2">
      <c r="B556"/>
      <c r="C556"/>
      <c r="D556"/>
      <c r="E556"/>
      <c r="F556"/>
    </row>
    <row r="557" spans="2:6" x14ac:dyDescent="0.2">
      <c r="B557"/>
      <c r="C557"/>
      <c r="D557"/>
      <c r="E557"/>
      <c r="F557"/>
    </row>
    <row r="558" spans="2:6" x14ac:dyDescent="0.2">
      <c r="B558"/>
      <c r="C558"/>
      <c r="D558"/>
      <c r="E558"/>
      <c r="F558"/>
    </row>
    <row r="559" spans="2:6" x14ac:dyDescent="0.2">
      <c r="B559"/>
      <c r="C559"/>
      <c r="D559"/>
      <c r="E559"/>
      <c r="F559"/>
    </row>
    <row r="560" spans="2:6" x14ac:dyDescent="0.2">
      <c r="B560"/>
      <c r="C560"/>
      <c r="D560"/>
      <c r="E560"/>
      <c r="F560"/>
    </row>
    <row r="561" spans="2:6" x14ac:dyDescent="0.2">
      <c r="B561"/>
      <c r="C561"/>
      <c r="D561"/>
      <c r="E561"/>
      <c r="F561"/>
    </row>
    <row r="562" spans="2:6" x14ac:dyDescent="0.2">
      <c r="B562"/>
      <c r="C562"/>
      <c r="D562"/>
      <c r="E562"/>
      <c r="F562"/>
    </row>
    <row r="563" spans="2:6" x14ac:dyDescent="0.2">
      <c r="B563"/>
      <c r="C563"/>
      <c r="D563"/>
      <c r="E563"/>
      <c r="F563"/>
    </row>
    <row r="564" spans="2:6" x14ac:dyDescent="0.2">
      <c r="B564"/>
      <c r="C564"/>
      <c r="D564"/>
      <c r="E564"/>
      <c r="F564"/>
    </row>
    <row r="565" spans="2:6" x14ac:dyDescent="0.2">
      <c r="B565"/>
      <c r="C565"/>
      <c r="D565"/>
      <c r="E565"/>
      <c r="F565"/>
    </row>
    <row r="566" spans="2:6" x14ac:dyDescent="0.2">
      <c r="B566"/>
      <c r="C566"/>
      <c r="D566"/>
      <c r="E566"/>
      <c r="F566"/>
    </row>
    <row r="567" spans="2:6" x14ac:dyDescent="0.2">
      <c r="B567"/>
      <c r="C567"/>
      <c r="D567"/>
      <c r="E567"/>
      <c r="F567"/>
    </row>
    <row r="568" spans="2:6" x14ac:dyDescent="0.2">
      <c r="B568"/>
      <c r="C568"/>
      <c r="D568"/>
      <c r="E568"/>
      <c r="F568"/>
    </row>
    <row r="569" spans="2:6" x14ac:dyDescent="0.2">
      <c r="B569"/>
      <c r="C569"/>
      <c r="D569"/>
      <c r="E569"/>
      <c r="F569"/>
    </row>
    <row r="570" spans="2:6" x14ac:dyDescent="0.2">
      <c r="B570"/>
      <c r="C570"/>
      <c r="D570"/>
      <c r="E570"/>
      <c r="F570"/>
    </row>
    <row r="571" spans="2:6" x14ac:dyDescent="0.2">
      <c r="B571"/>
      <c r="C571"/>
      <c r="D571"/>
      <c r="E571"/>
      <c r="F571"/>
    </row>
    <row r="572" spans="2:6" x14ac:dyDescent="0.2">
      <c r="B572"/>
      <c r="C572"/>
      <c r="D572"/>
      <c r="E572"/>
      <c r="F572"/>
    </row>
    <row r="573" spans="2:6" x14ac:dyDescent="0.2">
      <c r="B573"/>
      <c r="C573"/>
      <c r="D573"/>
      <c r="E573"/>
      <c r="F573"/>
    </row>
    <row r="574" spans="2:6" x14ac:dyDescent="0.2">
      <c r="B574"/>
      <c r="C574"/>
      <c r="D574"/>
      <c r="E574"/>
      <c r="F574"/>
    </row>
    <row r="575" spans="2:6" x14ac:dyDescent="0.2">
      <c r="B575"/>
      <c r="C575"/>
      <c r="D575"/>
      <c r="E575"/>
      <c r="F575"/>
    </row>
    <row r="576" spans="2:6" x14ac:dyDescent="0.2">
      <c r="B576"/>
      <c r="C576"/>
      <c r="D576"/>
      <c r="E576"/>
      <c r="F576"/>
    </row>
    <row r="577" spans="2:6" x14ac:dyDescent="0.2">
      <c r="B577"/>
      <c r="C577"/>
      <c r="D577"/>
      <c r="E577"/>
      <c r="F577"/>
    </row>
    <row r="578" spans="2:6" x14ac:dyDescent="0.2">
      <c r="B578"/>
      <c r="C578"/>
      <c r="D578"/>
      <c r="E578"/>
      <c r="F578"/>
    </row>
    <row r="579" spans="2:6" x14ac:dyDescent="0.2">
      <c r="B579"/>
      <c r="C579"/>
      <c r="D579"/>
      <c r="E579"/>
      <c r="F579"/>
    </row>
    <row r="580" spans="2:6" x14ac:dyDescent="0.2">
      <c r="B580"/>
      <c r="C580"/>
      <c r="D580"/>
      <c r="E580"/>
      <c r="F580"/>
    </row>
    <row r="581" spans="2:6" x14ac:dyDescent="0.2">
      <c r="B581"/>
      <c r="C581"/>
      <c r="D581"/>
      <c r="E581"/>
      <c r="F581"/>
    </row>
    <row r="582" spans="2:6" x14ac:dyDescent="0.2">
      <c r="B582"/>
      <c r="C582"/>
      <c r="D582"/>
      <c r="E582"/>
      <c r="F582"/>
    </row>
    <row r="583" spans="2:6" x14ac:dyDescent="0.2">
      <c r="B583"/>
      <c r="C583"/>
      <c r="D583"/>
      <c r="E583"/>
      <c r="F583"/>
    </row>
    <row r="584" spans="2:6" x14ac:dyDescent="0.2">
      <c r="B584"/>
      <c r="C584"/>
      <c r="D584"/>
      <c r="E584"/>
      <c r="F584"/>
    </row>
    <row r="585" spans="2:6" x14ac:dyDescent="0.2">
      <c r="B585"/>
      <c r="C585"/>
      <c r="D585"/>
      <c r="E585"/>
      <c r="F585"/>
    </row>
    <row r="586" spans="2:6" x14ac:dyDescent="0.2">
      <c r="B586"/>
      <c r="C586"/>
      <c r="D586"/>
      <c r="E586"/>
      <c r="F586"/>
    </row>
    <row r="587" spans="2:6" x14ac:dyDescent="0.2">
      <c r="B587"/>
      <c r="C587"/>
      <c r="D587"/>
      <c r="E587"/>
      <c r="F587"/>
    </row>
    <row r="588" spans="2:6" x14ac:dyDescent="0.2">
      <c r="B588"/>
      <c r="C588"/>
      <c r="D588"/>
      <c r="E588"/>
      <c r="F588"/>
    </row>
    <row r="589" spans="2:6" x14ac:dyDescent="0.2">
      <c r="B589"/>
      <c r="C589"/>
      <c r="D589"/>
      <c r="E589"/>
      <c r="F589"/>
    </row>
    <row r="590" spans="2:6" x14ac:dyDescent="0.2">
      <c r="B590"/>
      <c r="C590"/>
      <c r="D590"/>
      <c r="E590"/>
      <c r="F590"/>
    </row>
    <row r="591" spans="2:6" x14ac:dyDescent="0.2">
      <c r="B591"/>
      <c r="C591"/>
      <c r="D591"/>
      <c r="E591"/>
      <c r="F591"/>
    </row>
    <row r="592" spans="2:6" x14ac:dyDescent="0.2">
      <c r="B592"/>
      <c r="C592"/>
      <c r="D592"/>
      <c r="E592"/>
      <c r="F592"/>
    </row>
    <row r="593" spans="2:6" x14ac:dyDescent="0.2">
      <c r="B593"/>
      <c r="C593"/>
      <c r="D593"/>
      <c r="E593"/>
      <c r="F593"/>
    </row>
    <row r="594" spans="2:6" x14ac:dyDescent="0.2">
      <c r="B594"/>
      <c r="C594"/>
      <c r="D594"/>
      <c r="E594"/>
      <c r="F594"/>
    </row>
    <row r="595" spans="2:6" x14ac:dyDescent="0.2">
      <c r="B595"/>
      <c r="C595"/>
      <c r="D595"/>
      <c r="E595"/>
      <c r="F595"/>
    </row>
    <row r="596" spans="2:6" x14ac:dyDescent="0.2">
      <c r="B596"/>
      <c r="C596"/>
      <c r="D596"/>
      <c r="E596"/>
      <c r="F596"/>
    </row>
    <row r="597" spans="2:6" x14ac:dyDescent="0.2">
      <c r="B597"/>
      <c r="C597"/>
      <c r="D597"/>
      <c r="E597"/>
      <c r="F597"/>
    </row>
    <row r="598" spans="2:6" x14ac:dyDescent="0.2">
      <c r="B598"/>
      <c r="C598"/>
      <c r="D598"/>
      <c r="E598"/>
      <c r="F598"/>
    </row>
    <row r="599" spans="2:6" x14ac:dyDescent="0.2">
      <c r="B599"/>
      <c r="C599"/>
      <c r="D599"/>
      <c r="E599"/>
      <c r="F599"/>
    </row>
    <row r="600" spans="2:6" x14ac:dyDescent="0.2">
      <c r="B600"/>
      <c r="C600"/>
      <c r="D600"/>
      <c r="E600"/>
      <c r="F600"/>
    </row>
    <row r="601" spans="2:6" x14ac:dyDescent="0.2">
      <c r="B601"/>
      <c r="C601"/>
      <c r="D601"/>
      <c r="E601"/>
      <c r="F601"/>
    </row>
    <row r="602" spans="2:6" x14ac:dyDescent="0.2">
      <c r="B602"/>
      <c r="C602"/>
      <c r="D602"/>
      <c r="E602"/>
      <c r="F602"/>
    </row>
    <row r="603" spans="2:6" x14ac:dyDescent="0.2">
      <c r="B603"/>
      <c r="C603"/>
      <c r="D603"/>
      <c r="E603"/>
      <c r="F603"/>
    </row>
    <row r="604" spans="2:6" x14ac:dyDescent="0.2">
      <c r="B604"/>
      <c r="C604"/>
      <c r="D604"/>
      <c r="E604"/>
      <c r="F604"/>
    </row>
    <row r="605" spans="2:6" x14ac:dyDescent="0.2">
      <c r="B605"/>
      <c r="C605"/>
      <c r="D605"/>
      <c r="E605"/>
      <c r="F605"/>
    </row>
    <row r="606" spans="2:6" x14ac:dyDescent="0.2">
      <c r="B606"/>
      <c r="C606"/>
      <c r="D606"/>
      <c r="E606"/>
      <c r="F606"/>
    </row>
    <row r="607" spans="2:6" x14ac:dyDescent="0.2">
      <c r="B607"/>
      <c r="C607"/>
      <c r="D607"/>
      <c r="E607"/>
      <c r="F607"/>
    </row>
    <row r="608" spans="2:6" x14ac:dyDescent="0.2">
      <c r="B608"/>
      <c r="C608"/>
      <c r="D608"/>
      <c r="E608"/>
      <c r="F608"/>
    </row>
    <row r="609" spans="2:6" x14ac:dyDescent="0.2">
      <c r="B609"/>
      <c r="C609"/>
      <c r="D609"/>
      <c r="E609"/>
      <c r="F609"/>
    </row>
    <row r="610" spans="2:6" x14ac:dyDescent="0.2">
      <c r="B610"/>
      <c r="C610"/>
      <c r="D610"/>
      <c r="E610"/>
      <c r="F610"/>
    </row>
    <row r="611" spans="2:6" x14ac:dyDescent="0.2">
      <c r="B611"/>
      <c r="C611"/>
      <c r="D611"/>
      <c r="E611"/>
      <c r="F611"/>
    </row>
    <row r="612" spans="2:6" x14ac:dyDescent="0.2">
      <c r="B612"/>
      <c r="C612"/>
      <c r="D612"/>
      <c r="E612"/>
      <c r="F612"/>
    </row>
    <row r="613" spans="2:6" x14ac:dyDescent="0.2">
      <c r="B613"/>
      <c r="C613"/>
      <c r="D613"/>
      <c r="E613"/>
      <c r="F613"/>
    </row>
    <row r="614" spans="2:6" x14ac:dyDescent="0.2">
      <c r="B614"/>
      <c r="C614"/>
      <c r="D614"/>
      <c r="E614"/>
      <c r="F614"/>
    </row>
    <row r="615" spans="2:6" x14ac:dyDescent="0.2">
      <c r="B615"/>
      <c r="C615"/>
      <c r="D615"/>
      <c r="E615"/>
      <c r="F615"/>
    </row>
    <row r="616" spans="2:6" x14ac:dyDescent="0.2">
      <c r="B616"/>
      <c r="C616"/>
      <c r="D616"/>
      <c r="E616"/>
      <c r="F616"/>
    </row>
    <row r="617" spans="2:6" x14ac:dyDescent="0.2">
      <c r="B617"/>
      <c r="C617"/>
      <c r="D617"/>
      <c r="E617"/>
      <c r="F617"/>
    </row>
    <row r="618" spans="2:6" x14ac:dyDescent="0.2">
      <c r="B618"/>
      <c r="C618"/>
      <c r="D618"/>
      <c r="E618"/>
      <c r="F618"/>
    </row>
    <row r="619" spans="2:6" x14ac:dyDescent="0.2">
      <c r="B619"/>
      <c r="C619"/>
      <c r="D619"/>
      <c r="E619"/>
      <c r="F619"/>
    </row>
    <row r="620" spans="2:6" x14ac:dyDescent="0.2">
      <c r="B620"/>
      <c r="C620"/>
      <c r="D620"/>
      <c r="E620"/>
      <c r="F620"/>
    </row>
    <row r="621" spans="2:6" x14ac:dyDescent="0.2">
      <c r="B621"/>
      <c r="C621"/>
      <c r="D621"/>
      <c r="E621"/>
      <c r="F621"/>
    </row>
    <row r="622" spans="2:6" x14ac:dyDescent="0.2">
      <c r="B622"/>
      <c r="C622"/>
      <c r="D622"/>
      <c r="E622"/>
      <c r="F622"/>
    </row>
    <row r="623" spans="2:6" x14ac:dyDescent="0.2">
      <c r="B623"/>
      <c r="C623"/>
      <c r="D623"/>
      <c r="E623"/>
      <c r="F623"/>
    </row>
    <row r="624" spans="2:6" x14ac:dyDescent="0.2">
      <c r="B624"/>
      <c r="C624"/>
      <c r="D624"/>
      <c r="E624"/>
      <c r="F624"/>
    </row>
    <row r="625" spans="2:6" x14ac:dyDescent="0.2">
      <c r="B625"/>
      <c r="C625"/>
      <c r="D625"/>
      <c r="E625"/>
      <c r="F625"/>
    </row>
    <row r="626" spans="2:6" x14ac:dyDescent="0.2">
      <c r="B626"/>
      <c r="C626"/>
      <c r="D626"/>
      <c r="E626"/>
      <c r="F626"/>
    </row>
    <row r="627" spans="2:6" x14ac:dyDescent="0.2">
      <c r="B627"/>
      <c r="C627"/>
      <c r="D627"/>
      <c r="E627"/>
      <c r="F627"/>
    </row>
    <row r="628" spans="2:6" x14ac:dyDescent="0.2">
      <c r="B628"/>
      <c r="C628"/>
      <c r="D628"/>
      <c r="E628"/>
      <c r="F628"/>
    </row>
    <row r="629" spans="2:6" x14ac:dyDescent="0.2">
      <c r="B629"/>
      <c r="C629"/>
      <c r="D629"/>
      <c r="E629"/>
      <c r="F629"/>
    </row>
    <row r="630" spans="2:6" x14ac:dyDescent="0.2">
      <c r="B630"/>
      <c r="C630"/>
      <c r="D630"/>
      <c r="E630"/>
      <c r="F630"/>
    </row>
    <row r="631" spans="2:6" x14ac:dyDescent="0.2">
      <c r="B631"/>
      <c r="C631"/>
      <c r="D631"/>
      <c r="E631"/>
      <c r="F631"/>
    </row>
    <row r="632" spans="2:6" x14ac:dyDescent="0.2">
      <c r="B632"/>
      <c r="C632"/>
      <c r="D632"/>
      <c r="E632"/>
      <c r="F632"/>
    </row>
    <row r="633" spans="2:6" x14ac:dyDescent="0.2">
      <c r="B633"/>
      <c r="C633"/>
      <c r="D633"/>
      <c r="E633"/>
      <c r="F633"/>
    </row>
    <row r="634" spans="2:6" x14ac:dyDescent="0.2">
      <c r="B634"/>
      <c r="C634"/>
      <c r="D634"/>
      <c r="E634"/>
      <c r="F634"/>
    </row>
    <row r="635" spans="2:6" x14ac:dyDescent="0.2">
      <c r="B635"/>
      <c r="C635"/>
      <c r="D635"/>
      <c r="E635"/>
      <c r="F635"/>
    </row>
    <row r="636" spans="2:6" x14ac:dyDescent="0.2">
      <c r="B636"/>
      <c r="C636"/>
      <c r="D636"/>
      <c r="E636"/>
      <c r="F636"/>
    </row>
    <row r="637" spans="2:6" x14ac:dyDescent="0.2">
      <c r="B637"/>
      <c r="C637"/>
      <c r="D637"/>
      <c r="E637"/>
      <c r="F637"/>
    </row>
    <row r="638" spans="2:6" x14ac:dyDescent="0.2">
      <c r="B638"/>
      <c r="C638"/>
      <c r="D638"/>
      <c r="E638"/>
      <c r="F638"/>
    </row>
    <row r="639" spans="2:6" x14ac:dyDescent="0.2">
      <c r="B639"/>
      <c r="C639"/>
      <c r="D639"/>
      <c r="E639"/>
      <c r="F639"/>
    </row>
    <row r="640" spans="2:6" x14ac:dyDescent="0.2">
      <c r="B640"/>
      <c r="C640"/>
      <c r="D640"/>
      <c r="E640"/>
      <c r="F640"/>
    </row>
    <row r="641" spans="2:6" x14ac:dyDescent="0.2">
      <c r="B641"/>
      <c r="C641"/>
      <c r="D641"/>
      <c r="E641"/>
      <c r="F641"/>
    </row>
    <row r="642" spans="2:6" x14ac:dyDescent="0.2">
      <c r="B642"/>
      <c r="C642"/>
      <c r="D642"/>
      <c r="E642"/>
      <c r="F642"/>
    </row>
    <row r="643" spans="2:6" x14ac:dyDescent="0.2">
      <c r="B643"/>
      <c r="C643"/>
      <c r="D643"/>
      <c r="E643"/>
      <c r="F643"/>
    </row>
    <row r="644" spans="2:6" x14ac:dyDescent="0.2">
      <c r="B644"/>
      <c r="C644"/>
      <c r="D644"/>
      <c r="E644"/>
      <c r="F644"/>
    </row>
    <row r="645" spans="2:6" x14ac:dyDescent="0.2">
      <c r="B645"/>
      <c r="C645"/>
      <c r="D645"/>
      <c r="E645"/>
      <c r="F645"/>
    </row>
    <row r="646" spans="2:6" x14ac:dyDescent="0.2">
      <c r="B646"/>
      <c r="C646"/>
      <c r="D646"/>
      <c r="E646"/>
      <c r="F646"/>
    </row>
    <row r="647" spans="2:6" x14ac:dyDescent="0.2">
      <c r="B647"/>
      <c r="C647"/>
      <c r="D647"/>
      <c r="E647"/>
      <c r="F647"/>
    </row>
    <row r="648" spans="2:6" x14ac:dyDescent="0.2">
      <c r="B648"/>
      <c r="C648"/>
      <c r="D648"/>
      <c r="E648"/>
      <c r="F648"/>
    </row>
    <row r="649" spans="2:6" x14ac:dyDescent="0.2">
      <c r="B649"/>
      <c r="C649"/>
      <c r="D649"/>
      <c r="E649"/>
      <c r="F649"/>
    </row>
    <row r="650" spans="2:6" x14ac:dyDescent="0.2">
      <c r="B650"/>
      <c r="C650"/>
      <c r="D650"/>
      <c r="E650"/>
      <c r="F650"/>
    </row>
    <row r="651" spans="2:6" x14ac:dyDescent="0.2">
      <c r="B651"/>
      <c r="C651"/>
      <c r="D651"/>
      <c r="E651"/>
      <c r="F651"/>
    </row>
    <row r="652" spans="2:6" x14ac:dyDescent="0.2">
      <c r="B652"/>
      <c r="C652"/>
      <c r="D652"/>
      <c r="E652"/>
      <c r="F652"/>
    </row>
    <row r="653" spans="2:6" x14ac:dyDescent="0.2">
      <c r="B653"/>
      <c r="C653"/>
      <c r="D653"/>
      <c r="E653"/>
      <c r="F653"/>
    </row>
    <row r="654" spans="2:6" x14ac:dyDescent="0.2">
      <c r="B654"/>
      <c r="C654"/>
      <c r="D654"/>
      <c r="E654"/>
      <c r="F654"/>
    </row>
    <row r="655" spans="2:6" x14ac:dyDescent="0.2">
      <c r="B655"/>
      <c r="C655"/>
      <c r="D655"/>
      <c r="E655"/>
      <c r="F655"/>
    </row>
    <row r="656" spans="2:6" x14ac:dyDescent="0.2">
      <c r="B656"/>
      <c r="C656"/>
      <c r="D656"/>
      <c r="E656"/>
      <c r="F656"/>
    </row>
    <row r="657" spans="2:6" x14ac:dyDescent="0.2">
      <c r="B657"/>
      <c r="C657"/>
      <c r="D657"/>
      <c r="E657"/>
      <c r="F657"/>
    </row>
    <row r="658" spans="2:6" x14ac:dyDescent="0.2">
      <c r="B658"/>
      <c r="C658"/>
      <c r="D658"/>
      <c r="E658"/>
      <c r="F658"/>
    </row>
    <row r="659" spans="2:6" x14ac:dyDescent="0.2">
      <c r="B659"/>
      <c r="C659"/>
      <c r="D659"/>
      <c r="E659"/>
      <c r="F659"/>
    </row>
    <row r="660" spans="2:6" x14ac:dyDescent="0.2">
      <c r="B660"/>
      <c r="C660"/>
      <c r="D660"/>
      <c r="E660"/>
      <c r="F660"/>
    </row>
    <row r="661" spans="2:6" x14ac:dyDescent="0.2">
      <c r="B661"/>
      <c r="C661"/>
      <c r="D661"/>
      <c r="E661"/>
      <c r="F661"/>
    </row>
    <row r="662" spans="2:6" x14ac:dyDescent="0.2">
      <c r="B662"/>
      <c r="C662"/>
      <c r="D662"/>
      <c r="E662"/>
      <c r="F662"/>
    </row>
    <row r="663" spans="2:6" x14ac:dyDescent="0.2">
      <c r="B663"/>
      <c r="C663"/>
      <c r="D663"/>
      <c r="E663"/>
      <c r="F663"/>
    </row>
    <row r="664" spans="2:6" x14ac:dyDescent="0.2">
      <c r="B664"/>
      <c r="C664"/>
      <c r="D664"/>
      <c r="E664"/>
      <c r="F664"/>
    </row>
    <row r="665" spans="2:6" x14ac:dyDescent="0.2">
      <c r="B665"/>
      <c r="C665"/>
      <c r="D665"/>
      <c r="E665"/>
      <c r="F665"/>
    </row>
    <row r="666" spans="2:6" x14ac:dyDescent="0.2">
      <c r="B666"/>
      <c r="C666"/>
      <c r="D666"/>
      <c r="E666"/>
      <c r="F666"/>
    </row>
    <row r="667" spans="2:6" x14ac:dyDescent="0.2">
      <c r="B667"/>
      <c r="C667"/>
      <c r="D667"/>
      <c r="E667"/>
      <c r="F667"/>
    </row>
    <row r="668" spans="2:6" x14ac:dyDescent="0.2">
      <c r="B668"/>
      <c r="C668"/>
      <c r="D668"/>
      <c r="E668"/>
      <c r="F668"/>
    </row>
    <row r="669" spans="2:6" x14ac:dyDescent="0.2">
      <c r="B669"/>
      <c r="C669"/>
      <c r="D669"/>
      <c r="E669"/>
      <c r="F669"/>
    </row>
    <row r="670" spans="2:6" x14ac:dyDescent="0.2">
      <c r="B670"/>
      <c r="C670"/>
      <c r="D670"/>
      <c r="E670"/>
      <c r="F670"/>
    </row>
    <row r="671" spans="2:6" x14ac:dyDescent="0.2">
      <c r="B671"/>
      <c r="C671"/>
      <c r="D671"/>
      <c r="E671"/>
      <c r="F671"/>
    </row>
    <row r="672" spans="2:6" x14ac:dyDescent="0.2">
      <c r="B672"/>
      <c r="C672"/>
      <c r="D672"/>
      <c r="E672"/>
      <c r="F672"/>
    </row>
    <row r="673" spans="2:6" x14ac:dyDescent="0.2">
      <c r="B673"/>
      <c r="C673"/>
      <c r="D673"/>
      <c r="E673"/>
      <c r="F673"/>
    </row>
    <row r="674" spans="2:6" x14ac:dyDescent="0.2">
      <c r="B674"/>
      <c r="C674"/>
      <c r="D674"/>
      <c r="E674"/>
      <c r="F674"/>
    </row>
    <row r="675" spans="2:6" x14ac:dyDescent="0.2">
      <c r="B675"/>
      <c r="C675"/>
      <c r="D675"/>
      <c r="E675"/>
      <c r="F675"/>
    </row>
    <row r="676" spans="2:6" x14ac:dyDescent="0.2">
      <c r="B676"/>
      <c r="C676"/>
      <c r="D676"/>
      <c r="E676"/>
      <c r="F676"/>
    </row>
    <row r="677" spans="2:6" x14ac:dyDescent="0.2">
      <c r="B677"/>
      <c r="C677"/>
      <c r="D677"/>
      <c r="E677"/>
      <c r="F677"/>
    </row>
    <row r="678" spans="2:6" x14ac:dyDescent="0.2">
      <c r="B678"/>
      <c r="C678"/>
      <c r="D678"/>
      <c r="E678"/>
      <c r="F678"/>
    </row>
    <row r="679" spans="2:6" x14ac:dyDescent="0.2">
      <c r="B679"/>
      <c r="C679"/>
      <c r="D679"/>
      <c r="E679"/>
      <c r="F679"/>
    </row>
    <row r="680" spans="2:6" x14ac:dyDescent="0.2">
      <c r="B680"/>
      <c r="C680"/>
      <c r="D680"/>
      <c r="E680"/>
      <c r="F680"/>
    </row>
    <row r="681" spans="2:6" x14ac:dyDescent="0.2">
      <c r="B681"/>
      <c r="C681"/>
      <c r="D681"/>
      <c r="E681"/>
      <c r="F681"/>
    </row>
    <row r="682" spans="2:6" x14ac:dyDescent="0.2">
      <c r="B682"/>
      <c r="C682"/>
      <c r="D682"/>
      <c r="E682"/>
      <c r="F682"/>
    </row>
    <row r="683" spans="2:6" x14ac:dyDescent="0.2">
      <c r="B683"/>
      <c r="C683"/>
      <c r="D683"/>
      <c r="E683"/>
      <c r="F683"/>
    </row>
    <row r="684" spans="2:6" x14ac:dyDescent="0.2">
      <c r="B684"/>
      <c r="C684"/>
      <c r="D684"/>
      <c r="E684"/>
      <c r="F684"/>
    </row>
    <row r="685" spans="2:6" x14ac:dyDescent="0.2">
      <c r="B685"/>
      <c r="C685"/>
      <c r="D685"/>
      <c r="E685"/>
      <c r="F685"/>
    </row>
    <row r="686" spans="2:6" x14ac:dyDescent="0.2">
      <c r="B686"/>
      <c r="C686"/>
      <c r="D686"/>
      <c r="E686"/>
      <c r="F686"/>
    </row>
    <row r="687" spans="2:6" x14ac:dyDescent="0.2">
      <c r="B687"/>
      <c r="C687"/>
      <c r="D687"/>
      <c r="E687"/>
      <c r="F687"/>
    </row>
    <row r="688" spans="2:6" x14ac:dyDescent="0.2">
      <c r="B688"/>
      <c r="C688"/>
      <c r="D688"/>
      <c r="E688"/>
      <c r="F688"/>
    </row>
    <row r="689" spans="2:6" x14ac:dyDescent="0.2">
      <c r="B689"/>
      <c r="C689"/>
      <c r="D689"/>
      <c r="E689"/>
      <c r="F689"/>
    </row>
    <row r="690" spans="2:6" x14ac:dyDescent="0.2">
      <c r="B690"/>
      <c r="C690"/>
      <c r="D690"/>
      <c r="E690"/>
      <c r="F690"/>
    </row>
    <row r="691" spans="2:6" x14ac:dyDescent="0.2">
      <c r="B691"/>
      <c r="C691"/>
      <c r="D691"/>
      <c r="E691"/>
      <c r="F691"/>
    </row>
    <row r="692" spans="2:6" x14ac:dyDescent="0.2">
      <c r="B692"/>
      <c r="C692"/>
      <c r="D692"/>
      <c r="E692"/>
      <c r="F692"/>
    </row>
    <row r="693" spans="2:6" x14ac:dyDescent="0.2">
      <c r="B693"/>
      <c r="C693"/>
      <c r="D693"/>
      <c r="E693"/>
      <c r="F693"/>
    </row>
    <row r="694" spans="2:6" x14ac:dyDescent="0.2">
      <c r="B694"/>
      <c r="C694"/>
      <c r="D694"/>
      <c r="E694"/>
      <c r="F694"/>
    </row>
    <row r="695" spans="2:6" x14ac:dyDescent="0.2">
      <c r="B695"/>
      <c r="C695"/>
      <c r="D695"/>
      <c r="E695"/>
      <c r="F695"/>
    </row>
    <row r="696" spans="2:6" x14ac:dyDescent="0.2">
      <c r="B696"/>
      <c r="C696"/>
      <c r="D696"/>
      <c r="E696"/>
      <c r="F696"/>
    </row>
    <row r="697" spans="2:6" x14ac:dyDescent="0.2">
      <c r="B697"/>
      <c r="C697"/>
      <c r="D697"/>
      <c r="E697"/>
      <c r="F697"/>
    </row>
    <row r="698" spans="2:6" x14ac:dyDescent="0.2">
      <c r="B698"/>
      <c r="C698"/>
      <c r="D698"/>
      <c r="E698"/>
      <c r="F698"/>
    </row>
    <row r="699" spans="2:6" x14ac:dyDescent="0.2">
      <c r="B699"/>
      <c r="C699"/>
      <c r="D699"/>
      <c r="E699"/>
      <c r="F699"/>
    </row>
    <row r="700" spans="2:6" x14ac:dyDescent="0.2">
      <c r="B700"/>
      <c r="C700"/>
      <c r="D700"/>
      <c r="E700"/>
      <c r="F700"/>
    </row>
    <row r="701" spans="2:6" x14ac:dyDescent="0.2">
      <c r="B701"/>
      <c r="C701"/>
      <c r="D701"/>
      <c r="E701"/>
      <c r="F701"/>
    </row>
    <row r="702" spans="2:6" x14ac:dyDescent="0.2">
      <c r="B702"/>
      <c r="C702"/>
      <c r="D702"/>
      <c r="E702"/>
      <c r="F702"/>
    </row>
    <row r="703" spans="2:6" x14ac:dyDescent="0.2">
      <c r="B703"/>
      <c r="C703"/>
      <c r="D703"/>
      <c r="E703"/>
      <c r="F703"/>
    </row>
    <row r="704" spans="2:6" x14ac:dyDescent="0.2">
      <c r="B704"/>
      <c r="C704"/>
      <c r="D704"/>
      <c r="E704"/>
      <c r="F704"/>
    </row>
    <row r="705" spans="2:6" x14ac:dyDescent="0.2">
      <c r="B705"/>
      <c r="C705"/>
      <c r="D705"/>
      <c r="E705"/>
      <c r="F705"/>
    </row>
    <row r="706" spans="2:6" x14ac:dyDescent="0.2">
      <c r="B706"/>
      <c r="C706"/>
      <c r="D706"/>
      <c r="E706"/>
      <c r="F706"/>
    </row>
    <row r="707" spans="2:6" x14ac:dyDescent="0.2">
      <c r="B707"/>
      <c r="C707"/>
      <c r="D707"/>
      <c r="E707"/>
      <c r="F707"/>
    </row>
    <row r="708" spans="2:6" x14ac:dyDescent="0.2">
      <c r="B708"/>
      <c r="C708"/>
      <c r="D708"/>
      <c r="E708"/>
      <c r="F708"/>
    </row>
    <row r="709" spans="2:6" x14ac:dyDescent="0.2">
      <c r="B709"/>
      <c r="C709"/>
      <c r="D709"/>
      <c r="E709"/>
      <c r="F709"/>
    </row>
    <row r="710" spans="2:6" x14ac:dyDescent="0.2">
      <c r="B710"/>
      <c r="C710"/>
      <c r="D710"/>
      <c r="E710"/>
      <c r="F710"/>
    </row>
    <row r="711" spans="2:6" x14ac:dyDescent="0.2">
      <c r="B711"/>
      <c r="C711"/>
      <c r="D711"/>
      <c r="E711"/>
      <c r="F711"/>
    </row>
    <row r="712" spans="2:6" x14ac:dyDescent="0.2">
      <c r="B712"/>
      <c r="C712"/>
      <c r="D712"/>
      <c r="E712"/>
      <c r="F712"/>
    </row>
    <row r="713" spans="2:6" x14ac:dyDescent="0.2">
      <c r="B713"/>
      <c r="C713"/>
      <c r="D713"/>
      <c r="E713"/>
      <c r="F713"/>
    </row>
    <row r="714" spans="2:6" x14ac:dyDescent="0.2">
      <c r="B714"/>
      <c r="C714"/>
      <c r="D714"/>
      <c r="E714"/>
      <c r="F714"/>
    </row>
    <row r="715" spans="2:6" x14ac:dyDescent="0.2">
      <c r="B715"/>
      <c r="C715"/>
      <c r="D715"/>
      <c r="E715"/>
      <c r="F715"/>
    </row>
    <row r="716" spans="2:6" x14ac:dyDescent="0.2">
      <c r="B716"/>
      <c r="C716"/>
      <c r="D716"/>
      <c r="E716"/>
      <c r="F716"/>
    </row>
    <row r="717" spans="2:6" x14ac:dyDescent="0.2">
      <c r="B717"/>
      <c r="C717"/>
      <c r="D717"/>
      <c r="E717"/>
      <c r="F717"/>
    </row>
    <row r="718" spans="2:6" x14ac:dyDescent="0.2">
      <c r="B718"/>
      <c r="C718"/>
      <c r="D718"/>
      <c r="E718"/>
      <c r="F718"/>
    </row>
    <row r="719" spans="2:6" x14ac:dyDescent="0.2">
      <c r="B719"/>
      <c r="C719"/>
      <c r="D719"/>
      <c r="E719"/>
      <c r="F719"/>
    </row>
    <row r="720" spans="2:6" x14ac:dyDescent="0.2">
      <c r="B720"/>
      <c r="C720"/>
      <c r="D720"/>
      <c r="E720"/>
      <c r="F720"/>
    </row>
    <row r="721" spans="2:6" x14ac:dyDescent="0.2">
      <c r="B721"/>
      <c r="C721"/>
      <c r="D721"/>
      <c r="E721"/>
      <c r="F721"/>
    </row>
    <row r="722" spans="2:6" x14ac:dyDescent="0.2">
      <c r="B722"/>
      <c r="C722"/>
      <c r="D722"/>
      <c r="E722"/>
      <c r="F722"/>
    </row>
    <row r="723" spans="2:6" x14ac:dyDescent="0.2">
      <c r="B723"/>
      <c r="C723"/>
      <c r="D723"/>
      <c r="E723"/>
      <c r="F723"/>
    </row>
    <row r="724" spans="2:6" x14ac:dyDescent="0.2">
      <c r="B724"/>
      <c r="C724"/>
      <c r="D724"/>
      <c r="E724"/>
      <c r="F724"/>
    </row>
    <row r="725" spans="2:6" x14ac:dyDescent="0.2">
      <c r="B725"/>
      <c r="C725"/>
      <c r="D725"/>
      <c r="E725"/>
      <c r="F725"/>
    </row>
    <row r="726" spans="2:6" x14ac:dyDescent="0.2">
      <c r="B726"/>
      <c r="C726"/>
      <c r="D726"/>
      <c r="E726"/>
      <c r="F726"/>
    </row>
    <row r="727" spans="2:6" x14ac:dyDescent="0.2">
      <c r="B727"/>
      <c r="C727"/>
      <c r="D727"/>
      <c r="E727"/>
      <c r="F727"/>
    </row>
    <row r="728" spans="2:6" x14ac:dyDescent="0.2">
      <c r="B728"/>
      <c r="C728"/>
      <c r="D728"/>
      <c r="E728"/>
      <c r="F728"/>
    </row>
    <row r="729" spans="2:6" x14ac:dyDescent="0.2">
      <c r="B729"/>
      <c r="C729"/>
      <c r="D729"/>
      <c r="E729"/>
      <c r="F729"/>
    </row>
    <row r="730" spans="2:6" x14ac:dyDescent="0.2">
      <c r="B730"/>
      <c r="C730"/>
      <c r="D730"/>
      <c r="E730"/>
      <c r="F730"/>
    </row>
    <row r="731" spans="2:6" x14ac:dyDescent="0.2">
      <c r="B731"/>
      <c r="C731"/>
      <c r="D731"/>
      <c r="E731"/>
      <c r="F731"/>
    </row>
    <row r="732" spans="2:6" x14ac:dyDescent="0.2">
      <c r="B732"/>
      <c r="C732"/>
      <c r="D732"/>
      <c r="E732"/>
      <c r="F732"/>
    </row>
    <row r="733" spans="2:6" x14ac:dyDescent="0.2">
      <c r="B733"/>
      <c r="C733"/>
      <c r="D733"/>
      <c r="E733"/>
      <c r="F733"/>
    </row>
    <row r="734" spans="2:6" x14ac:dyDescent="0.2">
      <c r="B734"/>
      <c r="C734"/>
      <c r="D734"/>
      <c r="E734"/>
      <c r="F734"/>
    </row>
    <row r="735" spans="2:6" x14ac:dyDescent="0.2">
      <c r="B735"/>
      <c r="C735"/>
      <c r="D735"/>
      <c r="E735"/>
      <c r="F735"/>
    </row>
    <row r="736" spans="2:6" x14ac:dyDescent="0.2">
      <c r="B736"/>
      <c r="C736"/>
      <c r="D736"/>
      <c r="E736"/>
      <c r="F736"/>
    </row>
    <row r="737" spans="2:6" x14ac:dyDescent="0.2">
      <c r="B737"/>
      <c r="C737"/>
      <c r="D737"/>
      <c r="E737"/>
      <c r="F737"/>
    </row>
    <row r="738" spans="2:6" x14ac:dyDescent="0.2">
      <c r="B738"/>
      <c r="C738"/>
      <c r="D738"/>
      <c r="E738"/>
      <c r="F738"/>
    </row>
    <row r="739" spans="2:6" x14ac:dyDescent="0.2">
      <c r="B739"/>
      <c r="C739"/>
      <c r="D739"/>
      <c r="E739"/>
      <c r="F739"/>
    </row>
    <row r="740" spans="2:6" x14ac:dyDescent="0.2">
      <c r="B740"/>
      <c r="C740"/>
      <c r="D740"/>
      <c r="E740"/>
      <c r="F740"/>
    </row>
    <row r="741" spans="2:6" x14ac:dyDescent="0.2">
      <c r="B741"/>
      <c r="C741"/>
      <c r="D741"/>
      <c r="E741"/>
      <c r="F741"/>
    </row>
    <row r="742" spans="2:6" x14ac:dyDescent="0.2">
      <c r="B742"/>
      <c r="C742"/>
      <c r="D742"/>
      <c r="E742"/>
      <c r="F742"/>
    </row>
    <row r="743" spans="2:6" x14ac:dyDescent="0.2">
      <c r="B743"/>
      <c r="C743"/>
      <c r="D743"/>
      <c r="E743"/>
      <c r="F743"/>
    </row>
    <row r="744" spans="2:6" x14ac:dyDescent="0.2">
      <c r="B744"/>
      <c r="C744"/>
      <c r="D744"/>
      <c r="E744"/>
      <c r="F744"/>
    </row>
    <row r="745" spans="2:6" x14ac:dyDescent="0.2">
      <c r="B745"/>
      <c r="C745"/>
      <c r="D745"/>
      <c r="E745"/>
      <c r="F745"/>
    </row>
    <row r="746" spans="2:6" x14ac:dyDescent="0.2">
      <c r="B746"/>
      <c r="C746"/>
      <c r="D746"/>
      <c r="E746"/>
      <c r="F746"/>
    </row>
    <row r="747" spans="2:6" x14ac:dyDescent="0.2">
      <c r="B747"/>
      <c r="C747"/>
      <c r="D747"/>
      <c r="E747"/>
      <c r="F747"/>
    </row>
    <row r="748" spans="2:6" x14ac:dyDescent="0.2">
      <c r="B748"/>
      <c r="C748"/>
      <c r="D748"/>
      <c r="E748"/>
      <c r="F748"/>
    </row>
    <row r="749" spans="2:6" x14ac:dyDescent="0.2">
      <c r="B749"/>
      <c r="C749"/>
      <c r="D749"/>
      <c r="E749"/>
      <c r="F749"/>
    </row>
    <row r="750" spans="2:6" x14ac:dyDescent="0.2">
      <c r="B750"/>
      <c r="C750"/>
      <c r="D750"/>
      <c r="E750"/>
      <c r="F750"/>
    </row>
    <row r="751" spans="2:6" x14ac:dyDescent="0.2">
      <c r="B751"/>
      <c r="C751"/>
      <c r="D751"/>
      <c r="E751"/>
      <c r="F751"/>
    </row>
    <row r="752" spans="2:6" x14ac:dyDescent="0.2">
      <c r="B752"/>
      <c r="C752"/>
      <c r="D752"/>
      <c r="E752"/>
      <c r="F752"/>
    </row>
    <row r="753" spans="2:6" x14ac:dyDescent="0.2">
      <c r="B753"/>
      <c r="C753"/>
      <c r="D753"/>
      <c r="E753"/>
      <c r="F753"/>
    </row>
    <row r="754" spans="2:6" x14ac:dyDescent="0.2">
      <c r="B754"/>
      <c r="C754"/>
      <c r="D754"/>
      <c r="E754"/>
      <c r="F754"/>
    </row>
    <row r="755" spans="2:6" x14ac:dyDescent="0.2">
      <c r="B755"/>
      <c r="C755"/>
      <c r="D755"/>
      <c r="E755"/>
      <c r="F755"/>
    </row>
    <row r="756" spans="2:6" x14ac:dyDescent="0.2">
      <c r="B756"/>
      <c r="C756"/>
      <c r="D756"/>
      <c r="E756"/>
      <c r="F756"/>
    </row>
    <row r="757" spans="2:6" x14ac:dyDescent="0.2">
      <c r="B757"/>
      <c r="C757"/>
      <c r="D757"/>
      <c r="E757"/>
      <c r="F757"/>
    </row>
    <row r="758" spans="2:6" x14ac:dyDescent="0.2">
      <c r="B758"/>
      <c r="C758"/>
      <c r="D758"/>
      <c r="E758"/>
      <c r="F758"/>
    </row>
    <row r="759" spans="2:6" x14ac:dyDescent="0.2">
      <c r="B759"/>
      <c r="C759"/>
      <c r="D759"/>
      <c r="E759"/>
      <c r="F759"/>
    </row>
    <row r="760" spans="2:6" x14ac:dyDescent="0.2">
      <c r="B760"/>
      <c r="C760"/>
      <c r="D760"/>
      <c r="E760"/>
      <c r="F760"/>
    </row>
    <row r="761" spans="2:6" x14ac:dyDescent="0.2">
      <c r="B761"/>
      <c r="C761"/>
      <c r="D761"/>
      <c r="E761"/>
      <c r="F761"/>
    </row>
    <row r="762" spans="2:6" x14ac:dyDescent="0.2">
      <c r="B762"/>
      <c r="C762"/>
      <c r="D762"/>
      <c r="E762"/>
      <c r="F762"/>
    </row>
    <row r="763" spans="2:6" x14ac:dyDescent="0.2">
      <c r="B763"/>
      <c r="C763"/>
      <c r="D763"/>
      <c r="E763"/>
      <c r="F763"/>
    </row>
    <row r="764" spans="2:6" x14ac:dyDescent="0.2">
      <c r="B764"/>
      <c r="C764"/>
      <c r="D764"/>
      <c r="E764"/>
      <c r="F764"/>
    </row>
    <row r="765" spans="2:6" x14ac:dyDescent="0.2">
      <c r="B765"/>
      <c r="C765"/>
      <c r="D765"/>
      <c r="E765"/>
      <c r="F765"/>
    </row>
    <row r="766" spans="2:6" x14ac:dyDescent="0.2">
      <c r="B766"/>
      <c r="C766"/>
      <c r="D766"/>
      <c r="E766"/>
      <c r="F766"/>
    </row>
    <row r="767" spans="2:6" x14ac:dyDescent="0.2">
      <c r="B767"/>
      <c r="C767"/>
      <c r="D767"/>
      <c r="E767"/>
      <c r="F767"/>
    </row>
    <row r="768" spans="2:6" x14ac:dyDescent="0.2">
      <c r="B768"/>
      <c r="C768"/>
      <c r="D768"/>
      <c r="E768"/>
      <c r="F768"/>
    </row>
    <row r="769" spans="2:6" x14ac:dyDescent="0.2">
      <c r="B769"/>
      <c r="C769"/>
      <c r="D769"/>
      <c r="E769"/>
      <c r="F769"/>
    </row>
    <row r="770" spans="2:6" x14ac:dyDescent="0.2">
      <c r="B770"/>
      <c r="C770"/>
      <c r="D770"/>
      <c r="E770"/>
      <c r="F770"/>
    </row>
    <row r="771" spans="2:6" x14ac:dyDescent="0.2">
      <c r="B771"/>
      <c r="C771"/>
      <c r="D771"/>
      <c r="E771"/>
      <c r="F771"/>
    </row>
    <row r="772" spans="2:6" x14ac:dyDescent="0.2">
      <c r="B772"/>
      <c r="C772"/>
      <c r="D772"/>
      <c r="E772"/>
      <c r="F772"/>
    </row>
    <row r="773" spans="2:6" x14ac:dyDescent="0.2">
      <c r="B773"/>
      <c r="C773"/>
      <c r="D773"/>
      <c r="E773"/>
      <c r="F773"/>
    </row>
    <row r="774" spans="2:6" x14ac:dyDescent="0.2">
      <c r="B774"/>
      <c r="C774"/>
      <c r="D774"/>
      <c r="E774"/>
      <c r="F774"/>
    </row>
    <row r="775" spans="2:6" x14ac:dyDescent="0.2">
      <c r="B775"/>
      <c r="C775"/>
      <c r="D775"/>
      <c r="E775"/>
      <c r="F775"/>
    </row>
    <row r="776" spans="2:6" x14ac:dyDescent="0.2">
      <c r="B776"/>
      <c r="C776"/>
      <c r="D776"/>
      <c r="E776"/>
      <c r="F776"/>
    </row>
    <row r="777" spans="2:6" x14ac:dyDescent="0.2">
      <c r="B777"/>
      <c r="C777"/>
      <c r="D777"/>
      <c r="E777"/>
      <c r="F777"/>
    </row>
    <row r="778" spans="2:6" x14ac:dyDescent="0.2">
      <c r="B778"/>
      <c r="C778"/>
      <c r="D778"/>
      <c r="E778"/>
      <c r="F778"/>
    </row>
    <row r="779" spans="2:6" x14ac:dyDescent="0.2">
      <c r="B779"/>
      <c r="C779"/>
      <c r="D779"/>
      <c r="E779"/>
      <c r="F779"/>
    </row>
    <row r="780" spans="2:6" x14ac:dyDescent="0.2">
      <c r="B780"/>
      <c r="C780"/>
      <c r="D780"/>
      <c r="E780"/>
      <c r="F780"/>
    </row>
    <row r="781" spans="2:6" x14ac:dyDescent="0.2">
      <c r="B781"/>
      <c r="C781"/>
      <c r="D781"/>
      <c r="E781"/>
      <c r="F781"/>
    </row>
    <row r="782" spans="2:6" x14ac:dyDescent="0.2">
      <c r="B782"/>
      <c r="C782"/>
      <c r="D782"/>
      <c r="E782"/>
      <c r="F782"/>
    </row>
    <row r="783" spans="2:6" x14ac:dyDescent="0.2">
      <c r="B783"/>
      <c r="C783"/>
      <c r="D783"/>
      <c r="E783"/>
      <c r="F783"/>
    </row>
    <row r="784" spans="2:6" x14ac:dyDescent="0.2">
      <c r="B784"/>
      <c r="C784"/>
      <c r="D784"/>
      <c r="E784"/>
      <c r="F784"/>
    </row>
    <row r="785" spans="2:6" x14ac:dyDescent="0.2">
      <c r="B785"/>
      <c r="C785"/>
      <c r="D785"/>
      <c r="E785"/>
      <c r="F785"/>
    </row>
    <row r="786" spans="2:6" x14ac:dyDescent="0.2">
      <c r="B786"/>
      <c r="C786"/>
      <c r="D786"/>
      <c r="E786"/>
      <c r="F786"/>
    </row>
    <row r="787" spans="2:6" x14ac:dyDescent="0.2">
      <c r="B787"/>
      <c r="C787"/>
      <c r="D787"/>
      <c r="E787"/>
      <c r="F787"/>
    </row>
    <row r="788" spans="2:6" x14ac:dyDescent="0.2">
      <c r="B788"/>
      <c r="C788"/>
      <c r="D788"/>
      <c r="E788"/>
      <c r="F788"/>
    </row>
    <row r="789" spans="2:6" x14ac:dyDescent="0.2">
      <c r="B789"/>
      <c r="C789"/>
      <c r="D789"/>
      <c r="E789"/>
      <c r="F789"/>
    </row>
    <row r="790" spans="2:6" x14ac:dyDescent="0.2">
      <c r="B790"/>
      <c r="C790"/>
      <c r="D790"/>
      <c r="E790"/>
      <c r="F790"/>
    </row>
    <row r="791" spans="2:6" x14ac:dyDescent="0.2">
      <c r="B791"/>
      <c r="C791"/>
      <c r="D791"/>
      <c r="E791"/>
      <c r="F791"/>
    </row>
    <row r="792" spans="2:6" x14ac:dyDescent="0.2">
      <c r="B792"/>
      <c r="C792"/>
      <c r="D792"/>
      <c r="E792"/>
      <c r="F792"/>
    </row>
    <row r="793" spans="2:6" x14ac:dyDescent="0.2">
      <c r="B793"/>
      <c r="C793"/>
      <c r="D793"/>
      <c r="E793"/>
      <c r="F793"/>
    </row>
    <row r="794" spans="2:6" x14ac:dyDescent="0.2">
      <c r="B794"/>
      <c r="C794"/>
      <c r="D794"/>
      <c r="E794"/>
      <c r="F794"/>
    </row>
    <row r="795" spans="2:6" x14ac:dyDescent="0.2">
      <c r="B795"/>
      <c r="C795"/>
      <c r="D795"/>
      <c r="E795"/>
      <c r="F795"/>
    </row>
    <row r="796" spans="2:6" x14ac:dyDescent="0.2">
      <c r="B796"/>
      <c r="C796"/>
      <c r="D796"/>
      <c r="E796"/>
      <c r="F796"/>
    </row>
    <row r="797" spans="2:6" x14ac:dyDescent="0.2">
      <c r="B797"/>
      <c r="C797"/>
      <c r="D797"/>
      <c r="E797"/>
      <c r="F797"/>
    </row>
    <row r="798" spans="2:6" x14ac:dyDescent="0.2">
      <c r="B798"/>
      <c r="C798"/>
      <c r="D798"/>
      <c r="E798"/>
      <c r="F798"/>
    </row>
    <row r="799" spans="2:6" x14ac:dyDescent="0.2">
      <c r="B799"/>
      <c r="C799"/>
      <c r="D799"/>
      <c r="E799"/>
      <c r="F799"/>
    </row>
    <row r="800" spans="2:6" x14ac:dyDescent="0.2">
      <c r="B800"/>
      <c r="C800"/>
      <c r="D800"/>
      <c r="E800"/>
      <c r="F800"/>
    </row>
    <row r="801" spans="2:6" x14ac:dyDescent="0.2">
      <c r="B801"/>
      <c r="C801"/>
      <c r="D801"/>
      <c r="E801"/>
      <c r="F801"/>
    </row>
    <row r="802" spans="2:6" x14ac:dyDescent="0.2">
      <c r="B802"/>
      <c r="C802"/>
      <c r="D802"/>
      <c r="E802"/>
      <c r="F802"/>
    </row>
    <row r="803" spans="2:6" x14ac:dyDescent="0.2">
      <c r="B803"/>
      <c r="C803"/>
      <c r="D803"/>
      <c r="E803"/>
      <c r="F803"/>
    </row>
    <row r="804" spans="2:6" x14ac:dyDescent="0.2">
      <c r="B804"/>
      <c r="C804"/>
      <c r="D804"/>
      <c r="E804"/>
      <c r="F804"/>
    </row>
    <row r="805" spans="2:6" x14ac:dyDescent="0.2">
      <c r="B805"/>
      <c r="C805"/>
      <c r="D805"/>
      <c r="E805"/>
      <c r="F805"/>
    </row>
    <row r="806" spans="2:6" x14ac:dyDescent="0.2">
      <c r="B806"/>
      <c r="C806"/>
      <c r="D806"/>
      <c r="E806"/>
      <c r="F806"/>
    </row>
    <row r="807" spans="2:6" x14ac:dyDescent="0.2">
      <c r="B807"/>
      <c r="C807"/>
      <c r="D807"/>
      <c r="E807"/>
      <c r="F807"/>
    </row>
    <row r="808" spans="2:6" x14ac:dyDescent="0.2">
      <c r="B808"/>
      <c r="C808"/>
      <c r="D808"/>
      <c r="E808"/>
      <c r="F808"/>
    </row>
    <row r="809" spans="2:6" x14ac:dyDescent="0.2">
      <c r="B809"/>
      <c r="C809"/>
      <c r="D809"/>
      <c r="E809"/>
      <c r="F809"/>
    </row>
    <row r="810" spans="2:6" x14ac:dyDescent="0.2">
      <c r="B810"/>
      <c r="C810"/>
      <c r="D810"/>
      <c r="E810"/>
      <c r="F810"/>
    </row>
    <row r="811" spans="2:6" x14ac:dyDescent="0.2">
      <c r="B811"/>
      <c r="C811"/>
      <c r="D811"/>
      <c r="E811"/>
      <c r="F811"/>
    </row>
    <row r="812" spans="2:6" x14ac:dyDescent="0.2">
      <c r="B812"/>
      <c r="C812"/>
      <c r="D812"/>
      <c r="E812"/>
      <c r="F812"/>
    </row>
    <row r="813" spans="2:6" x14ac:dyDescent="0.2">
      <c r="B813"/>
      <c r="C813"/>
      <c r="D813"/>
      <c r="E813"/>
      <c r="F813"/>
    </row>
    <row r="814" spans="2:6" x14ac:dyDescent="0.2">
      <c r="B814"/>
      <c r="C814"/>
      <c r="D814"/>
      <c r="E814"/>
      <c r="F814"/>
    </row>
    <row r="815" spans="2:6" x14ac:dyDescent="0.2">
      <c r="B815"/>
      <c r="C815"/>
      <c r="D815"/>
      <c r="E815"/>
      <c r="F815"/>
    </row>
    <row r="816" spans="2:6" x14ac:dyDescent="0.2">
      <c r="B816"/>
      <c r="C816"/>
      <c r="D816"/>
      <c r="E816"/>
      <c r="F816"/>
    </row>
    <row r="817" spans="2:6" x14ac:dyDescent="0.2">
      <c r="B817"/>
      <c r="C817"/>
      <c r="D817"/>
      <c r="E817"/>
      <c r="F817"/>
    </row>
    <row r="818" spans="2:6" x14ac:dyDescent="0.2">
      <c r="B818"/>
      <c r="C818"/>
      <c r="D818"/>
      <c r="E818"/>
      <c r="F818"/>
    </row>
    <row r="819" spans="2:6" x14ac:dyDescent="0.2">
      <c r="B819"/>
      <c r="C819"/>
      <c r="D819"/>
      <c r="E819"/>
      <c r="F819"/>
    </row>
    <row r="820" spans="2:6" x14ac:dyDescent="0.2">
      <c r="B820"/>
      <c r="C820"/>
      <c r="D820"/>
      <c r="E820"/>
      <c r="F820"/>
    </row>
    <row r="821" spans="2:6" x14ac:dyDescent="0.2">
      <c r="B821"/>
      <c r="C821"/>
      <c r="D821"/>
      <c r="E821"/>
      <c r="F821"/>
    </row>
    <row r="822" spans="2:6" x14ac:dyDescent="0.2">
      <c r="B822"/>
      <c r="C822"/>
      <c r="D822"/>
      <c r="E822"/>
      <c r="F822"/>
    </row>
    <row r="823" spans="2:6" x14ac:dyDescent="0.2">
      <c r="B823"/>
      <c r="C823"/>
      <c r="D823"/>
      <c r="E823"/>
      <c r="F823"/>
    </row>
    <row r="824" spans="2:6" x14ac:dyDescent="0.2">
      <c r="B824"/>
      <c r="C824"/>
      <c r="D824"/>
      <c r="E824"/>
      <c r="F824"/>
    </row>
    <row r="825" spans="2:6" x14ac:dyDescent="0.2">
      <c r="B825"/>
      <c r="C825"/>
      <c r="D825"/>
      <c r="E825"/>
      <c r="F825"/>
    </row>
    <row r="826" spans="2:6" x14ac:dyDescent="0.2">
      <c r="B826"/>
      <c r="C826"/>
      <c r="D826"/>
      <c r="E826"/>
      <c r="F826"/>
    </row>
    <row r="827" spans="2:6" x14ac:dyDescent="0.2">
      <c r="B827"/>
      <c r="C827"/>
      <c r="D827"/>
      <c r="E827"/>
      <c r="F827"/>
    </row>
    <row r="828" spans="2:6" x14ac:dyDescent="0.2">
      <c r="B828"/>
      <c r="C828"/>
      <c r="D828"/>
      <c r="E828"/>
      <c r="F828"/>
    </row>
    <row r="829" spans="2:6" x14ac:dyDescent="0.2">
      <c r="B829"/>
      <c r="C829"/>
      <c r="D829"/>
      <c r="E829"/>
      <c r="F829"/>
    </row>
    <row r="830" spans="2:6" x14ac:dyDescent="0.2">
      <c r="B830"/>
      <c r="C830"/>
      <c r="D830"/>
      <c r="E830"/>
      <c r="F830"/>
    </row>
    <row r="831" spans="2:6" x14ac:dyDescent="0.2">
      <c r="B831"/>
      <c r="C831"/>
      <c r="D831"/>
      <c r="E831"/>
      <c r="F831"/>
    </row>
    <row r="832" spans="2:6" x14ac:dyDescent="0.2">
      <c r="B832"/>
      <c r="C832"/>
      <c r="D832"/>
      <c r="E832"/>
      <c r="F832"/>
    </row>
    <row r="833" spans="2:6" x14ac:dyDescent="0.2">
      <c r="B833"/>
      <c r="C833"/>
      <c r="D833"/>
      <c r="E833"/>
      <c r="F833"/>
    </row>
    <row r="834" spans="2:6" x14ac:dyDescent="0.2">
      <c r="B834"/>
      <c r="C834"/>
      <c r="D834"/>
      <c r="E834"/>
      <c r="F834"/>
    </row>
    <row r="835" spans="2:6" x14ac:dyDescent="0.2">
      <c r="B835"/>
      <c r="C835"/>
      <c r="D835"/>
      <c r="E835"/>
      <c r="F835"/>
    </row>
    <row r="836" spans="2:6" x14ac:dyDescent="0.2">
      <c r="B836"/>
      <c r="C836"/>
      <c r="D836"/>
      <c r="E836"/>
      <c r="F836"/>
    </row>
    <row r="837" spans="2:6" x14ac:dyDescent="0.2">
      <c r="B837"/>
      <c r="C837"/>
      <c r="D837"/>
      <c r="E837"/>
      <c r="F837"/>
    </row>
    <row r="838" spans="2:6" x14ac:dyDescent="0.2">
      <c r="B838"/>
      <c r="C838"/>
      <c r="D838"/>
      <c r="E838"/>
      <c r="F838"/>
    </row>
    <row r="839" spans="2:6" x14ac:dyDescent="0.2">
      <c r="B839"/>
      <c r="C839"/>
      <c r="D839"/>
      <c r="E839"/>
      <c r="F839"/>
    </row>
    <row r="840" spans="2:6" x14ac:dyDescent="0.2">
      <c r="B840"/>
      <c r="C840"/>
      <c r="D840"/>
      <c r="E840"/>
      <c r="F840"/>
    </row>
    <row r="841" spans="2:6" x14ac:dyDescent="0.2">
      <c r="B841"/>
      <c r="C841"/>
      <c r="D841"/>
      <c r="E841"/>
      <c r="F841"/>
    </row>
    <row r="842" spans="2:6" x14ac:dyDescent="0.2">
      <c r="B842"/>
      <c r="C842"/>
      <c r="D842"/>
      <c r="E842"/>
      <c r="F842"/>
    </row>
    <row r="843" spans="2:6" x14ac:dyDescent="0.2">
      <c r="B843"/>
      <c r="C843"/>
      <c r="D843"/>
      <c r="E843"/>
      <c r="F843"/>
    </row>
    <row r="844" spans="2:6" x14ac:dyDescent="0.2">
      <c r="B844"/>
      <c r="C844"/>
      <c r="D844"/>
      <c r="E844"/>
      <c r="F844"/>
    </row>
    <row r="845" spans="2:6" x14ac:dyDescent="0.2">
      <c r="B845"/>
      <c r="C845"/>
      <c r="D845"/>
      <c r="E845"/>
      <c r="F845"/>
    </row>
    <row r="846" spans="2:6" x14ac:dyDescent="0.2">
      <c r="B846"/>
      <c r="C846"/>
      <c r="D846"/>
      <c r="E846"/>
      <c r="F846"/>
    </row>
    <row r="847" spans="2:6" x14ac:dyDescent="0.2">
      <c r="B847"/>
      <c r="C847"/>
      <c r="D847"/>
      <c r="E847"/>
      <c r="F847"/>
    </row>
    <row r="848" spans="2:6" x14ac:dyDescent="0.2">
      <c r="B848"/>
      <c r="C848"/>
      <c r="D848"/>
      <c r="E848"/>
      <c r="F848"/>
    </row>
    <row r="849" spans="2:6" x14ac:dyDescent="0.2">
      <c r="B849"/>
      <c r="C849"/>
      <c r="D849"/>
      <c r="E849"/>
      <c r="F849"/>
    </row>
    <row r="850" spans="2:6" x14ac:dyDescent="0.2">
      <c r="B850"/>
      <c r="C850"/>
      <c r="D850"/>
      <c r="E850"/>
      <c r="F850"/>
    </row>
    <row r="851" spans="2:6" x14ac:dyDescent="0.2">
      <c r="B851"/>
      <c r="C851"/>
      <c r="D851"/>
      <c r="E851"/>
      <c r="F851"/>
    </row>
    <row r="852" spans="2:6" x14ac:dyDescent="0.2">
      <c r="B852"/>
      <c r="C852"/>
      <c r="D852"/>
      <c r="E852"/>
      <c r="F852"/>
    </row>
    <row r="853" spans="2:6" x14ac:dyDescent="0.2">
      <c r="B853"/>
      <c r="C853"/>
      <c r="D853"/>
      <c r="E853"/>
      <c r="F853"/>
    </row>
    <row r="854" spans="2:6" x14ac:dyDescent="0.2">
      <c r="B854"/>
      <c r="C854"/>
      <c r="D854"/>
      <c r="E854"/>
      <c r="F854"/>
    </row>
    <row r="855" spans="2:6" x14ac:dyDescent="0.2">
      <c r="B855"/>
      <c r="C855"/>
      <c r="D855"/>
      <c r="E855"/>
      <c r="F855"/>
    </row>
    <row r="856" spans="2:6" x14ac:dyDescent="0.2">
      <c r="B856"/>
      <c r="C856"/>
      <c r="D856"/>
      <c r="E856"/>
      <c r="F856"/>
    </row>
    <row r="857" spans="2:6" x14ac:dyDescent="0.2">
      <c r="B857"/>
      <c r="C857"/>
      <c r="D857"/>
      <c r="E857"/>
      <c r="F857"/>
    </row>
    <row r="858" spans="2:6" x14ac:dyDescent="0.2">
      <c r="B858"/>
      <c r="C858"/>
      <c r="D858"/>
      <c r="E858"/>
      <c r="F858"/>
    </row>
    <row r="859" spans="2:6" x14ac:dyDescent="0.2">
      <c r="B859"/>
      <c r="C859"/>
      <c r="D859"/>
      <c r="E859"/>
      <c r="F859"/>
    </row>
    <row r="860" spans="2:6" x14ac:dyDescent="0.2">
      <c r="B860"/>
      <c r="C860"/>
      <c r="D860"/>
      <c r="E860"/>
      <c r="F860"/>
    </row>
    <row r="861" spans="2:6" x14ac:dyDescent="0.2">
      <c r="B861"/>
      <c r="C861"/>
      <c r="D861"/>
      <c r="E861"/>
      <c r="F861"/>
    </row>
    <row r="862" spans="2:6" x14ac:dyDescent="0.2">
      <c r="B862"/>
      <c r="C862"/>
      <c r="D862"/>
      <c r="E862"/>
      <c r="F862"/>
    </row>
    <row r="863" spans="2:6" x14ac:dyDescent="0.2">
      <c r="B863"/>
      <c r="C863"/>
      <c r="D863"/>
      <c r="E863"/>
      <c r="F863"/>
    </row>
    <row r="864" spans="2:6" x14ac:dyDescent="0.2">
      <c r="B864"/>
      <c r="C864"/>
      <c r="D864"/>
      <c r="E864"/>
      <c r="F864"/>
    </row>
    <row r="865" spans="2:6" x14ac:dyDescent="0.2">
      <c r="B865"/>
      <c r="C865"/>
      <c r="D865"/>
      <c r="E865"/>
      <c r="F865"/>
    </row>
    <row r="866" spans="2:6" x14ac:dyDescent="0.2">
      <c r="B866"/>
      <c r="C866"/>
      <c r="D866"/>
      <c r="E866"/>
      <c r="F866"/>
    </row>
    <row r="867" spans="2:6" x14ac:dyDescent="0.2">
      <c r="B867"/>
      <c r="C867"/>
      <c r="D867"/>
      <c r="E867"/>
      <c r="F867"/>
    </row>
    <row r="868" spans="2:6" x14ac:dyDescent="0.2">
      <c r="B868"/>
      <c r="C868"/>
      <c r="D868"/>
      <c r="E868"/>
      <c r="F868"/>
    </row>
    <row r="869" spans="2:6" x14ac:dyDescent="0.2">
      <c r="B869"/>
      <c r="C869"/>
      <c r="D869"/>
      <c r="E869"/>
      <c r="F869"/>
    </row>
    <row r="870" spans="2:6" x14ac:dyDescent="0.2">
      <c r="B870"/>
      <c r="C870"/>
      <c r="D870"/>
      <c r="E870"/>
      <c r="F870"/>
    </row>
    <row r="871" spans="2:6" x14ac:dyDescent="0.2">
      <c r="B871"/>
      <c r="C871"/>
      <c r="D871"/>
      <c r="E871"/>
      <c r="F871"/>
    </row>
    <row r="872" spans="2:6" x14ac:dyDescent="0.2">
      <c r="B872"/>
      <c r="C872"/>
      <c r="D872"/>
      <c r="E872"/>
      <c r="F872"/>
    </row>
    <row r="873" spans="2:6" x14ac:dyDescent="0.2">
      <c r="B873"/>
      <c r="C873"/>
      <c r="D873"/>
      <c r="E873"/>
      <c r="F873"/>
    </row>
    <row r="874" spans="2:6" x14ac:dyDescent="0.2">
      <c r="B874"/>
      <c r="C874"/>
      <c r="D874"/>
      <c r="E874"/>
      <c r="F874"/>
    </row>
    <row r="875" spans="2:6" x14ac:dyDescent="0.2">
      <c r="B875"/>
      <c r="C875"/>
      <c r="D875"/>
      <c r="E875"/>
      <c r="F875"/>
    </row>
    <row r="876" spans="2:6" x14ac:dyDescent="0.2">
      <c r="B876"/>
      <c r="C876"/>
      <c r="D876"/>
      <c r="E876"/>
      <c r="F876"/>
    </row>
    <row r="877" spans="2:6" x14ac:dyDescent="0.2">
      <c r="B877"/>
      <c r="C877"/>
      <c r="D877"/>
      <c r="E877"/>
      <c r="F877"/>
    </row>
    <row r="878" spans="2:6" x14ac:dyDescent="0.2">
      <c r="B878"/>
      <c r="C878"/>
      <c r="D878"/>
      <c r="E878"/>
      <c r="F878"/>
    </row>
    <row r="879" spans="2:6" x14ac:dyDescent="0.2">
      <c r="B879"/>
      <c r="C879"/>
      <c r="D879"/>
      <c r="E879"/>
      <c r="F879"/>
    </row>
    <row r="880" spans="2:6" x14ac:dyDescent="0.2">
      <c r="B880"/>
      <c r="C880"/>
      <c r="D880"/>
      <c r="E880"/>
      <c r="F880"/>
    </row>
    <row r="881" spans="2:6" x14ac:dyDescent="0.2">
      <c r="B881"/>
      <c r="C881"/>
      <c r="D881"/>
      <c r="E881"/>
      <c r="F881"/>
    </row>
    <row r="882" spans="2:6" x14ac:dyDescent="0.2">
      <c r="B882"/>
      <c r="C882"/>
      <c r="D882"/>
      <c r="E882"/>
      <c r="F882"/>
    </row>
    <row r="883" spans="2:6" x14ac:dyDescent="0.2">
      <c r="B883"/>
      <c r="C883"/>
      <c r="D883"/>
      <c r="E883"/>
      <c r="F883"/>
    </row>
    <row r="884" spans="2:6" x14ac:dyDescent="0.2">
      <c r="B884"/>
      <c r="C884"/>
      <c r="D884"/>
      <c r="E884"/>
      <c r="F884"/>
    </row>
    <row r="885" spans="2:6" x14ac:dyDescent="0.2">
      <c r="B885"/>
      <c r="C885"/>
      <c r="D885"/>
      <c r="E885"/>
      <c r="F885"/>
    </row>
    <row r="886" spans="2:6" x14ac:dyDescent="0.2">
      <c r="B886"/>
      <c r="C886"/>
      <c r="D886"/>
      <c r="E886"/>
      <c r="F886"/>
    </row>
    <row r="887" spans="2:6" x14ac:dyDescent="0.2">
      <c r="B887"/>
      <c r="C887"/>
      <c r="D887"/>
      <c r="E887"/>
      <c r="F887"/>
    </row>
    <row r="888" spans="2:6" x14ac:dyDescent="0.2">
      <c r="B888"/>
      <c r="C888"/>
      <c r="D888"/>
      <c r="E888"/>
      <c r="F888"/>
    </row>
    <row r="889" spans="2:6" x14ac:dyDescent="0.2">
      <c r="B889"/>
      <c r="C889"/>
      <c r="D889"/>
      <c r="E889"/>
      <c r="F889"/>
    </row>
    <row r="890" spans="2:6" x14ac:dyDescent="0.2">
      <c r="B890"/>
      <c r="C890"/>
      <c r="D890"/>
      <c r="E890"/>
      <c r="F890"/>
    </row>
    <row r="891" spans="2:6" x14ac:dyDescent="0.2">
      <c r="B891"/>
      <c r="C891"/>
      <c r="D891"/>
      <c r="E891"/>
      <c r="F891"/>
    </row>
    <row r="892" spans="2:6" x14ac:dyDescent="0.2">
      <c r="B892"/>
      <c r="C892"/>
      <c r="D892"/>
      <c r="E892"/>
      <c r="F892"/>
    </row>
    <row r="893" spans="2:6" x14ac:dyDescent="0.2">
      <c r="B893"/>
      <c r="C893"/>
      <c r="D893"/>
      <c r="E893"/>
      <c r="F893"/>
    </row>
    <row r="894" spans="2:6" x14ac:dyDescent="0.2">
      <c r="B894"/>
      <c r="C894"/>
      <c r="D894"/>
      <c r="E894"/>
      <c r="F894"/>
    </row>
    <row r="895" spans="2:6" x14ac:dyDescent="0.2">
      <c r="B895"/>
      <c r="C895"/>
      <c r="D895"/>
      <c r="E895"/>
      <c r="F895"/>
    </row>
    <row r="896" spans="2:6" x14ac:dyDescent="0.2">
      <c r="B896"/>
      <c r="C896"/>
      <c r="D896"/>
      <c r="E896"/>
      <c r="F896"/>
    </row>
    <row r="897" spans="2:6" x14ac:dyDescent="0.2">
      <c r="B897"/>
      <c r="C897"/>
      <c r="D897"/>
      <c r="E897"/>
      <c r="F897"/>
    </row>
    <row r="898" spans="2:6" x14ac:dyDescent="0.2">
      <c r="B898"/>
      <c r="C898"/>
      <c r="D898"/>
      <c r="E898"/>
      <c r="F898"/>
    </row>
    <row r="899" spans="2:6" x14ac:dyDescent="0.2">
      <c r="B899"/>
      <c r="C899"/>
      <c r="D899"/>
      <c r="E899"/>
      <c r="F899"/>
    </row>
    <row r="900" spans="2:6" x14ac:dyDescent="0.2">
      <c r="B900"/>
      <c r="C900"/>
      <c r="D900"/>
      <c r="E900"/>
      <c r="F900"/>
    </row>
    <row r="901" spans="2:6" x14ac:dyDescent="0.2">
      <c r="B901"/>
      <c r="C901"/>
      <c r="D901"/>
      <c r="E901"/>
      <c r="F901"/>
    </row>
    <row r="902" spans="2:6" x14ac:dyDescent="0.2">
      <c r="B902"/>
      <c r="C902"/>
      <c r="D902"/>
      <c r="E902"/>
      <c r="F902"/>
    </row>
    <row r="903" spans="2:6" x14ac:dyDescent="0.2">
      <c r="B903"/>
      <c r="C903"/>
      <c r="D903"/>
      <c r="E903"/>
      <c r="F903"/>
    </row>
    <row r="904" spans="2:6" x14ac:dyDescent="0.2">
      <c r="B904"/>
      <c r="C904"/>
      <c r="D904"/>
      <c r="E904"/>
      <c r="F904"/>
    </row>
    <row r="905" spans="2:6" x14ac:dyDescent="0.2">
      <c r="B905"/>
      <c r="C905"/>
      <c r="D905"/>
      <c r="E905"/>
      <c r="F905"/>
    </row>
    <row r="906" spans="2:6" x14ac:dyDescent="0.2">
      <c r="B906"/>
      <c r="C906"/>
      <c r="D906"/>
      <c r="E906"/>
      <c r="F906"/>
    </row>
    <row r="907" spans="2:6" x14ac:dyDescent="0.2">
      <c r="B907"/>
      <c r="C907"/>
      <c r="D907"/>
      <c r="E907"/>
      <c r="F907"/>
    </row>
    <row r="908" spans="2:6" x14ac:dyDescent="0.2">
      <c r="B908"/>
      <c r="C908"/>
      <c r="D908"/>
      <c r="E908"/>
      <c r="F908"/>
    </row>
    <row r="909" spans="2:6" x14ac:dyDescent="0.2">
      <c r="B909"/>
      <c r="C909"/>
      <c r="D909"/>
      <c r="E909"/>
      <c r="F909"/>
    </row>
    <row r="910" spans="2:6" x14ac:dyDescent="0.2">
      <c r="B910"/>
      <c r="C910"/>
      <c r="D910"/>
      <c r="E910"/>
      <c r="F910"/>
    </row>
    <row r="911" spans="2:6" x14ac:dyDescent="0.2">
      <c r="B911"/>
      <c r="C911"/>
      <c r="D911"/>
      <c r="E911"/>
      <c r="F911"/>
    </row>
    <row r="912" spans="2:6" x14ac:dyDescent="0.2">
      <c r="B912"/>
      <c r="C912"/>
      <c r="D912"/>
      <c r="E912"/>
      <c r="F912"/>
    </row>
    <row r="913" spans="2:6" x14ac:dyDescent="0.2">
      <c r="B913"/>
      <c r="C913"/>
      <c r="D913"/>
      <c r="E913"/>
      <c r="F913"/>
    </row>
    <row r="914" spans="2:6" x14ac:dyDescent="0.2">
      <c r="B914"/>
      <c r="C914"/>
      <c r="D914"/>
      <c r="E914"/>
      <c r="F914"/>
    </row>
    <row r="915" spans="2:6" x14ac:dyDescent="0.2">
      <c r="B915"/>
      <c r="C915"/>
      <c r="D915"/>
      <c r="E915"/>
      <c r="F915"/>
    </row>
    <row r="916" spans="2:6" x14ac:dyDescent="0.2">
      <c r="B916"/>
      <c r="C916"/>
      <c r="D916"/>
      <c r="E916"/>
      <c r="F916"/>
    </row>
    <row r="917" spans="2:6" x14ac:dyDescent="0.2">
      <c r="B917"/>
      <c r="C917"/>
      <c r="D917"/>
      <c r="E917"/>
      <c r="F917"/>
    </row>
    <row r="918" spans="2:6" x14ac:dyDescent="0.2">
      <c r="B918"/>
      <c r="C918"/>
      <c r="D918"/>
      <c r="E918"/>
      <c r="F918"/>
    </row>
    <row r="919" spans="2:6" x14ac:dyDescent="0.2">
      <c r="B919"/>
      <c r="C919"/>
      <c r="D919"/>
      <c r="E919"/>
      <c r="F919"/>
    </row>
    <row r="920" spans="2:6" x14ac:dyDescent="0.2">
      <c r="B920"/>
      <c r="C920"/>
      <c r="D920"/>
      <c r="E920"/>
      <c r="F920"/>
    </row>
    <row r="921" spans="2:6" x14ac:dyDescent="0.2">
      <c r="B921"/>
      <c r="C921"/>
      <c r="D921"/>
      <c r="E921"/>
      <c r="F921"/>
    </row>
    <row r="922" spans="2:6" x14ac:dyDescent="0.2">
      <c r="B922"/>
      <c r="C922"/>
      <c r="D922"/>
      <c r="E922"/>
      <c r="F922"/>
    </row>
    <row r="923" spans="2:6" x14ac:dyDescent="0.2">
      <c r="B923"/>
      <c r="C923"/>
      <c r="D923"/>
      <c r="E923"/>
      <c r="F923"/>
    </row>
    <row r="924" spans="2:6" x14ac:dyDescent="0.2">
      <c r="B924"/>
      <c r="C924"/>
      <c r="D924"/>
      <c r="E924"/>
      <c r="F924"/>
    </row>
    <row r="925" spans="2:6" x14ac:dyDescent="0.2">
      <c r="B925"/>
      <c r="C925"/>
      <c r="D925"/>
      <c r="E925"/>
      <c r="F925"/>
    </row>
    <row r="926" spans="2:6" x14ac:dyDescent="0.2">
      <c r="B926"/>
      <c r="C926"/>
      <c r="D926"/>
      <c r="E926"/>
      <c r="F926"/>
    </row>
    <row r="927" spans="2:6" x14ac:dyDescent="0.2">
      <c r="B927"/>
      <c r="C927"/>
      <c r="D927"/>
      <c r="E927"/>
      <c r="F927"/>
    </row>
    <row r="928" spans="2:6" x14ac:dyDescent="0.2">
      <c r="B928"/>
      <c r="C928"/>
      <c r="D928"/>
      <c r="E928"/>
      <c r="F928"/>
    </row>
    <row r="929" spans="2:6" x14ac:dyDescent="0.2">
      <c r="B929"/>
      <c r="C929"/>
      <c r="D929"/>
      <c r="E929"/>
      <c r="F929"/>
    </row>
    <row r="930" spans="2:6" x14ac:dyDescent="0.2">
      <c r="B930"/>
      <c r="C930"/>
      <c r="D930"/>
      <c r="E930"/>
      <c r="F930"/>
    </row>
    <row r="931" spans="2:6" x14ac:dyDescent="0.2">
      <c r="B931"/>
      <c r="C931"/>
      <c r="D931"/>
      <c r="E931"/>
      <c r="F931"/>
    </row>
    <row r="932" spans="2:6" x14ac:dyDescent="0.2">
      <c r="B932"/>
      <c r="C932"/>
      <c r="D932"/>
      <c r="E932"/>
      <c r="F932"/>
    </row>
    <row r="933" spans="2:6" x14ac:dyDescent="0.2">
      <c r="B933"/>
      <c r="C933"/>
      <c r="D933"/>
      <c r="E933"/>
      <c r="F933"/>
    </row>
    <row r="934" spans="2:6" x14ac:dyDescent="0.2">
      <c r="B934"/>
      <c r="C934"/>
      <c r="D934"/>
      <c r="E934"/>
      <c r="F934"/>
    </row>
    <row r="935" spans="2:6" x14ac:dyDescent="0.2">
      <c r="B935"/>
      <c r="C935"/>
      <c r="D935"/>
      <c r="E935"/>
      <c r="F935"/>
    </row>
    <row r="936" spans="2:6" x14ac:dyDescent="0.2">
      <c r="B936"/>
      <c r="C936"/>
      <c r="D936"/>
      <c r="E936"/>
      <c r="F936"/>
    </row>
    <row r="937" spans="2:6" x14ac:dyDescent="0.2">
      <c r="B937"/>
      <c r="C937"/>
      <c r="D937"/>
      <c r="E937"/>
      <c r="F937"/>
    </row>
    <row r="938" spans="2:6" x14ac:dyDescent="0.2">
      <c r="B938"/>
      <c r="C938"/>
      <c r="D938"/>
      <c r="E938"/>
      <c r="F938"/>
    </row>
    <row r="939" spans="2:6" x14ac:dyDescent="0.2">
      <c r="B939"/>
      <c r="C939"/>
      <c r="D939"/>
      <c r="E939"/>
      <c r="F939"/>
    </row>
    <row r="940" spans="2:6" x14ac:dyDescent="0.2">
      <c r="B940"/>
      <c r="C940"/>
      <c r="D940"/>
      <c r="E940"/>
      <c r="F940"/>
    </row>
    <row r="941" spans="2:6" x14ac:dyDescent="0.2">
      <c r="B941"/>
      <c r="C941"/>
      <c r="D941"/>
      <c r="E941"/>
      <c r="F941"/>
    </row>
    <row r="942" spans="2:6" x14ac:dyDescent="0.2">
      <c r="B942"/>
      <c r="C942"/>
      <c r="D942"/>
      <c r="E942"/>
      <c r="F942"/>
    </row>
    <row r="943" spans="2:6" x14ac:dyDescent="0.2">
      <c r="B943"/>
      <c r="C943"/>
      <c r="D943"/>
      <c r="E943"/>
      <c r="F943"/>
    </row>
    <row r="944" spans="2:6" x14ac:dyDescent="0.2">
      <c r="B944"/>
      <c r="C944"/>
      <c r="D944"/>
      <c r="E944"/>
      <c r="F944"/>
    </row>
    <row r="945" spans="2:6" x14ac:dyDescent="0.2">
      <c r="B945"/>
      <c r="C945"/>
      <c r="D945"/>
      <c r="E945"/>
      <c r="F945"/>
    </row>
    <row r="946" spans="2:6" x14ac:dyDescent="0.2">
      <c r="B946"/>
      <c r="C946"/>
      <c r="D946"/>
      <c r="E946"/>
      <c r="F946"/>
    </row>
    <row r="947" spans="2:6" x14ac:dyDescent="0.2">
      <c r="B947"/>
      <c r="C947"/>
      <c r="D947"/>
      <c r="E947"/>
      <c r="F947"/>
    </row>
    <row r="948" spans="2:6" x14ac:dyDescent="0.2">
      <c r="B948"/>
      <c r="C948"/>
      <c r="D948"/>
      <c r="E948"/>
      <c r="F948"/>
    </row>
    <row r="949" spans="2:6" x14ac:dyDescent="0.2">
      <c r="B949"/>
      <c r="C949"/>
      <c r="D949"/>
      <c r="E949"/>
      <c r="F949"/>
    </row>
    <row r="950" spans="2:6" x14ac:dyDescent="0.2">
      <c r="B950"/>
      <c r="C950"/>
      <c r="D950"/>
      <c r="E950"/>
      <c r="F950"/>
    </row>
    <row r="951" spans="2:6" x14ac:dyDescent="0.2">
      <c r="B951"/>
      <c r="C951"/>
      <c r="D951"/>
      <c r="E951"/>
      <c r="F951"/>
    </row>
    <row r="952" spans="2:6" x14ac:dyDescent="0.2">
      <c r="B952"/>
      <c r="C952"/>
      <c r="D952"/>
      <c r="E952"/>
      <c r="F952"/>
    </row>
    <row r="953" spans="2:6" x14ac:dyDescent="0.2">
      <c r="B953"/>
      <c r="C953"/>
      <c r="D953"/>
      <c r="E953"/>
      <c r="F953"/>
    </row>
    <row r="954" spans="2:6" x14ac:dyDescent="0.2">
      <c r="B954"/>
      <c r="C954"/>
      <c r="D954"/>
      <c r="E954"/>
      <c r="F954"/>
    </row>
    <row r="955" spans="2:6" x14ac:dyDescent="0.2">
      <c r="B955"/>
      <c r="C955"/>
      <c r="D955"/>
      <c r="E955"/>
      <c r="F955"/>
    </row>
    <row r="956" spans="2:6" x14ac:dyDescent="0.2">
      <c r="B956"/>
      <c r="C956"/>
      <c r="D956"/>
      <c r="E956"/>
      <c r="F956"/>
    </row>
    <row r="957" spans="2:6" x14ac:dyDescent="0.2">
      <c r="B957"/>
      <c r="C957"/>
      <c r="D957"/>
      <c r="E957"/>
      <c r="F957"/>
    </row>
    <row r="958" spans="2:6" x14ac:dyDescent="0.2">
      <c r="B958"/>
      <c r="C958"/>
      <c r="D958"/>
      <c r="E958"/>
      <c r="F958"/>
    </row>
    <row r="959" spans="2:6" x14ac:dyDescent="0.2">
      <c r="B959"/>
      <c r="C959"/>
      <c r="D959"/>
      <c r="E959"/>
      <c r="F959"/>
    </row>
    <row r="960" spans="2:6" x14ac:dyDescent="0.2">
      <c r="B960"/>
      <c r="C960"/>
      <c r="D960"/>
      <c r="E960"/>
      <c r="F960"/>
    </row>
    <row r="961" spans="2:6" x14ac:dyDescent="0.2">
      <c r="B961"/>
      <c r="C961"/>
      <c r="D961"/>
      <c r="E961"/>
      <c r="F961"/>
    </row>
    <row r="962" spans="2:6" x14ac:dyDescent="0.2">
      <c r="B962"/>
      <c r="C962"/>
      <c r="D962"/>
      <c r="E962"/>
      <c r="F962"/>
    </row>
    <row r="963" spans="2:6" x14ac:dyDescent="0.2">
      <c r="B963"/>
      <c r="C963"/>
      <c r="D963"/>
      <c r="E963"/>
      <c r="F963"/>
    </row>
    <row r="964" spans="2:6" x14ac:dyDescent="0.2">
      <c r="B964"/>
      <c r="C964"/>
      <c r="D964"/>
      <c r="E964"/>
      <c r="F964"/>
    </row>
    <row r="965" spans="2:6" x14ac:dyDescent="0.2">
      <c r="B965"/>
      <c r="C965"/>
      <c r="D965"/>
      <c r="E965"/>
      <c r="F965"/>
    </row>
    <row r="966" spans="2:6" x14ac:dyDescent="0.2">
      <c r="B966"/>
      <c r="C966"/>
      <c r="D966"/>
      <c r="E966"/>
      <c r="F966"/>
    </row>
    <row r="967" spans="2:6" x14ac:dyDescent="0.2">
      <c r="B967"/>
      <c r="C967"/>
      <c r="D967"/>
      <c r="E967"/>
      <c r="F967"/>
    </row>
    <row r="968" spans="2:6" x14ac:dyDescent="0.2">
      <c r="B968"/>
      <c r="C968"/>
      <c r="D968"/>
      <c r="E968"/>
      <c r="F968"/>
    </row>
    <row r="969" spans="2:6" x14ac:dyDescent="0.2">
      <c r="B969"/>
      <c r="C969"/>
      <c r="D969"/>
      <c r="E969"/>
      <c r="F969"/>
    </row>
    <row r="970" spans="2:6" x14ac:dyDescent="0.2">
      <c r="B970"/>
      <c r="C970"/>
      <c r="D970"/>
      <c r="E970"/>
      <c r="F970"/>
    </row>
    <row r="971" spans="2:6" x14ac:dyDescent="0.2">
      <c r="B971"/>
      <c r="C971"/>
      <c r="D971"/>
      <c r="E971"/>
      <c r="F971"/>
    </row>
    <row r="972" spans="2:6" x14ac:dyDescent="0.2">
      <c r="B972"/>
      <c r="C972"/>
      <c r="D972"/>
      <c r="E972"/>
      <c r="F972"/>
    </row>
    <row r="973" spans="2:6" x14ac:dyDescent="0.2">
      <c r="B973"/>
      <c r="C973"/>
      <c r="D973"/>
      <c r="E973"/>
      <c r="F973"/>
    </row>
    <row r="974" spans="2:6" x14ac:dyDescent="0.2">
      <c r="B974"/>
      <c r="C974"/>
      <c r="D974"/>
      <c r="E974"/>
      <c r="F974"/>
    </row>
    <row r="975" spans="2:6" x14ac:dyDescent="0.2">
      <c r="B975"/>
      <c r="C975"/>
      <c r="D975"/>
      <c r="E975"/>
      <c r="F975"/>
    </row>
    <row r="976" spans="2:6" x14ac:dyDescent="0.2">
      <c r="B976"/>
      <c r="C976"/>
      <c r="D976"/>
      <c r="E976"/>
      <c r="F976"/>
    </row>
    <row r="977" spans="2:6" x14ac:dyDescent="0.2">
      <c r="B977"/>
      <c r="C977"/>
      <c r="D977"/>
      <c r="E977"/>
      <c r="F977"/>
    </row>
    <row r="978" spans="2:6" x14ac:dyDescent="0.2">
      <c r="B978"/>
      <c r="C978"/>
      <c r="D978"/>
      <c r="E978"/>
      <c r="F978"/>
    </row>
    <row r="979" spans="2:6" x14ac:dyDescent="0.2">
      <c r="B979"/>
      <c r="C979"/>
      <c r="D979"/>
      <c r="E979"/>
      <c r="F979"/>
    </row>
    <row r="980" spans="2:6" x14ac:dyDescent="0.2">
      <c r="B980"/>
      <c r="C980"/>
      <c r="D980"/>
      <c r="E980"/>
      <c r="F980"/>
    </row>
    <row r="981" spans="2:6" x14ac:dyDescent="0.2">
      <c r="B981"/>
      <c r="C981"/>
      <c r="D981"/>
      <c r="E981"/>
      <c r="F981"/>
    </row>
    <row r="982" spans="2:6" x14ac:dyDescent="0.2">
      <c r="B982"/>
      <c r="C982"/>
      <c r="D982"/>
      <c r="E982"/>
      <c r="F982"/>
    </row>
    <row r="983" spans="2:6" x14ac:dyDescent="0.2">
      <c r="B983"/>
      <c r="C983"/>
      <c r="D983"/>
      <c r="E983"/>
      <c r="F983"/>
    </row>
    <row r="984" spans="2:6" x14ac:dyDescent="0.2">
      <c r="B984"/>
      <c r="C984"/>
      <c r="D984"/>
      <c r="E984"/>
      <c r="F984"/>
    </row>
    <row r="985" spans="2:6" x14ac:dyDescent="0.2">
      <c r="B985"/>
      <c r="C985"/>
      <c r="D985"/>
      <c r="E985"/>
      <c r="F985"/>
    </row>
    <row r="986" spans="2:6" x14ac:dyDescent="0.2">
      <c r="B986"/>
      <c r="C986"/>
      <c r="D986"/>
      <c r="E986"/>
      <c r="F986"/>
    </row>
    <row r="987" spans="2:6" x14ac:dyDescent="0.2">
      <c r="B987"/>
      <c r="C987"/>
      <c r="D987"/>
      <c r="E987"/>
      <c r="F987"/>
    </row>
    <row r="988" spans="2:6" x14ac:dyDescent="0.2">
      <c r="B988"/>
      <c r="C988"/>
      <c r="D988"/>
      <c r="E988"/>
      <c r="F988"/>
    </row>
    <row r="989" spans="2:6" x14ac:dyDescent="0.2">
      <c r="B989"/>
      <c r="C989"/>
      <c r="D989"/>
      <c r="E989"/>
      <c r="F989"/>
    </row>
    <row r="990" spans="2:6" x14ac:dyDescent="0.2">
      <c r="B990"/>
      <c r="C990"/>
      <c r="D990"/>
      <c r="E990"/>
      <c r="F990"/>
    </row>
    <row r="991" spans="2:6" x14ac:dyDescent="0.2">
      <c r="B991"/>
      <c r="C991"/>
      <c r="D991"/>
      <c r="E991"/>
      <c r="F991"/>
    </row>
    <row r="992" spans="2:6" x14ac:dyDescent="0.2">
      <c r="B992"/>
      <c r="C992"/>
      <c r="D992"/>
      <c r="E992"/>
      <c r="F992"/>
    </row>
    <row r="993" spans="2:6" x14ac:dyDescent="0.2">
      <c r="B993"/>
      <c r="C993"/>
      <c r="D993"/>
      <c r="E993"/>
      <c r="F993"/>
    </row>
    <row r="994" spans="2:6" x14ac:dyDescent="0.2">
      <c r="B994"/>
      <c r="C994"/>
      <c r="D994"/>
      <c r="E994"/>
      <c r="F994"/>
    </row>
    <row r="995" spans="2:6" x14ac:dyDescent="0.2">
      <c r="B995"/>
      <c r="C995"/>
      <c r="D995"/>
      <c r="E995"/>
      <c r="F995"/>
    </row>
    <row r="996" spans="2:6" x14ac:dyDescent="0.2">
      <c r="B996"/>
      <c r="C996"/>
      <c r="D996"/>
      <c r="E996"/>
      <c r="F996"/>
    </row>
    <row r="997" spans="2:6" x14ac:dyDescent="0.2">
      <c r="B997"/>
      <c r="C997"/>
      <c r="D997"/>
      <c r="E997"/>
      <c r="F997"/>
    </row>
    <row r="998" spans="2:6" x14ac:dyDescent="0.2">
      <c r="B998"/>
      <c r="C998"/>
      <c r="D998"/>
      <c r="E998"/>
      <c r="F998"/>
    </row>
    <row r="999" spans="2:6" x14ac:dyDescent="0.2">
      <c r="B999"/>
      <c r="C999"/>
      <c r="D999"/>
      <c r="E999"/>
      <c r="F999"/>
    </row>
    <row r="1000" spans="2:6" x14ac:dyDescent="0.2">
      <c r="B1000"/>
      <c r="C1000"/>
      <c r="D1000"/>
      <c r="E1000"/>
      <c r="F1000"/>
    </row>
    <row r="1001" spans="2:6" x14ac:dyDescent="0.2">
      <c r="B1001"/>
      <c r="C1001"/>
      <c r="D1001"/>
      <c r="E1001"/>
      <c r="F1001"/>
    </row>
    <row r="1002" spans="2:6" x14ac:dyDescent="0.2">
      <c r="B1002"/>
      <c r="C1002"/>
      <c r="D1002"/>
      <c r="E1002"/>
      <c r="F1002"/>
    </row>
    <row r="1003" spans="2:6" x14ac:dyDescent="0.2">
      <c r="B1003"/>
      <c r="C1003"/>
      <c r="D1003"/>
      <c r="E1003"/>
      <c r="F1003"/>
    </row>
    <row r="1004" spans="2:6" x14ac:dyDescent="0.2">
      <c r="B1004"/>
      <c r="C1004"/>
      <c r="D1004"/>
      <c r="E1004"/>
      <c r="F1004"/>
    </row>
    <row r="1005" spans="2:6" x14ac:dyDescent="0.2">
      <c r="B1005"/>
      <c r="C1005"/>
      <c r="D1005"/>
      <c r="E1005"/>
      <c r="F1005"/>
    </row>
    <row r="1006" spans="2:6" x14ac:dyDescent="0.2">
      <c r="B1006"/>
      <c r="C1006"/>
      <c r="D1006"/>
      <c r="E1006"/>
      <c r="F1006"/>
    </row>
    <row r="1007" spans="2:6" x14ac:dyDescent="0.2">
      <c r="B1007"/>
      <c r="C1007"/>
      <c r="D1007"/>
      <c r="E1007"/>
      <c r="F1007"/>
    </row>
    <row r="1008" spans="2:6" x14ac:dyDescent="0.2">
      <c r="B1008"/>
      <c r="C1008"/>
      <c r="D1008"/>
      <c r="E1008"/>
      <c r="F1008"/>
    </row>
    <row r="1009" spans="2:6" x14ac:dyDescent="0.2">
      <c r="B1009"/>
      <c r="C1009"/>
      <c r="D1009"/>
      <c r="E1009"/>
      <c r="F1009"/>
    </row>
    <row r="1010" spans="2:6" x14ac:dyDescent="0.2">
      <c r="B1010"/>
      <c r="C1010"/>
      <c r="D1010"/>
      <c r="E1010"/>
      <c r="F1010"/>
    </row>
    <row r="1011" spans="2:6" x14ac:dyDescent="0.2">
      <c r="B1011"/>
      <c r="C1011"/>
      <c r="D1011"/>
      <c r="E1011"/>
      <c r="F1011"/>
    </row>
    <row r="1012" spans="2:6" x14ac:dyDescent="0.2">
      <c r="B1012"/>
      <c r="C1012"/>
      <c r="D1012"/>
      <c r="E1012"/>
      <c r="F1012"/>
    </row>
    <row r="1013" spans="2:6" x14ac:dyDescent="0.2">
      <c r="B1013"/>
      <c r="C1013"/>
      <c r="D1013"/>
      <c r="E1013"/>
      <c r="F1013"/>
    </row>
    <row r="1014" spans="2:6" x14ac:dyDescent="0.2">
      <c r="B1014"/>
      <c r="C1014"/>
      <c r="D1014"/>
      <c r="E1014"/>
      <c r="F1014"/>
    </row>
    <row r="1015" spans="2:6" x14ac:dyDescent="0.2">
      <c r="B1015"/>
      <c r="C1015"/>
      <c r="D1015"/>
      <c r="E1015"/>
      <c r="F1015"/>
    </row>
    <row r="1016" spans="2:6" x14ac:dyDescent="0.2">
      <c r="B1016"/>
      <c r="C1016"/>
      <c r="D1016"/>
      <c r="E1016"/>
      <c r="F1016"/>
    </row>
    <row r="1017" spans="2:6" x14ac:dyDescent="0.2">
      <c r="B1017"/>
      <c r="C1017"/>
      <c r="D1017"/>
      <c r="E1017"/>
      <c r="F1017"/>
    </row>
    <row r="1018" spans="2:6" x14ac:dyDescent="0.2">
      <c r="B1018"/>
      <c r="C1018"/>
      <c r="D1018"/>
      <c r="E1018"/>
      <c r="F1018"/>
    </row>
    <row r="1019" spans="2:6" x14ac:dyDescent="0.2">
      <c r="B1019"/>
      <c r="C1019"/>
      <c r="D1019"/>
      <c r="E1019"/>
      <c r="F1019"/>
    </row>
    <row r="1020" spans="2:6" x14ac:dyDescent="0.2">
      <c r="B1020"/>
      <c r="C1020"/>
      <c r="D1020"/>
      <c r="E1020"/>
      <c r="F1020"/>
    </row>
    <row r="1021" spans="2:6" x14ac:dyDescent="0.2">
      <c r="B1021"/>
      <c r="C1021"/>
      <c r="D1021"/>
      <c r="E1021"/>
      <c r="F1021"/>
    </row>
    <row r="1022" spans="2:6" x14ac:dyDescent="0.2">
      <c r="B1022"/>
      <c r="C1022"/>
      <c r="D1022"/>
      <c r="E1022"/>
      <c r="F1022"/>
    </row>
    <row r="1023" spans="2:6" x14ac:dyDescent="0.2">
      <c r="B1023"/>
      <c r="C1023"/>
      <c r="D1023"/>
      <c r="E1023"/>
      <c r="F1023"/>
    </row>
    <row r="1024" spans="2:6" x14ac:dyDescent="0.2">
      <c r="B1024"/>
      <c r="C1024"/>
      <c r="D1024"/>
      <c r="E1024"/>
      <c r="F1024"/>
    </row>
    <row r="1025" spans="2:6" x14ac:dyDescent="0.2">
      <c r="B1025"/>
      <c r="C1025"/>
      <c r="D1025"/>
      <c r="E1025"/>
      <c r="F1025"/>
    </row>
    <row r="1026" spans="2:6" x14ac:dyDescent="0.2">
      <c r="B1026"/>
      <c r="C1026"/>
      <c r="D1026"/>
      <c r="E1026"/>
      <c r="F1026"/>
    </row>
    <row r="1027" spans="2:6" x14ac:dyDescent="0.2">
      <c r="B1027"/>
      <c r="C1027"/>
      <c r="D1027"/>
      <c r="E1027"/>
      <c r="F1027"/>
    </row>
    <row r="1028" spans="2:6" x14ac:dyDescent="0.2">
      <c r="B1028"/>
      <c r="C1028"/>
      <c r="D1028"/>
      <c r="E1028"/>
      <c r="F1028"/>
    </row>
    <row r="1029" spans="2:6" x14ac:dyDescent="0.2">
      <c r="B1029"/>
      <c r="C1029"/>
      <c r="D1029"/>
      <c r="E1029"/>
      <c r="F1029"/>
    </row>
    <row r="1030" spans="2:6" x14ac:dyDescent="0.2">
      <c r="B1030"/>
      <c r="C1030"/>
      <c r="D1030"/>
      <c r="E1030"/>
      <c r="F1030"/>
    </row>
    <row r="1031" spans="2:6" x14ac:dyDescent="0.2">
      <c r="B1031"/>
      <c r="C1031"/>
      <c r="D1031"/>
      <c r="E1031"/>
      <c r="F1031"/>
    </row>
    <row r="1032" spans="2:6" x14ac:dyDescent="0.2">
      <c r="B1032"/>
      <c r="C1032"/>
      <c r="D1032"/>
      <c r="E1032"/>
      <c r="F1032"/>
    </row>
    <row r="1033" spans="2:6" x14ac:dyDescent="0.2">
      <c r="B1033"/>
      <c r="C1033"/>
      <c r="D1033"/>
      <c r="E1033"/>
      <c r="F1033"/>
    </row>
    <row r="1034" spans="2:6" x14ac:dyDescent="0.2">
      <c r="B1034"/>
      <c r="C1034"/>
      <c r="D1034"/>
      <c r="E1034"/>
      <c r="F1034"/>
    </row>
    <row r="1035" spans="2:6" x14ac:dyDescent="0.2">
      <c r="B1035"/>
      <c r="C1035"/>
      <c r="D1035"/>
      <c r="E1035"/>
      <c r="F1035"/>
    </row>
    <row r="1036" spans="2:6" x14ac:dyDescent="0.2">
      <c r="B1036"/>
      <c r="C1036"/>
      <c r="D1036"/>
      <c r="E1036"/>
      <c r="F1036"/>
    </row>
    <row r="1037" spans="2:6" x14ac:dyDescent="0.2">
      <c r="B1037"/>
      <c r="C1037"/>
      <c r="D1037"/>
      <c r="E1037"/>
      <c r="F1037"/>
    </row>
    <row r="1038" spans="2:6" x14ac:dyDescent="0.2">
      <c r="B1038"/>
      <c r="C1038"/>
      <c r="D1038"/>
      <c r="E1038"/>
      <c r="F1038"/>
    </row>
    <row r="1039" spans="2:6" x14ac:dyDescent="0.2">
      <c r="B1039"/>
      <c r="C1039"/>
      <c r="D1039"/>
      <c r="E1039"/>
      <c r="F1039"/>
    </row>
    <row r="1040" spans="2:6" x14ac:dyDescent="0.2">
      <c r="B1040"/>
      <c r="C1040"/>
      <c r="D1040"/>
      <c r="E1040"/>
      <c r="F1040"/>
    </row>
    <row r="1041" spans="2:6" x14ac:dyDescent="0.2">
      <c r="B1041"/>
      <c r="C1041"/>
      <c r="D1041"/>
      <c r="E1041"/>
      <c r="F1041"/>
    </row>
    <row r="1042" spans="2:6" x14ac:dyDescent="0.2">
      <c r="B1042"/>
      <c r="C1042"/>
      <c r="D1042"/>
      <c r="E1042"/>
      <c r="F1042"/>
    </row>
    <row r="1043" spans="2:6" x14ac:dyDescent="0.2">
      <c r="B1043"/>
      <c r="C1043"/>
      <c r="D1043"/>
      <c r="E1043"/>
      <c r="F1043"/>
    </row>
    <row r="1044" spans="2:6" x14ac:dyDescent="0.2">
      <c r="B1044"/>
      <c r="C1044"/>
      <c r="D1044"/>
      <c r="E1044"/>
      <c r="F1044"/>
    </row>
    <row r="1045" spans="2:6" x14ac:dyDescent="0.2">
      <c r="B1045"/>
      <c r="C1045"/>
      <c r="D1045"/>
      <c r="E1045"/>
      <c r="F1045"/>
    </row>
    <row r="1046" spans="2:6" x14ac:dyDescent="0.2">
      <c r="B1046"/>
      <c r="C1046"/>
      <c r="D1046"/>
      <c r="E1046"/>
      <c r="F1046"/>
    </row>
    <row r="1047" spans="2:6" x14ac:dyDescent="0.2">
      <c r="B1047"/>
      <c r="C1047"/>
      <c r="D1047"/>
      <c r="E1047"/>
      <c r="F1047"/>
    </row>
    <row r="1048" spans="2:6" x14ac:dyDescent="0.2">
      <c r="B1048"/>
      <c r="C1048"/>
      <c r="D1048"/>
      <c r="E1048"/>
      <c r="F1048"/>
    </row>
    <row r="1049" spans="2:6" x14ac:dyDescent="0.2">
      <c r="B1049"/>
      <c r="C1049"/>
      <c r="D1049"/>
      <c r="E1049"/>
      <c r="F1049"/>
    </row>
    <row r="1050" spans="2:6" x14ac:dyDescent="0.2">
      <c r="B1050"/>
      <c r="C1050"/>
      <c r="D1050"/>
      <c r="E1050"/>
      <c r="F1050"/>
    </row>
    <row r="1051" spans="2:6" x14ac:dyDescent="0.2">
      <c r="B1051"/>
      <c r="C1051"/>
      <c r="D1051"/>
      <c r="E1051"/>
      <c r="F1051"/>
    </row>
    <row r="1052" spans="2:6" x14ac:dyDescent="0.2">
      <c r="B1052"/>
      <c r="C1052"/>
      <c r="D1052"/>
      <c r="E1052"/>
      <c r="F1052"/>
    </row>
    <row r="1053" spans="2:6" x14ac:dyDescent="0.2">
      <c r="B1053"/>
      <c r="C1053"/>
      <c r="D1053"/>
      <c r="E1053"/>
      <c r="F1053"/>
    </row>
    <row r="1054" spans="2:6" x14ac:dyDescent="0.2">
      <c r="B1054"/>
      <c r="C1054"/>
      <c r="D1054"/>
      <c r="E1054"/>
      <c r="F1054"/>
    </row>
    <row r="1055" spans="2:6" x14ac:dyDescent="0.2">
      <c r="B1055"/>
      <c r="C1055"/>
      <c r="D1055"/>
      <c r="E1055"/>
      <c r="F1055"/>
    </row>
    <row r="1056" spans="2:6" x14ac:dyDescent="0.2">
      <c r="B1056"/>
      <c r="C1056"/>
      <c r="D1056"/>
      <c r="E1056"/>
      <c r="F1056"/>
    </row>
    <row r="1057" spans="2:6" x14ac:dyDescent="0.2">
      <c r="B1057"/>
      <c r="C1057"/>
      <c r="D1057"/>
      <c r="E1057"/>
      <c r="F1057"/>
    </row>
    <row r="1058" spans="2:6" x14ac:dyDescent="0.2">
      <c r="B1058"/>
      <c r="C1058"/>
      <c r="D1058"/>
      <c r="E1058"/>
      <c r="F1058"/>
    </row>
    <row r="1059" spans="2:6" x14ac:dyDescent="0.2">
      <c r="B1059"/>
      <c r="C1059"/>
      <c r="D1059"/>
      <c r="E1059"/>
      <c r="F1059"/>
    </row>
    <row r="1060" spans="2:6" x14ac:dyDescent="0.2">
      <c r="B1060"/>
      <c r="C1060"/>
      <c r="D1060"/>
      <c r="E1060"/>
      <c r="F1060"/>
    </row>
    <row r="1061" spans="2:6" x14ac:dyDescent="0.2">
      <c r="B1061"/>
      <c r="C1061"/>
      <c r="D1061"/>
      <c r="E1061"/>
      <c r="F1061"/>
    </row>
    <row r="1062" spans="2:6" x14ac:dyDescent="0.2">
      <c r="B1062"/>
      <c r="C1062"/>
      <c r="D1062"/>
      <c r="E1062"/>
      <c r="F1062"/>
    </row>
    <row r="1063" spans="2:6" x14ac:dyDescent="0.2">
      <c r="B1063"/>
      <c r="C1063"/>
      <c r="D1063"/>
      <c r="E1063"/>
      <c r="F1063"/>
    </row>
    <row r="1064" spans="2:6" x14ac:dyDescent="0.2">
      <c r="B1064"/>
      <c r="C1064"/>
      <c r="D1064"/>
      <c r="E1064"/>
      <c r="F1064"/>
    </row>
    <row r="1065" spans="2:6" x14ac:dyDescent="0.2">
      <c r="B1065"/>
      <c r="C1065"/>
      <c r="D1065"/>
      <c r="E1065"/>
      <c r="F1065"/>
    </row>
    <row r="1066" spans="2:6" x14ac:dyDescent="0.2">
      <c r="B1066"/>
      <c r="C1066"/>
      <c r="D1066"/>
      <c r="E1066"/>
      <c r="F1066"/>
    </row>
    <row r="1067" spans="2:6" x14ac:dyDescent="0.2">
      <c r="B1067"/>
      <c r="C1067"/>
      <c r="D1067"/>
      <c r="E1067"/>
      <c r="F1067"/>
    </row>
    <row r="1068" spans="2:6" x14ac:dyDescent="0.2">
      <c r="B1068"/>
      <c r="C1068"/>
      <c r="D1068"/>
      <c r="E1068"/>
      <c r="F1068"/>
    </row>
    <row r="1069" spans="2:6" x14ac:dyDescent="0.2">
      <c r="B1069"/>
      <c r="C1069"/>
      <c r="D1069"/>
      <c r="E1069"/>
      <c r="F1069"/>
    </row>
    <row r="1070" spans="2:6" x14ac:dyDescent="0.2">
      <c r="B1070"/>
      <c r="C1070"/>
      <c r="D1070"/>
      <c r="E1070"/>
      <c r="F1070"/>
    </row>
    <row r="1071" spans="2:6" x14ac:dyDescent="0.2">
      <c r="B1071"/>
      <c r="C1071"/>
      <c r="D1071"/>
      <c r="E1071"/>
      <c r="F1071"/>
    </row>
    <row r="1072" spans="2:6" x14ac:dyDescent="0.2">
      <c r="B1072"/>
      <c r="C1072"/>
      <c r="D1072"/>
      <c r="E1072"/>
      <c r="F1072"/>
    </row>
    <row r="1073" spans="2:6" x14ac:dyDescent="0.2">
      <c r="B1073"/>
      <c r="C1073"/>
      <c r="D1073"/>
      <c r="E1073"/>
      <c r="F1073"/>
    </row>
    <row r="1074" spans="2:6" x14ac:dyDescent="0.2">
      <c r="B1074"/>
      <c r="C1074"/>
      <c r="D1074"/>
      <c r="E1074"/>
      <c r="F1074"/>
    </row>
    <row r="1075" spans="2:6" x14ac:dyDescent="0.2">
      <c r="B1075"/>
      <c r="C1075"/>
      <c r="D1075"/>
      <c r="E1075"/>
      <c r="F1075"/>
    </row>
    <row r="1076" spans="2:6" x14ac:dyDescent="0.2">
      <c r="B1076"/>
      <c r="C1076"/>
      <c r="D1076"/>
      <c r="E1076"/>
      <c r="F1076"/>
    </row>
    <row r="1077" spans="2:6" x14ac:dyDescent="0.2">
      <c r="B1077"/>
      <c r="C1077"/>
      <c r="D1077"/>
      <c r="E1077"/>
      <c r="F1077"/>
    </row>
    <row r="1078" spans="2:6" x14ac:dyDescent="0.2">
      <c r="B1078"/>
      <c r="C1078"/>
      <c r="D1078"/>
      <c r="E1078"/>
      <c r="F1078"/>
    </row>
    <row r="1079" spans="2:6" x14ac:dyDescent="0.2">
      <c r="B1079"/>
      <c r="C1079"/>
      <c r="D1079"/>
      <c r="E1079"/>
      <c r="F1079"/>
    </row>
    <row r="1080" spans="2:6" x14ac:dyDescent="0.2">
      <c r="B1080"/>
      <c r="C1080"/>
      <c r="D1080"/>
      <c r="E1080"/>
      <c r="F1080"/>
    </row>
    <row r="1081" spans="2:6" x14ac:dyDescent="0.2">
      <c r="B1081"/>
      <c r="C1081"/>
      <c r="D1081"/>
      <c r="E1081"/>
      <c r="F1081"/>
    </row>
    <row r="1082" spans="2:6" x14ac:dyDescent="0.2">
      <c r="B1082"/>
      <c r="C1082"/>
      <c r="D1082"/>
      <c r="E1082"/>
      <c r="F1082"/>
    </row>
    <row r="1083" spans="2:6" x14ac:dyDescent="0.2">
      <c r="B1083"/>
      <c r="C1083"/>
      <c r="D1083"/>
      <c r="E1083"/>
      <c r="F1083"/>
    </row>
    <row r="1084" spans="2:6" x14ac:dyDescent="0.2">
      <c r="B1084"/>
      <c r="C1084"/>
      <c r="D1084"/>
      <c r="E1084"/>
      <c r="F1084"/>
    </row>
    <row r="1085" spans="2:6" x14ac:dyDescent="0.2">
      <c r="B1085"/>
      <c r="C1085"/>
      <c r="D1085"/>
      <c r="E1085"/>
      <c r="F1085"/>
    </row>
    <row r="1086" spans="2:6" x14ac:dyDescent="0.2">
      <c r="B1086"/>
      <c r="C1086"/>
      <c r="D1086"/>
      <c r="E1086"/>
      <c r="F1086"/>
    </row>
    <row r="1087" spans="2:6" x14ac:dyDescent="0.2">
      <c r="B1087"/>
      <c r="C1087"/>
      <c r="D1087"/>
      <c r="E1087"/>
      <c r="F1087"/>
    </row>
    <row r="1088" spans="2:6" x14ac:dyDescent="0.2">
      <c r="B1088"/>
      <c r="C1088"/>
      <c r="D1088"/>
      <c r="E1088"/>
      <c r="F1088"/>
    </row>
    <row r="1089" spans="2:6" x14ac:dyDescent="0.2">
      <c r="B1089"/>
      <c r="C1089"/>
      <c r="D1089"/>
      <c r="E1089"/>
      <c r="F1089"/>
    </row>
    <row r="1090" spans="2:6" x14ac:dyDescent="0.2">
      <c r="B1090"/>
      <c r="C1090"/>
      <c r="D1090"/>
      <c r="E1090"/>
      <c r="F1090"/>
    </row>
    <row r="1091" spans="2:6" x14ac:dyDescent="0.2">
      <c r="B1091"/>
      <c r="C1091"/>
      <c r="D1091"/>
      <c r="E1091"/>
      <c r="F1091"/>
    </row>
    <row r="1092" spans="2:6" x14ac:dyDescent="0.2">
      <c r="B1092"/>
      <c r="C1092"/>
      <c r="D1092"/>
      <c r="E1092"/>
      <c r="F1092"/>
    </row>
    <row r="1093" spans="2:6" x14ac:dyDescent="0.2">
      <c r="B1093"/>
      <c r="C1093"/>
      <c r="D1093"/>
      <c r="E1093"/>
      <c r="F1093"/>
    </row>
    <row r="1094" spans="2:6" x14ac:dyDescent="0.2">
      <c r="B1094"/>
      <c r="C1094"/>
      <c r="D1094"/>
      <c r="E1094"/>
      <c r="F1094"/>
    </row>
    <row r="1095" spans="2:6" x14ac:dyDescent="0.2">
      <c r="B1095"/>
      <c r="C1095"/>
      <c r="D1095"/>
      <c r="E1095"/>
      <c r="F1095"/>
    </row>
    <row r="1096" spans="2:6" x14ac:dyDescent="0.2">
      <c r="B1096"/>
      <c r="C1096"/>
      <c r="D1096"/>
      <c r="E1096"/>
      <c r="F1096"/>
    </row>
  </sheetData>
  <sortState xmlns:xlrd2="http://schemas.microsoft.com/office/spreadsheetml/2017/richdata2" ref="A2:M1096">
    <sortCondition descending="1" ref="G1:G109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916D6-2511-874D-B076-27DA60C31731}">
  <dimension ref="A1:S194"/>
  <sheetViews>
    <sheetView workbookViewId="0">
      <selection activeCell="F18" sqref="F18"/>
    </sheetView>
  </sheetViews>
  <sheetFormatPr baseColWidth="10" defaultRowHeight="16" x14ac:dyDescent="0.2"/>
  <cols>
    <col min="1" max="1" width="28.1640625" style="3" bestFit="1" customWidth="1"/>
    <col min="2" max="2" width="34.1640625" bestFit="1" customWidth="1"/>
    <col min="3" max="3" width="57.6640625" bestFit="1" customWidth="1"/>
    <col min="4" max="4" width="57.6640625" customWidth="1"/>
    <col min="6" max="6" width="28.1640625" bestFit="1" customWidth="1"/>
    <col min="7" max="7" width="30.5" bestFit="1" customWidth="1"/>
    <col min="8" max="8" width="39" bestFit="1" customWidth="1"/>
    <col min="9" max="9" width="160.6640625" bestFit="1" customWidth="1"/>
    <col min="12" max="12" width="34.1640625" bestFit="1" customWidth="1"/>
    <col min="15" max="15" width="40.1640625" bestFit="1" customWidth="1"/>
    <col min="18" max="18" width="36.33203125" bestFit="1" customWidth="1"/>
  </cols>
  <sheetData>
    <row r="1" spans="1:19" x14ac:dyDescent="0.2">
      <c r="A1" s="3" t="s">
        <v>747</v>
      </c>
      <c r="B1" s="3" t="s">
        <v>870</v>
      </c>
      <c r="C1" s="3" t="s">
        <v>917</v>
      </c>
      <c r="D1" s="3" t="s">
        <v>1101</v>
      </c>
      <c r="F1" s="3" t="s">
        <v>747</v>
      </c>
      <c r="G1" s="3" t="s">
        <v>870</v>
      </c>
      <c r="H1" s="3" t="s">
        <v>917</v>
      </c>
      <c r="I1" s="3" t="s">
        <v>1101</v>
      </c>
      <c r="L1" s="3" t="s">
        <v>870</v>
      </c>
      <c r="M1" s="3" t="s">
        <v>871</v>
      </c>
      <c r="O1" s="3" t="s">
        <v>917</v>
      </c>
      <c r="P1" s="3" t="s">
        <v>871</v>
      </c>
      <c r="R1" s="3" t="s">
        <v>1101</v>
      </c>
      <c r="S1" s="3" t="s">
        <v>871</v>
      </c>
    </row>
    <row r="2" spans="1:19" x14ac:dyDescent="0.2">
      <c r="A2" s="3" t="s">
        <v>576</v>
      </c>
      <c r="B2" t="s">
        <v>869</v>
      </c>
      <c r="C2" t="s">
        <v>919</v>
      </c>
      <c r="D2" t="s">
        <v>1100</v>
      </c>
      <c r="F2" s="13" t="s">
        <v>724</v>
      </c>
      <c r="G2" t="str">
        <f>VLOOKUP($F2,$A$1:$B$194,2,FALSE)</f>
        <v>Bacteroides faecis</v>
      </c>
      <c r="H2" t="str">
        <f>VLOOKUP($F2,$A$1:$C$194,3,FALSE)</f>
        <v>Bacteroidales (taxid 171549)</v>
      </c>
      <c r="I2" t="str">
        <f>VLOOKUP($F2,$A$1:$D$194,4,FALSE)</f>
        <v>NCBI;cellular organisms;Bacteria;FCB group;Bacteroidetes/Chlorobi group;Bacteroidetes;Bacteroidia;Bacteroidales;Bacteroidaceae;</v>
      </c>
      <c r="L2" t="s">
        <v>827</v>
      </c>
      <c r="M2">
        <v>58</v>
      </c>
      <c r="O2" t="s">
        <v>979</v>
      </c>
      <c r="P2">
        <v>37</v>
      </c>
      <c r="R2" t="s">
        <v>827</v>
      </c>
      <c r="S2">
        <v>76</v>
      </c>
    </row>
    <row r="3" spans="1:19" x14ac:dyDescent="0.2">
      <c r="A3" s="3" t="s">
        <v>517</v>
      </c>
      <c r="B3" t="s">
        <v>852</v>
      </c>
      <c r="C3" t="s">
        <v>928</v>
      </c>
      <c r="D3" t="s">
        <v>1099</v>
      </c>
      <c r="F3" s="13" t="s">
        <v>361</v>
      </c>
      <c r="G3" t="str">
        <f>VLOOKUP($F3,$A$1:$B$194,2,FALSE)</f>
        <v>Siphoviridae sp.</v>
      </c>
      <c r="H3" t="str">
        <f>VLOOKUP($F3,$A$1:$C$194,3,FALSE)</f>
        <v>Anaerotignum sp. MB30-C6 (taxid 3070814)</v>
      </c>
      <c r="I3" t="str">
        <f t="shared" ref="I3:I28" si="0">VLOOKUP($F3,$A$1:$D$194,4,FALSE)</f>
        <v>NCBI;Viruses;Duplodnaviria;Heunggongvirae;Uroviricota;Caudoviricetes;Caudovirales;</v>
      </c>
      <c r="L3" t="s">
        <v>841</v>
      </c>
      <c r="M3">
        <v>27</v>
      </c>
      <c r="O3" t="s">
        <v>980</v>
      </c>
      <c r="P3">
        <v>25</v>
      </c>
      <c r="R3" t="s">
        <v>1110</v>
      </c>
      <c r="S3">
        <v>45</v>
      </c>
    </row>
    <row r="4" spans="1:19" x14ac:dyDescent="0.2">
      <c r="A4" s="3" t="s">
        <v>482</v>
      </c>
      <c r="B4" t="s">
        <v>852</v>
      </c>
      <c r="C4" t="s">
        <v>978</v>
      </c>
      <c r="D4" t="s">
        <v>1074</v>
      </c>
      <c r="F4" s="13" t="s">
        <v>544</v>
      </c>
      <c r="G4" t="str">
        <f>VLOOKUP($F4,$A$1:$B$194,2,FALSE)</f>
        <v>Faecalibacterium prausnitzii</v>
      </c>
      <c r="H4" t="str">
        <f>VLOOKUP($F4,$A$1:$C$194,3,FALSE)</f>
        <v>Faecalibacterium prausnitzii (taxid 853)</v>
      </c>
      <c r="I4" t="str">
        <f t="shared" si="0"/>
        <v>NCBI;cellular organisms;Bacteria;Terrabacteria group;Firmicutes;Clostridia;Eubacteriales;Oscillospiraceae;Faecalibacterium;Faecalibacterium prausnitzii;</v>
      </c>
      <c r="L4" t="s">
        <v>840</v>
      </c>
      <c r="M4">
        <v>10</v>
      </c>
      <c r="O4" t="s">
        <v>981</v>
      </c>
      <c r="P4">
        <v>15</v>
      </c>
      <c r="R4" t="s">
        <v>1107</v>
      </c>
      <c r="S4">
        <v>8</v>
      </c>
    </row>
    <row r="5" spans="1:19" x14ac:dyDescent="0.2">
      <c r="A5" s="3" t="s">
        <v>489</v>
      </c>
      <c r="B5" t="s">
        <v>828</v>
      </c>
      <c r="C5" t="s">
        <v>943</v>
      </c>
      <c r="D5" t="s">
        <v>1089</v>
      </c>
      <c r="F5" s="13" t="s">
        <v>498</v>
      </c>
      <c r="G5" t="str">
        <f>VLOOKUP($F5,$A$1:$B$194,2,FALSE)</f>
        <v>Faecalibacterium prausnitzii</v>
      </c>
      <c r="H5" t="str">
        <f>VLOOKUP($F5,$A$1:$C$194,3,FALSE)</f>
        <v>Faecalibacterium prausnitzii (taxid 853)</v>
      </c>
      <c r="I5" t="str">
        <f t="shared" si="0"/>
        <v>NCBI;cellular organisms;Bacteria;Terrabacteria group;Firmicutes;Clostridia;Eubacteriales;Oscillospiraceae;Faecalibacterium;Faecalibacterium prausnitzii;</v>
      </c>
      <c r="L5" t="s">
        <v>820</v>
      </c>
      <c r="M5">
        <v>8</v>
      </c>
      <c r="O5" t="s">
        <v>982</v>
      </c>
      <c r="P5">
        <v>13</v>
      </c>
      <c r="R5" t="s">
        <v>1108</v>
      </c>
      <c r="S5">
        <v>8</v>
      </c>
    </row>
    <row r="6" spans="1:19" x14ac:dyDescent="0.2">
      <c r="A6" s="3" t="s">
        <v>409</v>
      </c>
      <c r="B6" t="s">
        <v>850</v>
      </c>
      <c r="C6" t="s">
        <v>934</v>
      </c>
      <c r="D6" t="s">
        <v>1100</v>
      </c>
      <c r="F6" s="13" t="s">
        <v>424</v>
      </c>
      <c r="G6" t="str">
        <f>VLOOKUP($F6,$A$1:$B$194,2,FALSE)</f>
        <v>Eubacterium eligens</v>
      </c>
      <c r="H6" t="str">
        <f>VLOOKUP($F6,$A$1:$C$194,3,FALSE)</f>
        <v>Blautia obeum ATCC 29174 (taxid 411459)</v>
      </c>
      <c r="I6" t="str">
        <f t="shared" si="0"/>
        <v>NCBI;Not assigned;</v>
      </c>
      <c r="L6" t="s">
        <v>853</v>
      </c>
      <c r="M6">
        <v>6</v>
      </c>
      <c r="O6" t="s">
        <v>983</v>
      </c>
      <c r="P6">
        <v>12</v>
      </c>
      <c r="R6" t="s">
        <v>1109</v>
      </c>
      <c r="S6">
        <v>7</v>
      </c>
    </row>
    <row r="7" spans="1:19" x14ac:dyDescent="0.2">
      <c r="A7" s="3" t="s">
        <v>505</v>
      </c>
      <c r="B7" t="s">
        <v>856</v>
      </c>
      <c r="C7" t="s">
        <v>923</v>
      </c>
      <c r="D7" t="s">
        <v>1076</v>
      </c>
      <c r="F7" s="13" t="s">
        <v>627</v>
      </c>
      <c r="G7" t="str">
        <f>VLOOKUP($F7,$A$1:$B$194,2,FALSE)</f>
        <v>Faecalibacterium prausnitzii</v>
      </c>
      <c r="H7" t="str">
        <f>VLOOKUP($F7,$A$1:$C$194,3,FALSE)</f>
        <v>Faecalibacterium prausnitzii (taxid 853)</v>
      </c>
      <c r="I7" t="str">
        <f t="shared" si="0"/>
        <v>NCBI;cellular organisms;Bacteria;Terrabacteria group;Firmicutes;Clostridia;Eubacteriales;Oscillospiraceae;Faecalibacterium;Faecalibacterium prausnitzii;</v>
      </c>
      <c r="L7" t="s">
        <v>850</v>
      </c>
      <c r="M7">
        <v>5</v>
      </c>
      <c r="O7" t="s">
        <v>984</v>
      </c>
      <c r="P7">
        <v>10</v>
      </c>
      <c r="R7" t="s">
        <v>833</v>
      </c>
      <c r="S7">
        <v>7</v>
      </c>
    </row>
    <row r="8" spans="1:19" x14ac:dyDescent="0.2">
      <c r="A8" s="3" t="s">
        <v>579</v>
      </c>
      <c r="B8" t="s">
        <v>861</v>
      </c>
      <c r="C8" t="s">
        <v>928</v>
      </c>
      <c r="D8" t="s">
        <v>1085</v>
      </c>
      <c r="F8" s="14" t="s">
        <v>409</v>
      </c>
      <c r="G8" t="str">
        <f>VLOOKUP($F8,$A$1:$B$194,2,FALSE)</f>
        <v>Parabacteroides merdae</v>
      </c>
      <c r="H8" t="str">
        <f>VLOOKUP($F8,$A$1:$C$194,3,FALSE)</f>
        <v>Eubacterium ventriosum (taxid 39496)</v>
      </c>
      <c r="I8" t="str">
        <f t="shared" si="0"/>
        <v>NCBI;Not assigned;</v>
      </c>
      <c r="L8" t="s">
        <v>833</v>
      </c>
      <c r="M8">
        <v>5</v>
      </c>
      <c r="O8" t="s">
        <v>985</v>
      </c>
      <c r="P8">
        <v>7</v>
      </c>
      <c r="R8" t="s">
        <v>1111</v>
      </c>
      <c r="S8">
        <v>4</v>
      </c>
    </row>
    <row r="9" spans="1:19" x14ac:dyDescent="0.2">
      <c r="A9" s="3" t="s">
        <v>748</v>
      </c>
      <c r="B9" t="s">
        <v>850</v>
      </c>
      <c r="C9" t="s">
        <v>949</v>
      </c>
      <c r="D9" t="s">
        <v>1074</v>
      </c>
      <c r="F9" s="14" t="s">
        <v>546</v>
      </c>
      <c r="G9" t="str">
        <f>VLOOKUP($F9,$A$1:$B$194,2,FALSE)</f>
        <v>Faecalibacterium prausnitzii</v>
      </c>
      <c r="H9" t="str">
        <f>VLOOKUP($F9,$A$1:$C$194,3,FALSE)</f>
        <v>Faecalibacterium sp. I3-3-89 (taxid 2929493)</v>
      </c>
      <c r="I9" t="str">
        <f t="shared" si="0"/>
        <v>NCBI;cellular organisms;Bacteria;Terrabacteria group;Firmicutes;Clostridia;Eubacteriales;Oscillospiraceae;Faecalibacterium;Faecalibacterium prausnitzii;</v>
      </c>
      <c r="L9" t="s">
        <v>819</v>
      </c>
      <c r="M9">
        <v>4</v>
      </c>
      <c r="O9" t="s">
        <v>986</v>
      </c>
      <c r="P9">
        <v>4</v>
      </c>
      <c r="R9" t="s">
        <v>1112</v>
      </c>
      <c r="S9">
        <v>3</v>
      </c>
    </row>
    <row r="10" spans="1:19" x14ac:dyDescent="0.2">
      <c r="A10" s="3" t="s">
        <v>358</v>
      </c>
      <c r="B10" t="s">
        <v>823</v>
      </c>
      <c r="C10" t="s">
        <v>962</v>
      </c>
      <c r="D10" t="s">
        <v>1079</v>
      </c>
      <c r="F10" s="14" t="s">
        <v>762</v>
      </c>
      <c r="G10" t="str">
        <f>VLOOKUP($F10,$A$1:$B$194,2,FALSE)</f>
        <v>Romboutsia ilealis</v>
      </c>
      <c r="H10" t="str">
        <f>VLOOKUP($F10,$A$1:$C$194,3,FALSE)</f>
        <v>unclassified (taxid 0)</v>
      </c>
      <c r="I10" t="str">
        <f>VLOOKUP($F10,$A$1:$D$194,4,FALSE)</f>
        <v>NCBI;No hits;</v>
      </c>
      <c r="L10" t="s">
        <v>851</v>
      </c>
      <c r="M10">
        <v>4</v>
      </c>
      <c r="O10" t="s">
        <v>987</v>
      </c>
      <c r="P10">
        <v>4</v>
      </c>
      <c r="R10" t="s">
        <v>1113</v>
      </c>
      <c r="S10">
        <v>3</v>
      </c>
    </row>
    <row r="11" spans="1:19" x14ac:dyDescent="0.2">
      <c r="A11" s="3" t="s">
        <v>403</v>
      </c>
      <c r="B11" t="s">
        <v>864</v>
      </c>
      <c r="C11" t="s">
        <v>961</v>
      </c>
      <c r="D11" t="s">
        <v>1067</v>
      </c>
      <c r="F11" s="14" t="s">
        <v>527</v>
      </c>
      <c r="G11" t="str">
        <f>VLOOKUP($F11,$A$1:$B$194,2,FALSE)</f>
        <v>Bacteroides dorei</v>
      </c>
      <c r="H11" t="str">
        <f>VLOOKUP($F11,$A$1:$C$194,3,FALSE)</f>
        <v>Phocaeicola (taxid 909656)</v>
      </c>
      <c r="I11" t="str">
        <f t="shared" si="0"/>
        <v>NCBI;cellular organisms;Bacteria;FCB group;Bacteroidetes/Chlorobi group;Bacteroidetes;Bacteroidia;Bacteroidales;Bacteroidaceae;Phocaeicola;</v>
      </c>
      <c r="L11" t="s">
        <v>837</v>
      </c>
      <c r="M11">
        <v>3</v>
      </c>
      <c r="O11" t="s">
        <v>988</v>
      </c>
      <c r="P11">
        <v>4</v>
      </c>
      <c r="R11" t="s">
        <v>830</v>
      </c>
      <c r="S11">
        <v>2</v>
      </c>
    </row>
    <row r="12" spans="1:19" x14ac:dyDescent="0.2">
      <c r="A12" s="3" t="s">
        <v>670</v>
      </c>
      <c r="B12" t="s">
        <v>866</v>
      </c>
      <c r="C12" t="s">
        <v>968</v>
      </c>
      <c r="D12" t="s">
        <v>1067</v>
      </c>
      <c r="F12" s="14" t="s">
        <v>395</v>
      </c>
      <c r="G12" t="str">
        <f>VLOOKUP($F12,$A$1:$B$194,2,FALSE)</f>
        <v>Uncultured human fecal virus clone</v>
      </c>
      <c r="H12" t="str">
        <f>VLOOKUP($F12,$A$1:$C$194,3,FALSE)</f>
        <v>Blautia wexlerae DSM 19850 (taxid 1121115)</v>
      </c>
      <c r="I12" t="str">
        <f t="shared" si="0"/>
        <v>NCBI;Viruses;environmental samples &lt;viruses,superkingdom Viruses&gt;;uncultured human fecal virus;</v>
      </c>
      <c r="L12" t="s">
        <v>835</v>
      </c>
      <c r="M12">
        <v>3</v>
      </c>
      <c r="O12" t="s">
        <v>989</v>
      </c>
      <c r="P12">
        <v>3</v>
      </c>
      <c r="R12" t="s">
        <v>1114</v>
      </c>
      <c r="S12">
        <v>2</v>
      </c>
    </row>
    <row r="13" spans="1:19" x14ac:dyDescent="0.2">
      <c r="A13" s="3" t="s">
        <v>749</v>
      </c>
      <c r="B13" t="s">
        <v>835</v>
      </c>
      <c r="C13" t="s">
        <v>919</v>
      </c>
      <c r="D13" t="s">
        <v>1097</v>
      </c>
      <c r="F13" s="14" t="s">
        <v>435</v>
      </c>
      <c r="G13" t="str">
        <f>VLOOKUP($F13,$A$1:$B$194,2,FALSE)</f>
        <v>Romboutsia ilealis</v>
      </c>
      <c r="H13" t="str">
        <f>VLOOKUP($F13,$A$1:$C$194,3,FALSE)</f>
        <v>Romboutsia ilealis (taxid 1115758)</v>
      </c>
      <c r="I13" t="str">
        <f t="shared" si="0"/>
        <v>NCBI;cellular organisms;Bacteria;Terrabacteria group;Firmicutes;Clostridia;Eubacteriales;Peptostreptococcaceae;Romboutsia;Romboutsia ilealis;</v>
      </c>
      <c r="L13" t="s">
        <v>843</v>
      </c>
      <c r="M13">
        <v>3</v>
      </c>
      <c r="O13" t="s">
        <v>990</v>
      </c>
      <c r="P13">
        <v>3</v>
      </c>
      <c r="R13" t="s">
        <v>826</v>
      </c>
      <c r="S13">
        <v>2</v>
      </c>
    </row>
    <row r="14" spans="1:19" x14ac:dyDescent="0.2">
      <c r="A14" s="3" t="s">
        <v>562</v>
      </c>
      <c r="B14" t="s">
        <v>822</v>
      </c>
      <c r="C14" t="s">
        <v>946</v>
      </c>
      <c r="D14" t="s">
        <v>1075</v>
      </c>
      <c r="F14" s="14" t="s">
        <v>513</v>
      </c>
      <c r="G14" t="str">
        <f>VLOOKUP($F14,$A$1:$B$194,2,FALSE)</f>
        <v>Uncultured human fecal virus clone</v>
      </c>
      <c r="H14" t="str">
        <f>VLOOKUP($F14,$A$1:$C$194,3,FALSE)</f>
        <v>Blautia wexlerae DSM 19850 (taxid 1121115)</v>
      </c>
      <c r="I14" t="str">
        <f t="shared" si="0"/>
        <v>NCBI;Viruses;environmental samples &lt;viruses,superkingdom Viruses&gt;;uncultured human fecal virus;</v>
      </c>
      <c r="L14" t="s">
        <v>826</v>
      </c>
      <c r="M14">
        <v>3</v>
      </c>
      <c r="O14" t="s">
        <v>991</v>
      </c>
      <c r="P14">
        <v>3</v>
      </c>
      <c r="R14" t="s">
        <v>1115</v>
      </c>
      <c r="S14">
        <v>2</v>
      </c>
    </row>
    <row r="15" spans="1:19" x14ac:dyDescent="0.2">
      <c r="A15" s="3" t="s">
        <v>750</v>
      </c>
      <c r="B15" t="s">
        <v>844</v>
      </c>
      <c r="C15" t="s">
        <v>928</v>
      </c>
      <c r="D15" t="s">
        <v>1099</v>
      </c>
      <c r="F15" s="14" t="s">
        <v>607</v>
      </c>
      <c r="G15" t="str">
        <f>VLOOKUP($F15,$A$1:$B$194,2,FALSE)</f>
        <v>Faecalibacterium prausnitzii</v>
      </c>
      <c r="H15" t="str">
        <f>VLOOKUP($F15,$A$1:$C$194,3,FALSE)</f>
        <v>Bacillus cereus group (taxid 86661)</v>
      </c>
      <c r="I15" t="str">
        <f t="shared" si="0"/>
        <v>NCBI;No hits;</v>
      </c>
      <c r="L15" t="s">
        <v>832</v>
      </c>
      <c r="M15">
        <v>3</v>
      </c>
      <c r="O15" t="s">
        <v>992</v>
      </c>
      <c r="P15">
        <v>2</v>
      </c>
      <c r="R15" t="s">
        <v>824</v>
      </c>
      <c r="S15">
        <v>1</v>
      </c>
    </row>
    <row r="16" spans="1:19" x14ac:dyDescent="0.2">
      <c r="A16" s="3" t="s">
        <v>423</v>
      </c>
      <c r="B16" t="s">
        <v>820</v>
      </c>
      <c r="C16" t="s">
        <v>928</v>
      </c>
      <c r="D16" t="s">
        <v>1099</v>
      </c>
      <c r="F16" s="14" t="s">
        <v>562</v>
      </c>
      <c r="G16" t="str">
        <f>VLOOKUP($F16,$A$1:$B$194,2,FALSE)</f>
        <v>Escherichia coli</v>
      </c>
      <c r="H16" t="str">
        <f>VLOOKUP($F16,$A$1:$C$194,3,FALSE)</f>
        <v>Escherichia coli (taxid 562)</v>
      </c>
      <c r="I16" t="str">
        <f t="shared" si="0"/>
        <v>NCBI;cellular organisms;Bacteria;Proteobacteria;Gammaproteobacteria;Enterobacterales;Enterobacteriaceae;Escherichia;Escherichia coli;</v>
      </c>
      <c r="L16" t="s">
        <v>831</v>
      </c>
      <c r="M16">
        <v>3</v>
      </c>
      <c r="O16" t="s">
        <v>993</v>
      </c>
      <c r="P16">
        <v>2</v>
      </c>
      <c r="R16" t="s">
        <v>1116</v>
      </c>
      <c r="S16">
        <v>1</v>
      </c>
    </row>
    <row r="17" spans="1:19" x14ac:dyDescent="0.2">
      <c r="A17" s="3" t="s">
        <v>699</v>
      </c>
      <c r="B17" t="s">
        <v>866</v>
      </c>
      <c r="C17" t="s">
        <v>928</v>
      </c>
      <c r="D17" t="s">
        <v>1099</v>
      </c>
      <c r="F17" s="14" t="s">
        <v>668</v>
      </c>
      <c r="G17" t="str">
        <f>VLOOKUP($F17,$A$1:$B$194,2,FALSE)</f>
        <v>Uncultured organism</v>
      </c>
      <c r="H17" t="str">
        <f>VLOOKUP($F17,$A$1:$C$194,3,FALSE)</f>
        <v>Agathobacter rectalis (taxid 39491)</v>
      </c>
      <c r="I17" t="str">
        <f t="shared" si="0"/>
        <v>NCBI;</v>
      </c>
      <c r="L17" t="s">
        <v>866</v>
      </c>
      <c r="M17">
        <v>2</v>
      </c>
      <c r="O17" t="s">
        <v>994</v>
      </c>
      <c r="P17">
        <v>2</v>
      </c>
      <c r="R17" t="s">
        <v>1117</v>
      </c>
      <c r="S17">
        <v>1</v>
      </c>
    </row>
    <row r="18" spans="1:19" x14ac:dyDescent="0.2">
      <c r="A18" s="3" t="s">
        <v>751</v>
      </c>
      <c r="B18" t="s">
        <v>835</v>
      </c>
      <c r="C18" t="s">
        <v>928</v>
      </c>
      <c r="D18" t="s">
        <v>1099</v>
      </c>
      <c r="F18" s="14" t="s">
        <v>638</v>
      </c>
      <c r="G18" t="str">
        <f>VLOOKUP($F18,$A$1:$B$194,2,FALSE)</f>
        <v>Blautia wexlerae</v>
      </c>
      <c r="H18" t="str">
        <f>VLOOKUP($F18,$A$1:$C$194,3,FALSE)</f>
        <v>Blautia wexlerae DSM 19850 (taxid 1121115)</v>
      </c>
      <c r="I18" t="str">
        <f t="shared" si="0"/>
        <v>NCBI;Not assigned;</v>
      </c>
      <c r="L18" t="s">
        <v>834</v>
      </c>
      <c r="M18">
        <v>2</v>
      </c>
      <c r="O18" t="s">
        <v>995</v>
      </c>
      <c r="P18">
        <v>2</v>
      </c>
      <c r="R18" t="s">
        <v>844</v>
      </c>
      <c r="S18">
        <v>1</v>
      </c>
    </row>
    <row r="19" spans="1:19" x14ac:dyDescent="0.2">
      <c r="A19" s="3" t="s">
        <v>616</v>
      </c>
      <c r="B19" t="s">
        <v>834</v>
      </c>
      <c r="C19" t="s">
        <v>931</v>
      </c>
      <c r="D19" t="s">
        <v>1088</v>
      </c>
      <c r="F19" s="14" t="s">
        <v>352</v>
      </c>
      <c r="G19" t="str">
        <f>VLOOKUP($F19,$A$1:$B$194,2,FALSE)</f>
        <v>Faecalibacterium prausnitzii</v>
      </c>
      <c r="H19" t="str">
        <f>VLOOKUP($F19,$A$1:$C$194,3,FALSE)</f>
        <v>unclassified (taxid 0)</v>
      </c>
      <c r="I19" t="str">
        <f t="shared" si="0"/>
        <v>NCBI;No hits;</v>
      </c>
      <c r="L19" t="s">
        <v>849</v>
      </c>
      <c r="M19">
        <v>2</v>
      </c>
      <c r="O19" t="s">
        <v>996</v>
      </c>
      <c r="P19">
        <v>2</v>
      </c>
      <c r="R19" t="s">
        <v>1118</v>
      </c>
      <c r="S19">
        <v>1</v>
      </c>
    </row>
    <row r="20" spans="1:19" x14ac:dyDescent="0.2">
      <c r="A20" s="3" t="s">
        <v>684</v>
      </c>
      <c r="B20" t="s">
        <v>850</v>
      </c>
      <c r="C20" t="s">
        <v>949</v>
      </c>
      <c r="D20" t="s">
        <v>1074</v>
      </c>
      <c r="F20" s="14" t="s">
        <v>341</v>
      </c>
      <c r="G20" t="str">
        <f>VLOOKUP($F20,$A$1:$B$194,2,FALSE)</f>
        <v>Siphoviridae sp.</v>
      </c>
      <c r="H20" t="str">
        <f>VLOOKUP($F20,$A$1:$C$194,3,FALSE)</f>
        <v>Oscillospiraceae (taxid 216572)</v>
      </c>
      <c r="I20" t="str">
        <f t="shared" si="0"/>
        <v>NCBI;Viruses;Duplodnaviria;Heunggongvirae;Uroviricota;Caudoviricetes;Caudovirales;</v>
      </c>
      <c r="L20" t="s">
        <v>855</v>
      </c>
      <c r="M20">
        <v>2</v>
      </c>
      <c r="O20" t="s">
        <v>1040</v>
      </c>
      <c r="P20">
        <f>SUM(P22:P64)</f>
        <v>43</v>
      </c>
      <c r="R20" t="s">
        <v>831</v>
      </c>
      <c r="S20">
        <v>1</v>
      </c>
    </row>
    <row r="21" spans="1:19" x14ac:dyDescent="0.2">
      <c r="A21" s="3" t="s">
        <v>526</v>
      </c>
      <c r="B21" t="s">
        <v>827</v>
      </c>
      <c r="C21" t="s">
        <v>928</v>
      </c>
      <c r="D21" t="s">
        <v>1099</v>
      </c>
      <c r="F21" s="14" t="s">
        <v>346</v>
      </c>
      <c r="G21" t="str">
        <f>VLOOKUP($F21,$A$1:$B$194,2,FALSE)</f>
        <v>Uncultured human fecal virus clone</v>
      </c>
      <c r="H21" t="str">
        <f>VLOOKUP($F21,$A$1:$C$194,3,FALSE)</f>
        <v>Blautia wexlerae DSM 19850 (taxid 1121115)</v>
      </c>
      <c r="I21" t="str">
        <f t="shared" si="0"/>
        <v>NCBI;Viruses;environmental samples &lt;viruses,superkingdom Viruses&gt;;uncultured human fecal virus;</v>
      </c>
      <c r="L21" t="s">
        <v>852</v>
      </c>
      <c r="M21">
        <v>2</v>
      </c>
      <c r="R21" t="s">
        <v>1119</v>
      </c>
      <c r="S21">
        <v>1</v>
      </c>
    </row>
    <row r="22" spans="1:19" x14ac:dyDescent="0.2">
      <c r="A22" s="3" t="s">
        <v>563</v>
      </c>
      <c r="B22" t="s">
        <v>827</v>
      </c>
      <c r="C22" t="s">
        <v>928</v>
      </c>
      <c r="D22" t="s">
        <v>1099</v>
      </c>
      <c r="F22" s="14" t="s">
        <v>584</v>
      </c>
      <c r="G22" t="str">
        <f>VLOOKUP($F22,$A$1:$B$194,2,FALSE)</f>
        <v>Faecalibacterium prausnitzii</v>
      </c>
      <c r="H22" t="str">
        <f>VLOOKUP($F22,$A$1:$C$194,3,FALSE)</f>
        <v>unclassified (taxid 0)</v>
      </c>
      <c r="I22" t="str">
        <f t="shared" si="0"/>
        <v>NCBI;No hits;</v>
      </c>
      <c r="L22" t="s">
        <v>863</v>
      </c>
      <c r="M22">
        <v>2</v>
      </c>
      <c r="O22" t="s">
        <v>997</v>
      </c>
      <c r="P22">
        <v>1</v>
      </c>
      <c r="R22" t="s">
        <v>829</v>
      </c>
      <c r="S22">
        <v>1</v>
      </c>
    </row>
    <row r="23" spans="1:19" x14ac:dyDescent="0.2">
      <c r="A23" s="3" t="s">
        <v>359</v>
      </c>
      <c r="B23" t="s">
        <v>839</v>
      </c>
      <c r="C23" t="s">
        <v>964</v>
      </c>
      <c r="D23" t="s">
        <v>1100</v>
      </c>
      <c r="F23" s="14" t="s">
        <v>655</v>
      </c>
      <c r="G23" t="str">
        <f>VLOOKUP($F23,$A$1:$B$194,2,FALSE)</f>
        <v>Faecalibacterium prausnitzii</v>
      </c>
      <c r="H23" t="str">
        <f>VLOOKUP($F23,$A$1:$C$194,3,FALSE)</f>
        <v>Faecalibacterium prausnitzii (taxid 853)</v>
      </c>
      <c r="I23" t="str">
        <f t="shared" si="0"/>
        <v>NCBI;cellular organisms;Bacteria;Terrabacteria group;Firmicutes;Clostridia;Eubacteriales;Oscillospiraceae;Faecalibacterium;Faecalibacterium prausnitzii;</v>
      </c>
      <c r="L23" t="s">
        <v>830</v>
      </c>
      <c r="M23">
        <v>2</v>
      </c>
      <c r="O23" t="s">
        <v>998</v>
      </c>
      <c r="P23">
        <v>1</v>
      </c>
      <c r="R23" t="s">
        <v>820</v>
      </c>
      <c r="S23">
        <v>1</v>
      </c>
    </row>
    <row r="24" spans="1:19" x14ac:dyDescent="0.2">
      <c r="A24" s="3" t="s">
        <v>752</v>
      </c>
      <c r="B24" t="s">
        <v>820</v>
      </c>
      <c r="C24" t="s">
        <v>955</v>
      </c>
      <c r="D24" t="s">
        <v>1072</v>
      </c>
      <c r="F24" s="14" t="s">
        <v>534</v>
      </c>
      <c r="G24" t="str">
        <f>VLOOKUP($F24,$A$1:$B$194,2,FALSE)</f>
        <v>Uncultured human fecal virus clone</v>
      </c>
      <c r="H24" t="str">
        <f>VLOOKUP($F24,$A$1:$C$194,3,FALSE)</f>
        <v>Blautia wexlerae DSM 19850 (taxid 1121115)</v>
      </c>
      <c r="I24" t="str">
        <f t="shared" si="0"/>
        <v>NCBI;Viruses;environmental samples &lt;viruses,superkingdom Viruses&gt;;uncultured human fecal virus;</v>
      </c>
      <c r="L24" t="s">
        <v>859</v>
      </c>
      <c r="M24">
        <v>2</v>
      </c>
      <c r="O24" t="s">
        <v>999</v>
      </c>
      <c r="P24">
        <v>1</v>
      </c>
      <c r="R24" t="s">
        <v>821</v>
      </c>
      <c r="S24">
        <v>1</v>
      </c>
    </row>
    <row r="25" spans="1:19" x14ac:dyDescent="0.2">
      <c r="A25" s="3" t="s">
        <v>632</v>
      </c>
      <c r="B25" t="s">
        <v>820</v>
      </c>
      <c r="C25" t="s">
        <v>928</v>
      </c>
      <c r="D25" t="s">
        <v>1077</v>
      </c>
      <c r="F25" s="14" t="s">
        <v>370</v>
      </c>
      <c r="G25" t="str">
        <f>VLOOKUP($F25,$A$1:$B$194,2,FALSE)</f>
        <v>Myoviridae sp.</v>
      </c>
      <c r="H25" t="str">
        <f>VLOOKUP($F25,$A$1:$C$194,3,FALSE)</f>
        <v>Blautia wexlerae DSM 19850 (taxid 1121115)</v>
      </c>
      <c r="I25" t="str">
        <f t="shared" si="0"/>
        <v>NCBI;Not assigned;</v>
      </c>
      <c r="L25" t="s">
        <v>844</v>
      </c>
      <c r="M25">
        <v>2</v>
      </c>
      <c r="O25" t="s">
        <v>1000</v>
      </c>
      <c r="P25">
        <v>1</v>
      </c>
      <c r="R25" t="s">
        <v>1120</v>
      </c>
      <c r="S25">
        <v>1</v>
      </c>
    </row>
    <row r="26" spans="1:19" x14ac:dyDescent="0.2">
      <c r="A26" s="3" t="s">
        <v>506</v>
      </c>
      <c r="B26" t="s">
        <v>827</v>
      </c>
      <c r="C26" t="s">
        <v>930</v>
      </c>
      <c r="D26" t="s">
        <v>1088</v>
      </c>
      <c r="F26" s="14" t="s">
        <v>413</v>
      </c>
      <c r="G26" t="str">
        <f>VLOOKUP($F26,$A$1:$B$194,2,FALSE)</f>
        <v>Phocaeicola dorei</v>
      </c>
      <c r="H26" t="str">
        <f>VLOOKUP($F26,$A$1:$C$194,3,FALSE)</f>
        <v>Phocaeicola dorei (taxid 357276)</v>
      </c>
      <c r="I26" t="str">
        <f t="shared" si="0"/>
        <v>NCBI;cellular organisms;Bacteria;FCB group;Bacteroidetes/Chlorobi group;Bacteroidetes;Bacteroidia;Bacteroidales;Bacteroidaceae;Phocaeicola;</v>
      </c>
      <c r="L26" t="s">
        <v>854</v>
      </c>
      <c r="M26">
        <v>2</v>
      </c>
      <c r="O26" t="s">
        <v>1001</v>
      </c>
      <c r="P26">
        <v>1</v>
      </c>
      <c r="R26" t="s">
        <v>832</v>
      </c>
      <c r="S26">
        <v>1</v>
      </c>
    </row>
    <row r="27" spans="1:19" x14ac:dyDescent="0.2">
      <c r="A27" s="3" t="s">
        <v>657</v>
      </c>
      <c r="B27" t="s">
        <v>819</v>
      </c>
      <c r="C27" t="s">
        <v>939</v>
      </c>
      <c r="D27" t="s">
        <v>1071</v>
      </c>
      <c r="F27" s="8" t="s">
        <v>515</v>
      </c>
      <c r="G27" t="str">
        <f>VLOOKUP($F27,$A$1:$B$194,2,FALSE)</f>
        <v>Faecalibacterium prausnitzii</v>
      </c>
      <c r="H27" t="str">
        <f>VLOOKUP($F27,$A$1:$C$194,3,FALSE)</f>
        <v>Faecalibacterium sp. I3-3-89 (taxid 2929493)</v>
      </c>
      <c r="I27" t="str">
        <f t="shared" si="0"/>
        <v>NCBI;cellular organisms;Bacteria;Terrabacteria group;Firmicutes;Clostridia;Eubacteriales;Oscillospiraceae;Faecalibacterium;Faecalibacterium prausnitzii;</v>
      </c>
      <c r="L27" t="s">
        <v>856</v>
      </c>
      <c r="M27">
        <v>2</v>
      </c>
      <c r="O27" t="s">
        <v>1002</v>
      </c>
      <c r="P27">
        <v>1</v>
      </c>
      <c r="R27" t="s">
        <v>1121</v>
      </c>
      <c r="S27">
        <v>1</v>
      </c>
    </row>
    <row r="28" spans="1:19" x14ac:dyDescent="0.2">
      <c r="A28" s="3" t="s">
        <v>580</v>
      </c>
      <c r="B28" t="s">
        <v>853</v>
      </c>
      <c r="C28" t="s">
        <v>925</v>
      </c>
      <c r="D28" t="s">
        <v>1072</v>
      </c>
      <c r="F28" s="8" t="s">
        <v>616</v>
      </c>
      <c r="G28" t="str">
        <f>VLOOKUP($F28,$A$1:$B$194,2,FALSE)</f>
        <v>Caudovirales sp.</v>
      </c>
      <c r="H28" t="str">
        <f>VLOOKUP($F28,$A$1:$C$194,3,FALSE)</f>
        <v>Faecalibacterium (taxid 216851)</v>
      </c>
      <c r="I28" t="str">
        <f t="shared" si="0"/>
        <v>NCBI;cellular organisms;Bacteria;Terrabacteria group;Firmicutes;Clostridia;Eubacteriales;Oscillospiraceae;Faecalibacterium;Faecalibacterium prausnitzii;</v>
      </c>
      <c r="L28" t="s">
        <v>877</v>
      </c>
      <c r="M28">
        <f>SUM(M30:M55)</f>
        <v>26</v>
      </c>
      <c r="O28" t="s">
        <v>1003</v>
      </c>
      <c r="P28">
        <v>1</v>
      </c>
      <c r="R28" t="s">
        <v>828</v>
      </c>
      <c r="S28">
        <v>1</v>
      </c>
    </row>
    <row r="29" spans="1:19" x14ac:dyDescent="0.2">
      <c r="A29" s="3" t="s">
        <v>692</v>
      </c>
      <c r="B29" t="s">
        <v>827</v>
      </c>
      <c r="C29" t="s">
        <v>924</v>
      </c>
      <c r="D29" t="s">
        <v>1088</v>
      </c>
      <c r="O29" t="s">
        <v>1004</v>
      </c>
      <c r="P29">
        <v>1</v>
      </c>
      <c r="R29" t="s">
        <v>1122</v>
      </c>
      <c r="S29">
        <v>1</v>
      </c>
    </row>
    <row r="30" spans="1:19" x14ac:dyDescent="0.2">
      <c r="A30" s="3" t="s">
        <v>340</v>
      </c>
      <c r="B30" t="s">
        <v>827</v>
      </c>
      <c r="C30" t="s">
        <v>944</v>
      </c>
      <c r="D30" t="s">
        <v>1088</v>
      </c>
      <c r="L30" t="s">
        <v>823</v>
      </c>
      <c r="M30">
        <v>1</v>
      </c>
      <c r="O30" t="s">
        <v>1005</v>
      </c>
      <c r="P30">
        <v>1</v>
      </c>
      <c r="R30" t="s">
        <v>822</v>
      </c>
      <c r="S30">
        <v>1</v>
      </c>
    </row>
    <row r="31" spans="1:19" x14ac:dyDescent="0.2">
      <c r="A31" s="3" t="s">
        <v>702</v>
      </c>
      <c r="B31" t="s">
        <v>827</v>
      </c>
      <c r="C31" t="s">
        <v>930</v>
      </c>
      <c r="D31" t="s">
        <v>1088</v>
      </c>
      <c r="L31" t="s">
        <v>848</v>
      </c>
      <c r="M31">
        <v>1</v>
      </c>
      <c r="O31" t="s">
        <v>1006</v>
      </c>
      <c r="P31">
        <v>1</v>
      </c>
      <c r="R31" t="s">
        <v>1123</v>
      </c>
      <c r="S31">
        <v>1</v>
      </c>
    </row>
    <row r="32" spans="1:19" x14ac:dyDescent="0.2">
      <c r="A32" s="3" t="s">
        <v>672</v>
      </c>
      <c r="B32" t="s">
        <v>847</v>
      </c>
      <c r="C32" t="s">
        <v>973</v>
      </c>
      <c r="D32" t="s">
        <v>1092</v>
      </c>
      <c r="L32" t="s">
        <v>818</v>
      </c>
      <c r="M32">
        <v>1</v>
      </c>
      <c r="O32" t="s">
        <v>1007</v>
      </c>
      <c r="P32">
        <v>1</v>
      </c>
      <c r="R32" t="s">
        <v>825</v>
      </c>
      <c r="S32">
        <v>1</v>
      </c>
    </row>
    <row r="33" spans="1:19" x14ac:dyDescent="0.2">
      <c r="A33" s="3" t="s">
        <v>379</v>
      </c>
      <c r="B33" t="s">
        <v>836</v>
      </c>
      <c r="C33" t="s">
        <v>965</v>
      </c>
      <c r="D33" t="s">
        <v>1076</v>
      </c>
      <c r="L33" t="s">
        <v>862</v>
      </c>
      <c r="M33">
        <v>1</v>
      </c>
      <c r="O33" t="s">
        <v>1008</v>
      </c>
      <c r="P33">
        <v>1</v>
      </c>
      <c r="R33" t="s">
        <v>1124</v>
      </c>
      <c r="S33">
        <v>1</v>
      </c>
    </row>
    <row r="34" spans="1:19" x14ac:dyDescent="0.2">
      <c r="A34" s="3" t="s">
        <v>368</v>
      </c>
      <c r="B34" t="s">
        <v>820</v>
      </c>
      <c r="C34" t="s">
        <v>955</v>
      </c>
      <c r="D34" t="s">
        <v>1073</v>
      </c>
      <c r="L34" t="s">
        <v>845</v>
      </c>
      <c r="M34">
        <v>1</v>
      </c>
      <c r="O34" t="s">
        <v>1009</v>
      </c>
      <c r="P34">
        <v>1</v>
      </c>
      <c r="R34" t="s">
        <v>819</v>
      </c>
      <c r="S34">
        <v>1</v>
      </c>
    </row>
    <row r="35" spans="1:19" x14ac:dyDescent="0.2">
      <c r="A35" s="3" t="s">
        <v>348</v>
      </c>
      <c r="B35" t="s">
        <v>837</v>
      </c>
      <c r="C35" t="s">
        <v>935</v>
      </c>
      <c r="D35" t="s">
        <v>1070</v>
      </c>
      <c r="L35" t="s">
        <v>865</v>
      </c>
      <c r="M35">
        <v>1</v>
      </c>
      <c r="O35" t="s">
        <v>1010</v>
      </c>
      <c r="P35">
        <v>1</v>
      </c>
      <c r="R35" t="s">
        <v>818</v>
      </c>
      <c r="S35">
        <v>1</v>
      </c>
    </row>
    <row r="36" spans="1:19" x14ac:dyDescent="0.2">
      <c r="A36" s="3" t="s">
        <v>724</v>
      </c>
      <c r="B36" t="s">
        <v>862</v>
      </c>
      <c r="C36" t="s">
        <v>970</v>
      </c>
      <c r="D36" t="s">
        <v>1102</v>
      </c>
      <c r="L36" t="s">
        <v>860</v>
      </c>
      <c r="M36">
        <v>1</v>
      </c>
      <c r="O36" t="s">
        <v>1011</v>
      </c>
      <c r="P36">
        <v>1</v>
      </c>
      <c r="R36" t="s">
        <v>1125</v>
      </c>
      <c r="S36">
        <v>1</v>
      </c>
    </row>
    <row r="37" spans="1:19" x14ac:dyDescent="0.2">
      <c r="A37" s="3" t="s">
        <v>593</v>
      </c>
      <c r="B37" t="s">
        <v>820</v>
      </c>
      <c r="C37" t="s">
        <v>955</v>
      </c>
      <c r="D37" t="s">
        <v>1068</v>
      </c>
      <c r="L37" t="s">
        <v>842</v>
      </c>
      <c r="M37">
        <v>1</v>
      </c>
      <c r="O37" t="s">
        <v>1012</v>
      </c>
      <c r="P37">
        <v>1</v>
      </c>
      <c r="R37" t="s">
        <v>1126</v>
      </c>
      <c r="S37">
        <v>1</v>
      </c>
    </row>
    <row r="38" spans="1:19" x14ac:dyDescent="0.2">
      <c r="A38" s="3" t="s">
        <v>585</v>
      </c>
      <c r="B38" t="s">
        <v>846</v>
      </c>
      <c r="C38" t="s">
        <v>928</v>
      </c>
      <c r="D38" t="s">
        <v>1087</v>
      </c>
      <c r="L38" t="s">
        <v>836</v>
      </c>
      <c r="M38">
        <v>1</v>
      </c>
      <c r="O38" t="s">
        <v>1013</v>
      </c>
      <c r="P38">
        <v>1</v>
      </c>
      <c r="R38" t="s">
        <v>823</v>
      </c>
      <c r="S38">
        <v>1</v>
      </c>
    </row>
    <row r="39" spans="1:19" x14ac:dyDescent="0.2">
      <c r="A39" s="3" t="s">
        <v>581</v>
      </c>
      <c r="B39" t="s">
        <v>820</v>
      </c>
      <c r="C39" t="s">
        <v>928</v>
      </c>
      <c r="D39" t="s">
        <v>1099</v>
      </c>
      <c r="L39" t="s">
        <v>847</v>
      </c>
      <c r="M39">
        <v>1</v>
      </c>
      <c r="O39" t="s">
        <v>1014</v>
      </c>
      <c r="P39">
        <v>1</v>
      </c>
    </row>
    <row r="40" spans="1:19" x14ac:dyDescent="0.2">
      <c r="A40" s="3" t="s">
        <v>518</v>
      </c>
      <c r="B40" t="s">
        <v>830</v>
      </c>
      <c r="C40" t="s">
        <v>953</v>
      </c>
      <c r="D40" t="s">
        <v>1091</v>
      </c>
      <c r="L40" t="s">
        <v>825</v>
      </c>
      <c r="M40">
        <v>1</v>
      </c>
      <c r="O40" t="s">
        <v>1015</v>
      </c>
      <c r="P40">
        <v>1</v>
      </c>
    </row>
    <row r="41" spans="1:19" x14ac:dyDescent="0.2">
      <c r="A41" s="3" t="s">
        <v>341</v>
      </c>
      <c r="B41" t="s">
        <v>833</v>
      </c>
      <c r="C41" t="s">
        <v>954</v>
      </c>
      <c r="D41" t="s">
        <v>1095</v>
      </c>
      <c r="L41" t="s">
        <v>846</v>
      </c>
      <c r="M41">
        <v>1</v>
      </c>
      <c r="O41" t="s">
        <v>1016</v>
      </c>
      <c r="P41">
        <v>1</v>
      </c>
    </row>
    <row r="42" spans="1:19" x14ac:dyDescent="0.2">
      <c r="A42" s="3" t="s">
        <v>755</v>
      </c>
      <c r="B42" t="s">
        <v>827</v>
      </c>
      <c r="C42" t="s">
        <v>930</v>
      </c>
      <c r="D42" t="s">
        <v>1088</v>
      </c>
      <c r="L42" t="s">
        <v>822</v>
      </c>
      <c r="M42">
        <v>1</v>
      </c>
      <c r="O42" t="s">
        <v>1017</v>
      </c>
      <c r="P42">
        <v>1</v>
      </c>
    </row>
    <row r="43" spans="1:19" x14ac:dyDescent="0.2">
      <c r="A43" s="3" t="s">
        <v>756</v>
      </c>
      <c r="B43" t="s">
        <v>842</v>
      </c>
      <c r="C43" t="s">
        <v>972</v>
      </c>
      <c r="D43" t="s">
        <v>1068</v>
      </c>
      <c r="L43" t="s">
        <v>839</v>
      </c>
      <c r="M43">
        <v>1</v>
      </c>
      <c r="O43" t="s">
        <v>1018</v>
      </c>
      <c r="P43">
        <v>1</v>
      </c>
    </row>
    <row r="44" spans="1:19" x14ac:dyDescent="0.2">
      <c r="A44" s="3" t="s">
        <v>417</v>
      </c>
      <c r="B44" t="s">
        <v>868</v>
      </c>
      <c r="C44" t="s">
        <v>938</v>
      </c>
      <c r="D44" t="s">
        <v>1093</v>
      </c>
      <c r="L44" t="s">
        <v>869</v>
      </c>
      <c r="M44">
        <v>1</v>
      </c>
      <c r="O44" t="s">
        <v>1019</v>
      </c>
      <c r="P44">
        <v>1</v>
      </c>
    </row>
    <row r="45" spans="1:19" x14ac:dyDescent="0.2">
      <c r="A45" s="3" t="s">
        <v>504</v>
      </c>
      <c r="B45" t="s">
        <v>824</v>
      </c>
      <c r="C45" t="s">
        <v>928</v>
      </c>
      <c r="D45" t="s">
        <v>1080</v>
      </c>
      <c r="L45" t="s">
        <v>828</v>
      </c>
      <c r="M45">
        <v>1</v>
      </c>
      <c r="O45" t="s">
        <v>1020</v>
      </c>
      <c r="P45">
        <v>1</v>
      </c>
    </row>
    <row r="46" spans="1:19" x14ac:dyDescent="0.2">
      <c r="A46" s="3" t="s">
        <v>594</v>
      </c>
      <c r="B46" t="s">
        <v>820</v>
      </c>
      <c r="C46" t="s">
        <v>928</v>
      </c>
      <c r="D46" t="s">
        <v>1099</v>
      </c>
      <c r="L46" t="s">
        <v>864</v>
      </c>
      <c r="M46">
        <v>1</v>
      </c>
      <c r="O46" t="s">
        <v>1021</v>
      </c>
      <c r="P46">
        <v>1</v>
      </c>
    </row>
    <row r="47" spans="1:19" x14ac:dyDescent="0.2">
      <c r="A47" s="3" t="s">
        <v>686</v>
      </c>
      <c r="B47" t="s">
        <v>851</v>
      </c>
      <c r="C47" t="s">
        <v>932</v>
      </c>
      <c r="D47" t="s">
        <v>1100</v>
      </c>
      <c r="L47" t="s">
        <v>821</v>
      </c>
      <c r="M47">
        <v>1</v>
      </c>
      <c r="O47" t="s">
        <v>1022</v>
      </c>
      <c r="P47">
        <v>1</v>
      </c>
    </row>
    <row r="48" spans="1:19" x14ac:dyDescent="0.2">
      <c r="A48" s="3" t="s">
        <v>759</v>
      </c>
      <c r="B48" t="s">
        <v>827</v>
      </c>
      <c r="C48" t="s">
        <v>927</v>
      </c>
      <c r="D48" t="s">
        <v>1088</v>
      </c>
      <c r="L48" t="s">
        <v>838</v>
      </c>
      <c r="M48">
        <v>1</v>
      </c>
      <c r="O48" t="s">
        <v>1023</v>
      </c>
      <c r="P48">
        <v>1</v>
      </c>
    </row>
    <row r="49" spans="1:16" x14ac:dyDescent="0.2">
      <c r="A49" s="3" t="s">
        <v>595</v>
      </c>
      <c r="B49" t="s">
        <v>827</v>
      </c>
      <c r="C49" t="s">
        <v>924</v>
      </c>
      <c r="D49" t="s">
        <v>1088</v>
      </c>
      <c r="L49" t="s">
        <v>829</v>
      </c>
      <c r="M49">
        <v>1</v>
      </c>
      <c r="O49" t="s">
        <v>1024</v>
      </c>
      <c r="P49">
        <v>1</v>
      </c>
    </row>
    <row r="50" spans="1:16" x14ac:dyDescent="0.2">
      <c r="A50" s="3" t="s">
        <v>663</v>
      </c>
      <c r="B50" t="s">
        <v>827</v>
      </c>
      <c r="C50" t="s">
        <v>924</v>
      </c>
      <c r="D50" t="s">
        <v>1088</v>
      </c>
      <c r="L50" t="s">
        <v>868</v>
      </c>
      <c r="M50">
        <v>1</v>
      </c>
      <c r="O50" t="s">
        <v>1025</v>
      </c>
      <c r="P50">
        <v>1</v>
      </c>
    </row>
    <row r="51" spans="1:16" x14ac:dyDescent="0.2">
      <c r="A51" s="3" t="s">
        <v>553</v>
      </c>
      <c r="B51" t="s">
        <v>841</v>
      </c>
      <c r="C51" t="s">
        <v>940</v>
      </c>
      <c r="D51" t="s">
        <v>1088</v>
      </c>
      <c r="L51" t="s">
        <v>857</v>
      </c>
      <c r="M51">
        <v>1</v>
      </c>
      <c r="O51" t="s">
        <v>1026</v>
      </c>
      <c r="P51">
        <v>1</v>
      </c>
    </row>
    <row r="52" spans="1:16" x14ac:dyDescent="0.2">
      <c r="A52" s="3" t="s">
        <v>424</v>
      </c>
      <c r="B52" t="s">
        <v>849</v>
      </c>
      <c r="C52" t="s">
        <v>958</v>
      </c>
      <c r="D52" t="s">
        <v>1100</v>
      </c>
      <c r="L52" t="s">
        <v>861</v>
      </c>
      <c r="M52">
        <v>1</v>
      </c>
      <c r="O52" t="s">
        <v>1027</v>
      </c>
      <c r="P52">
        <v>1</v>
      </c>
    </row>
    <row r="53" spans="1:16" x14ac:dyDescent="0.2">
      <c r="A53" s="3" t="s">
        <v>425</v>
      </c>
      <c r="B53" t="s">
        <v>849</v>
      </c>
      <c r="C53" t="s">
        <v>928</v>
      </c>
      <c r="D53" t="s">
        <v>1099</v>
      </c>
      <c r="L53" t="s">
        <v>858</v>
      </c>
      <c r="M53">
        <v>1</v>
      </c>
      <c r="O53" t="s">
        <v>1028</v>
      </c>
      <c r="P53">
        <v>1</v>
      </c>
    </row>
    <row r="54" spans="1:16" x14ac:dyDescent="0.2">
      <c r="A54" s="3" t="s">
        <v>457</v>
      </c>
      <c r="B54" t="s">
        <v>844</v>
      </c>
      <c r="C54" t="s">
        <v>969</v>
      </c>
      <c r="D54" t="s">
        <v>1099</v>
      </c>
      <c r="L54" t="s">
        <v>867</v>
      </c>
      <c r="M54">
        <v>1</v>
      </c>
      <c r="O54" t="s">
        <v>1029</v>
      </c>
      <c r="P54">
        <v>1</v>
      </c>
    </row>
    <row r="55" spans="1:16" x14ac:dyDescent="0.2">
      <c r="A55" s="3" t="s">
        <v>726</v>
      </c>
      <c r="B55" t="s">
        <v>863</v>
      </c>
      <c r="C55" t="s">
        <v>960</v>
      </c>
      <c r="D55" t="s">
        <v>1086</v>
      </c>
      <c r="L55" t="s">
        <v>824</v>
      </c>
      <c r="M55">
        <v>1</v>
      </c>
      <c r="O55" t="s">
        <v>1030</v>
      </c>
      <c r="P55">
        <v>1</v>
      </c>
    </row>
    <row r="56" spans="1:16" x14ac:dyDescent="0.2">
      <c r="A56" s="3" t="s">
        <v>727</v>
      </c>
      <c r="B56" t="s">
        <v>863</v>
      </c>
      <c r="C56" t="s">
        <v>960</v>
      </c>
      <c r="D56" t="s">
        <v>1086</v>
      </c>
      <c r="O56" t="s">
        <v>1031</v>
      </c>
      <c r="P56">
        <v>1</v>
      </c>
    </row>
    <row r="57" spans="1:16" x14ac:dyDescent="0.2">
      <c r="A57" s="3" t="s">
        <v>729</v>
      </c>
      <c r="B57" t="s">
        <v>850</v>
      </c>
      <c r="C57" t="s">
        <v>936</v>
      </c>
      <c r="D57" t="s">
        <v>1083</v>
      </c>
      <c r="O57" t="s">
        <v>1032</v>
      </c>
      <c r="P57">
        <v>1</v>
      </c>
    </row>
    <row r="58" spans="1:16" x14ac:dyDescent="0.2">
      <c r="A58" s="3" t="s">
        <v>472</v>
      </c>
      <c r="B58" t="s">
        <v>827</v>
      </c>
      <c r="C58" t="s">
        <v>928</v>
      </c>
      <c r="D58" t="s">
        <v>1099</v>
      </c>
      <c r="O58" t="s">
        <v>1033</v>
      </c>
      <c r="P58">
        <v>1</v>
      </c>
    </row>
    <row r="59" spans="1:16" x14ac:dyDescent="0.2">
      <c r="A59" s="3" t="s">
        <v>412</v>
      </c>
      <c r="B59" t="s">
        <v>827</v>
      </c>
      <c r="C59" t="s">
        <v>928</v>
      </c>
      <c r="D59" t="s">
        <v>1099</v>
      </c>
      <c r="O59" t="s">
        <v>1034</v>
      </c>
      <c r="P59">
        <v>1</v>
      </c>
    </row>
    <row r="60" spans="1:16" x14ac:dyDescent="0.2">
      <c r="A60" s="3" t="s">
        <v>607</v>
      </c>
      <c r="B60" t="s">
        <v>827</v>
      </c>
      <c r="C60" t="s">
        <v>974</v>
      </c>
      <c r="D60" t="s">
        <v>1099</v>
      </c>
      <c r="O60" t="s">
        <v>1035</v>
      </c>
      <c r="P60">
        <v>1</v>
      </c>
    </row>
    <row r="61" spans="1:16" x14ac:dyDescent="0.2">
      <c r="A61" s="3" t="s">
        <v>499</v>
      </c>
      <c r="B61" t="s">
        <v>841</v>
      </c>
      <c r="C61" t="s">
        <v>927</v>
      </c>
      <c r="D61" t="s">
        <v>1088</v>
      </c>
      <c r="O61" t="s">
        <v>1036</v>
      </c>
      <c r="P61">
        <v>1</v>
      </c>
    </row>
    <row r="62" spans="1:16" x14ac:dyDescent="0.2">
      <c r="A62" s="3" t="s">
        <v>426</v>
      </c>
      <c r="B62" t="s">
        <v>827</v>
      </c>
      <c r="C62" t="s">
        <v>930</v>
      </c>
      <c r="D62" t="s">
        <v>1088</v>
      </c>
      <c r="O62" t="s">
        <v>1037</v>
      </c>
      <c r="P62">
        <v>1</v>
      </c>
    </row>
    <row r="63" spans="1:16" x14ac:dyDescent="0.2">
      <c r="A63" s="3" t="s">
        <v>421</v>
      </c>
      <c r="B63" t="s">
        <v>832</v>
      </c>
      <c r="C63" t="s">
        <v>971</v>
      </c>
      <c r="D63" t="s">
        <v>1096</v>
      </c>
      <c r="O63" t="s">
        <v>1038</v>
      </c>
      <c r="P63">
        <v>1</v>
      </c>
    </row>
    <row r="64" spans="1:16" x14ac:dyDescent="0.2">
      <c r="A64" s="3" t="s">
        <v>637</v>
      </c>
      <c r="B64" t="s">
        <v>859</v>
      </c>
      <c r="C64" t="s">
        <v>919</v>
      </c>
      <c r="D64" t="s">
        <v>1100</v>
      </c>
      <c r="O64" t="s">
        <v>1039</v>
      </c>
      <c r="P64">
        <v>1</v>
      </c>
    </row>
    <row r="65" spans="1:4" x14ac:dyDescent="0.2">
      <c r="A65" s="3" t="s">
        <v>459</v>
      </c>
      <c r="B65" t="s">
        <v>827</v>
      </c>
      <c r="C65" t="s">
        <v>924</v>
      </c>
      <c r="D65" t="s">
        <v>1088</v>
      </c>
    </row>
    <row r="66" spans="1:4" x14ac:dyDescent="0.2">
      <c r="A66" s="3" t="s">
        <v>609</v>
      </c>
      <c r="B66" t="s">
        <v>859</v>
      </c>
      <c r="C66" t="s">
        <v>951</v>
      </c>
      <c r="D66" t="s">
        <v>1076</v>
      </c>
    </row>
    <row r="67" spans="1:4" x14ac:dyDescent="0.2">
      <c r="A67" s="3" t="s">
        <v>373</v>
      </c>
      <c r="B67" t="s">
        <v>860</v>
      </c>
      <c r="C67" t="s">
        <v>921</v>
      </c>
      <c r="D67" t="s">
        <v>1069</v>
      </c>
    </row>
    <row r="68" spans="1:4" x14ac:dyDescent="0.2">
      <c r="A68" s="3" t="s">
        <v>435</v>
      </c>
      <c r="B68" t="s">
        <v>831</v>
      </c>
      <c r="C68" t="s">
        <v>922</v>
      </c>
      <c r="D68" t="s">
        <v>1094</v>
      </c>
    </row>
    <row r="69" spans="1:4" x14ac:dyDescent="0.2">
      <c r="A69" s="3" t="s">
        <v>381</v>
      </c>
      <c r="B69" t="s">
        <v>830</v>
      </c>
      <c r="C69" t="s">
        <v>929</v>
      </c>
      <c r="D69" t="s">
        <v>1091</v>
      </c>
    </row>
    <row r="70" spans="1:4" x14ac:dyDescent="0.2">
      <c r="A70" s="3" t="s">
        <v>731</v>
      </c>
      <c r="B70" t="s">
        <v>827</v>
      </c>
      <c r="C70" t="s">
        <v>924</v>
      </c>
      <c r="D70" t="s">
        <v>1088</v>
      </c>
    </row>
    <row r="71" spans="1:4" x14ac:dyDescent="0.2">
      <c r="A71" s="3" t="s">
        <v>507</v>
      </c>
      <c r="B71" t="s">
        <v>831</v>
      </c>
      <c r="C71" t="s">
        <v>928</v>
      </c>
      <c r="D71" t="s">
        <v>1099</v>
      </c>
    </row>
    <row r="72" spans="1:4" x14ac:dyDescent="0.2">
      <c r="A72" s="3" t="s">
        <v>762</v>
      </c>
      <c r="B72" t="s">
        <v>831</v>
      </c>
      <c r="C72" t="s">
        <v>928</v>
      </c>
      <c r="D72" t="s">
        <v>1099</v>
      </c>
    </row>
    <row r="73" spans="1:4" x14ac:dyDescent="0.2">
      <c r="A73" s="3" t="s">
        <v>375</v>
      </c>
      <c r="B73" t="s">
        <v>841</v>
      </c>
      <c r="C73" t="s">
        <v>918</v>
      </c>
      <c r="D73" t="s">
        <v>1088</v>
      </c>
    </row>
    <row r="74" spans="1:4" x14ac:dyDescent="0.2">
      <c r="A74" s="3" t="s">
        <v>697</v>
      </c>
      <c r="B74" t="s">
        <v>819</v>
      </c>
      <c r="C74" t="s">
        <v>933</v>
      </c>
      <c r="D74" t="s">
        <v>1070</v>
      </c>
    </row>
    <row r="75" spans="1:4" x14ac:dyDescent="0.2">
      <c r="A75" s="3" t="s">
        <v>360</v>
      </c>
      <c r="B75" t="s">
        <v>821</v>
      </c>
      <c r="C75" t="s">
        <v>919</v>
      </c>
      <c r="D75" t="s">
        <v>1100</v>
      </c>
    </row>
    <row r="76" spans="1:4" x14ac:dyDescent="0.2">
      <c r="A76" s="3" t="s">
        <v>481</v>
      </c>
      <c r="B76" t="s">
        <v>833</v>
      </c>
      <c r="C76" t="s">
        <v>963</v>
      </c>
      <c r="D76" t="s">
        <v>1097</v>
      </c>
    </row>
    <row r="77" spans="1:4" x14ac:dyDescent="0.2">
      <c r="A77" s="3" t="s">
        <v>433</v>
      </c>
      <c r="B77" t="s">
        <v>854</v>
      </c>
      <c r="C77" t="s">
        <v>963</v>
      </c>
      <c r="D77" t="s">
        <v>1097</v>
      </c>
    </row>
    <row r="78" spans="1:4" x14ac:dyDescent="0.2">
      <c r="A78" s="3" t="s">
        <v>763</v>
      </c>
      <c r="B78" t="s">
        <v>850</v>
      </c>
      <c r="C78" t="s">
        <v>963</v>
      </c>
      <c r="D78" t="s">
        <v>1100</v>
      </c>
    </row>
    <row r="79" spans="1:4" x14ac:dyDescent="0.2">
      <c r="A79" s="3" t="s">
        <v>361</v>
      </c>
      <c r="B79" t="s">
        <v>833</v>
      </c>
      <c r="C79" t="s">
        <v>967</v>
      </c>
      <c r="D79" t="s">
        <v>1095</v>
      </c>
    </row>
    <row r="80" spans="1:4" x14ac:dyDescent="0.2">
      <c r="A80" s="3" t="s">
        <v>687</v>
      </c>
      <c r="B80" t="s">
        <v>827</v>
      </c>
      <c r="C80" t="s">
        <v>924</v>
      </c>
      <c r="D80" t="s">
        <v>1088</v>
      </c>
    </row>
    <row r="81" spans="1:4" x14ac:dyDescent="0.2">
      <c r="A81" s="3" t="s">
        <v>413</v>
      </c>
      <c r="B81" t="s">
        <v>838</v>
      </c>
      <c r="C81" t="s">
        <v>925</v>
      </c>
      <c r="D81" t="s">
        <v>1072</v>
      </c>
    </row>
    <row r="82" spans="1:4" x14ac:dyDescent="0.2">
      <c r="A82" s="3" t="s">
        <v>764</v>
      </c>
      <c r="B82" t="s">
        <v>841</v>
      </c>
      <c r="C82" t="s">
        <v>927</v>
      </c>
      <c r="D82" t="s">
        <v>1088</v>
      </c>
    </row>
    <row r="83" spans="1:4" x14ac:dyDescent="0.2">
      <c r="A83" s="3" t="s">
        <v>628</v>
      </c>
      <c r="B83" t="s">
        <v>833</v>
      </c>
      <c r="C83" t="s">
        <v>926</v>
      </c>
      <c r="D83" t="s">
        <v>1097</v>
      </c>
    </row>
    <row r="84" spans="1:4" x14ac:dyDescent="0.2">
      <c r="A84" s="3" t="s">
        <v>705</v>
      </c>
      <c r="B84" t="s">
        <v>867</v>
      </c>
      <c r="C84" t="s">
        <v>952</v>
      </c>
      <c r="D84" t="s">
        <v>1105</v>
      </c>
    </row>
    <row r="85" spans="1:4" x14ac:dyDescent="0.2">
      <c r="A85" s="3" t="s">
        <v>537</v>
      </c>
      <c r="B85" t="s">
        <v>827</v>
      </c>
      <c r="C85" t="s">
        <v>930</v>
      </c>
      <c r="D85" t="s">
        <v>1088</v>
      </c>
    </row>
    <row r="86" spans="1:4" x14ac:dyDescent="0.2">
      <c r="A86" s="3" t="s">
        <v>445</v>
      </c>
      <c r="B86" t="s">
        <v>827</v>
      </c>
      <c r="C86" t="s">
        <v>931</v>
      </c>
      <c r="D86" t="s">
        <v>1088</v>
      </c>
    </row>
    <row r="87" spans="1:4" x14ac:dyDescent="0.2">
      <c r="A87" s="3" t="s">
        <v>498</v>
      </c>
      <c r="B87" t="s">
        <v>827</v>
      </c>
      <c r="C87" t="s">
        <v>924</v>
      </c>
      <c r="D87" t="s">
        <v>1088</v>
      </c>
    </row>
    <row r="88" spans="1:4" x14ac:dyDescent="0.2">
      <c r="A88" s="3" t="s">
        <v>422</v>
      </c>
      <c r="B88" t="s">
        <v>851</v>
      </c>
      <c r="C88" t="s">
        <v>928</v>
      </c>
      <c r="D88" t="s">
        <v>1099</v>
      </c>
    </row>
    <row r="89" spans="1:4" x14ac:dyDescent="0.2">
      <c r="A89" s="3" t="s">
        <v>479</v>
      </c>
      <c r="B89" t="s">
        <v>857</v>
      </c>
      <c r="C89" t="s">
        <v>945</v>
      </c>
      <c r="D89" t="s">
        <v>1106</v>
      </c>
    </row>
    <row r="90" spans="1:4" x14ac:dyDescent="0.2">
      <c r="A90" s="3" t="s">
        <v>538</v>
      </c>
      <c r="B90" t="s">
        <v>841</v>
      </c>
      <c r="C90" t="s">
        <v>927</v>
      </c>
      <c r="D90" t="s">
        <v>1088</v>
      </c>
    </row>
    <row r="91" spans="1:4" x14ac:dyDescent="0.2">
      <c r="A91" s="3" t="s">
        <v>523</v>
      </c>
      <c r="B91" t="s">
        <v>851</v>
      </c>
      <c r="C91" t="s">
        <v>932</v>
      </c>
      <c r="D91" t="s">
        <v>1100</v>
      </c>
    </row>
    <row r="92" spans="1:4" x14ac:dyDescent="0.2">
      <c r="A92" s="3" t="s">
        <v>539</v>
      </c>
      <c r="B92" t="s">
        <v>855</v>
      </c>
      <c r="C92" t="s">
        <v>928</v>
      </c>
      <c r="D92" t="s">
        <v>1099</v>
      </c>
    </row>
    <row r="93" spans="1:4" x14ac:dyDescent="0.2">
      <c r="A93" s="3" t="s">
        <v>540</v>
      </c>
      <c r="B93" t="s">
        <v>855</v>
      </c>
      <c r="C93" t="s">
        <v>928</v>
      </c>
      <c r="D93" t="s">
        <v>1099</v>
      </c>
    </row>
    <row r="94" spans="1:4" x14ac:dyDescent="0.2">
      <c r="A94" s="3" t="s">
        <v>337</v>
      </c>
      <c r="B94" t="s">
        <v>851</v>
      </c>
      <c r="C94" t="s">
        <v>932</v>
      </c>
      <c r="D94" t="s">
        <v>1100</v>
      </c>
    </row>
    <row r="95" spans="1:4" x14ac:dyDescent="0.2">
      <c r="A95" s="3" t="s">
        <v>513</v>
      </c>
      <c r="B95" t="s">
        <v>840</v>
      </c>
      <c r="C95" t="s">
        <v>919</v>
      </c>
      <c r="D95" t="s">
        <v>1098</v>
      </c>
    </row>
    <row r="96" spans="1:4" x14ac:dyDescent="0.2">
      <c r="A96" s="3" t="s">
        <v>333</v>
      </c>
      <c r="B96" t="s">
        <v>840</v>
      </c>
      <c r="C96" t="s">
        <v>928</v>
      </c>
      <c r="D96" t="s">
        <v>1099</v>
      </c>
    </row>
    <row r="97" spans="1:4" x14ac:dyDescent="0.2">
      <c r="A97" s="3" t="s">
        <v>334</v>
      </c>
      <c r="B97" t="s">
        <v>840</v>
      </c>
      <c r="C97" t="s">
        <v>928</v>
      </c>
      <c r="D97" t="s">
        <v>1099</v>
      </c>
    </row>
    <row r="98" spans="1:4" x14ac:dyDescent="0.2">
      <c r="A98" s="3" t="s">
        <v>483</v>
      </c>
      <c r="B98" t="s">
        <v>845</v>
      </c>
      <c r="C98" t="s">
        <v>939</v>
      </c>
      <c r="D98" t="s">
        <v>1070</v>
      </c>
    </row>
    <row r="99" spans="1:4" x14ac:dyDescent="0.2">
      <c r="A99" s="3" t="s">
        <v>734</v>
      </c>
      <c r="B99" t="s">
        <v>818</v>
      </c>
      <c r="C99" t="s">
        <v>948</v>
      </c>
      <c r="D99" t="s">
        <v>1103</v>
      </c>
    </row>
    <row r="100" spans="1:4" x14ac:dyDescent="0.2">
      <c r="A100" s="3" t="s">
        <v>332</v>
      </c>
      <c r="B100" t="s">
        <v>865</v>
      </c>
      <c r="C100" t="s">
        <v>947</v>
      </c>
      <c r="D100" t="s">
        <v>1070</v>
      </c>
    </row>
    <row r="101" spans="1:4" x14ac:dyDescent="0.2">
      <c r="A101" s="3" t="s">
        <v>448</v>
      </c>
      <c r="B101" t="s">
        <v>841</v>
      </c>
      <c r="C101" t="s">
        <v>927</v>
      </c>
      <c r="D101" t="s">
        <v>1088</v>
      </c>
    </row>
    <row r="102" spans="1:4" x14ac:dyDescent="0.2">
      <c r="A102" s="3" t="s">
        <v>385</v>
      </c>
      <c r="B102" t="s">
        <v>827</v>
      </c>
      <c r="C102" t="s">
        <v>924</v>
      </c>
      <c r="D102" t="s">
        <v>1088</v>
      </c>
    </row>
    <row r="103" spans="1:4" x14ac:dyDescent="0.2">
      <c r="A103" s="3" t="s">
        <v>512</v>
      </c>
      <c r="B103" t="s">
        <v>841</v>
      </c>
      <c r="C103" t="s">
        <v>924</v>
      </c>
      <c r="D103" t="s">
        <v>1088</v>
      </c>
    </row>
    <row r="104" spans="1:4" x14ac:dyDescent="0.2">
      <c r="A104" s="3" t="s">
        <v>668</v>
      </c>
      <c r="B104" t="s">
        <v>858</v>
      </c>
      <c r="C104" t="s">
        <v>959</v>
      </c>
      <c r="D104" t="s">
        <v>1067</v>
      </c>
    </row>
    <row r="105" spans="1:4" x14ac:dyDescent="0.2">
      <c r="A105" s="3" t="s">
        <v>541</v>
      </c>
      <c r="B105" t="s">
        <v>827</v>
      </c>
      <c r="C105" t="s">
        <v>924</v>
      </c>
      <c r="D105" t="s">
        <v>1088</v>
      </c>
    </row>
    <row r="106" spans="1:4" x14ac:dyDescent="0.2">
      <c r="A106" s="3" t="s">
        <v>335</v>
      </c>
      <c r="B106" t="s">
        <v>853</v>
      </c>
      <c r="C106" t="s">
        <v>928</v>
      </c>
      <c r="D106" t="s">
        <v>1099</v>
      </c>
    </row>
    <row r="107" spans="1:4" x14ac:dyDescent="0.2">
      <c r="A107" s="3" t="s">
        <v>474</v>
      </c>
      <c r="B107" t="s">
        <v>827</v>
      </c>
      <c r="C107" t="s">
        <v>966</v>
      </c>
      <c r="D107" t="s">
        <v>1088</v>
      </c>
    </row>
    <row r="108" spans="1:4" x14ac:dyDescent="0.2">
      <c r="A108" s="3" t="s">
        <v>542</v>
      </c>
      <c r="B108" t="s">
        <v>827</v>
      </c>
      <c r="C108" t="s">
        <v>924</v>
      </c>
      <c r="D108" t="s">
        <v>1088</v>
      </c>
    </row>
    <row r="109" spans="1:4" x14ac:dyDescent="0.2">
      <c r="A109" s="3" t="s">
        <v>469</v>
      </c>
      <c r="B109" t="s">
        <v>854</v>
      </c>
      <c r="C109" t="s">
        <v>928</v>
      </c>
      <c r="D109" t="s">
        <v>1097</v>
      </c>
    </row>
    <row r="110" spans="1:4" x14ac:dyDescent="0.2">
      <c r="A110" s="3" t="s">
        <v>527</v>
      </c>
      <c r="B110" t="s">
        <v>853</v>
      </c>
      <c r="C110" t="s">
        <v>942</v>
      </c>
      <c r="D110" t="s">
        <v>1072</v>
      </c>
    </row>
    <row r="111" spans="1:4" x14ac:dyDescent="0.2">
      <c r="A111" s="3" t="s">
        <v>387</v>
      </c>
      <c r="B111" t="s">
        <v>841</v>
      </c>
      <c r="C111" t="s">
        <v>918</v>
      </c>
      <c r="D111" t="s">
        <v>1088</v>
      </c>
    </row>
    <row r="112" spans="1:4" x14ac:dyDescent="0.2">
      <c r="A112" s="3" t="s">
        <v>367</v>
      </c>
      <c r="B112" t="s">
        <v>840</v>
      </c>
      <c r="C112" t="s">
        <v>919</v>
      </c>
      <c r="D112" t="s">
        <v>1098</v>
      </c>
    </row>
    <row r="113" spans="1:4" x14ac:dyDescent="0.2">
      <c r="A113" s="3" t="s">
        <v>638</v>
      </c>
      <c r="B113" t="s">
        <v>835</v>
      </c>
      <c r="C113" t="s">
        <v>919</v>
      </c>
      <c r="D113" t="s">
        <v>1100</v>
      </c>
    </row>
    <row r="114" spans="1:4" x14ac:dyDescent="0.2">
      <c r="A114" s="3" t="s">
        <v>461</v>
      </c>
      <c r="B114" t="s">
        <v>827</v>
      </c>
      <c r="C114" t="s">
        <v>930</v>
      </c>
      <c r="D114" t="s">
        <v>1088</v>
      </c>
    </row>
    <row r="115" spans="1:4" x14ac:dyDescent="0.2">
      <c r="A115" s="3" t="s">
        <v>407</v>
      </c>
      <c r="B115" t="s">
        <v>837</v>
      </c>
      <c r="C115" t="s">
        <v>935</v>
      </c>
      <c r="D115" t="s">
        <v>1070</v>
      </c>
    </row>
    <row r="116" spans="1:4" x14ac:dyDescent="0.2">
      <c r="A116" s="3" t="s">
        <v>391</v>
      </c>
      <c r="B116" t="s">
        <v>827</v>
      </c>
      <c r="C116" t="s">
        <v>924</v>
      </c>
      <c r="D116" t="s">
        <v>1088</v>
      </c>
    </row>
    <row r="117" spans="1:4" x14ac:dyDescent="0.2">
      <c r="A117" s="3" t="s">
        <v>543</v>
      </c>
      <c r="B117" t="s">
        <v>841</v>
      </c>
      <c r="C117" t="s">
        <v>927</v>
      </c>
      <c r="D117" t="s">
        <v>1088</v>
      </c>
    </row>
    <row r="118" spans="1:4" x14ac:dyDescent="0.2">
      <c r="A118" s="3" t="s">
        <v>484</v>
      </c>
      <c r="B118" t="s">
        <v>827</v>
      </c>
      <c r="C118" t="s">
        <v>918</v>
      </c>
      <c r="D118" t="s">
        <v>1088</v>
      </c>
    </row>
    <row r="119" spans="1:4" x14ac:dyDescent="0.2">
      <c r="A119" s="3" t="s">
        <v>451</v>
      </c>
      <c r="B119" t="s">
        <v>841</v>
      </c>
      <c r="C119" t="s">
        <v>931</v>
      </c>
      <c r="D119" t="s">
        <v>1088</v>
      </c>
    </row>
    <row r="120" spans="1:4" x14ac:dyDescent="0.2">
      <c r="A120" s="3" t="s">
        <v>456</v>
      </c>
      <c r="B120" t="s">
        <v>827</v>
      </c>
      <c r="C120" t="s">
        <v>930</v>
      </c>
      <c r="D120" t="s">
        <v>1088</v>
      </c>
    </row>
    <row r="121" spans="1:4" x14ac:dyDescent="0.2">
      <c r="A121" s="3" t="s">
        <v>772</v>
      </c>
      <c r="B121" t="s">
        <v>833</v>
      </c>
      <c r="C121" t="s">
        <v>963</v>
      </c>
      <c r="D121" t="s">
        <v>1097</v>
      </c>
    </row>
    <row r="122" spans="1:4" x14ac:dyDescent="0.2">
      <c r="A122" s="3" t="s">
        <v>428</v>
      </c>
      <c r="B122" t="s">
        <v>827</v>
      </c>
      <c r="C122" t="s">
        <v>924</v>
      </c>
      <c r="D122" t="s">
        <v>1088</v>
      </c>
    </row>
    <row r="123" spans="1:4" x14ac:dyDescent="0.2">
      <c r="A123" s="3" t="s">
        <v>429</v>
      </c>
      <c r="B123" t="s">
        <v>841</v>
      </c>
      <c r="C123" t="s">
        <v>924</v>
      </c>
      <c r="D123" t="s">
        <v>1088</v>
      </c>
    </row>
    <row r="124" spans="1:4" x14ac:dyDescent="0.2">
      <c r="A124" s="3" t="s">
        <v>606</v>
      </c>
      <c r="B124" t="s">
        <v>841</v>
      </c>
      <c r="C124" t="s">
        <v>931</v>
      </c>
      <c r="D124" t="s">
        <v>1088</v>
      </c>
    </row>
    <row r="125" spans="1:4" x14ac:dyDescent="0.2">
      <c r="A125" s="3" t="s">
        <v>561</v>
      </c>
      <c r="B125" t="s">
        <v>827</v>
      </c>
      <c r="C125" t="s">
        <v>924</v>
      </c>
      <c r="D125" t="s">
        <v>1088</v>
      </c>
    </row>
    <row r="126" spans="1:4" x14ac:dyDescent="0.2">
      <c r="A126" s="3" t="s">
        <v>515</v>
      </c>
      <c r="B126" t="s">
        <v>827</v>
      </c>
      <c r="C126" t="s">
        <v>927</v>
      </c>
      <c r="D126" t="s">
        <v>1088</v>
      </c>
    </row>
    <row r="127" spans="1:4" x14ac:dyDescent="0.2">
      <c r="A127" s="3" t="s">
        <v>544</v>
      </c>
      <c r="B127" t="s">
        <v>827</v>
      </c>
      <c r="C127" t="s">
        <v>924</v>
      </c>
      <c r="D127" t="s">
        <v>1088</v>
      </c>
    </row>
    <row r="128" spans="1:4" x14ac:dyDescent="0.2">
      <c r="A128" s="3" t="s">
        <v>397</v>
      </c>
      <c r="B128" t="s">
        <v>827</v>
      </c>
      <c r="C128" t="s">
        <v>924</v>
      </c>
      <c r="D128" t="s">
        <v>1088</v>
      </c>
    </row>
    <row r="129" spans="1:4" x14ac:dyDescent="0.2">
      <c r="A129" s="3" t="s">
        <v>377</v>
      </c>
      <c r="B129" t="s">
        <v>829</v>
      </c>
      <c r="C129" t="s">
        <v>928</v>
      </c>
      <c r="D129" t="s">
        <v>1090</v>
      </c>
    </row>
    <row r="130" spans="1:4" x14ac:dyDescent="0.2">
      <c r="A130" s="3" t="s">
        <v>378</v>
      </c>
      <c r="B130" t="s">
        <v>841</v>
      </c>
      <c r="C130" t="s">
        <v>927</v>
      </c>
      <c r="D130" t="s">
        <v>1088</v>
      </c>
    </row>
    <row r="131" spans="1:4" x14ac:dyDescent="0.2">
      <c r="A131" s="3" t="s">
        <v>398</v>
      </c>
      <c r="B131" t="s">
        <v>827</v>
      </c>
      <c r="C131" t="s">
        <v>928</v>
      </c>
      <c r="D131" t="s">
        <v>1088</v>
      </c>
    </row>
    <row r="132" spans="1:4" x14ac:dyDescent="0.2">
      <c r="A132" s="3" t="s">
        <v>399</v>
      </c>
      <c r="B132" t="s">
        <v>827</v>
      </c>
      <c r="C132" t="s">
        <v>928</v>
      </c>
      <c r="D132" t="s">
        <v>1088</v>
      </c>
    </row>
    <row r="133" spans="1:4" x14ac:dyDescent="0.2">
      <c r="A133" s="3" t="s">
        <v>604</v>
      </c>
      <c r="B133" t="s">
        <v>827</v>
      </c>
      <c r="C133" t="s">
        <v>924</v>
      </c>
      <c r="D133" t="s">
        <v>1088</v>
      </c>
    </row>
    <row r="134" spans="1:4" x14ac:dyDescent="0.2">
      <c r="A134" s="3" t="s">
        <v>534</v>
      </c>
      <c r="B134" t="s">
        <v>840</v>
      </c>
      <c r="C134" t="s">
        <v>919</v>
      </c>
      <c r="D134" t="s">
        <v>1098</v>
      </c>
    </row>
    <row r="135" spans="1:4" x14ac:dyDescent="0.2">
      <c r="A135" s="3" t="s">
        <v>395</v>
      </c>
      <c r="B135" t="s">
        <v>840</v>
      </c>
      <c r="C135" t="s">
        <v>919</v>
      </c>
      <c r="D135" t="s">
        <v>1098</v>
      </c>
    </row>
    <row r="136" spans="1:4" x14ac:dyDescent="0.2">
      <c r="A136" s="3" t="s">
        <v>521</v>
      </c>
      <c r="B136" t="s">
        <v>841</v>
      </c>
      <c r="C136" t="s">
        <v>918</v>
      </c>
      <c r="D136" t="s">
        <v>1088</v>
      </c>
    </row>
    <row r="137" spans="1:4" x14ac:dyDescent="0.2">
      <c r="A137" s="3" t="s">
        <v>400</v>
      </c>
      <c r="B137" t="s">
        <v>827</v>
      </c>
      <c r="C137" t="s">
        <v>924</v>
      </c>
      <c r="D137" t="s">
        <v>1088</v>
      </c>
    </row>
    <row r="138" spans="1:4" x14ac:dyDescent="0.2">
      <c r="A138" s="3" t="s">
        <v>560</v>
      </c>
      <c r="B138" t="s">
        <v>856</v>
      </c>
      <c r="C138" t="s">
        <v>950</v>
      </c>
      <c r="D138" t="s">
        <v>1076</v>
      </c>
    </row>
    <row r="139" spans="1:4" x14ac:dyDescent="0.2">
      <c r="A139" s="3" t="s">
        <v>346</v>
      </c>
      <c r="B139" t="s">
        <v>840</v>
      </c>
      <c r="C139" t="s">
        <v>919</v>
      </c>
      <c r="D139" t="s">
        <v>1098</v>
      </c>
    </row>
    <row r="140" spans="1:4" x14ac:dyDescent="0.2">
      <c r="A140" s="3" t="s">
        <v>347</v>
      </c>
      <c r="B140" t="s">
        <v>840</v>
      </c>
      <c r="C140" t="s">
        <v>919</v>
      </c>
      <c r="D140" t="s">
        <v>1098</v>
      </c>
    </row>
    <row r="141" spans="1:4" x14ac:dyDescent="0.2">
      <c r="A141" s="3" t="s">
        <v>707</v>
      </c>
      <c r="B141" t="s">
        <v>819</v>
      </c>
      <c r="C141" t="s">
        <v>939</v>
      </c>
      <c r="D141" t="s">
        <v>1070</v>
      </c>
    </row>
    <row r="142" spans="1:4" x14ac:dyDescent="0.2">
      <c r="A142" s="3" t="s">
        <v>571</v>
      </c>
      <c r="B142" t="s">
        <v>827</v>
      </c>
      <c r="C142" t="s">
        <v>940</v>
      </c>
      <c r="D142" t="s">
        <v>1088</v>
      </c>
    </row>
    <row r="143" spans="1:4" x14ac:dyDescent="0.2">
      <c r="A143" s="3" t="s">
        <v>452</v>
      </c>
      <c r="B143" t="s">
        <v>841</v>
      </c>
      <c r="C143" t="s">
        <v>918</v>
      </c>
      <c r="D143" t="s">
        <v>1088</v>
      </c>
    </row>
    <row r="144" spans="1:4" x14ac:dyDescent="0.2">
      <c r="A144" s="3" t="s">
        <v>380</v>
      </c>
      <c r="B144" t="s">
        <v>819</v>
      </c>
      <c r="C144" t="s">
        <v>941</v>
      </c>
      <c r="D144" t="s">
        <v>1070</v>
      </c>
    </row>
    <row r="145" spans="1:4" x14ac:dyDescent="0.2">
      <c r="A145" s="3" t="s">
        <v>480</v>
      </c>
      <c r="B145" t="s">
        <v>853</v>
      </c>
      <c r="C145" t="s">
        <v>942</v>
      </c>
      <c r="D145" t="s">
        <v>1072</v>
      </c>
    </row>
    <row r="146" spans="1:4" x14ac:dyDescent="0.2">
      <c r="A146" s="3" t="s">
        <v>640</v>
      </c>
      <c r="B146" t="s">
        <v>853</v>
      </c>
      <c r="C146" t="s">
        <v>942</v>
      </c>
      <c r="D146" t="s">
        <v>1072</v>
      </c>
    </row>
    <row r="147" spans="1:4" x14ac:dyDescent="0.2">
      <c r="A147" s="3" t="s">
        <v>530</v>
      </c>
      <c r="B147" t="s">
        <v>853</v>
      </c>
      <c r="C147" t="s">
        <v>942</v>
      </c>
      <c r="D147" t="s">
        <v>1072</v>
      </c>
    </row>
    <row r="148" spans="1:4" x14ac:dyDescent="0.2">
      <c r="A148" s="3" t="s">
        <v>388</v>
      </c>
      <c r="B148" t="s">
        <v>827</v>
      </c>
      <c r="C148" t="s">
        <v>930</v>
      </c>
      <c r="D148" t="s">
        <v>1088</v>
      </c>
    </row>
    <row r="149" spans="1:4" x14ac:dyDescent="0.2">
      <c r="A149" s="3" t="s">
        <v>394</v>
      </c>
      <c r="B149" t="s">
        <v>840</v>
      </c>
      <c r="C149" t="s">
        <v>928</v>
      </c>
      <c r="D149" t="s">
        <v>1097</v>
      </c>
    </row>
    <row r="150" spans="1:4" x14ac:dyDescent="0.2">
      <c r="A150" s="3" t="s">
        <v>501</v>
      </c>
      <c r="B150" t="s">
        <v>827</v>
      </c>
      <c r="C150" t="s">
        <v>930</v>
      </c>
      <c r="D150" t="s">
        <v>1088</v>
      </c>
    </row>
    <row r="151" spans="1:4" x14ac:dyDescent="0.2">
      <c r="A151" s="3" t="s">
        <v>531</v>
      </c>
      <c r="B151" t="s">
        <v>841</v>
      </c>
      <c r="C151" t="s">
        <v>927</v>
      </c>
      <c r="D151" t="s">
        <v>1088</v>
      </c>
    </row>
    <row r="152" spans="1:4" x14ac:dyDescent="0.2">
      <c r="A152" s="3" t="s">
        <v>700</v>
      </c>
      <c r="B152" t="s">
        <v>820</v>
      </c>
      <c r="C152" t="s">
        <v>955</v>
      </c>
      <c r="D152" t="s">
        <v>1072</v>
      </c>
    </row>
    <row r="153" spans="1:4" x14ac:dyDescent="0.2">
      <c r="A153" s="3" t="s">
        <v>631</v>
      </c>
      <c r="B153" t="s">
        <v>827</v>
      </c>
      <c r="C153" t="s">
        <v>928</v>
      </c>
      <c r="D153" t="s">
        <v>1099</v>
      </c>
    </row>
    <row r="154" spans="1:4" x14ac:dyDescent="0.2">
      <c r="A154" s="3" t="s">
        <v>414</v>
      </c>
      <c r="B154" t="s">
        <v>848</v>
      </c>
      <c r="C154" t="s">
        <v>956</v>
      </c>
      <c r="D154" t="s">
        <v>1078</v>
      </c>
    </row>
    <row r="155" spans="1:4" x14ac:dyDescent="0.2">
      <c r="A155" s="3" t="s">
        <v>646</v>
      </c>
      <c r="B155" t="s">
        <v>841</v>
      </c>
      <c r="C155" t="s">
        <v>927</v>
      </c>
      <c r="D155" t="s">
        <v>1088</v>
      </c>
    </row>
    <row r="156" spans="1:4" x14ac:dyDescent="0.2">
      <c r="A156" s="3" t="s">
        <v>654</v>
      </c>
      <c r="B156" t="s">
        <v>827</v>
      </c>
      <c r="C156" t="s">
        <v>927</v>
      </c>
      <c r="D156" t="s">
        <v>1088</v>
      </c>
    </row>
    <row r="157" spans="1:4" x14ac:dyDescent="0.2">
      <c r="A157" s="3" t="s">
        <v>655</v>
      </c>
      <c r="B157" t="s">
        <v>827</v>
      </c>
      <c r="C157" t="s">
        <v>924</v>
      </c>
      <c r="D157" t="s">
        <v>1088</v>
      </c>
    </row>
    <row r="158" spans="1:4" x14ac:dyDescent="0.2">
      <c r="A158" s="3" t="s">
        <v>545</v>
      </c>
      <c r="B158" t="s">
        <v>827</v>
      </c>
      <c r="C158" t="s">
        <v>930</v>
      </c>
      <c r="D158" t="s">
        <v>1088</v>
      </c>
    </row>
    <row r="159" spans="1:4" x14ac:dyDescent="0.2">
      <c r="A159" s="3" t="s">
        <v>493</v>
      </c>
      <c r="B159" t="s">
        <v>827</v>
      </c>
      <c r="C159" t="s">
        <v>930</v>
      </c>
      <c r="D159" t="s">
        <v>1088</v>
      </c>
    </row>
    <row r="160" spans="1:4" x14ac:dyDescent="0.2">
      <c r="A160" s="3" t="s">
        <v>533</v>
      </c>
      <c r="B160" t="s">
        <v>841</v>
      </c>
      <c r="C160" t="s">
        <v>931</v>
      </c>
      <c r="D160" t="s">
        <v>1088</v>
      </c>
    </row>
    <row r="161" spans="1:4" x14ac:dyDescent="0.2">
      <c r="A161" s="3" t="s">
        <v>536</v>
      </c>
      <c r="B161" t="s">
        <v>840</v>
      </c>
      <c r="C161" t="s">
        <v>919</v>
      </c>
      <c r="D161" t="s">
        <v>1098</v>
      </c>
    </row>
    <row r="162" spans="1:4" x14ac:dyDescent="0.2">
      <c r="A162" s="3" t="s">
        <v>647</v>
      </c>
      <c r="B162" t="s">
        <v>841</v>
      </c>
      <c r="C162" t="s">
        <v>927</v>
      </c>
      <c r="D162" t="s">
        <v>1088</v>
      </c>
    </row>
    <row r="163" spans="1:4" x14ac:dyDescent="0.2">
      <c r="A163" s="3" t="s">
        <v>656</v>
      </c>
      <c r="B163" t="s">
        <v>827</v>
      </c>
      <c r="C163" t="s">
        <v>930</v>
      </c>
      <c r="D163" t="s">
        <v>1088</v>
      </c>
    </row>
    <row r="164" spans="1:4" x14ac:dyDescent="0.2">
      <c r="A164" s="3" t="s">
        <v>475</v>
      </c>
      <c r="B164" t="s">
        <v>841</v>
      </c>
      <c r="C164" t="s">
        <v>918</v>
      </c>
      <c r="D164" t="s">
        <v>1088</v>
      </c>
    </row>
    <row r="165" spans="1:4" x14ac:dyDescent="0.2">
      <c r="A165" s="3" t="s">
        <v>430</v>
      </c>
      <c r="B165" t="s">
        <v>827</v>
      </c>
      <c r="C165" t="s">
        <v>931</v>
      </c>
      <c r="D165" t="s">
        <v>1088</v>
      </c>
    </row>
    <row r="166" spans="1:4" x14ac:dyDescent="0.2">
      <c r="A166" s="3" t="s">
        <v>514</v>
      </c>
      <c r="B166" t="s">
        <v>827</v>
      </c>
      <c r="C166" t="s">
        <v>924</v>
      </c>
      <c r="D166" t="s">
        <v>1088</v>
      </c>
    </row>
    <row r="167" spans="1:4" x14ac:dyDescent="0.2">
      <c r="A167" s="3" t="s">
        <v>736</v>
      </c>
      <c r="B167" t="s">
        <v>841</v>
      </c>
      <c r="C167" t="s">
        <v>918</v>
      </c>
      <c r="D167" t="s">
        <v>1088</v>
      </c>
    </row>
    <row r="168" spans="1:4" x14ac:dyDescent="0.2">
      <c r="A168" s="3" t="s">
        <v>401</v>
      </c>
      <c r="B168" t="s">
        <v>827</v>
      </c>
      <c r="C168" t="s">
        <v>931</v>
      </c>
      <c r="D168" t="s">
        <v>1088</v>
      </c>
    </row>
    <row r="169" spans="1:4" x14ac:dyDescent="0.2">
      <c r="A169" s="3" t="s">
        <v>546</v>
      </c>
      <c r="B169" t="s">
        <v>827</v>
      </c>
      <c r="C169" t="s">
        <v>927</v>
      </c>
      <c r="D169" t="s">
        <v>1088</v>
      </c>
    </row>
    <row r="170" spans="1:4" x14ac:dyDescent="0.2">
      <c r="A170" s="3" t="s">
        <v>547</v>
      </c>
      <c r="B170" t="s">
        <v>827</v>
      </c>
      <c r="C170" t="s">
        <v>924</v>
      </c>
      <c r="D170" t="s">
        <v>1088</v>
      </c>
    </row>
    <row r="171" spans="1:4" x14ac:dyDescent="0.2">
      <c r="A171" s="3" t="s">
        <v>677</v>
      </c>
      <c r="B171" t="s">
        <v>827</v>
      </c>
      <c r="C171" t="s">
        <v>924</v>
      </c>
      <c r="D171" t="s">
        <v>1088</v>
      </c>
    </row>
    <row r="172" spans="1:4" x14ac:dyDescent="0.2">
      <c r="A172" s="3" t="s">
        <v>612</v>
      </c>
      <c r="B172" t="s">
        <v>843</v>
      </c>
      <c r="C172" t="s">
        <v>928</v>
      </c>
      <c r="D172" t="s">
        <v>1099</v>
      </c>
    </row>
    <row r="173" spans="1:4" x14ac:dyDescent="0.2">
      <c r="A173" s="3" t="s">
        <v>626</v>
      </c>
      <c r="B173" t="s">
        <v>843</v>
      </c>
      <c r="C173" t="s">
        <v>928</v>
      </c>
      <c r="D173" t="s">
        <v>1099</v>
      </c>
    </row>
    <row r="174" spans="1:4" x14ac:dyDescent="0.2">
      <c r="A174" s="3" t="s">
        <v>737</v>
      </c>
      <c r="B174" t="s">
        <v>825</v>
      </c>
      <c r="C174" t="s">
        <v>937</v>
      </c>
      <c r="D174" t="s">
        <v>1081</v>
      </c>
    </row>
    <row r="175" spans="1:4" x14ac:dyDescent="0.2">
      <c r="A175" s="3" t="s">
        <v>739</v>
      </c>
      <c r="B175" t="s">
        <v>826</v>
      </c>
      <c r="C175" t="s">
        <v>936</v>
      </c>
      <c r="D175" t="s">
        <v>1084</v>
      </c>
    </row>
    <row r="176" spans="1:4" x14ac:dyDescent="0.2">
      <c r="A176" s="3" t="s">
        <v>454</v>
      </c>
      <c r="B176" t="s">
        <v>841</v>
      </c>
      <c r="C176" t="s">
        <v>940</v>
      </c>
      <c r="D176" t="s">
        <v>1088</v>
      </c>
    </row>
    <row r="177" spans="1:4" x14ac:dyDescent="0.2">
      <c r="A177" s="3" t="s">
        <v>471</v>
      </c>
      <c r="B177" t="s">
        <v>843</v>
      </c>
      <c r="C177" t="s">
        <v>918</v>
      </c>
      <c r="D177" t="s">
        <v>1088</v>
      </c>
    </row>
    <row r="178" spans="1:4" x14ac:dyDescent="0.2">
      <c r="A178" s="3" t="s">
        <v>462</v>
      </c>
      <c r="B178" t="s">
        <v>837</v>
      </c>
      <c r="C178" t="s">
        <v>957</v>
      </c>
      <c r="D178" t="s">
        <v>1070</v>
      </c>
    </row>
    <row r="179" spans="1:4" x14ac:dyDescent="0.2">
      <c r="A179" s="3" t="s">
        <v>463</v>
      </c>
      <c r="B179" t="s">
        <v>827</v>
      </c>
      <c r="C179" t="s">
        <v>924</v>
      </c>
      <c r="D179" t="s">
        <v>1088</v>
      </c>
    </row>
    <row r="180" spans="1:4" x14ac:dyDescent="0.2">
      <c r="A180" s="3" t="s">
        <v>447</v>
      </c>
      <c r="B180" t="s">
        <v>841</v>
      </c>
      <c r="C180" t="s">
        <v>928</v>
      </c>
      <c r="D180" t="s">
        <v>1100</v>
      </c>
    </row>
    <row r="181" spans="1:4" x14ac:dyDescent="0.2">
      <c r="A181" s="3" t="s">
        <v>648</v>
      </c>
      <c r="B181" t="s">
        <v>841</v>
      </c>
      <c r="C181" t="s">
        <v>927</v>
      </c>
      <c r="D181" t="s">
        <v>1088</v>
      </c>
    </row>
    <row r="182" spans="1:4" x14ac:dyDescent="0.2">
      <c r="A182" s="3" t="s">
        <v>678</v>
      </c>
      <c r="B182" t="s">
        <v>826</v>
      </c>
      <c r="C182" t="s">
        <v>928</v>
      </c>
      <c r="D182" t="s">
        <v>1099</v>
      </c>
    </row>
    <row r="183" spans="1:4" x14ac:dyDescent="0.2">
      <c r="A183" s="3" t="s">
        <v>549</v>
      </c>
      <c r="B183" t="s">
        <v>841</v>
      </c>
      <c r="C183" t="s">
        <v>927</v>
      </c>
      <c r="D183" t="s">
        <v>1088</v>
      </c>
    </row>
    <row r="184" spans="1:4" x14ac:dyDescent="0.2">
      <c r="A184" s="3" t="s">
        <v>627</v>
      </c>
      <c r="B184" t="s">
        <v>827</v>
      </c>
      <c r="C184" t="s">
        <v>924</v>
      </c>
      <c r="D184" t="s">
        <v>1088</v>
      </c>
    </row>
    <row r="185" spans="1:4" x14ac:dyDescent="0.2">
      <c r="A185" s="3" t="s">
        <v>455</v>
      </c>
      <c r="B185" t="s">
        <v>827</v>
      </c>
      <c r="C185" t="s">
        <v>975</v>
      </c>
      <c r="D185" t="s">
        <v>1104</v>
      </c>
    </row>
    <row r="186" spans="1:4" x14ac:dyDescent="0.2">
      <c r="A186" s="3" t="s">
        <v>613</v>
      </c>
      <c r="B186" t="s">
        <v>834</v>
      </c>
      <c r="C186" t="s">
        <v>977</v>
      </c>
      <c r="D186" t="s">
        <v>1082</v>
      </c>
    </row>
    <row r="187" spans="1:4" x14ac:dyDescent="0.2">
      <c r="A187" s="3" t="s">
        <v>370</v>
      </c>
      <c r="B187" t="s">
        <v>832</v>
      </c>
      <c r="C187" t="s">
        <v>919</v>
      </c>
      <c r="D187" t="s">
        <v>1100</v>
      </c>
    </row>
    <row r="188" spans="1:4" x14ac:dyDescent="0.2">
      <c r="A188" s="3" t="s">
        <v>511</v>
      </c>
      <c r="B188" t="s">
        <v>841</v>
      </c>
      <c r="C188" t="s">
        <v>918</v>
      </c>
      <c r="D188" t="s">
        <v>1088</v>
      </c>
    </row>
    <row r="189" spans="1:4" x14ac:dyDescent="0.2">
      <c r="A189" s="3" t="s">
        <v>578</v>
      </c>
      <c r="B189" t="s">
        <v>832</v>
      </c>
      <c r="C189" t="s">
        <v>920</v>
      </c>
      <c r="D189" t="s">
        <v>1095</v>
      </c>
    </row>
    <row r="190" spans="1:4" x14ac:dyDescent="0.2">
      <c r="A190" s="3" t="s">
        <v>352</v>
      </c>
      <c r="B190" t="s">
        <v>827</v>
      </c>
      <c r="C190" t="s">
        <v>928</v>
      </c>
      <c r="D190" t="s">
        <v>1099</v>
      </c>
    </row>
    <row r="191" spans="1:4" x14ac:dyDescent="0.2">
      <c r="A191" s="3" t="s">
        <v>584</v>
      </c>
      <c r="B191" t="s">
        <v>827</v>
      </c>
      <c r="C191" t="s">
        <v>928</v>
      </c>
      <c r="D191" t="s">
        <v>1099</v>
      </c>
    </row>
    <row r="192" spans="1:4" x14ac:dyDescent="0.2">
      <c r="A192" s="3" t="s">
        <v>649</v>
      </c>
      <c r="B192" t="s">
        <v>826</v>
      </c>
      <c r="C192" t="s">
        <v>976</v>
      </c>
      <c r="D192" t="s">
        <v>1084</v>
      </c>
    </row>
    <row r="193" spans="1:4" x14ac:dyDescent="0.2">
      <c r="A193" s="3" t="s">
        <v>485</v>
      </c>
      <c r="B193" t="s">
        <v>827</v>
      </c>
      <c r="C193" t="s">
        <v>928</v>
      </c>
      <c r="D193" t="s">
        <v>1099</v>
      </c>
    </row>
    <row r="194" spans="1:4" x14ac:dyDescent="0.2">
      <c r="A194" s="3" t="s">
        <v>577</v>
      </c>
      <c r="B194" t="s">
        <v>841</v>
      </c>
      <c r="C194" t="s">
        <v>918</v>
      </c>
      <c r="D194" t="s">
        <v>1088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61B1E-ECE9-AE4E-9F73-19547AF0986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D8E9-5CCD-AF45-9D6A-B809B10417DE}">
  <dimension ref="A1:L196"/>
  <sheetViews>
    <sheetView workbookViewId="0">
      <selection activeCell="L1" sqref="L1:L193"/>
    </sheetView>
  </sheetViews>
  <sheetFormatPr baseColWidth="10" defaultRowHeight="16" x14ac:dyDescent="0.2"/>
  <cols>
    <col min="1" max="1" width="28" style="3" bestFit="1" customWidth="1"/>
    <col min="2" max="2" width="14.1640625" bestFit="1" customWidth="1"/>
    <col min="3" max="3" width="12.83203125" bestFit="1" customWidth="1"/>
    <col min="4" max="4" width="12.1640625" bestFit="1" customWidth="1"/>
    <col min="5" max="5" width="12.83203125" bestFit="1" customWidth="1"/>
    <col min="6" max="7" width="12.1640625" bestFit="1" customWidth="1"/>
    <col min="11" max="11" width="28" bestFit="1" customWidth="1"/>
  </cols>
  <sheetData>
    <row r="1" spans="1:12" x14ac:dyDescent="0.2">
      <c r="A1" s="3" t="s">
        <v>747</v>
      </c>
      <c r="B1" s="3" t="s">
        <v>740</v>
      </c>
      <c r="C1" s="3" t="s">
        <v>741</v>
      </c>
      <c r="D1" s="3" t="s">
        <v>742</v>
      </c>
      <c r="E1" s="3" t="s">
        <v>743</v>
      </c>
      <c r="F1" s="3" t="s">
        <v>744</v>
      </c>
      <c r="G1" s="3" t="s">
        <v>745</v>
      </c>
      <c r="K1" t="s">
        <v>576</v>
      </c>
      <c r="L1" t="s">
        <v>1100</v>
      </c>
    </row>
    <row r="2" spans="1:12" x14ac:dyDescent="0.2">
      <c r="A2" s="13" t="s">
        <v>724</v>
      </c>
      <c r="B2" s="2">
        <v>13.0333427182834</v>
      </c>
      <c r="C2" s="2">
        <v>-4.3309418493485401</v>
      </c>
      <c r="D2" s="2">
        <v>1.73122451273325</v>
      </c>
      <c r="E2" s="2">
        <v>-2.50166389020848</v>
      </c>
      <c r="F2" s="2">
        <v>1.2361121494307001E-2</v>
      </c>
      <c r="G2" s="2">
        <v>9.6415656414006498E-2</v>
      </c>
      <c r="K2" t="s">
        <v>517</v>
      </c>
      <c r="L2" t="s">
        <v>1099</v>
      </c>
    </row>
    <row r="3" spans="1:12" x14ac:dyDescent="0.2">
      <c r="A3" s="13" t="s">
        <v>361</v>
      </c>
      <c r="B3" s="2">
        <v>12.1591641930699</v>
      </c>
      <c r="C3" s="2">
        <v>-3.9493922469017102</v>
      </c>
      <c r="D3" s="2">
        <v>1.6231804806827299</v>
      </c>
      <c r="E3" s="2">
        <v>-2.4331196030896902</v>
      </c>
      <c r="F3" s="2">
        <v>1.4969355296550999E-2</v>
      </c>
      <c r="G3" s="2">
        <v>9.6415656414006498E-2</v>
      </c>
      <c r="K3" t="s">
        <v>482</v>
      </c>
      <c r="L3" t="s">
        <v>1074</v>
      </c>
    </row>
    <row r="4" spans="1:12" x14ac:dyDescent="0.2">
      <c r="A4" s="13" t="s">
        <v>544</v>
      </c>
      <c r="B4" s="2">
        <v>8.4709836885890297</v>
      </c>
      <c r="C4" s="2">
        <v>-3.7558081537498298</v>
      </c>
      <c r="D4" s="2">
        <v>1.4427222347223001</v>
      </c>
      <c r="E4" s="2">
        <v>-2.60327876243811</v>
      </c>
      <c r="F4" s="2">
        <v>9.2336841248281693E-3</v>
      </c>
      <c r="G4" s="2">
        <v>9.6415656414006498E-2</v>
      </c>
      <c r="K4" t="s">
        <v>489</v>
      </c>
      <c r="L4" t="s">
        <v>1089</v>
      </c>
    </row>
    <row r="5" spans="1:12" x14ac:dyDescent="0.2">
      <c r="A5" s="13" t="s">
        <v>498</v>
      </c>
      <c r="B5" s="2">
        <v>8.3100625838496693</v>
      </c>
      <c r="C5" s="2">
        <v>-3.17165665055402</v>
      </c>
      <c r="D5" s="2">
        <v>1.3681498884693399</v>
      </c>
      <c r="E5" s="2">
        <v>-2.3182084633303002</v>
      </c>
      <c r="F5" s="2">
        <v>2.0437994296868399E-2</v>
      </c>
      <c r="G5" s="2">
        <v>9.6415656414006498E-2</v>
      </c>
      <c r="K5" t="s">
        <v>409</v>
      </c>
      <c r="L5" t="s">
        <v>1100</v>
      </c>
    </row>
    <row r="6" spans="1:12" x14ac:dyDescent="0.2">
      <c r="A6" s="13" t="s">
        <v>424</v>
      </c>
      <c r="B6" s="2">
        <v>12.8910941937916</v>
      </c>
      <c r="C6" s="2">
        <v>-3.14516956110903</v>
      </c>
      <c r="D6" s="2">
        <v>1.4796958162431899</v>
      </c>
      <c r="E6" s="2">
        <v>-2.1255514319789799</v>
      </c>
      <c r="F6" s="2">
        <v>3.3540627276373698E-2</v>
      </c>
      <c r="G6" s="2">
        <v>0.125766031964132</v>
      </c>
      <c r="K6" t="s">
        <v>505</v>
      </c>
      <c r="L6" t="s">
        <v>1076</v>
      </c>
    </row>
    <row r="7" spans="1:12" x14ac:dyDescent="0.2">
      <c r="A7" s="13" t="s">
        <v>627</v>
      </c>
      <c r="B7" s="2">
        <v>5.3322032316506904</v>
      </c>
      <c r="C7" s="2">
        <v>-2.7654738666085099</v>
      </c>
      <c r="D7" s="2">
        <v>1.3527765823034199</v>
      </c>
      <c r="E7" s="2">
        <v>-2.04429460325195</v>
      </c>
      <c r="F7" s="2">
        <v>4.0924452068224003E-2</v>
      </c>
      <c r="G7" s="2" t="s">
        <v>746</v>
      </c>
      <c r="K7" t="s">
        <v>579</v>
      </c>
      <c r="L7" t="s">
        <v>1085</v>
      </c>
    </row>
    <row r="8" spans="1:12" x14ac:dyDescent="0.2">
      <c r="A8" s="14" t="s">
        <v>409</v>
      </c>
      <c r="B8" s="4">
        <v>4.3125416475488301</v>
      </c>
      <c r="C8" s="4">
        <v>2.7171161989405599</v>
      </c>
      <c r="D8" s="4">
        <v>1.3369231768965</v>
      </c>
      <c r="E8" s="4">
        <v>2.0323652442379001</v>
      </c>
      <c r="F8" s="4">
        <v>4.2116693892041902E-2</v>
      </c>
      <c r="G8" s="4" t="s">
        <v>746</v>
      </c>
      <c r="K8" t="s">
        <v>748</v>
      </c>
      <c r="L8" t="s">
        <v>1074</v>
      </c>
    </row>
    <row r="9" spans="1:12" x14ac:dyDescent="0.2">
      <c r="A9" s="14" t="s">
        <v>546</v>
      </c>
      <c r="B9" s="4">
        <v>4.6151004444711603</v>
      </c>
      <c r="C9" s="4">
        <v>2.7221983895889301</v>
      </c>
      <c r="D9" s="4">
        <v>1.3295449591694699</v>
      </c>
      <c r="E9" s="4">
        <v>2.0474662182837502</v>
      </c>
      <c r="F9" s="4">
        <v>4.0612330464982298E-2</v>
      </c>
      <c r="G9" s="4" t="s">
        <v>746</v>
      </c>
      <c r="K9" t="s">
        <v>358</v>
      </c>
      <c r="L9" t="s">
        <v>1079</v>
      </c>
    </row>
    <row r="10" spans="1:12" x14ac:dyDescent="0.2">
      <c r="A10" s="14" t="s">
        <v>762</v>
      </c>
      <c r="B10" s="4">
        <v>5.9281923471999498</v>
      </c>
      <c r="C10" s="4">
        <v>3.0483225877361502</v>
      </c>
      <c r="D10" s="4">
        <v>1.4601105175097699</v>
      </c>
      <c r="E10" s="4">
        <v>2.08773414832672</v>
      </c>
      <c r="F10" s="4">
        <v>3.6821822660357197E-2</v>
      </c>
      <c r="G10" s="4" t="s">
        <v>746</v>
      </c>
      <c r="K10" t="s">
        <v>403</v>
      </c>
      <c r="L10" t="s">
        <v>1067</v>
      </c>
    </row>
    <row r="11" spans="1:12" x14ac:dyDescent="0.2">
      <c r="A11" s="14" t="s">
        <v>527</v>
      </c>
      <c r="B11" s="4">
        <v>5.98908953255249</v>
      </c>
      <c r="C11" s="4">
        <v>3.1542912398169798</v>
      </c>
      <c r="D11" s="4">
        <v>1.3807866749503599</v>
      </c>
      <c r="E11" s="4">
        <v>2.2844160485039402</v>
      </c>
      <c r="F11" s="4">
        <v>2.2347091280911599E-2</v>
      </c>
      <c r="G11" s="4" t="s">
        <v>746</v>
      </c>
      <c r="K11" t="s">
        <v>670</v>
      </c>
      <c r="L11" t="s">
        <v>1067</v>
      </c>
    </row>
    <row r="12" spans="1:12" x14ac:dyDescent="0.2">
      <c r="A12" s="14" t="s">
        <v>395</v>
      </c>
      <c r="B12" s="4">
        <v>6.1777985691708199</v>
      </c>
      <c r="C12" s="4">
        <v>3.2065275504127002</v>
      </c>
      <c r="D12" s="4">
        <v>1.3849871095806501</v>
      </c>
      <c r="E12" s="4">
        <v>2.31520389484605</v>
      </c>
      <c r="F12" s="4">
        <v>2.06017762136739E-2</v>
      </c>
      <c r="G12" s="4" t="s">
        <v>746</v>
      </c>
      <c r="K12" t="s">
        <v>749</v>
      </c>
      <c r="L12" t="s">
        <v>1097</v>
      </c>
    </row>
    <row r="13" spans="1:12" x14ac:dyDescent="0.2">
      <c r="A13" s="14" t="s">
        <v>435</v>
      </c>
      <c r="B13" s="4">
        <v>9.3549057826445292</v>
      </c>
      <c r="C13" s="4">
        <v>3.2384387161739601</v>
      </c>
      <c r="D13" s="4">
        <v>1.53641760797892</v>
      </c>
      <c r="E13" s="4">
        <v>2.1077854740508801</v>
      </c>
      <c r="F13" s="4">
        <v>3.5049549891643203E-2</v>
      </c>
      <c r="G13" s="4">
        <v>0.125766031964132</v>
      </c>
      <c r="K13" t="s">
        <v>562</v>
      </c>
      <c r="L13" t="s">
        <v>1075</v>
      </c>
    </row>
    <row r="14" spans="1:12" x14ac:dyDescent="0.2">
      <c r="A14" s="14" t="s">
        <v>513</v>
      </c>
      <c r="B14" s="4">
        <v>6.7103950892675996</v>
      </c>
      <c r="C14" s="4">
        <v>3.2970924633913898</v>
      </c>
      <c r="D14" s="4">
        <v>1.4855670241245</v>
      </c>
      <c r="E14" s="4">
        <v>2.2194168353558501</v>
      </c>
      <c r="F14" s="4">
        <v>2.6458379354086799E-2</v>
      </c>
      <c r="G14" s="4" t="s">
        <v>746</v>
      </c>
      <c r="K14" t="s">
        <v>750</v>
      </c>
      <c r="L14" t="s">
        <v>1099</v>
      </c>
    </row>
    <row r="15" spans="1:12" x14ac:dyDescent="0.2">
      <c r="A15" s="14" t="s">
        <v>607</v>
      </c>
      <c r="B15" s="4">
        <v>11.7017578624809</v>
      </c>
      <c r="C15" s="4">
        <v>3.4285690108986602</v>
      </c>
      <c r="D15" s="4">
        <v>1.66463974972954</v>
      </c>
      <c r="E15" s="4">
        <v>2.0596462456550801</v>
      </c>
      <c r="F15" s="4">
        <v>3.9432371758027801E-2</v>
      </c>
      <c r="G15" s="4">
        <v>0.13363192651331601</v>
      </c>
      <c r="K15" t="s">
        <v>423</v>
      </c>
      <c r="L15" t="s">
        <v>1099</v>
      </c>
    </row>
    <row r="16" spans="1:12" x14ac:dyDescent="0.2">
      <c r="A16" s="14" t="s">
        <v>562</v>
      </c>
      <c r="B16" s="4">
        <v>14.6866513231739</v>
      </c>
      <c r="C16" s="4">
        <v>3.5065429225273701</v>
      </c>
      <c r="D16" s="4">
        <v>1.4954363465702101</v>
      </c>
      <c r="E16" s="4">
        <v>2.3448292737899799</v>
      </c>
      <c r="F16" s="4">
        <v>1.9035793830543699E-2</v>
      </c>
      <c r="G16" s="4">
        <v>9.6415656414006498E-2</v>
      </c>
      <c r="K16" t="s">
        <v>699</v>
      </c>
      <c r="L16" t="s">
        <v>1099</v>
      </c>
    </row>
    <row r="17" spans="1:12" x14ac:dyDescent="0.2">
      <c r="A17" s="14" t="s">
        <v>668</v>
      </c>
      <c r="B17" s="4">
        <v>8.4384807542946003</v>
      </c>
      <c r="C17" s="4">
        <v>3.6286627068883099</v>
      </c>
      <c r="D17" s="4">
        <v>1.5282074484358099</v>
      </c>
      <c r="E17" s="4">
        <v>2.3744568910473598</v>
      </c>
      <c r="F17" s="4">
        <v>1.75747883150363E-2</v>
      </c>
      <c r="G17" s="4">
        <v>9.6415656414006498E-2</v>
      </c>
      <c r="K17" t="s">
        <v>751</v>
      </c>
      <c r="L17" t="s">
        <v>1099</v>
      </c>
    </row>
    <row r="18" spans="1:12" x14ac:dyDescent="0.2">
      <c r="A18" s="14" t="s">
        <v>638</v>
      </c>
      <c r="B18" s="4">
        <v>154.44579636456899</v>
      </c>
      <c r="C18" s="4">
        <v>3.8012002538268401</v>
      </c>
      <c r="D18" s="4">
        <v>1.67717539624638</v>
      </c>
      <c r="E18" s="4">
        <v>2.2664297737339498</v>
      </c>
      <c r="F18" s="4">
        <v>2.34250823617837E-2</v>
      </c>
      <c r="G18" s="4">
        <v>9.6978866017066803E-2</v>
      </c>
      <c r="K18" t="s">
        <v>616</v>
      </c>
      <c r="L18" t="s">
        <v>1088</v>
      </c>
    </row>
    <row r="19" spans="1:12" x14ac:dyDescent="0.2">
      <c r="A19" s="14" t="s">
        <v>352</v>
      </c>
      <c r="B19" s="4">
        <v>25.305140965236301</v>
      </c>
      <c r="C19" s="4">
        <v>3.9231957736480001</v>
      </c>
      <c r="D19" s="4">
        <v>1.6938103193423699</v>
      </c>
      <c r="E19" s="4">
        <v>2.3161954611134901</v>
      </c>
      <c r="F19" s="4">
        <v>2.0547598907903E-2</v>
      </c>
      <c r="G19" s="4">
        <v>9.6415656414006498E-2</v>
      </c>
      <c r="K19" t="s">
        <v>684</v>
      </c>
      <c r="L19" t="s">
        <v>1074</v>
      </c>
    </row>
    <row r="20" spans="1:12" x14ac:dyDescent="0.2">
      <c r="A20" s="14" t="s">
        <v>341</v>
      </c>
      <c r="B20" s="4">
        <v>20.539230432753101</v>
      </c>
      <c r="C20" s="4">
        <v>3.9285901171829498</v>
      </c>
      <c r="D20" s="4">
        <v>1.7386364797340199</v>
      </c>
      <c r="E20" s="4">
        <v>2.25958109298614</v>
      </c>
      <c r="F20" s="4">
        <v>2.3847262135344299E-2</v>
      </c>
      <c r="G20" s="4">
        <v>9.6978866017066803E-2</v>
      </c>
      <c r="K20" t="s">
        <v>526</v>
      </c>
      <c r="L20" t="s">
        <v>1099</v>
      </c>
    </row>
    <row r="21" spans="1:12" x14ac:dyDescent="0.2">
      <c r="A21" s="14" t="s">
        <v>346</v>
      </c>
      <c r="B21" s="4">
        <v>120.780960569435</v>
      </c>
      <c r="C21" s="4">
        <v>4.2818325075894101</v>
      </c>
      <c r="D21" s="4">
        <v>1.81641849161021</v>
      </c>
      <c r="E21" s="4">
        <v>2.35729405275635</v>
      </c>
      <c r="F21" s="4">
        <v>1.8408663270862199E-2</v>
      </c>
      <c r="G21" s="4">
        <v>9.6415656414006498E-2</v>
      </c>
      <c r="K21" t="s">
        <v>563</v>
      </c>
      <c r="L21" t="s">
        <v>1099</v>
      </c>
    </row>
    <row r="22" spans="1:12" x14ac:dyDescent="0.2">
      <c r="A22" s="14" t="s">
        <v>584</v>
      </c>
      <c r="B22" s="4">
        <v>13.0567837704121</v>
      </c>
      <c r="C22" s="4">
        <v>4.2883625043820004</v>
      </c>
      <c r="D22" s="4">
        <v>1.7026213970086099</v>
      </c>
      <c r="E22" s="4">
        <v>2.5186823752575598</v>
      </c>
      <c r="F22" s="4">
        <v>1.1779486306049001E-2</v>
      </c>
      <c r="G22" s="4">
        <v>9.6415656414006498E-2</v>
      </c>
      <c r="K22" t="s">
        <v>359</v>
      </c>
      <c r="L22" t="s">
        <v>1100</v>
      </c>
    </row>
    <row r="23" spans="1:12" x14ac:dyDescent="0.2">
      <c r="A23" s="14" t="s">
        <v>655</v>
      </c>
      <c r="B23" s="4">
        <v>34.652789322591801</v>
      </c>
      <c r="C23" s="4">
        <v>5.7524614586407896</v>
      </c>
      <c r="D23" s="4">
        <v>1.7960851915031999</v>
      </c>
      <c r="E23" s="4">
        <v>3.20277762204941</v>
      </c>
      <c r="F23" s="4">
        <v>1.3610903866089501E-3</v>
      </c>
      <c r="G23" s="4">
        <v>4.44048045048459E-2</v>
      </c>
      <c r="K23" t="s">
        <v>752</v>
      </c>
      <c r="L23" t="s">
        <v>1072</v>
      </c>
    </row>
    <row r="24" spans="1:12" x14ac:dyDescent="0.2">
      <c r="A24" s="14" t="s">
        <v>534</v>
      </c>
      <c r="B24" s="4">
        <v>38.401822228314401</v>
      </c>
      <c r="C24" s="4">
        <v>5.8988067049681296</v>
      </c>
      <c r="D24" s="4">
        <v>1.85302784495604</v>
      </c>
      <c r="E24" s="4">
        <v>3.1833340880574199</v>
      </c>
      <c r="F24" s="4">
        <v>1.4558952296670801E-3</v>
      </c>
      <c r="G24" s="4">
        <v>4.44048045048459E-2</v>
      </c>
      <c r="K24" t="s">
        <v>632</v>
      </c>
      <c r="L24" t="s">
        <v>1077</v>
      </c>
    </row>
    <row r="25" spans="1:12" x14ac:dyDescent="0.2">
      <c r="A25" s="14" t="s">
        <v>370</v>
      </c>
      <c r="B25" s="4">
        <v>134.66609198185401</v>
      </c>
      <c r="C25" s="4">
        <v>5.9406165402575599</v>
      </c>
      <c r="D25" s="4">
        <v>1.9565376808528201</v>
      </c>
      <c r="E25" s="4">
        <v>3.0362903809080501</v>
      </c>
      <c r="F25" s="4">
        <v>2.3950858003958801E-3</v>
      </c>
      <c r="G25" s="4">
        <v>4.6220415875249402E-2</v>
      </c>
      <c r="K25" t="s">
        <v>506</v>
      </c>
      <c r="L25" t="s">
        <v>1088</v>
      </c>
    </row>
    <row r="26" spans="1:12" x14ac:dyDescent="0.2">
      <c r="A26" s="14" t="s">
        <v>413</v>
      </c>
      <c r="B26" s="4">
        <v>1124.0468252483799</v>
      </c>
      <c r="C26" s="4">
        <v>6.3988446896814102</v>
      </c>
      <c r="D26" s="4">
        <v>2.15842344934654</v>
      </c>
      <c r="E26" s="4">
        <v>2.9645919069395998</v>
      </c>
      <c r="F26" s="4">
        <v>3.0308469426393002E-3</v>
      </c>
      <c r="G26" s="4">
        <v>4.6220415875249402E-2</v>
      </c>
      <c r="K26" t="s">
        <v>657</v>
      </c>
      <c r="L26" t="s">
        <v>1071</v>
      </c>
    </row>
    <row r="27" spans="1:12" x14ac:dyDescent="0.2">
      <c r="K27" t="s">
        <v>580</v>
      </c>
      <c r="L27" t="s">
        <v>1072</v>
      </c>
    </row>
    <row r="28" spans="1:12" x14ac:dyDescent="0.2">
      <c r="A28" s="3" t="s">
        <v>747</v>
      </c>
      <c r="B28" s="3" t="s">
        <v>740</v>
      </c>
      <c r="C28" s="3" t="s">
        <v>741</v>
      </c>
      <c r="D28" s="3" t="s">
        <v>742</v>
      </c>
      <c r="E28" s="3" t="s">
        <v>743</v>
      </c>
      <c r="F28" s="3" t="s">
        <v>744</v>
      </c>
      <c r="G28" s="3" t="s">
        <v>745</v>
      </c>
      <c r="K28" t="s">
        <v>692</v>
      </c>
      <c r="L28" t="s">
        <v>1088</v>
      </c>
    </row>
    <row r="29" spans="1:12" x14ac:dyDescent="0.2">
      <c r="A29" s="3" t="s">
        <v>335</v>
      </c>
      <c r="B29">
        <v>3.8407690560030101</v>
      </c>
      <c r="C29">
        <v>2.5407908679784899</v>
      </c>
      <c r="D29">
        <v>1.30151118009482</v>
      </c>
      <c r="E29">
        <v>1.95218520350581</v>
      </c>
      <c r="F29">
        <v>5.0916220255784801E-2</v>
      </c>
      <c r="G29" t="s">
        <v>746</v>
      </c>
      <c r="K29" t="s">
        <v>340</v>
      </c>
      <c r="L29" t="s">
        <v>1088</v>
      </c>
    </row>
    <row r="30" spans="1:12" x14ac:dyDescent="0.2">
      <c r="A30" s="3" t="s">
        <v>649</v>
      </c>
      <c r="B30">
        <v>3.7008214441284002</v>
      </c>
      <c r="C30">
        <v>2.3835573689835399</v>
      </c>
      <c r="D30">
        <v>1.22935786879218</v>
      </c>
      <c r="E30">
        <v>1.9388637186056601</v>
      </c>
      <c r="F30">
        <v>5.2517934829613901E-2</v>
      </c>
      <c r="G30" t="s">
        <v>746</v>
      </c>
      <c r="K30" t="s">
        <v>702</v>
      </c>
      <c r="L30" t="s">
        <v>1088</v>
      </c>
    </row>
    <row r="31" spans="1:12" x14ac:dyDescent="0.2">
      <c r="A31" s="3" t="s">
        <v>585</v>
      </c>
      <c r="B31">
        <v>5.2477013528697896</v>
      </c>
      <c r="C31">
        <v>-2.4616951225942598</v>
      </c>
      <c r="D31">
        <v>1.2729395042591201</v>
      </c>
      <c r="E31">
        <v>-1.9338665461773299</v>
      </c>
      <c r="F31">
        <v>5.3129538247414003E-2</v>
      </c>
      <c r="G31" t="s">
        <v>746</v>
      </c>
      <c r="K31" t="s">
        <v>672</v>
      </c>
      <c r="L31" t="s">
        <v>1092</v>
      </c>
    </row>
    <row r="32" spans="1:12" x14ac:dyDescent="0.2">
      <c r="A32" s="3" t="s">
        <v>367</v>
      </c>
      <c r="B32">
        <v>7.9904973543971201</v>
      </c>
      <c r="C32">
        <v>2.6391224035685599</v>
      </c>
      <c r="D32">
        <v>1.37127404385243</v>
      </c>
      <c r="E32">
        <v>1.9245769402549699</v>
      </c>
      <c r="F32">
        <v>5.4282306584846597E-2</v>
      </c>
      <c r="G32">
        <v>0.174274773772402</v>
      </c>
      <c r="K32" t="s">
        <v>379</v>
      </c>
      <c r="L32" t="s">
        <v>1076</v>
      </c>
    </row>
    <row r="33" spans="1:12" x14ac:dyDescent="0.2">
      <c r="A33" s="3" t="s">
        <v>700</v>
      </c>
      <c r="B33">
        <v>23.708721434045401</v>
      </c>
      <c r="C33">
        <v>2.9641491600222798</v>
      </c>
      <c r="D33">
        <v>1.57734269110883</v>
      </c>
      <c r="E33">
        <v>1.8792042951291399</v>
      </c>
      <c r="F33">
        <v>6.02166033986372E-2</v>
      </c>
      <c r="G33">
        <v>0.17590206741341999</v>
      </c>
      <c r="K33" t="s">
        <v>368</v>
      </c>
      <c r="L33" t="s">
        <v>1073</v>
      </c>
    </row>
    <row r="34" spans="1:12" x14ac:dyDescent="0.2">
      <c r="A34" s="3" t="s">
        <v>631</v>
      </c>
      <c r="B34">
        <v>11.690302278054601</v>
      </c>
      <c r="C34">
        <v>2.6348532787346399</v>
      </c>
      <c r="D34">
        <v>1.4166007968346599</v>
      </c>
      <c r="E34">
        <v>1.85998291446829</v>
      </c>
      <c r="F34">
        <v>6.2887943274386196E-2</v>
      </c>
      <c r="G34">
        <v>0.17590206741341999</v>
      </c>
      <c r="K34" t="s">
        <v>348</v>
      </c>
      <c r="L34" t="s">
        <v>1070</v>
      </c>
    </row>
    <row r="35" spans="1:12" x14ac:dyDescent="0.2">
      <c r="A35" s="3" t="s">
        <v>511</v>
      </c>
      <c r="B35">
        <v>7.9346935763868096</v>
      </c>
      <c r="C35">
        <v>-2.4886471590306098</v>
      </c>
      <c r="D35">
        <v>1.3439582101655001</v>
      </c>
      <c r="E35">
        <v>-1.8517295703146599</v>
      </c>
      <c r="F35">
        <v>6.40646655707236E-2</v>
      </c>
      <c r="G35">
        <v>0.17590206741341999</v>
      </c>
      <c r="K35" t="s">
        <v>724</v>
      </c>
      <c r="L35" t="s">
        <v>1102</v>
      </c>
    </row>
    <row r="36" spans="1:12" x14ac:dyDescent="0.2">
      <c r="A36" s="3" t="s">
        <v>686</v>
      </c>
      <c r="B36">
        <v>3.3689964644571901</v>
      </c>
      <c r="C36">
        <v>2.3358599147961301</v>
      </c>
      <c r="D36">
        <v>1.2616424397302599</v>
      </c>
      <c r="E36">
        <v>1.8514436747193901</v>
      </c>
      <c r="F36">
        <v>6.4105750806821696E-2</v>
      </c>
      <c r="G36" t="s">
        <v>746</v>
      </c>
      <c r="K36" t="s">
        <v>593</v>
      </c>
      <c r="L36" t="s">
        <v>1068</v>
      </c>
    </row>
    <row r="37" spans="1:12" x14ac:dyDescent="0.2">
      <c r="A37" s="3" t="s">
        <v>471</v>
      </c>
      <c r="B37">
        <v>19.309397834223098</v>
      </c>
      <c r="C37">
        <v>2.7246971489713099</v>
      </c>
      <c r="D37">
        <v>1.4954039017929199</v>
      </c>
      <c r="E37">
        <v>1.82204763923949</v>
      </c>
      <c r="F37">
        <v>6.8447757522938399E-2</v>
      </c>
      <c r="G37">
        <v>0.17590206741341999</v>
      </c>
      <c r="K37" t="s">
        <v>585</v>
      </c>
      <c r="L37" t="s">
        <v>1087</v>
      </c>
    </row>
    <row r="38" spans="1:12" x14ac:dyDescent="0.2">
      <c r="A38" s="3" t="s">
        <v>727</v>
      </c>
      <c r="B38">
        <v>4.4580746675177503</v>
      </c>
      <c r="C38">
        <v>-2.5819066430237601</v>
      </c>
      <c r="D38">
        <v>1.4200509363890399</v>
      </c>
      <c r="E38">
        <v>-1.8181788954621201</v>
      </c>
      <c r="F38">
        <v>6.9036794561041503E-2</v>
      </c>
      <c r="G38" t="s">
        <v>746</v>
      </c>
      <c r="K38" t="s">
        <v>581</v>
      </c>
      <c r="L38" t="s">
        <v>1099</v>
      </c>
    </row>
    <row r="39" spans="1:12" x14ac:dyDescent="0.2">
      <c r="A39" s="3" t="s">
        <v>412</v>
      </c>
      <c r="B39">
        <v>12.3937328699598</v>
      </c>
      <c r="C39">
        <v>2.5593360071441902</v>
      </c>
      <c r="D39">
        <v>1.4085010363785999</v>
      </c>
      <c r="E39">
        <v>1.8170636307975301</v>
      </c>
      <c r="F39">
        <v>6.9207370785607805E-2</v>
      </c>
      <c r="G39">
        <v>0.17590206741341999</v>
      </c>
      <c r="K39" t="s">
        <v>518</v>
      </c>
      <c r="L39" t="s">
        <v>1091</v>
      </c>
    </row>
    <row r="40" spans="1:12" x14ac:dyDescent="0.2">
      <c r="A40" s="3" t="s">
        <v>400</v>
      </c>
      <c r="B40">
        <v>3.0464750044029598</v>
      </c>
      <c r="C40">
        <v>-2.19077679949722</v>
      </c>
      <c r="D40">
        <v>1.20965906150561</v>
      </c>
      <c r="E40">
        <v>-1.8110696387215499</v>
      </c>
      <c r="F40">
        <v>7.0130072603652005E-2</v>
      </c>
      <c r="G40" t="s">
        <v>746</v>
      </c>
      <c r="K40" t="s">
        <v>341</v>
      </c>
      <c r="L40" t="s">
        <v>1095</v>
      </c>
    </row>
    <row r="41" spans="1:12" x14ac:dyDescent="0.2">
      <c r="A41" s="3" t="s">
        <v>489</v>
      </c>
      <c r="B41">
        <v>6.1686856046942502</v>
      </c>
      <c r="C41">
        <v>2.5479103812794399</v>
      </c>
      <c r="D41">
        <v>1.42169907467835</v>
      </c>
      <c r="E41">
        <v>1.79215871112239</v>
      </c>
      <c r="F41">
        <v>7.3107546420044398E-2</v>
      </c>
      <c r="G41" t="s">
        <v>746</v>
      </c>
      <c r="K41" t="s">
        <v>755</v>
      </c>
      <c r="L41" t="s">
        <v>1088</v>
      </c>
    </row>
    <row r="42" spans="1:12" x14ac:dyDescent="0.2">
      <c r="A42" s="3" t="s">
        <v>604</v>
      </c>
      <c r="B42">
        <v>67.821328666816598</v>
      </c>
      <c r="C42">
        <v>-3.3006271506346798</v>
      </c>
      <c r="D42">
        <v>1.85984064214332</v>
      </c>
      <c r="E42">
        <v>-1.7746827743429501</v>
      </c>
      <c r="F42">
        <v>7.5950281133576797E-2</v>
      </c>
      <c r="G42">
        <v>0.18531868596592699</v>
      </c>
      <c r="K42" t="s">
        <v>756</v>
      </c>
      <c r="L42" t="s">
        <v>1068</v>
      </c>
    </row>
    <row r="43" spans="1:12" x14ac:dyDescent="0.2">
      <c r="A43" s="3" t="s">
        <v>425</v>
      </c>
      <c r="B43">
        <v>3.1439302367700002</v>
      </c>
      <c r="C43">
        <v>-2.1555618771584202</v>
      </c>
      <c r="D43">
        <v>1.2178166788078899</v>
      </c>
      <c r="E43">
        <v>-1.7700216417371499</v>
      </c>
      <c r="F43">
        <v>7.6723535576314103E-2</v>
      </c>
      <c r="G43" t="s">
        <v>746</v>
      </c>
      <c r="K43" t="s">
        <v>417</v>
      </c>
      <c r="L43" t="s">
        <v>1093</v>
      </c>
    </row>
    <row r="44" spans="1:12" x14ac:dyDescent="0.2">
      <c r="A44" s="3" t="s">
        <v>684</v>
      </c>
      <c r="B44">
        <v>3.81113751464378</v>
      </c>
      <c r="C44">
        <v>2.3525238502021102</v>
      </c>
      <c r="D44">
        <v>1.35104867680376</v>
      </c>
      <c r="E44">
        <v>1.7412576545854701</v>
      </c>
      <c r="F44">
        <v>8.1638425205901005E-2</v>
      </c>
      <c r="G44" t="s">
        <v>746</v>
      </c>
      <c r="K44" t="s">
        <v>504</v>
      </c>
      <c r="L44" t="s">
        <v>1080</v>
      </c>
    </row>
    <row r="45" spans="1:12" x14ac:dyDescent="0.2">
      <c r="A45" s="3" t="s">
        <v>606</v>
      </c>
      <c r="B45">
        <v>7.5616881690342597</v>
      </c>
      <c r="C45">
        <v>-2.4342094352558301</v>
      </c>
      <c r="D45">
        <v>1.43871357302785</v>
      </c>
      <c r="E45">
        <v>-1.6919347122950299</v>
      </c>
      <c r="F45">
        <v>9.0658422566576094E-2</v>
      </c>
      <c r="G45">
        <v>0.207908074836022</v>
      </c>
      <c r="K45" t="s">
        <v>594</v>
      </c>
      <c r="L45" t="s">
        <v>1099</v>
      </c>
    </row>
    <row r="46" spans="1:12" x14ac:dyDescent="0.2">
      <c r="A46" s="3" t="s">
        <v>507</v>
      </c>
      <c r="B46">
        <v>11.579621364787201</v>
      </c>
      <c r="C46">
        <v>2.4143453933797501</v>
      </c>
      <c r="D46">
        <v>1.4330059765316201</v>
      </c>
      <c r="E46">
        <v>1.6848118102223899</v>
      </c>
      <c r="F46">
        <v>9.2024885583157107E-2</v>
      </c>
      <c r="G46">
        <v>0.207908074836022</v>
      </c>
      <c r="K46" t="s">
        <v>686</v>
      </c>
      <c r="L46" t="s">
        <v>1100</v>
      </c>
    </row>
    <row r="47" spans="1:12" x14ac:dyDescent="0.2">
      <c r="A47" s="3" t="s">
        <v>726</v>
      </c>
      <c r="B47">
        <v>3.7953220133419499</v>
      </c>
      <c r="C47">
        <v>2.25690553156028</v>
      </c>
      <c r="D47">
        <v>1.34087283458892</v>
      </c>
      <c r="E47">
        <v>1.68316149998833</v>
      </c>
      <c r="F47">
        <v>9.2343831611480895E-2</v>
      </c>
      <c r="G47" t="s">
        <v>746</v>
      </c>
      <c r="K47" t="s">
        <v>759</v>
      </c>
      <c r="L47" t="s">
        <v>1088</v>
      </c>
    </row>
    <row r="48" spans="1:12" x14ac:dyDescent="0.2">
      <c r="A48" s="3" t="s">
        <v>595</v>
      </c>
      <c r="B48">
        <v>5.5075253479226802</v>
      </c>
      <c r="C48">
        <v>2.20920253795473</v>
      </c>
      <c r="D48">
        <v>1.3208139180907801</v>
      </c>
      <c r="E48">
        <v>1.6726069491666899</v>
      </c>
      <c r="F48">
        <v>9.4404697980843694E-2</v>
      </c>
      <c r="G48" t="s">
        <v>746</v>
      </c>
      <c r="K48" t="s">
        <v>595</v>
      </c>
      <c r="L48" t="s">
        <v>1088</v>
      </c>
    </row>
    <row r="49" spans="1:12" x14ac:dyDescent="0.2">
      <c r="A49" s="3" t="s">
        <v>387</v>
      </c>
      <c r="B49">
        <v>4.7019362104273901</v>
      </c>
      <c r="C49">
        <v>-2.0921633487224698</v>
      </c>
      <c r="D49">
        <v>1.25474934213673</v>
      </c>
      <c r="E49">
        <v>-1.6673954537881599</v>
      </c>
      <c r="F49">
        <v>9.5435797266471403E-2</v>
      </c>
      <c r="G49" t="s">
        <v>746</v>
      </c>
      <c r="K49" t="s">
        <v>663</v>
      </c>
      <c r="L49" t="s">
        <v>1088</v>
      </c>
    </row>
    <row r="50" spans="1:12" x14ac:dyDescent="0.2">
      <c r="A50" s="3" t="s">
        <v>512</v>
      </c>
      <c r="B50">
        <v>3.0253583984536201</v>
      </c>
      <c r="C50">
        <v>-2.0832760420010099</v>
      </c>
      <c r="D50">
        <v>1.25202156212128</v>
      </c>
      <c r="E50">
        <v>-1.6639298435654299</v>
      </c>
      <c r="F50">
        <v>9.6126450256422899E-2</v>
      </c>
      <c r="G50" t="s">
        <v>746</v>
      </c>
      <c r="K50" t="s">
        <v>553</v>
      </c>
      <c r="L50" t="s">
        <v>1088</v>
      </c>
    </row>
    <row r="51" spans="1:12" x14ac:dyDescent="0.2">
      <c r="A51" s="3" t="s">
        <v>475</v>
      </c>
      <c r="B51">
        <v>2.6265013211046702</v>
      </c>
      <c r="C51">
        <v>-1.95571860814443</v>
      </c>
      <c r="D51">
        <v>1.1934828109207301</v>
      </c>
      <c r="E51">
        <v>-1.6386650819341699</v>
      </c>
      <c r="F51">
        <v>0.10128303000135799</v>
      </c>
      <c r="G51" t="s">
        <v>746</v>
      </c>
      <c r="K51" t="s">
        <v>424</v>
      </c>
      <c r="L51" t="s">
        <v>1100</v>
      </c>
    </row>
    <row r="52" spans="1:12" x14ac:dyDescent="0.2">
      <c r="A52" s="3" t="s">
        <v>538</v>
      </c>
      <c r="B52">
        <v>30.355443764148799</v>
      </c>
      <c r="C52">
        <v>-2.5124267494487298</v>
      </c>
      <c r="D52">
        <v>1.53624862559126</v>
      </c>
      <c r="E52">
        <v>-1.63542977848508</v>
      </c>
      <c r="F52">
        <v>0.10195898414579101</v>
      </c>
      <c r="G52">
        <v>0.222124929746189</v>
      </c>
      <c r="K52" t="s">
        <v>425</v>
      </c>
      <c r="L52" t="s">
        <v>1099</v>
      </c>
    </row>
    <row r="53" spans="1:12" x14ac:dyDescent="0.2">
      <c r="A53" s="3" t="s">
        <v>428</v>
      </c>
      <c r="B53">
        <v>3.1478683913619001</v>
      </c>
      <c r="C53">
        <v>-1.8784562751656799</v>
      </c>
      <c r="D53">
        <v>1.1513242523009199</v>
      </c>
      <c r="E53">
        <v>-1.63156145752301</v>
      </c>
      <c r="F53">
        <v>0.102771903209914</v>
      </c>
      <c r="G53" t="s">
        <v>746</v>
      </c>
      <c r="K53" t="s">
        <v>457</v>
      </c>
      <c r="L53" t="s">
        <v>1099</v>
      </c>
    </row>
    <row r="54" spans="1:12" x14ac:dyDescent="0.2">
      <c r="A54" s="3" t="s">
        <v>697</v>
      </c>
      <c r="B54">
        <v>5.46229761296759</v>
      </c>
      <c r="C54">
        <v>2.18315371866538</v>
      </c>
      <c r="D54">
        <v>1.3998138178064901</v>
      </c>
      <c r="E54">
        <v>1.5596029206844</v>
      </c>
      <c r="F54">
        <v>0.11885374589177999</v>
      </c>
      <c r="G54" t="s">
        <v>746</v>
      </c>
      <c r="K54" t="s">
        <v>726</v>
      </c>
      <c r="L54" t="s">
        <v>1086</v>
      </c>
    </row>
    <row r="55" spans="1:12" x14ac:dyDescent="0.2">
      <c r="A55" s="3" t="s">
        <v>541</v>
      </c>
      <c r="B55">
        <v>8.9882146932065492</v>
      </c>
      <c r="C55">
        <v>2.3481050582766398</v>
      </c>
      <c r="D55">
        <v>1.51025344879045</v>
      </c>
      <c r="E55">
        <v>1.5547754982166899</v>
      </c>
      <c r="F55">
        <v>0.11999954647099299</v>
      </c>
      <c r="G55">
        <v>0.25241283912863999</v>
      </c>
      <c r="K55" t="s">
        <v>727</v>
      </c>
      <c r="L55" t="s">
        <v>1086</v>
      </c>
    </row>
    <row r="56" spans="1:12" x14ac:dyDescent="0.2">
      <c r="A56" s="3" t="s">
        <v>705</v>
      </c>
      <c r="B56">
        <v>3.9228707895847998</v>
      </c>
      <c r="C56">
        <v>1.90129233276411</v>
      </c>
      <c r="D56">
        <v>1.2233102209332301</v>
      </c>
      <c r="E56">
        <v>1.5542192816092599</v>
      </c>
      <c r="F56">
        <v>0.12013211973096501</v>
      </c>
      <c r="G56" t="s">
        <v>746</v>
      </c>
      <c r="K56" t="s">
        <v>729</v>
      </c>
      <c r="L56" t="s">
        <v>1083</v>
      </c>
    </row>
    <row r="57" spans="1:12" x14ac:dyDescent="0.2">
      <c r="A57" s="3" t="s">
        <v>580</v>
      </c>
      <c r="B57">
        <v>2.81066745140014</v>
      </c>
      <c r="C57">
        <v>1.8343894702694601</v>
      </c>
      <c r="D57">
        <v>1.2270114001033501</v>
      </c>
      <c r="E57">
        <v>1.49500605301219</v>
      </c>
      <c r="F57">
        <v>0.13491286242223599</v>
      </c>
      <c r="G57" t="s">
        <v>746</v>
      </c>
      <c r="K57" t="s">
        <v>472</v>
      </c>
      <c r="L57" t="s">
        <v>1099</v>
      </c>
    </row>
    <row r="58" spans="1:12" x14ac:dyDescent="0.2">
      <c r="A58" s="3" t="s">
        <v>678</v>
      </c>
      <c r="B58">
        <v>2.7068587016550198</v>
      </c>
      <c r="C58">
        <v>-1.85786248874492</v>
      </c>
      <c r="D58">
        <v>1.24521549354349</v>
      </c>
      <c r="E58">
        <v>-1.49200078089137</v>
      </c>
      <c r="F58">
        <v>0.135698940624217</v>
      </c>
      <c r="G58" t="s">
        <v>746</v>
      </c>
      <c r="K58" t="s">
        <v>412</v>
      </c>
      <c r="L58" t="s">
        <v>1099</v>
      </c>
    </row>
    <row r="59" spans="1:12" x14ac:dyDescent="0.2">
      <c r="A59" s="3" t="s">
        <v>463</v>
      </c>
      <c r="B59">
        <v>33.058864645403503</v>
      </c>
      <c r="C59">
        <v>2.4810096828576702</v>
      </c>
      <c r="D59">
        <v>1.6675296593876101</v>
      </c>
      <c r="E59">
        <v>1.4878354150347199</v>
      </c>
      <c r="F59">
        <v>0.13679430346781599</v>
      </c>
      <c r="G59">
        <v>0.278148417051227</v>
      </c>
      <c r="K59" t="s">
        <v>607</v>
      </c>
      <c r="L59" t="s">
        <v>1099</v>
      </c>
    </row>
    <row r="60" spans="1:12" x14ac:dyDescent="0.2">
      <c r="A60" s="3" t="s">
        <v>748</v>
      </c>
      <c r="B60">
        <v>3.53833324815762</v>
      </c>
      <c r="C60">
        <v>1.8414392562010999</v>
      </c>
      <c r="D60">
        <v>1.2390173077661999</v>
      </c>
      <c r="E60">
        <v>1.4862094699233801</v>
      </c>
      <c r="F60">
        <v>0.13722372345933601</v>
      </c>
      <c r="G60" t="s">
        <v>746</v>
      </c>
      <c r="K60" t="s">
        <v>499</v>
      </c>
      <c r="L60" t="s">
        <v>1088</v>
      </c>
    </row>
    <row r="61" spans="1:12" x14ac:dyDescent="0.2">
      <c r="A61" s="3" t="s">
        <v>451</v>
      </c>
      <c r="B61">
        <v>2.60538471515533</v>
      </c>
      <c r="C61">
        <v>-1.8106470063429301</v>
      </c>
      <c r="D61">
        <v>1.21839531063062</v>
      </c>
      <c r="E61">
        <v>-1.4860915751602599</v>
      </c>
      <c r="F61">
        <v>0.13725490041897201</v>
      </c>
      <c r="G61" t="s">
        <v>746</v>
      </c>
      <c r="K61" t="s">
        <v>426</v>
      </c>
      <c r="L61" t="s">
        <v>1088</v>
      </c>
    </row>
    <row r="62" spans="1:12" x14ac:dyDescent="0.2">
      <c r="A62" s="3" t="s">
        <v>763</v>
      </c>
      <c r="B62">
        <v>2.51164234426644</v>
      </c>
      <c r="C62">
        <v>1.7642543659444101</v>
      </c>
      <c r="D62">
        <v>1.19554347700718</v>
      </c>
      <c r="E62">
        <v>1.47569235236922</v>
      </c>
      <c r="F62">
        <v>0.14002649991987401</v>
      </c>
      <c r="G62" t="s">
        <v>746</v>
      </c>
      <c r="K62" t="s">
        <v>421</v>
      </c>
      <c r="L62" t="s">
        <v>1096</v>
      </c>
    </row>
    <row r="63" spans="1:12" x14ac:dyDescent="0.2">
      <c r="A63" s="3" t="s">
        <v>445</v>
      </c>
      <c r="B63">
        <v>2.5039107286556499</v>
      </c>
      <c r="C63">
        <v>-1.7638404957767699</v>
      </c>
      <c r="D63">
        <v>1.1995910938040899</v>
      </c>
      <c r="E63">
        <v>-1.4703681153411701</v>
      </c>
      <c r="F63">
        <v>0.14146208202390101</v>
      </c>
      <c r="G63" t="s">
        <v>746</v>
      </c>
      <c r="K63" t="s">
        <v>637</v>
      </c>
      <c r="L63" t="s">
        <v>1100</v>
      </c>
    </row>
    <row r="64" spans="1:12" x14ac:dyDescent="0.2">
      <c r="A64" s="3" t="s">
        <v>613</v>
      </c>
      <c r="B64">
        <v>15.6358554260429</v>
      </c>
      <c r="C64">
        <v>-2.2961859790949801</v>
      </c>
      <c r="D64">
        <v>1.5694003994203001</v>
      </c>
      <c r="E64">
        <v>-1.46309761354918</v>
      </c>
      <c r="F64">
        <v>0.14344067079106601</v>
      </c>
      <c r="G64">
        <v>0.28225422316951598</v>
      </c>
      <c r="K64" t="s">
        <v>459</v>
      </c>
      <c r="L64" t="s">
        <v>1088</v>
      </c>
    </row>
    <row r="65" spans="1:12" x14ac:dyDescent="0.2">
      <c r="A65" s="3" t="s">
        <v>394</v>
      </c>
      <c r="B65">
        <v>2.3080016243060602</v>
      </c>
      <c r="C65">
        <v>-1.72587700545738</v>
      </c>
      <c r="D65">
        <v>1.18566733066871</v>
      </c>
      <c r="E65">
        <v>-1.4556165636140099</v>
      </c>
      <c r="F65">
        <v>0.14549864658122799</v>
      </c>
      <c r="G65" t="s">
        <v>746</v>
      </c>
      <c r="K65" t="s">
        <v>609</v>
      </c>
      <c r="L65" t="s">
        <v>1076</v>
      </c>
    </row>
    <row r="66" spans="1:12" x14ac:dyDescent="0.2">
      <c r="A66" s="3" t="s">
        <v>377</v>
      </c>
      <c r="B66">
        <v>3.2563006469706202</v>
      </c>
      <c r="C66">
        <v>-1.6603404234344199</v>
      </c>
      <c r="D66">
        <v>1.14788689550816</v>
      </c>
      <c r="E66">
        <v>-1.44643207438953</v>
      </c>
      <c r="F66">
        <v>0.14805605101994701</v>
      </c>
      <c r="G66" t="s">
        <v>746</v>
      </c>
      <c r="K66" t="s">
        <v>373</v>
      </c>
      <c r="L66" t="s">
        <v>1069</v>
      </c>
    </row>
    <row r="67" spans="1:12" x14ac:dyDescent="0.2">
      <c r="A67" s="3" t="s">
        <v>531</v>
      </c>
      <c r="B67">
        <v>3.2513706448311601</v>
      </c>
      <c r="C67">
        <v>1.70873504558733</v>
      </c>
      <c r="D67">
        <v>1.1827024682638601</v>
      </c>
      <c r="E67">
        <v>1.4447716914767701</v>
      </c>
      <c r="F67">
        <v>0.148522025046541</v>
      </c>
      <c r="G67" t="s">
        <v>746</v>
      </c>
      <c r="K67" t="s">
        <v>435</v>
      </c>
      <c r="L67" t="s">
        <v>1094</v>
      </c>
    </row>
    <row r="68" spans="1:12" x14ac:dyDescent="0.2">
      <c r="A68" s="3" t="s">
        <v>515</v>
      </c>
      <c r="B68">
        <v>37.928499652152901</v>
      </c>
      <c r="C68">
        <v>-2.2568235851852001</v>
      </c>
      <c r="D68">
        <v>1.5776015973884301</v>
      </c>
      <c r="E68">
        <v>-1.43054088492377</v>
      </c>
      <c r="F68">
        <v>0.15256184020576999</v>
      </c>
      <c r="G68">
        <v>0.29082100789225002</v>
      </c>
      <c r="K68" t="s">
        <v>381</v>
      </c>
      <c r="L68" t="s">
        <v>1091</v>
      </c>
    </row>
    <row r="69" spans="1:12" x14ac:dyDescent="0.2">
      <c r="A69" s="3" t="s">
        <v>663</v>
      </c>
      <c r="B69">
        <v>2.3009627556562799</v>
      </c>
      <c r="C69">
        <v>-1.67001500054232</v>
      </c>
      <c r="D69">
        <v>1.18109246609</v>
      </c>
      <c r="E69">
        <v>-1.4139578809361999</v>
      </c>
      <c r="F69">
        <v>0.15737426959671899</v>
      </c>
      <c r="G69" t="s">
        <v>746</v>
      </c>
      <c r="K69" t="s">
        <v>731</v>
      </c>
      <c r="L69" t="s">
        <v>1088</v>
      </c>
    </row>
    <row r="70" spans="1:12" x14ac:dyDescent="0.2">
      <c r="A70" s="3" t="s">
        <v>628</v>
      </c>
      <c r="B70">
        <v>4.2045996696351802</v>
      </c>
      <c r="C70">
        <v>-1.65693767333789</v>
      </c>
      <c r="D70">
        <v>1.1852838673503301</v>
      </c>
      <c r="E70">
        <v>-1.3979247663615999</v>
      </c>
      <c r="F70">
        <v>0.16213566058367199</v>
      </c>
      <c r="G70" t="s">
        <v>746</v>
      </c>
      <c r="K70" t="s">
        <v>507</v>
      </c>
      <c r="L70" t="s">
        <v>1099</v>
      </c>
    </row>
    <row r="71" spans="1:12" x14ac:dyDescent="0.2">
      <c r="A71" s="3" t="s">
        <v>539</v>
      </c>
      <c r="B71">
        <v>3.8387755597169599</v>
      </c>
      <c r="C71">
        <v>1.59890814151856</v>
      </c>
      <c r="D71">
        <v>1.1448795155978799</v>
      </c>
      <c r="E71">
        <v>1.39657328106143</v>
      </c>
      <c r="F71">
        <v>0.16254192970144901</v>
      </c>
      <c r="G71" t="s">
        <v>746</v>
      </c>
      <c r="K71" t="s">
        <v>762</v>
      </c>
      <c r="L71" t="s">
        <v>1099</v>
      </c>
    </row>
    <row r="72" spans="1:12" x14ac:dyDescent="0.2">
      <c r="A72" s="3" t="s">
        <v>514</v>
      </c>
      <c r="B72">
        <v>2.7943405405835802</v>
      </c>
      <c r="C72">
        <v>1.70834404379156</v>
      </c>
      <c r="D72">
        <v>1.23774299872493</v>
      </c>
      <c r="E72">
        <v>1.3802090139483101</v>
      </c>
      <c r="F72">
        <v>0.16752229943230901</v>
      </c>
      <c r="G72" t="s">
        <v>746</v>
      </c>
      <c r="K72" t="s">
        <v>375</v>
      </c>
      <c r="L72" t="s">
        <v>1088</v>
      </c>
    </row>
    <row r="73" spans="1:12" x14ac:dyDescent="0.2">
      <c r="A73" s="3" t="s">
        <v>533</v>
      </c>
      <c r="B73">
        <v>11.581936256810099</v>
      </c>
      <c r="C73">
        <v>-1.97668945690276</v>
      </c>
      <c r="D73">
        <v>1.4468533287921199</v>
      </c>
      <c r="E73">
        <v>-1.36619892118089</v>
      </c>
      <c r="F73">
        <v>0.171876536041872</v>
      </c>
      <c r="G73">
        <v>0.317711172683461</v>
      </c>
      <c r="K73" t="s">
        <v>697</v>
      </c>
      <c r="L73" t="s">
        <v>1070</v>
      </c>
    </row>
    <row r="74" spans="1:12" x14ac:dyDescent="0.2">
      <c r="A74" s="3" t="s">
        <v>358</v>
      </c>
      <c r="B74">
        <v>2.42935032976452</v>
      </c>
      <c r="C74">
        <v>1.5998287963761799</v>
      </c>
      <c r="D74">
        <v>1.1915562255873899</v>
      </c>
      <c r="E74">
        <v>1.34263810806538</v>
      </c>
      <c r="F74">
        <v>0.17938918450124999</v>
      </c>
      <c r="G74" t="s">
        <v>746</v>
      </c>
      <c r="K74" t="s">
        <v>360</v>
      </c>
      <c r="L74" t="s">
        <v>1100</v>
      </c>
    </row>
    <row r="75" spans="1:12" x14ac:dyDescent="0.2">
      <c r="A75" s="3" t="s">
        <v>526</v>
      </c>
      <c r="B75">
        <v>4.6031923660241896</v>
      </c>
      <c r="C75">
        <v>1.64602394451637</v>
      </c>
      <c r="D75">
        <v>1.24938315626668</v>
      </c>
      <c r="E75">
        <v>1.3174692937552499</v>
      </c>
      <c r="F75">
        <v>0.18768136715361999</v>
      </c>
      <c r="G75" t="s">
        <v>746</v>
      </c>
      <c r="K75" t="s">
        <v>481</v>
      </c>
      <c r="L75" t="s">
        <v>1097</v>
      </c>
    </row>
    <row r="76" spans="1:12" x14ac:dyDescent="0.2">
      <c r="A76" s="3" t="s">
        <v>540</v>
      </c>
      <c r="B76">
        <v>4.02994578797869</v>
      </c>
      <c r="C76">
        <v>1.54909383492262</v>
      </c>
      <c r="D76">
        <v>1.2001256145182999</v>
      </c>
      <c r="E76">
        <v>1.29077641222114</v>
      </c>
      <c r="F76">
        <v>0.19678121926785999</v>
      </c>
      <c r="G76" t="s">
        <v>746</v>
      </c>
      <c r="K76" t="s">
        <v>433</v>
      </c>
      <c r="L76" t="s">
        <v>1097</v>
      </c>
    </row>
    <row r="77" spans="1:12" x14ac:dyDescent="0.2">
      <c r="A77" s="3" t="s">
        <v>452</v>
      </c>
      <c r="B77">
        <v>6.1744356273241303</v>
      </c>
      <c r="C77">
        <v>-1.5826789946933799</v>
      </c>
      <c r="D77">
        <v>1.23211851993778</v>
      </c>
      <c r="E77">
        <v>-1.28451846886718</v>
      </c>
      <c r="F77">
        <v>0.19896060562353499</v>
      </c>
      <c r="G77" t="s">
        <v>746</v>
      </c>
      <c r="K77" t="s">
        <v>763</v>
      </c>
      <c r="L77" t="s">
        <v>1100</v>
      </c>
    </row>
    <row r="78" spans="1:12" x14ac:dyDescent="0.2">
      <c r="A78" s="3" t="s">
        <v>368</v>
      </c>
      <c r="B78">
        <v>4.2759563572883197</v>
      </c>
      <c r="C78">
        <v>-1.6323403512889401</v>
      </c>
      <c r="D78">
        <v>1.2809880451398901</v>
      </c>
      <c r="E78">
        <v>-1.27428226788071</v>
      </c>
      <c r="F78">
        <v>0.202563398450024</v>
      </c>
      <c r="G78" t="s">
        <v>746</v>
      </c>
      <c r="K78" t="s">
        <v>361</v>
      </c>
      <c r="L78" t="s">
        <v>1095</v>
      </c>
    </row>
    <row r="79" spans="1:12" x14ac:dyDescent="0.2">
      <c r="A79" s="3" t="s">
        <v>521</v>
      </c>
      <c r="B79">
        <v>2.8222492263727701</v>
      </c>
      <c r="C79">
        <v>-1.37724961289472</v>
      </c>
      <c r="D79">
        <v>1.1106057074826201</v>
      </c>
      <c r="E79">
        <v>-1.24008872241121</v>
      </c>
      <c r="F79">
        <v>0.21494257979131801</v>
      </c>
      <c r="G79" t="s">
        <v>746</v>
      </c>
      <c r="K79" t="s">
        <v>687</v>
      </c>
      <c r="L79" t="s">
        <v>1088</v>
      </c>
    </row>
    <row r="80" spans="1:12" x14ac:dyDescent="0.2">
      <c r="A80" s="3" t="s">
        <v>750</v>
      </c>
      <c r="B80">
        <v>15.362139927808601</v>
      </c>
      <c r="C80">
        <v>1.9252547078998401</v>
      </c>
      <c r="D80">
        <v>1.57610530287114</v>
      </c>
      <c r="E80">
        <v>1.2215266990046101</v>
      </c>
      <c r="F80">
        <v>0.22188666306678201</v>
      </c>
      <c r="G80">
        <v>0.39677608725244701</v>
      </c>
      <c r="K80" t="s">
        <v>413</v>
      </c>
      <c r="L80" t="s">
        <v>1072</v>
      </c>
    </row>
    <row r="81" spans="1:12" x14ac:dyDescent="0.2">
      <c r="A81" s="3" t="s">
        <v>737</v>
      </c>
      <c r="B81">
        <v>23.784072266686401</v>
      </c>
      <c r="C81">
        <v>-1.8940373290600401</v>
      </c>
      <c r="D81">
        <v>1.56997465808749</v>
      </c>
      <c r="E81">
        <v>-1.2064126763468399</v>
      </c>
      <c r="F81">
        <v>0.227658410718617</v>
      </c>
      <c r="G81">
        <v>0.39677608725244701</v>
      </c>
      <c r="K81" t="s">
        <v>764</v>
      </c>
      <c r="L81" t="s">
        <v>1088</v>
      </c>
    </row>
    <row r="82" spans="1:12" x14ac:dyDescent="0.2">
      <c r="A82" s="3" t="s">
        <v>687</v>
      </c>
      <c r="B82">
        <v>6.9603968346705702</v>
      </c>
      <c r="C82">
        <v>1.4630809094455299</v>
      </c>
      <c r="D82">
        <v>1.21390369273837</v>
      </c>
      <c r="E82">
        <v>1.2052693456637</v>
      </c>
      <c r="F82">
        <v>0.22809933948446401</v>
      </c>
      <c r="G82" t="s">
        <v>746</v>
      </c>
      <c r="K82" t="s">
        <v>628</v>
      </c>
      <c r="L82" t="s">
        <v>1097</v>
      </c>
    </row>
    <row r="83" spans="1:12" x14ac:dyDescent="0.2">
      <c r="A83" s="3" t="s">
        <v>359</v>
      </c>
      <c r="B83">
        <v>2.6957204793318601</v>
      </c>
      <c r="C83">
        <v>-1.3413733130801</v>
      </c>
      <c r="D83">
        <v>1.14914430850634</v>
      </c>
      <c r="E83">
        <v>-1.1672801258734999</v>
      </c>
      <c r="F83">
        <v>0.24309726192467801</v>
      </c>
      <c r="G83" t="s">
        <v>746</v>
      </c>
      <c r="K83" t="s">
        <v>705</v>
      </c>
      <c r="L83" t="s">
        <v>1105</v>
      </c>
    </row>
    <row r="84" spans="1:12" x14ac:dyDescent="0.2">
      <c r="A84" s="3" t="s">
        <v>736</v>
      </c>
      <c r="B84">
        <v>1.9824630588576799</v>
      </c>
      <c r="C84">
        <v>-1.3655853374438001</v>
      </c>
      <c r="D84">
        <v>1.1799854328335699</v>
      </c>
      <c r="E84">
        <v>-1.1572899965082899</v>
      </c>
      <c r="F84">
        <v>0.247153899174715</v>
      </c>
      <c r="G84" t="s">
        <v>746</v>
      </c>
      <c r="K84" t="s">
        <v>537</v>
      </c>
      <c r="L84" t="s">
        <v>1088</v>
      </c>
    </row>
    <row r="85" spans="1:12" x14ac:dyDescent="0.2">
      <c r="A85" s="3" t="s">
        <v>656</v>
      </c>
      <c r="B85">
        <v>29.025133789214799</v>
      </c>
      <c r="C85">
        <v>1.9744257705624499</v>
      </c>
      <c r="D85">
        <v>1.76940459491407</v>
      </c>
      <c r="E85">
        <v>1.1158701499010899</v>
      </c>
      <c r="F85">
        <v>0.264477720741355</v>
      </c>
      <c r="G85">
        <v>0.44814280458951899</v>
      </c>
      <c r="K85" t="s">
        <v>445</v>
      </c>
      <c r="L85" t="s">
        <v>1088</v>
      </c>
    </row>
    <row r="86" spans="1:12" x14ac:dyDescent="0.2">
      <c r="A86" s="3" t="s">
        <v>414</v>
      </c>
      <c r="B86">
        <v>2.7940937517736599</v>
      </c>
      <c r="C86">
        <v>-1.2035634809897899</v>
      </c>
      <c r="D86">
        <v>1.1244144796617399</v>
      </c>
      <c r="E86">
        <v>-1.0703913038827599</v>
      </c>
      <c r="F86">
        <v>0.284443211931317</v>
      </c>
      <c r="G86" t="s">
        <v>746</v>
      </c>
      <c r="K86" t="s">
        <v>498</v>
      </c>
      <c r="L86" t="s">
        <v>1088</v>
      </c>
    </row>
    <row r="87" spans="1:12" x14ac:dyDescent="0.2">
      <c r="A87" s="3" t="s">
        <v>616</v>
      </c>
      <c r="B87">
        <v>322.482929364494</v>
      </c>
      <c r="C87">
        <v>1.7853497651391099</v>
      </c>
      <c r="D87">
        <v>1.72495958632693</v>
      </c>
      <c r="E87">
        <v>1.0350096195243399</v>
      </c>
      <c r="F87">
        <v>0.30066441880206901</v>
      </c>
      <c r="G87">
        <v>0.49568998775476197</v>
      </c>
      <c r="K87" t="s">
        <v>422</v>
      </c>
      <c r="L87" t="s">
        <v>1099</v>
      </c>
    </row>
    <row r="88" spans="1:12" x14ac:dyDescent="0.2">
      <c r="A88" s="3" t="s">
        <v>403</v>
      </c>
      <c r="B88">
        <v>1.8739502037082101</v>
      </c>
      <c r="C88">
        <v>-1.20838764134953</v>
      </c>
      <c r="D88">
        <v>1.1845853975791301</v>
      </c>
      <c r="E88">
        <v>-1.0200933118195199</v>
      </c>
      <c r="F88">
        <v>0.307684208423676</v>
      </c>
      <c r="G88" t="s">
        <v>746</v>
      </c>
      <c r="K88" t="s">
        <v>479</v>
      </c>
      <c r="L88" t="s">
        <v>1106</v>
      </c>
    </row>
    <row r="89" spans="1:12" x14ac:dyDescent="0.2">
      <c r="A89" s="3" t="s">
        <v>576</v>
      </c>
      <c r="B89">
        <v>2.14628677483703</v>
      </c>
      <c r="C89">
        <v>1.2244275621726399</v>
      </c>
      <c r="D89">
        <v>1.2149549505916899</v>
      </c>
      <c r="E89">
        <v>1.0077966772153499</v>
      </c>
      <c r="F89">
        <v>0.31355208140373803</v>
      </c>
      <c r="G89" t="s">
        <v>746</v>
      </c>
      <c r="K89" t="s">
        <v>538</v>
      </c>
      <c r="L89" t="s">
        <v>1088</v>
      </c>
    </row>
    <row r="90" spans="1:12" x14ac:dyDescent="0.2">
      <c r="A90" s="3" t="s">
        <v>670</v>
      </c>
      <c r="B90">
        <v>2.14628677483703</v>
      </c>
      <c r="C90">
        <v>1.2244275621726399</v>
      </c>
      <c r="D90">
        <v>1.2149549505916899</v>
      </c>
      <c r="E90">
        <v>1.0077966772153499</v>
      </c>
      <c r="F90">
        <v>0.31355208140373803</v>
      </c>
      <c r="G90" t="s">
        <v>746</v>
      </c>
      <c r="K90" t="s">
        <v>523</v>
      </c>
      <c r="L90" t="s">
        <v>1100</v>
      </c>
    </row>
    <row r="91" spans="1:12" x14ac:dyDescent="0.2">
      <c r="A91" s="3" t="s">
        <v>417</v>
      </c>
      <c r="B91">
        <v>2.8319452564309602</v>
      </c>
      <c r="C91">
        <v>1.19974287355521</v>
      </c>
      <c r="D91">
        <v>1.1936081844729001</v>
      </c>
      <c r="E91">
        <v>1.00513961713912</v>
      </c>
      <c r="F91">
        <v>0.31482962588643298</v>
      </c>
      <c r="G91" t="s">
        <v>746</v>
      </c>
      <c r="K91" t="s">
        <v>539</v>
      </c>
      <c r="L91" t="s">
        <v>1099</v>
      </c>
    </row>
    <row r="92" spans="1:12" x14ac:dyDescent="0.2">
      <c r="A92" s="3" t="s">
        <v>501</v>
      </c>
      <c r="B92">
        <v>68.328505124580701</v>
      </c>
      <c r="C92">
        <v>1.9639187151201001</v>
      </c>
      <c r="D92">
        <v>1.9647502654646101</v>
      </c>
      <c r="E92">
        <v>0.99957676537363505</v>
      </c>
      <c r="F92">
        <v>0.31751537198490198</v>
      </c>
      <c r="G92">
        <v>0.49961644492871499</v>
      </c>
      <c r="K92" t="s">
        <v>540</v>
      </c>
      <c r="L92" t="s">
        <v>1099</v>
      </c>
    </row>
    <row r="93" spans="1:12" x14ac:dyDescent="0.2">
      <c r="A93" s="3" t="s">
        <v>626</v>
      </c>
      <c r="B93">
        <v>4.4524667666139504</v>
      </c>
      <c r="C93">
        <v>1.2125890110339299</v>
      </c>
      <c r="D93">
        <v>1.22667401718265</v>
      </c>
      <c r="E93">
        <v>0.98851772683579597</v>
      </c>
      <c r="F93">
        <v>0.322899157122366</v>
      </c>
      <c r="G93" t="s">
        <v>746</v>
      </c>
      <c r="K93" t="s">
        <v>337</v>
      </c>
      <c r="L93" t="s">
        <v>1100</v>
      </c>
    </row>
    <row r="94" spans="1:12" x14ac:dyDescent="0.2">
      <c r="A94" s="3" t="s">
        <v>547</v>
      </c>
      <c r="B94">
        <v>29.420026182109201</v>
      </c>
      <c r="C94">
        <v>1.71608134462034</v>
      </c>
      <c r="D94">
        <v>1.7401033514522</v>
      </c>
      <c r="E94">
        <v>0.98619506892402797</v>
      </c>
      <c r="F94">
        <v>0.32403739858529701</v>
      </c>
      <c r="G94">
        <v>0.49961644492871499</v>
      </c>
      <c r="K94" t="s">
        <v>513</v>
      </c>
      <c r="L94" t="s">
        <v>1098</v>
      </c>
    </row>
    <row r="95" spans="1:12" x14ac:dyDescent="0.2">
      <c r="A95" s="3" t="s">
        <v>348</v>
      </c>
      <c r="B95">
        <v>3.32177523321604</v>
      </c>
      <c r="C95">
        <v>1.2041531801921099</v>
      </c>
      <c r="D95">
        <v>1.22399949818742</v>
      </c>
      <c r="E95">
        <v>0.98378568126482402</v>
      </c>
      <c r="F95">
        <v>0.32522090107368301</v>
      </c>
      <c r="G95" t="s">
        <v>746</v>
      </c>
      <c r="K95" t="s">
        <v>333</v>
      </c>
      <c r="L95" t="s">
        <v>1099</v>
      </c>
    </row>
    <row r="96" spans="1:12" x14ac:dyDescent="0.2">
      <c r="A96" s="3" t="s">
        <v>637</v>
      </c>
      <c r="B96">
        <v>3.42316862017499</v>
      </c>
      <c r="C96">
        <v>1.16385916944356</v>
      </c>
      <c r="D96">
        <v>1.18520187223857</v>
      </c>
      <c r="E96">
        <v>0.98199234805906499</v>
      </c>
      <c r="F96">
        <v>0.32610361796568599</v>
      </c>
      <c r="G96" t="s">
        <v>746</v>
      </c>
      <c r="K96" t="s">
        <v>334</v>
      </c>
      <c r="L96" t="s">
        <v>1099</v>
      </c>
    </row>
    <row r="97" spans="1:12" x14ac:dyDescent="0.2">
      <c r="A97" s="3" t="s">
        <v>421</v>
      </c>
      <c r="B97">
        <v>16.324114050525999</v>
      </c>
      <c r="C97">
        <v>-1.4117172589036799</v>
      </c>
      <c r="D97">
        <v>1.4574725571271401</v>
      </c>
      <c r="E97">
        <v>-0.96860640840219103</v>
      </c>
      <c r="F97">
        <v>0.33274160474217801</v>
      </c>
      <c r="G97">
        <v>0.49961644492871499</v>
      </c>
      <c r="K97" t="s">
        <v>483</v>
      </c>
      <c r="L97" t="s">
        <v>1070</v>
      </c>
    </row>
    <row r="98" spans="1:12" x14ac:dyDescent="0.2">
      <c r="A98" s="3" t="s">
        <v>379</v>
      </c>
      <c r="B98">
        <v>12.804819299063601</v>
      </c>
      <c r="C98">
        <v>-1.4269148384013099</v>
      </c>
      <c r="D98">
        <v>1.4825373654341101</v>
      </c>
      <c r="E98">
        <v>-0.962481534476189</v>
      </c>
      <c r="F98">
        <v>0.33580777446028398</v>
      </c>
      <c r="G98">
        <v>0.49961644492871499</v>
      </c>
      <c r="K98" t="s">
        <v>734</v>
      </c>
      <c r="L98" t="s">
        <v>1103</v>
      </c>
    </row>
    <row r="99" spans="1:12" x14ac:dyDescent="0.2">
      <c r="A99" s="3" t="s">
        <v>692</v>
      </c>
      <c r="B99">
        <v>2.0028054731738001</v>
      </c>
      <c r="C99">
        <v>1.13682896283093</v>
      </c>
      <c r="D99">
        <v>1.1945461505067001</v>
      </c>
      <c r="E99">
        <v>0.95168274775211703</v>
      </c>
      <c r="F99">
        <v>0.34125790147720902</v>
      </c>
      <c r="G99" t="s">
        <v>746</v>
      </c>
      <c r="K99" t="s">
        <v>332</v>
      </c>
      <c r="L99" t="s">
        <v>1070</v>
      </c>
    </row>
    <row r="100" spans="1:12" x14ac:dyDescent="0.2">
      <c r="A100" s="3" t="s">
        <v>561</v>
      </c>
      <c r="B100">
        <v>2.5481224733553098</v>
      </c>
      <c r="C100">
        <v>1.0205804302786201</v>
      </c>
      <c r="D100">
        <v>1.0862315622238501</v>
      </c>
      <c r="E100">
        <v>0.93956064781360005</v>
      </c>
      <c r="F100">
        <v>0.34744296966065102</v>
      </c>
      <c r="G100" t="s">
        <v>746</v>
      </c>
      <c r="K100" t="s">
        <v>448</v>
      </c>
      <c r="L100" t="s">
        <v>1088</v>
      </c>
    </row>
    <row r="101" spans="1:12" x14ac:dyDescent="0.2">
      <c r="A101" s="3" t="s">
        <v>542</v>
      </c>
      <c r="B101">
        <v>3.5246426066746701</v>
      </c>
      <c r="C101">
        <v>1.07555494224383</v>
      </c>
      <c r="D101">
        <v>1.1764127148266299</v>
      </c>
      <c r="E101">
        <v>0.91426667587686605</v>
      </c>
      <c r="F101">
        <v>0.36057673641286703</v>
      </c>
      <c r="G101" t="s">
        <v>746</v>
      </c>
      <c r="K101" t="s">
        <v>385</v>
      </c>
      <c r="L101" t="s">
        <v>1088</v>
      </c>
    </row>
    <row r="102" spans="1:12" x14ac:dyDescent="0.2">
      <c r="A102" s="3" t="s">
        <v>647</v>
      </c>
      <c r="B102">
        <v>10.417610013373499</v>
      </c>
      <c r="C102">
        <v>-1.15691826103352</v>
      </c>
      <c r="D102">
        <v>1.30184153867184</v>
      </c>
      <c r="E102">
        <v>-0.88867825051413496</v>
      </c>
      <c r="F102">
        <v>0.374176023208736</v>
      </c>
      <c r="G102">
        <v>0.54344612894602196</v>
      </c>
      <c r="K102" t="s">
        <v>512</v>
      </c>
      <c r="L102" t="s">
        <v>1088</v>
      </c>
    </row>
    <row r="103" spans="1:12" x14ac:dyDescent="0.2">
      <c r="A103" s="3" t="s">
        <v>423</v>
      </c>
      <c r="B103">
        <v>2.3491541482956499</v>
      </c>
      <c r="C103">
        <v>1.0041099713705299</v>
      </c>
      <c r="D103">
        <v>1.1423099321899799</v>
      </c>
      <c r="E103">
        <v>0.87901710654436604</v>
      </c>
      <c r="F103">
        <v>0.37939200065954198</v>
      </c>
      <c r="G103" t="s">
        <v>746</v>
      </c>
      <c r="K103" t="s">
        <v>668</v>
      </c>
      <c r="L103" t="s">
        <v>1067</v>
      </c>
    </row>
    <row r="104" spans="1:12" x14ac:dyDescent="0.2">
      <c r="A104" s="3" t="s">
        <v>426</v>
      </c>
      <c r="B104">
        <v>2.3491541482956499</v>
      </c>
      <c r="C104">
        <v>1.0041099713705299</v>
      </c>
      <c r="D104">
        <v>1.1423099321899799</v>
      </c>
      <c r="E104">
        <v>0.87901710654436604</v>
      </c>
      <c r="F104">
        <v>0.37939200065954198</v>
      </c>
      <c r="G104" t="s">
        <v>746</v>
      </c>
      <c r="K104" t="s">
        <v>541</v>
      </c>
      <c r="L104" t="s">
        <v>1088</v>
      </c>
    </row>
    <row r="105" spans="1:12" x14ac:dyDescent="0.2">
      <c r="A105" s="3" t="s">
        <v>474</v>
      </c>
      <c r="B105">
        <v>1.76543734855875</v>
      </c>
      <c r="C105">
        <v>-1.0227997021498201</v>
      </c>
      <c r="D105">
        <v>1.1948119535234201</v>
      </c>
      <c r="E105">
        <v>-0.85603403877375595</v>
      </c>
      <c r="F105">
        <v>0.39197895179869002</v>
      </c>
      <c r="G105" t="s">
        <v>746</v>
      </c>
      <c r="K105" t="s">
        <v>335</v>
      </c>
      <c r="L105" t="s">
        <v>1099</v>
      </c>
    </row>
    <row r="106" spans="1:12" x14ac:dyDescent="0.2">
      <c r="A106" s="3" t="s">
        <v>543</v>
      </c>
      <c r="B106">
        <v>61.071503343980197</v>
      </c>
      <c r="C106">
        <v>1.6107835970744999</v>
      </c>
      <c r="D106">
        <v>1.8856867027854001</v>
      </c>
      <c r="E106">
        <v>0.85421591757271298</v>
      </c>
      <c r="F106">
        <v>0.39298536518389898</v>
      </c>
      <c r="G106">
        <v>0.55749086688878702</v>
      </c>
      <c r="K106" t="s">
        <v>474</v>
      </c>
      <c r="L106" t="s">
        <v>1088</v>
      </c>
    </row>
    <row r="107" spans="1:12" x14ac:dyDescent="0.2">
      <c r="A107" s="3" t="s">
        <v>646</v>
      </c>
      <c r="B107">
        <v>3.2348775447454199</v>
      </c>
      <c r="C107">
        <v>-0.99559854150235905</v>
      </c>
      <c r="D107">
        <v>1.1750802899580199</v>
      </c>
      <c r="E107">
        <v>-0.84726001279276497</v>
      </c>
      <c r="F107">
        <v>0.39685020971038798</v>
      </c>
      <c r="G107" t="s">
        <v>746</v>
      </c>
      <c r="K107" t="s">
        <v>542</v>
      </c>
      <c r="L107" t="s">
        <v>1088</v>
      </c>
    </row>
    <row r="108" spans="1:12" x14ac:dyDescent="0.2">
      <c r="A108" s="3" t="s">
        <v>391</v>
      </c>
      <c r="B108">
        <v>30.461584732128198</v>
      </c>
      <c r="C108">
        <v>1.42051325841186</v>
      </c>
      <c r="D108">
        <v>1.6955574961642299</v>
      </c>
      <c r="E108">
        <v>0.83778536653897895</v>
      </c>
      <c r="F108">
        <v>0.40215125876784102</v>
      </c>
      <c r="G108">
        <v>0.557527881473597</v>
      </c>
      <c r="K108" t="s">
        <v>469</v>
      </c>
      <c r="L108" t="s">
        <v>1097</v>
      </c>
    </row>
    <row r="109" spans="1:12" x14ac:dyDescent="0.2">
      <c r="A109" s="3" t="s">
        <v>456</v>
      </c>
      <c r="B109">
        <v>4.2532587576319001</v>
      </c>
      <c r="C109">
        <v>-0.975342928200712</v>
      </c>
      <c r="D109">
        <v>1.16501829781265</v>
      </c>
      <c r="E109">
        <v>-0.837191081060221</v>
      </c>
      <c r="F109">
        <v>0.40248517000088901</v>
      </c>
      <c r="G109" t="s">
        <v>746</v>
      </c>
      <c r="K109" t="s">
        <v>527</v>
      </c>
      <c r="L109" t="s">
        <v>1072</v>
      </c>
    </row>
    <row r="110" spans="1:12" x14ac:dyDescent="0.2">
      <c r="A110" s="3" t="s">
        <v>563</v>
      </c>
      <c r="B110">
        <v>2.06977870851706</v>
      </c>
      <c r="C110">
        <v>-0.90216043057168505</v>
      </c>
      <c r="D110">
        <v>1.1296210137924201</v>
      </c>
      <c r="E110">
        <v>-0.79863991511888199</v>
      </c>
      <c r="F110">
        <v>0.42449923598567801</v>
      </c>
      <c r="G110" t="s">
        <v>746</v>
      </c>
      <c r="K110" t="s">
        <v>387</v>
      </c>
      <c r="L110" t="s">
        <v>1088</v>
      </c>
    </row>
    <row r="111" spans="1:12" x14ac:dyDescent="0.2">
      <c r="A111" s="3" t="s">
        <v>337</v>
      </c>
      <c r="B111">
        <v>52.121690857168097</v>
      </c>
      <c r="C111">
        <v>-1.4499221596479199</v>
      </c>
      <c r="D111">
        <v>1.9123316365348899</v>
      </c>
      <c r="E111">
        <v>-0.75819598020934897</v>
      </c>
      <c r="F111">
        <v>0.44833366733157098</v>
      </c>
      <c r="G111">
        <v>0.59179500303893795</v>
      </c>
      <c r="K111" t="s">
        <v>367</v>
      </c>
      <c r="L111" t="s">
        <v>1098</v>
      </c>
    </row>
    <row r="112" spans="1:12" x14ac:dyDescent="0.2">
      <c r="A112" s="3" t="s">
        <v>397</v>
      </c>
      <c r="B112">
        <v>7.5756530823243198</v>
      </c>
      <c r="C112">
        <v>1.0153833537402901</v>
      </c>
      <c r="D112">
        <v>1.3769568370682299</v>
      </c>
      <c r="E112">
        <v>0.73741117107360199</v>
      </c>
      <c r="F112">
        <v>0.46087234410220401</v>
      </c>
      <c r="G112">
        <v>0.59179500303893795</v>
      </c>
      <c r="K112" t="s">
        <v>638</v>
      </c>
      <c r="L112" t="s">
        <v>1100</v>
      </c>
    </row>
    <row r="113" spans="1:12" x14ac:dyDescent="0.2">
      <c r="A113" s="3" t="s">
        <v>749</v>
      </c>
      <c r="B113">
        <v>1.7649696532014001</v>
      </c>
      <c r="C113">
        <v>0.87658040172068896</v>
      </c>
      <c r="D113">
        <v>1.1954448368022399</v>
      </c>
      <c r="E113">
        <v>0.73326712762882795</v>
      </c>
      <c r="F113">
        <v>0.463395520227524</v>
      </c>
      <c r="G113" t="s">
        <v>746</v>
      </c>
      <c r="K113" t="s">
        <v>461</v>
      </c>
      <c r="L113" t="s">
        <v>1088</v>
      </c>
    </row>
    <row r="114" spans="1:12" x14ac:dyDescent="0.2">
      <c r="A114" s="3" t="s">
        <v>399</v>
      </c>
      <c r="B114">
        <v>7.9607774028743998</v>
      </c>
      <c r="C114">
        <v>-1.00541540582301</v>
      </c>
      <c r="D114">
        <v>1.37500500398014</v>
      </c>
      <c r="E114">
        <v>-0.73120854317817296</v>
      </c>
      <c r="F114">
        <v>0.46465178270912599</v>
      </c>
      <c r="G114">
        <v>0.59179500303893795</v>
      </c>
      <c r="K114" t="s">
        <v>407</v>
      </c>
      <c r="L114" t="s">
        <v>1070</v>
      </c>
    </row>
    <row r="115" spans="1:12" x14ac:dyDescent="0.2">
      <c r="A115" s="3" t="s">
        <v>472</v>
      </c>
      <c r="B115">
        <v>8.6507982141329496</v>
      </c>
      <c r="C115">
        <v>1.03058402700522</v>
      </c>
      <c r="D115">
        <v>1.41265970427808</v>
      </c>
      <c r="E115">
        <v>0.72953452546583797</v>
      </c>
      <c r="F115">
        <v>0.46567475648965601</v>
      </c>
      <c r="G115">
        <v>0.59179500303893795</v>
      </c>
      <c r="K115" t="s">
        <v>391</v>
      </c>
      <c r="L115" t="s">
        <v>1088</v>
      </c>
    </row>
    <row r="116" spans="1:12" x14ac:dyDescent="0.2">
      <c r="A116" s="3" t="s">
        <v>536</v>
      </c>
      <c r="B116">
        <v>4.2862260890069503</v>
      </c>
      <c r="C116">
        <v>0.80440906652982502</v>
      </c>
      <c r="D116">
        <v>1.1292004194204901</v>
      </c>
      <c r="E116">
        <v>0.71237049924463602</v>
      </c>
      <c r="F116">
        <v>0.47623537856037401</v>
      </c>
      <c r="G116" t="s">
        <v>746</v>
      </c>
      <c r="K116" t="s">
        <v>543</v>
      </c>
      <c r="L116" t="s">
        <v>1088</v>
      </c>
    </row>
    <row r="117" spans="1:12" x14ac:dyDescent="0.2">
      <c r="A117" s="3" t="s">
        <v>654</v>
      </c>
      <c r="B117">
        <v>2.6924585661924998</v>
      </c>
      <c r="C117">
        <v>-0.74875650431597296</v>
      </c>
      <c r="D117">
        <v>1.0803980670170299</v>
      </c>
      <c r="E117">
        <v>-0.69303761935013497</v>
      </c>
      <c r="F117">
        <v>0.48828594341093301</v>
      </c>
      <c r="G117" t="s">
        <v>746</v>
      </c>
      <c r="K117" t="s">
        <v>484</v>
      </c>
      <c r="L117" t="s">
        <v>1088</v>
      </c>
    </row>
    <row r="118" spans="1:12" x14ac:dyDescent="0.2">
      <c r="A118" s="3" t="s">
        <v>731</v>
      </c>
      <c r="B118">
        <v>3.1110817659971599</v>
      </c>
      <c r="C118">
        <v>-0.79777617578131299</v>
      </c>
      <c r="D118">
        <v>1.1648989240982699</v>
      </c>
      <c r="E118">
        <v>-0.68484583449920899</v>
      </c>
      <c r="F118">
        <v>0.49344120897265298</v>
      </c>
      <c r="G118" t="s">
        <v>746</v>
      </c>
      <c r="K118" t="s">
        <v>451</v>
      </c>
      <c r="L118" t="s">
        <v>1088</v>
      </c>
    </row>
    <row r="119" spans="1:12" x14ac:dyDescent="0.2">
      <c r="A119" s="3" t="s">
        <v>560</v>
      </c>
      <c r="B119">
        <v>2.1113183283232599</v>
      </c>
      <c r="C119">
        <v>0.77062790908160195</v>
      </c>
      <c r="D119">
        <v>1.13388456748637</v>
      </c>
      <c r="E119">
        <v>0.67963523905255596</v>
      </c>
      <c r="F119">
        <v>0.49673545100587302</v>
      </c>
      <c r="G119" t="s">
        <v>746</v>
      </c>
      <c r="K119" t="s">
        <v>456</v>
      </c>
      <c r="L119" t="s">
        <v>1088</v>
      </c>
    </row>
    <row r="120" spans="1:12" x14ac:dyDescent="0.2">
      <c r="A120" s="3" t="s">
        <v>571</v>
      </c>
      <c r="B120">
        <v>29.635255446320201</v>
      </c>
      <c r="C120">
        <v>-1.1879912965566399</v>
      </c>
      <c r="D120">
        <v>1.7957925558102801</v>
      </c>
      <c r="E120">
        <v>-0.66154149749251301</v>
      </c>
      <c r="F120">
        <v>0.50826511127683904</v>
      </c>
      <c r="G120">
        <v>0.63273819975279899</v>
      </c>
      <c r="K120" t="s">
        <v>772</v>
      </c>
      <c r="L120" t="s">
        <v>1097</v>
      </c>
    </row>
    <row r="121" spans="1:12" x14ac:dyDescent="0.2">
      <c r="A121" s="3" t="s">
        <v>484</v>
      </c>
      <c r="B121">
        <v>1.6569244934092899</v>
      </c>
      <c r="C121">
        <v>-0.79842211306644295</v>
      </c>
      <c r="D121">
        <v>1.2135242801342101</v>
      </c>
      <c r="E121">
        <v>-0.65793666112567695</v>
      </c>
      <c r="F121">
        <v>0.51057883191409503</v>
      </c>
      <c r="G121" t="s">
        <v>746</v>
      </c>
      <c r="K121" t="s">
        <v>428</v>
      </c>
      <c r="L121" t="s">
        <v>1088</v>
      </c>
    </row>
    <row r="122" spans="1:12" x14ac:dyDescent="0.2">
      <c r="A122" s="3" t="s">
        <v>751</v>
      </c>
      <c r="B122">
        <v>1.6569244934092899</v>
      </c>
      <c r="C122">
        <v>-0.79842211306644295</v>
      </c>
      <c r="D122">
        <v>1.2135242801342101</v>
      </c>
      <c r="E122">
        <v>-0.65793666112567695</v>
      </c>
      <c r="F122">
        <v>0.51057883191409503</v>
      </c>
      <c r="G122" t="s">
        <v>746</v>
      </c>
      <c r="K122" t="s">
        <v>429</v>
      </c>
      <c r="L122" t="s">
        <v>1088</v>
      </c>
    </row>
    <row r="123" spans="1:12" x14ac:dyDescent="0.2">
      <c r="A123" s="3" t="s">
        <v>504</v>
      </c>
      <c r="B123">
        <v>2.4715753008424199</v>
      </c>
      <c r="C123">
        <v>-0.73576205917863202</v>
      </c>
      <c r="D123">
        <v>1.12942242429412</v>
      </c>
      <c r="E123">
        <v>-0.65144984139878004</v>
      </c>
      <c r="F123">
        <v>0.51475614569114103</v>
      </c>
      <c r="G123" t="s">
        <v>746</v>
      </c>
      <c r="K123" t="s">
        <v>606</v>
      </c>
      <c r="L123" t="s">
        <v>1088</v>
      </c>
    </row>
    <row r="124" spans="1:12" x14ac:dyDescent="0.2">
      <c r="A124" s="3" t="s">
        <v>469</v>
      </c>
      <c r="B124">
        <v>9.4131135349308899</v>
      </c>
      <c r="C124">
        <v>-0.92379024696712198</v>
      </c>
      <c r="D124">
        <v>1.44100033628411</v>
      </c>
      <c r="E124">
        <v>-0.64107566369435198</v>
      </c>
      <c r="F124">
        <v>0.52147352482652798</v>
      </c>
      <c r="G124">
        <v>0.63619770028836398</v>
      </c>
      <c r="K124" t="s">
        <v>561</v>
      </c>
      <c r="L124" t="s">
        <v>1088</v>
      </c>
    </row>
    <row r="125" spans="1:12" x14ac:dyDescent="0.2">
      <c r="A125" s="3" t="s">
        <v>493</v>
      </c>
      <c r="B125">
        <v>3.2939262548928001</v>
      </c>
      <c r="C125">
        <v>0.747918706128883</v>
      </c>
      <c r="D125">
        <v>1.19146606128982</v>
      </c>
      <c r="E125">
        <v>0.62772976119791901</v>
      </c>
      <c r="F125">
        <v>0.53018098562046401</v>
      </c>
      <c r="G125" t="s">
        <v>746</v>
      </c>
      <c r="K125" t="s">
        <v>515</v>
      </c>
      <c r="L125" t="s">
        <v>1088</v>
      </c>
    </row>
    <row r="126" spans="1:12" x14ac:dyDescent="0.2">
      <c r="A126" s="3" t="s">
        <v>755</v>
      </c>
      <c r="B126">
        <v>3.6434953498062002</v>
      </c>
      <c r="C126">
        <v>0.67461937298590702</v>
      </c>
      <c r="D126">
        <v>1.1141436123378201</v>
      </c>
      <c r="E126">
        <v>0.60550486087726696</v>
      </c>
      <c r="F126">
        <v>0.54484359588047104</v>
      </c>
      <c r="G126" t="s">
        <v>746</v>
      </c>
      <c r="K126" t="s">
        <v>544</v>
      </c>
      <c r="L126" t="s">
        <v>1088</v>
      </c>
    </row>
    <row r="127" spans="1:12" x14ac:dyDescent="0.2">
      <c r="A127" s="3" t="s">
        <v>375</v>
      </c>
      <c r="B127">
        <v>81.984030008671397</v>
      </c>
      <c r="C127">
        <v>1.21066246673296</v>
      </c>
      <c r="D127">
        <v>2.0303854174379499</v>
      </c>
      <c r="E127">
        <v>0.59627224286344305</v>
      </c>
      <c r="F127">
        <v>0.55099337092029699</v>
      </c>
      <c r="G127">
        <v>0.65903128678702105</v>
      </c>
      <c r="K127" t="s">
        <v>397</v>
      </c>
      <c r="L127" t="s">
        <v>1088</v>
      </c>
    </row>
    <row r="128" spans="1:12" x14ac:dyDescent="0.2">
      <c r="A128" s="3" t="s">
        <v>334</v>
      </c>
      <c r="B128">
        <v>3.6054020465266801</v>
      </c>
      <c r="C128">
        <v>-0.61376559742986203</v>
      </c>
      <c r="D128">
        <v>1.09646079482558</v>
      </c>
      <c r="E128">
        <v>-0.55976976133240997</v>
      </c>
      <c r="F128">
        <v>0.57563649167714304</v>
      </c>
      <c r="G128" t="s">
        <v>746</v>
      </c>
      <c r="K128" t="s">
        <v>377</v>
      </c>
      <c r="L128" t="s">
        <v>1090</v>
      </c>
    </row>
    <row r="129" spans="1:12" x14ac:dyDescent="0.2">
      <c r="A129" s="3" t="s">
        <v>734</v>
      </c>
      <c r="B129">
        <v>2.71288158004936</v>
      </c>
      <c r="C129">
        <v>0.59321722815616595</v>
      </c>
      <c r="D129">
        <v>1.0602776274557399</v>
      </c>
      <c r="E129">
        <v>0.55949235633657801</v>
      </c>
      <c r="F129">
        <v>0.57582574637231199</v>
      </c>
      <c r="G129" t="s">
        <v>746</v>
      </c>
      <c r="K129" t="s">
        <v>378</v>
      </c>
      <c r="L129" t="s">
        <v>1088</v>
      </c>
    </row>
    <row r="130" spans="1:12" x14ac:dyDescent="0.2">
      <c r="A130" s="3" t="s">
        <v>479</v>
      </c>
      <c r="B130">
        <v>14.6175989565203</v>
      </c>
      <c r="C130">
        <v>-0.79021569173820905</v>
      </c>
      <c r="D130">
        <v>1.49148400883931</v>
      </c>
      <c r="E130">
        <v>-0.52981841377780803</v>
      </c>
      <c r="F130">
        <v>0.59623783701136202</v>
      </c>
      <c r="G130">
        <v>0.69943284726332799</v>
      </c>
      <c r="K130" t="s">
        <v>398</v>
      </c>
      <c r="L130" t="s">
        <v>1088</v>
      </c>
    </row>
    <row r="131" spans="1:12" x14ac:dyDescent="0.2">
      <c r="A131" s="3" t="s">
        <v>378</v>
      </c>
      <c r="B131">
        <v>2.06265924032654</v>
      </c>
      <c r="C131">
        <v>-0.56778302148245796</v>
      </c>
      <c r="D131">
        <v>1.08798341275702</v>
      </c>
      <c r="E131">
        <v>-0.52186735094026804</v>
      </c>
      <c r="F131">
        <v>0.601762691903025</v>
      </c>
      <c r="G131" t="s">
        <v>746</v>
      </c>
      <c r="K131" t="s">
        <v>399</v>
      </c>
      <c r="L131" t="s">
        <v>1088</v>
      </c>
    </row>
    <row r="132" spans="1:12" x14ac:dyDescent="0.2">
      <c r="A132" s="3" t="s">
        <v>702</v>
      </c>
      <c r="B132">
        <v>2.1707044001186602</v>
      </c>
      <c r="C132">
        <v>0.56054191092704597</v>
      </c>
      <c r="D132">
        <v>1.0818445806105801</v>
      </c>
      <c r="E132">
        <v>0.51813534122496696</v>
      </c>
      <c r="F132">
        <v>0.60436384386761599</v>
      </c>
      <c r="G132" t="s">
        <v>746</v>
      </c>
      <c r="K132" t="s">
        <v>604</v>
      </c>
      <c r="L132" t="s">
        <v>1088</v>
      </c>
    </row>
    <row r="133" spans="1:12" x14ac:dyDescent="0.2">
      <c r="A133" s="3" t="s">
        <v>752</v>
      </c>
      <c r="B133">
        <v>2.5202734950320602</v>
      </c>
      <c r="C133">
        <v>0.55085789804863405</v>
      </c>
      <c r="D133">
        <v>1.0679698692381701</v>
      </c>
      <c r="E133">
        <v>0.51579910062592305</v>
      </c>
      <c r="F133">
        <v>0.60599473077661103</v>
      </c>
      <c r="G133" t="s">
        <v>746</v>
      </c>
      <c r="K133" t="s">
        <v>534</v>
      </c>
      <c r="L133" t="s">
        <v>1098</v>
      </c>
    </row>
    <row r="134" spans="1:12" x14ac:dyDescent="0.2">
      <c r="A134" s="3" t="s">
        <v>448</v>
      </c>
      <c r="B134">
        <v>4.5485506234125799</v>
      </c>
      <c r="C134">
        <v>-0.61149554305957199</v>
      </c>
      <c r="D134">
        <v>1.1993176931862899</v>
      </c>
      <c r="E134">
        <v>-0.50986952542572905</v>
      </c>
      <c r="F134">
        <v>0.61014287320355498</v>
      </c>
      <c r="G134" t="s">
        <v>746</v>
      </c>
      <c r="K134" t="s">
        <v>395</v>
      </c>
      <c r="L134" t="s">
        <v>1098</v>
      </c>
    </row>
    <row r="135" spans="1:12" x14ac:dyDescent="0.2">
      <c r="A135" s="3" t="s">
        <v>381</v>
      </c>
      <c r="B135">
        <v>4.5113066582110903</v>
      </c>
      <c r="C135">
        <v>-0.54513438832869299</v>
      </c>
      <c r="D135">
        <v>1.12399920010784</v>
      </c>
      <c r="E135">
        <v>-0.48499535255576098</v>
      </c>
      <c r="F135">
        <v>0.62767964218991701</v>
      </c>
      <c r="G135" t="s">
        <v>746</v>
      </c>
      <c r="K135" t="s">
        <v>521</v>
      </c>
      <c r="L135" t="s">
        <v>1088</v>
      </c>
    </row>
    <row r="136" spans="1:12" x14ac:dyDescent="0.2">
      <c r="A136" s="3" t="s">
        <v>537</v>
      </c>
      <c r="B136">
        <v>2.00327316853115</v>
      </c>
      <c r="C136">
        <v>-0.54703323666890402</v>
      </c>
      <c r="D136">
        <v>1.14186429657902</v>
      </c>
      <c r="E136">
        <v>-0.479070269827856</v>
      </c>
      <c r="F136">
        <v>0.63188863911138304</v>
      </c>
      <c r="G136" t="s">
        <v>746</v>
      </c>
      <c r="K136" t="s">
        <v>400</v>
      </c>
      <c r="L136" t="s">
        <v>1088</v>
      </c>
    </row>
    <row r="137" spans="1:12" x14ac:dyDescent="0.2">
      <c r="A137" s="3" t="s">
        <v>388</v>
      </c>
      <c r="B137">
        <v>6.1906072676489501</v>
      </c>
      <c r="C137">
        <v>0.57863616183489697</v>
      </c>
      <c r="D137">
        <v>1.22791399179764</v>
      </c>
      <c r="E137">
        <v>0.47123509113841799</v>
      </c>
      <c r="F137">
        <v>0.637472862189425</v>
      </c>
      <c r="G137" t="s">
        <v>746</v>
      </c>
      <c r="K137" t="s">
        <v>560</v>
      </c>
      <c r="L137" t="s">
        <v>1076</v>
      </c>
    </row>
    <row r="138" spans="1:12" x14ac:dyDescent="0.2">
      <c r="A138" s="3" t="s">
        <v>398</v>
      </c>
      <c r="B138">
        <v>3.3743791984689402</v>
      </c>
      <c r="C138">
        <v>-0.50653037086000996</v>
      </c>
      <c r="D138">
        <v>1.081536528929</v>
      </c>
      <c r="E138">
        <v>-0.46834328504984102</v>
      </c>
      <c r="F138">
        <v>0.63953911904135097</v>
      </c>
      <c r="G138" t="s">
        <v>746</v>
      </c>
      <c r="K138" t="s">
        <v>346</v>
      </c>
      <c r="L138" t="s">
        <v>1098</v>
      </c>
    </row>
    <row r="139" spans="1:12" x14ac:dyDescent="0.2">
      <c r="A139" s="3" t="s">
        <v>373</v>
      </c>
      <c r="B139">
        <v>2.1184377965137799</v>
      </c>
      <c r="C139">
        <v>0.51924139388133395</v>
      </c>
      <c r="D139">
        <v>1.1547125953878901</v>
      </c>
      <c r="E139">
        <v>0.44967154247322599</v>
      </c>
      <c r="F139">
        <v>0.65294729366414195</v>
      </c>
      <c r="G139" t="s">
        <v>746</v>
      </c>
      <c r="K139" t="s">
        <v>347</v>
      </c>
      <c r="L139" t="s">
        <v>1098</v>
      </c>
    </row>
    <row r="140" spans="1:12" x14ac:dyDescent="0.2">
      <c r="A140" s="3" t="s">
        <v>499</v>
      </c>
      <c r="B140">
        <v>2.3938055913903402</v>
      </c>
      <c r="C140">
        <v>-0.49340056573447599</v>
      </c>
      <c r="D140">
        <v>1.1071549494563599</v>
      </c>
      <c r="E140">
        <v>-0.44564725648993397</v>
      </c>
      <c r="F140">
        <v>0.655852069256325</v>
      </c>
      <c r="G140" t="s">
        <v>746</v>
      </c>
      <c r="K140" t="s">
        <v>707</v>
      </c>
      <c r="L140" t="s">
        <v>1070</v>
      </c>
    </row>
    <row r="141" spans="1:12" x14ac:dyDescent="0.2">
      <c r="A141" s="3" t="s">
        <v>729</v>
      </c>
      <c r="B141">
        <v>2.3599617316350701</v>
      </c>
      <c r="C141">
        <v>-0.47632264670952601</v>
      </c>
      <c r="D141">
        <v>1.09198211903954</v>
      </c>
      <c r="E141">
        <v>-0.43620004247732502</v>
      </c>
      <c r="F141">
        <v>0.66269159712231096</v>
      </c>
      <c r="G141" t="s">
        <v>746</v>
      </c>
      <c r="K141" t="s">
        <v>571</v>
      </c>
      <c r="L141" t="s">
        <v>1088</v>
      </c>
    </row>
    <row r="142" spans="1:12" x14ac:dyDescent="0.2">
      <c r="A142" s="3" t="s">
        <v>549</v>
      </c>
      <c r="B142">
        <v>61.215225512285002</v>
      </c>
      <c r="C142">
        <v>0.76948596661865898</v>
      </c>
      <c r="D142">
        <v>1.7655196742241399</v>
      </c>
      <c r="E142">
        <v>0.43584106020048102</v>
      </c>
      <c r="F142">
        <v>0.66295205071586005</v>
      </c>
      <c r="G142">
        <v>0.763020284786178</v>
      </c>
      <c r="K142" t="s">
        <v>452</v>
      </c>
      <c r="L142" t="s">
        <v>1088</v>
      </c>
    </row>
    <row r="143" spans="1:12" x14ac:dyDescent="0.2">
      <c r="A143" s="3" t="s">
        <v>593</v>
      </c>
      <c r="B143">
        <v>4.7804536749205102</v>
      </c>
      <c r="C143">
        <v>-0.49551919928724503</v>
      </c>
      <c r="D143">
        <v>1.17958609707864</v>
      </c>
      <c r="E143">
        <v>-0.420078873864692</v>
      </c>
      <c r="F143">
        <v>0.67442783529369199</v>
      </c>
      <c r="G143" t="s">
        <v>746</v>
      </c>
      <c r="K143" t="s">
        <v>380</v>
      </c>
      <c r="L143" t="s">
        <v>1070</v>
      </c>
    </row>
    <row r="144" spans="1:12" x14ac:dyDescent="0.2">
      <c r="A144" s="3" t="s">
        <v>581</v>
      </c>
      <c r="B144">
        <v>2.0556203716767598</v>
      </c>
      <c r="C144">
        <v>-0.44520510764690802</v>
      </c>
      <c r="D144">
        <v>1.10953369239315</v>
      </c>
      <c r="E144">
        <v>-0.40125424824788097</v>
      </c>
      <c r="F144">
        <v>0.688232944362278</v>
      </c>
      <c r="G144" t="s">
        <v>746</v>
      </c>
      <c r="K144" t="s">
        <v>480</v>
      </c>
      <c r="L144" t="s">
        <v>1072</v>
      </c>
    </row>
    <row r="145" spans="1:12" x14ac:dyDescent="0.2">
      <c r="A145" s="3" t="s">
        <v>739</v>
      </c>
      <c r="B145">
        <v>2.7095112734520201</v>
      </c>
      <c r="C145">
        <v>-0.43826362781271</v>
      </c>
      <c r="D145">
        <v>1.11430599732612</v>
      </c>
      <c r="E145">
        <v>-0.393306352890824</v>
      </c>
      <c r="F145">
        <v>0.69409322662881401</v>
      </c>
      <c r="G145" t="s">
        <v>746</v>
      </c>
      <c r="K145" t="s">
        <v>640</v>
      </c>
      <c r="L145" t="s">
        <v>1072</v>
      </c>
    </row>
    <row r="146" spans="1:12" x14ac:dyDescent="0.2">
      <c r="A146" s="3" t="s">
        <v>772</v>
      </c>
      <c r="B146">
        <v>11.003385007050101</v>
      </c>
      <c r="C146">
        <v>-0.53416848186497901</v>
      </c>
      <c r="D146">
        <v>1.40739100563179</v>
      </c>
      <c r="E146">
        <v>-0.37954518660944903</v>
      </c>
      <c r="F146">
        <v>0.70428305582483397</v>
      </c>
      <c r="G146">
        <v>0.79557900750583099</v>
      </c>
      <c r="K146" t="s">
        <v>530</v>
      </c>
      <c r="L146" t="s">
        <v>1072</v>
      </c>
    </row>
    <row r="147" spans="1:12" x14ac:dyDescent="0.2">
      <c r="A147" s="3" t="s">
        <v>759</v>
      </c>
      <c r="B147">
        <v>1.97495649485055</v>
      </c>
      <c r="C147">
        <v>0.42903438278407602</v>
      </c>
      <c r="D147">
        <v>1.14008852035657</v>
      </c>
      <c r="E147">
        <v>0.376316729028981</v>
      </c>
      <c r="F147">
        <v>0.70668144387173104</v>
      </c>
      <c r="G147" t="s">
        <v>746</v>
      </c>
      <c r="K147" t="s">
        <v>388</v>
      </c>
      <c r="L147" t="s">
        <v>1088</v>
      </c>
    </row>
    <row r="148" spans="1:12" x14ac:dyDescent="0.2">
      <c r="A148" s="3" t="s">
        <v>340</v>
      </c>
      <c r="B148">
        <v>1.75127901171845</v>
      </c>
      <c r="C148">
        <v>-0.43213036058055299</v>
      </c>
      <c r="D148">
        <v>1.15382620810905</v>
      </c>
      <c r="E148">
        <v>-0.37451945322749403</v>
      </c>
      <c r="F148">
        <v>0.70801788637464502</v>
      </c>
      <c r="G148" t="s">
        <v>746</v>
      </c>
      <c r="K148" t="s">
        <v>394</v>
      </c>
      <c r="L148" t="s">
        <v>1097</v>
      </c>
    </row>
    <row r="149" spans="1:12" x14ac:dyDescent="0.2">
      <c r="A149" s="3" t="s">
        <v>385</v>
      </c>
      <c r="B149">
        <v>8.4922763947729702</v>
      </c>
      <c r="C149">
        <v>-0.44698105319480802</v>
      </c>
      <c r="D149">
        <v>1.34297051787191</v>
      </c>
      <c r="E149">
        <v>-0.33283013085283403</v>
      </c>
      <c r="F149">
        <v>0.73926251255457198</v>
      </c>
      <c r="G149">
        <v>0.81990933210598005</v>
      </c>
      <c r="K149" t="s">
        <v>501</v>
      </c>
      <c r="L149" t="s">
        <v>1088</v>
      </c>
    </row>
    <row r="150" spans="1:12" x14ac:dyDescent="0.2">
      <c r="A150" s="3" t="s">
        <v>699</v>
      </c>
      <c r="B150">
        <v>4.0742457510717598</v>
      </c>
      <c r="C150">
        <v>0.374159954876078</v>
      </c>
      <c r="D150">
        <v>1.18870466197933</v>
      </c>
      <c r="E150">
        <v>0.31476275549643901</v>
      </c>
      <c r="F150">
        <v>0.75294179214437196</v>
      </c>
      <c r="G150" t="s">
        <v>746</v>
      </c>
      <c r="K150" t="s">
        <v>531</v>
      </c>
      <c r="L150" t="s">
        <v>1088</v>
      </c>
    </row>
    <row r="151" spans="1:12" x14ac:dyDescent="0.2">
      <c r="A151" s="3" t="s">
        <v>505</v>
      </c>
      <c r="B151">
        <v>2.1991016733399902</v>
      </c>
      <c r="C151">
        <v>-0.34634016384535998</v>
      </c>
      <c r="D151">
        <v>1.1140332352720901</v>
      </c>
      <c r="E151">
        <v>-0.31088853804327399</v>
      </c>
      <c r="F151">
        <v>0.75588535833228698</v>
      </c>
      <c r="G151" t="s">
        <v>746</v>
      </c>
      <c r="K151" t="s">
        <v>700</v>
      </c>
      <c r="L151" t="s">
        <v>1072</v>
      </c>
    </row>
    <row r="152" spans="1:12" x14ac:dyDescent="0.2">
      <c r="A152" s="3" t="s">
        <v>461</v>
      </c>
      <c r="B152">
        <v>6.0331657319633099</v>
      </c>
      <c r="C152">
        <v>-0.37216089509996603</v>
      </c>
      <c r="D152">
        <v>1.19814127449603</v>
      </c>
      <c r="E152">
        <v>-0.31061520291629002</v>
      </c>
      <c r="F152">
        <v>0.75609316826891404</v>
      </c>
      <c r="G152" t="s">
        <v>746</v>
      </c>
      <c r="K152" t="s">
        <v>631</v>
      </c>
      <c r="L152" t="s">
        <v>1099</v>
      </c>
    </row>
    <row r="153" spans="1:12" x14ac:dyDescent="0.2">
      <c r="A153" s="3" t="s">
        <v>612</v>
      </c>
      <c r="B153">
        <v>1.8947603133816799</v>
      </c>
      <c r="C153">
        <v>-0.32705677484233697</v>
      </c>
      <c r="D153">
        <v>1.16182173696209</v>
      </c>
      <c r="E153">
        <v>-0.28150340490058301</v>
      </c>
      <c r="F153">
        <v>0.778324316900041</v>
      </c>
      <c r="G153" t="s">
        <v>746</v>
      </c>
      <c r="K153" t="s">
        <v>414</v>
      </c>
      <c r="L153" t="s">
        <v>1078</v>
      </c>
    </row>
    <row r="154" spans="1:12" x14ac:dyDescent="0.2">
      <c r="A154" s="3" t="s">
        <v>347</v>
      </c>
      <c r="B154">
        <v>10.210561523242101</v>
      </c>
      <c r="C154">
        <v>0.38850038633723699</v>
      </c>
      <c r="D154">
        <v>1.4549800265413499</v>
      </c>
      <c r="E154">
        <v>0.267014240230325</v>
      </c>
      <c r="F154">
        <v>0.789458196913295</v>
      </c>
      <c r="G154">
        <v>0.85402300030400602</v>
      </c>
      <c r="K154" t="s">
        <v>646</v>
      </c>
      <c r="L154" t="s">
        <v>1088</v>
      </c>
    </row>
    <row r="155" spans="1:12" x14ac:dyDescent="0.2">
      <c r="A155" s="3" t="s">
        <v>523</v>
      </c>
      <c r="B155">
        <v>7.9254104329862596</v>
      </c>
      <c r="C155">
        <v>0.368422819594103</v>
      </c>
      <c r="D155">
        <v>1.4486285681561299</v>
      </c>
      <c r="E155">
        <v>0.254325247819078</v>
      </c>
      <c r="F155">
        <v>0.79924429596980595</v>
      </c>
      <c r="G155">
        <v>0.85402300030400602</v>
      </c>
      <c r="K155" t="s">
        <v>654</v>
      </c>
      <c r="L155" t="s">
        <v>1088</v>
      </c>
    </row>
    <row r="156" spans="1:12" x14ac:dyDescent="0.2">
      <c r="A156" s="3" t="s">
        <v>481</v>
      </c>
      <c r="B156">
        <v>115.08625602471901</v>
      </c>
      <c r="C156">
        <v>0.45873888099975102</v>
      </c>
      <c r="D156">
        <v>1.92894531119409</v>
      </c>
      <c r="E156">
        <v>0.23781850026415399</v>
      </c>
      <c r="F156">
        <v>0.81202186914151397</v>
      </c>
      <c r="G156">
        <v>0.85402300030400602</v>
      </c>
      <c r="K156" t="s">
        <v>655</v>
      </c>
      <c r="L156" t="s">
        <v>1088</v>
      </c>
    </row>
    <row r="157" spans="1:12" x14ac:dyDescent="0.2">
      <c r="A157" s="3" t="s">
        <v>553</v>
      </c>
      <c r="B157">
        <v>2.0343425666459498</v>
      </c>
      <c r="C157">
        <v>0.25284392997508698</v>
      </c>
      <c r="D157">
        <v>1.0896731902046699</v>
      </c>
      <c r="E157">
        <v>0.23203647868733701</v>
      </c>
      <c r="F157">
        <v>0.81650968098910603</v>
      </c>
      <c r="G157" t="s">
        <v>746</v>
      </c>
      <c r="K157" t="s">
        <v>545</v>
      </c>
      <c r="L157" t="s">
        <v>1088</v>
      </c>
    </row>
    <row r="158" spans="1:12" x14ac:dyDescent="0.2">
      <c r="A158" s="3" t="s">
        <v>459</v>
      </c>
      <c r="B158">
        <v>4.6186072221737797</v>
      </c>
      <c r="C158">
        <v>-0.26060857554239403</v>
      </c>
      <c r="D158">
        <v>1.1311027196397501</v>
      </c>
      <c r="E158">
        <v>-0.230402218133996</v>
      </c>
      <c r="F158">
        <v>0.81777923769565397</v>
      </c>
      <c r="G158" t="s">
        <v>746</v>
      </c>
      <c r="K158" t="s">
        <v>493</v>
      </c>
      <c r="L158" t="s">
        <v>1088</v>
      </c>
    </row>
    <row r="159" spans="1:12" x14ac:dyDescent="0.2">
      <c r="A159" s="3" t="s">
        <v>756</v>
      </c>
      <c r="B159">
        <v>5.9970533486396604</v>
      </c>
      <c r="C159">
        <v>-0.37531695956851702</v>
      </c>
      <c r="D159">
        <v>1.6380455772918301</v>
      </c>
      <c r="E159">
        <v>-0.22912485755678799</v>
      </c>
      <c r="F159">
        <v>0.81877187378431804</v>
      </c>
      <c r="G159" t="s">
        <v>746</v>
      </c>
      <c r="K159" t="s">
        <v>533</v>
      </c>
      <c r="L159" t="s">
        <v>1088</v>
      </c>
    </row>
    <row r="160" spans="1:12" x14ac:dyDescent="0.2">
      <c r="A160" s="3" t="s">
        <v>609</v>
      </c>
      <c r="B160">
        <v>6.1224529376573997</v>
      </c>
      <c r="C160">
        <v>0.26758838767192</v>
      </c>
      <c r="D160">
        <v>1.23404519485106</v>
      </c>
      <c r="E160">
        <v>0.21683840169582799</v>
      </c>
      <c r="F160">
        <v>0.82833428364533501</v>
      </c>
      <c r="G160" t="s">
        <v>746</v>
      </c>
      <c r="K160" t="s">
        <v>536</v>
      </c>
      <c r="L160" t="s">
        <v>1098</v>
      </c>
    </row>
    <row r="161" spans="1:12" x14ac:dyDescent="0.2">
      <c r="A161" s="3" t="s">
        <v>764</v>
      </c>
      <c r="B161">
        <v>4.9615755479909698</v>
      </c>
      <c r="C161">
        <v>0.240328307731038</v>
      </c>
      <c r="D161">
        <v>1.1736327257888099</v>
      </c>
      <c r="E161">
        <v>0.20477301156502001</v>
      </c>
      <c r="F161">
        <v>0.83774947383560505</v>
      </c>
      <c r="G161" t="s">
        <v>746</v>
      </c>
      <c r="K161" t="s">
        <v>647</v>
      </c>
      <c r="L161" t="s">
        <v>1088</v>
      </c>
    </row>
    <row r="162" spans="1:12" x14ac:dyDescent="0.2">
      <c r="A162" s="3" t="s">
        <v>632</v>
      </c>
      <c r="B162">
        <v>5.4427504343476398</v>
      </c>
      <c r="C162">
        <v>0.26077252512309801</v>
      </c>
      <c r="D162">
        <v>1.3024809220410201</v>
      </c>
      <c r="E162">
        <v>0.20021216488488799</v>
      </c>
      <c r="F162">
        <v>0.84131465358715596</v>
      </c>
      <c r="G162" t="s">
        <v>746</v>
      </c>
      <c r="K162" t="s">
        <v>656</v>
      </c>
      <c r="L162" t="s">
        <v>1088</v>
      </c>
    </row>
    <row r="163" spans="1:12" x14ac:dyDescent="0.2">
      <c r="A163" s="3" t="s">
        <v>506</v>
      </c>
      <c r="B163">
        <v>1.8806019765413899</v>
      </c>
      <c r="C163">
        <v>0.21400073505176601</v>
      </c>
      <c r="D163">
        <v>1.16125094459316</v>
      </c>
      <c r="E163">
        <v>0.184284659614843</v>
      </c>
      <c r="F163">
        <v>0.85379014768281503</v>
      </c>
      <c r="G163" t="s">
        <v>746</v>
      </c>
      <c r="K163" t="s">
        <v>475</v>
      </c>
      <c r="L163" t="s">
        <v>1088</v>
      </c>
    </row>
    <row r="164" spans="1:12" x14ac:dyDescent="0.2">
      <c r="A164" s="3" t="s">
        <v>454</v>
      </c>
      <c r="B164">
        <v>27.846029498459501</v>
      </c>
      <c r="C164">
        <v>0.31268281954249399</v>
      </c>
      <c r="D164">
        <v>1.7286302443591901</v>
      </c>
      <c r="E164">
        <v>0.18088473261579799</v>
      </c>
      <c r="F164">
        <v>0.85645805278002696</v>
      </c>
      <c r="G164">
        <v>0.87173099857605896</v>
      </c>
      <c r="K164" t="s">
        <v>430</v>
      </c>
      <c r="L164" t="s">
        <v>1088</v>
      </c>
    </row>
    <row r="165" spans="1:12" x14ac:dyDescent="0.2">
      <c r="A165" s="3" t="s">
        <v>429</v>
      </c>
      <c r="B165">
        <v>10.6423297001898</v>
      </c>
      <c r="C165">
        <v>-0.25322961559781099</v>
      </c>
      <c r="D165">
        <v>1.4097017386488</v>
      </c>
      <c r="E165">
        <v>-0.179633470439308</v>
      </c>
      <c r="F165">
        <v>0.85744032646825497</v>
      </c>
      <c r="G165">
        <v>0.87173099857605896</v>
      </c>
      <c r="K165" t="s">
        <v>514</v>
      </c>
      <c r="L165" t="s">
        <v>1088</v>
      </c>
    </row>
    <row r="166" spans="1:12" x14ac:dyDescent="0.2">
      <c r="A166" s="3" t="s">
        <v>579</v>
      </c>
      <c r="B166">
        <v>2.83899198367827</v>
      </c>
      <c r="C166">
        <v>0.20446097715207501</v>
      </c>
      <c r="D166">
        <v>1.17026397198264</v>
      </c>
      <c r="E166">
        <v>0.17471355356320201</v>
      </c>
      <c r="F166">
        <v>0.86130471738063197</v>
      </c>
      <c r="G166" t="s">
        <v>746</v>
      </c>
      <c r="K166" t="s">
        <v>736</v>
      </c>
      <c r="L166" t="s">
        <v>1088</v>
      </c>
    </row>
    <row r="167" spans="1:12" x14ac:dyDescent="0.2">
      <c r="A167" s="3" t="s">
        <v>457</v>
      </c>
      <c r="B167">
        <v>2.4542356504035001</v>
      </c>
      <c r="C167">
        <v>-0.162772775614517</v>
      </c>
      <c r="D167">
        <v>1.04582876036204</v>
      </c>
      <c r="E167">
        <v>-0.15563998790602199</v>
      </c>
      <c r="F167">
        <v>0.87631680321967897</v>
      </c>
      <c r="G167" t="s">
        <v>746</v>
      </c>
      <c r="K167" t="s">
        <v>401</v>
      </c>
      <c r="L167" t="s">
        <v>1088</v>
      </c>
    </row>
    <row r="168" spans="1:12" x14ac:dyDescent="0.2">
      <c r="A168" s="3" t="s">
        <v>422</v>
      </c>
      <c r="B168">
        <v>1.8456335300276201</v>
      </c>
      <c r="C168">
        <v>-0.15382717811382399</v>
      </c>
      <c r="D168">
        <v>1.11994982685877</v>
      </c>
      <c r="E168">
        <v>-0.137351847756678</v>
      </c>
      <c r="F168">
        <v>0.89075269015109604</v>
      </c>
      <c r="G168" t="s">
        <v>746</v>
      </c>
      <c r="K168" t="s">
        <v>546</v>
      </c>
      <c r="L168" t="s">
        <v>1088</v>
      </c>
    </row>
    <row r="169" spans="1:12" x14ac:dyDescent="0.2">
      <c r="A169" s="3" t="s">
        <v>430</v>
      </c>
      <c r="B169">
        <v>9.0629006243072592</v>
      </c>
      <c r="C169">
        <v>0.189149271803842</v>
      </c>
      <c r="D169">
        <v>1.4525821092062801</v>
      </c>
      <c r="E169">
        <v>0.13021588976281501</v>
      </c>
      <c r="F169">
        <v>0.89639562340371404</v>
      </c>
      <c r="G169">
        <v>0.89639562340371404</v>
      </c>
      <c r="K169" t="s">
        <v>547</v>
      </c>
      <c r="L169" t="s">
        <v>1088</v>
      </c>
    </row>
    <row r="170" spans="1:12" x14ac:dyDescent="0.2">
      <c r="A170" s="3" t="s">
        <v>333</v>
      </c>
      <c r="B170">
        <v>3.1644499495859102</v>
      </c>
      <c r="C170">
        <v>-8.4362698501012995E-2</v>
      </c>
      <c r="D170">
        <v>1.1344919865110099</v>
      </c>
      <c r="E170">
        <v>-7.43616521791923E-2</v>
      </c>
      <c r="F170">
        <v>0.94072262141653196</v>
      </c>
      <c r="G170" t="s">
        <v>746</v>
      </c>
      <c r="K170" t="s">
        <v>677</v>
      </c>
      <c r="L170" t="s">
        <v>1088</v>
      </c>
    </row>
    <row r="171" spans="1:12" x14ac:dyDescent="0.2">
      <c r="A171" s="3" t="s">
        <v>577</v>
      </c>
      <c r="B171">
        <v>1.93998804833678</v>
      </c>
      <c r="C171">
        <v>6.8700122015603104E-2</v>
      </c>
      <c r="D171">
        <v>1.1003891619566799</v>
      </c>
      <c r="E171">
        <v>6.2432568759076899E-2</v>
      </c>
      <c r="F171">
        <v>0.95021835942051203</v>
      </c>
      <c r="G171" t="s">
        <v>746</v>
      </c>
      <c r="K171" t="s">
        <v>612</v>
      </c>
      <c r="L171" t="s">
        <v>1099</v>
      </c>
    </row>
    <row r="172" spans="1:12" x14ac:dyDescent="0.2">
      <c r="A172" s="3" t="s">
        <v>360</v>
      </c>
      <c r="B172">
        <v>1.68477347173254</v>
      </c>
      <c r="C172">
        <v>1.5287581825236001E-2</v>
      </c>
      <c r="D172">
        <v>1.19101760437115</v>
      </c>
      <c r="E172">
        <v>1.283573120089E-2</v>
      </c>
      <c r="F172">
        <v>0.98975884946412496</v>
      </c>
      <c r="G172" t="s">
        <v>746</v>
      </c>
      <c r="K172" t="s">
        <v>626</v>
      </c>
      <c r="L172" t="s">
        <v>1099</v>
      </c>
    </row>
    <row r="173" spans="1:12" x14ac:dyDescent="0.2">
      <c r="A173" s="3" t="s">
        <v>578</v>
      </c>
      <c r="B173">
        <v>48.530631909496101</v>
      </c>
      <c r="C173">
        <v>5.9577521304293199</v>
      </c>
      <c r="D173">
        <v>1.9491176067448199</v>
      </c>
      <c r="E173">
        <v>3.0566406612986499</v>
      </c>
      <c r="F173" t="s">
        <v>746</v>
      </c>
      <c r="G173" t="s">
        <v>746</v>
      </c>
      <c r="K173" t="s">
        <v>737</v>
      </c>
      <c r="L173" t="s">
        <v>1081</v>
      </c>
    </row>
    <row r="174" spans="1:12" x14ac:dyDescent="0.2">
      <c r="A174" s="3" t="s">
        <v>401</v>
      </c>
      <c r="B174">
        <v>57.684932429288999</v>
      </c>
      <c r="C174">
        <v>7.8253771596530297E-2</v>
      </c>
      <c r="D174">
        <v>2.0430392474532599</v>
      </c>
      <c r="E174">
        <v>3.83026276632117E-2</v>
      </c>
      <c r="F174" t="s">
        <v>746</v>
      </c>
      <c r="G174" t="s">
        <v>746</v>
      </c>
      <c r="K174" t="s">
        <v>739</v>
      </c>
      <c r="L174" t="s">
        <v>1084</v>
      </c>
    </row>
    <row r="175" spans="1:12" x14ac:dyDescent="0.2">
      <c r="A175" s="3" t="s">
        <v>677</v>
      </c>
      <c r="B175">
        <v>71.062896010643897</v>
      </c>
      <c r="C175">
        <v>6.1096085156367002</v>
      </c>
      <c r="D175">
        <v>2.0477153693878098</v>
      </c>
      <c r="E175">
        <v>2.98362194618056</v>
      </c>
      <c r="F175" t="s">
        <v>746</v>
      </c>
      <c r="G175" t="s">
        <v>746</v>
      </c>
      <c r="K175" t="s">
        <v>454</v>
      </c>
      <c r="L175" t="s">
        <v>1088</v>
      </c>
    </row>
    <row r="176" spans="1:12" x14ac:dyDescent="0.2">
      <c r="A176" s="3" t="s">
        <v>407</v>
      </c>
      <c r="B176">
        <v>101.694590003729</v>
      </c>
      <c r="C176">
        <v>6.63336315768204</v>
      </c>
      <c r="D176">
        <v>2.0784271288342002</v>
      </c>
      <c r="E176">
        <v>3.1915302998391399</v>
      </c>
      <c r="F176" t="s">
        <v>746</v>
      </c>
      <c r="G176" t="s">
        <v>746</v>
      </c>
      <c r="K176" t="s">
        <v>471</v>
      </c>
      <c r="L176" t="s">
        <v>1088</v>
      </c>
    </row>
    <row r="177" spans="1:12" x14ac:dyDescent="0.2">
      <c r="A177" s="3" t="s">
        <v>707</v>
      </c>
      <c r="B177">
        <v>843.14256762890602</v>
      </c>
      <c r="C177">
        <v>9.8787655473691505</v>
      </c>
      <c r="D177">
        <v>2.3419103417991298</v>
      </c>
      <c r="E177">
        <v>4.2182509599321198</v>
      </c>
      <c r="F177" t="s">
        <v>746</v>
      </c>
      <c r="G177" t="s">
        <v>746</v>
      </c>
      <c r="K177" t="s">
        <v>462</v>
      </c>
      <c r="L177" t="s">
        <v>1070</v>
      </c>
    </row>
    <row r="178" spans="1:12" x14ac:dyDescent="0.2">
      <c r="A178" s="3" t="s">
        <v>380</v>
      </c>
      <c r="B178">
        <v>457.63132521241801</v>
      </c>
      <c r="C178">
        <v>7.0824801023008703</v>
      </c>
      <c r="D178">
        <v>2.26576069683379</v>
      </c>
      <c r="E178">
        <v>3.1258729627528798</v>
      </c>
      <c r="F178" t="s">
        <v>746</v>
      </c>
      <c r="G178" t="s">
        <v>746</v>
      </c>
      <c r="K178" t="s">
        <v>463</v>
      </c>
      <c r="L178" t="s">
        <v>1088</v>
      </c>
    </row>
    <row r="179" spans="1:12" x14ac:dyDescent="0.2">
      <c r="A179" s="3" t="s">
        <v>480</v>
      </c>
      <c r="B179">
        <v>140.80513307712599</v>
      </c>
      <c r="C179">
        <v>6.1708730334494302</v>
      </c>
      <c r="D179">
        <v>2.0865866542181002</v>
      </c>
      <c r="E179">
        <v>2.95740079664309</v>
      </c>
      <c r="F179" t="s">
        <v>746</v>
      </c>
      <c r="G179" t="s">
        <v>746</v>
      </c>
      <c r="K179" t="s">
        <v>447</v>
      </c>
      <c r="L179" t="s">
        <v>1100</v>
      </c>
    </row>
    <row r="180" spans="1:12" x14ac:dyDescent="0.2">
      <c r="A180" s="3" t="s">
        <v>640</v>
      </c>
      <c r="B180">
        <v>147.67766269825299</v>
      </c>
      <c r="C180">
        <v>6.08002672349724</v>
      </c>
      <c r="D180">
        <v>2.0703888261557202</v>
      </c>
      <c r="E180">
        <v>2.9366593591922401</v>
      </c>
      <c r="F180" t="s">
        <v>746</v>
      </c>
      <c r="G180" t="s">
        <v>746</v>
      </c>
      <c r="K180" t="s">
        <v>648</v>
      </c>
      <c r="L180" t="s">
        <v>1088</v>
      </c>
    </row>
    <row r="181" spans="1:12" x14ac:dyDescent="0.2">
      <c r="A181" s="3" t="s">
        <v>530</v>
      </c>
      <c r="B181">
        <v>34.257729986718303</v>
      </c>
      <c r="C181">
        <v>4.8652638753484103</v>
      </c>
      <c r="D181">
        <v>1.8450291851959</v>
      </c>
      <c r="E181">
        <v>2.6369576776271</v>
      </c>
      <c r="F181" t="s">
        <v>746</v>
      </c>
      <c r="G181" t="s">
        <v>746</v>
      </c>
      <c r="K181" t="s">
        <v>678</v>
      </c>
      <c r="L181" t="s">
        <v>1099</v>
      </c>
    </row>
    <row r="182" spans="1:12" x14ac:dyDescent="0.2">
      <c r="A182" s="3" t="s">
        <v>594</v>
      </c>
      <c r="B182">
        <v>74.1319450844491</v>
      </c>
      <c r="C182">
        <v>5.8940711194625104</v>
      </c>
      <c r="D182">
        <v>2.0897660631172799</v>
      </c>
      <c r="E182">
        <v>2.8204454189816799</v>
      </c>
      <c r="F182" t="s">
        <v>746</v>
      </c>
      <c r="G182" t="s">
        <v>746</v>
      </c>
      <c r="K182" t="s">
        <v>549</v>
      </c>
      <c r="L182" t="s">
        <v>1088</v>
      </c>
    </row>
    <row r="183" spans="1:12" x14ac:dyDescent="0.2">
      <c r="A183" s="3" t="s">
        <v>332</v>
      </c>
      <c r="B183">
        <v>131.34355997882</v>
      </c>
      <c r="C183">
        <v>5.1104940849639</v>
      </c>
      <c r="D183">
        <v>2.0251266219384001</v>
      </c>
      <c r="E183">
        <v>2.5235429871897499</v>
      </c>
      <c r="F183" t="s">
        <v>746</v>
      </c>
      <c r="G183" t="s">
        <v>746</v>
      </c>
      <c r="K183" t="s">
        <v>627</v>
      </c>
      <c r="L183" t="s">
        <v>1088</v>
      </c>
    </row>
    <row r="184" spans="1:12" x14ac:dyDescent="0.2">
      <c r="A184" s="3" t="s">
        <v>657</v>
      </c>
      <c r="B184">
        <v>35.272438986342998</v>
      </c>
      <c r="C184">
        <v>4.6866746827979897</v>
      </c>
      <c r="D184">
        <v>1.9095882633577701</v>
      </c>
      <c r="E184">
        <v>2.4542854460977201</v>
      </c>
      <c r="F184" t="s">
        <v>746</v>
      </c>
      <c r="G184" t="s">
        <v>746</v>
      </c>
      <c r="K184" t="s">
        <v>455</v>
      </c>
      <c r="L184" t="s">
        <v>1104</v>
      </c>
    </row>
    <row r="185" spans="1:12" x14ac:dyDescent="0.2">
      <c r="A185" s="3" t="s">
        <v>518</v>
      </c>
      <c r="B185">
        <v>95.268103257656307</v>
      </c>
      <c r="C185">
        <v>2.72442454077098</v>
      </c>
      <c r="D185">
        <v>2.0561086348830702</v>
      </c>
      <c r="E185">
        <v>1.32503920004495</v>
      </c>
      <c r="F185" t="s">
        <v>746</v>
      </c>
      <c r="G185" t="s">
        <v>746</v>
      </c>
      <c r="K185" t="s">
        <v>613</v>
      </c>
      <c r="L185" t="s">
        <v>1082</v>
      </c>
    </row>
    <row r="186" spans="1:12" x14ac:dyDescent="0.2">
      <c r="A186" s="3" t="s">
        <v>545</v>
      </c>
      <c r="B186">
        <v>55.816129985783</v>
      </c>
      <c r="C186">
        <v>2.9369625143293101</v>
      </c>
      <c r="D186">
        <v>1.83760057247195</v>
      </c>
      <c r="E186">
        <v>1.5982594685299301</v>
      </c>
      <c r="F186" t="s">
        <v>746</v>
      </c>
      <c r="G186" t="s">
        <v>746</v>
      </c>
      <c r="K186" t="s">
        <v>370</v>
      </c>
      <c r="L186" t="s">
        <v>1100</v>
      </c>
    </row>
    <row r="187" spans="1:12" x14ac:dyDescent="0.2">
      <c r="A187" s="3" t="s">
        <v>462</v>
      </c>
      <c r="B187">
        <v>149.22678555169401</v>
      </c>
      <c r="C187">
        <v>7.03210643415429</v>
      </c>
      <c r="D187">
        <v>2.1160558567589498</v>
      </c>
      <c r="E187">
        <v>3.3232139934741598</v>
      </c>
      <c r="F187" t="s">
        <v>746</v>
      </c>
      <c r="G187" t="s">
        <v>746</v>
      </c>
      <c r="K187" t="s">
        <v>511</v>
      </c>
      <c r="L187" t="s">
        <v>1088</v>
      </c>
    </row>
    <row r="188" spans="1:12" x14ac:dyDescent="0.2">
      <c r="A188" s="3" t="s">
        <v>483</v>
      </c>
      <c r="B188">
        <v>254.49007195834801</v>
      </c>
      <c r="C188">
        <v>6.4844381999561103</v>
      </c>
      <c r="D188">
        <v>2.1314618470433699</v>
      </c>
      <c r="E188">
        <v>3.0422492473655698</v>
      </c>
      <c r="F188" t="s">
        <v>746</v>
      </c>
      <c r="G188" t="s">
        <v>746</v>
      </c>
      <c r="K188" t="s">
        <v>578</v>
      </c>
      <c r="L188" t="s">
        <v>1095</v>
      </c>
    </row>
    <row r="189" spans="1:12" x14ac:dyDescent="0.2">
      <c r="A189" s="3" t="s">
        <v>433</v>
      </c>
      <c r="B189">
        <v>465.95028889411799</v>
      </c>
      <c r="C189">
        <v>-0.19079613092453501</v>
      </c>
      <c r="D189">
        <v>2.4653871075602001</v>
      </c>
      <c r="E189">
        <v>-7.7389928072330402E-2</v>
      </c>
      <c r="F189" t="s">
        <v>746</v>
      </c>
      <c r="G189" t="s">
        <v>746</v>
      </c>
      <c r="K189" t="s">
        <v>352</v>
      </c>
      <c r="L189" t="s">
        <v>1099</v>
      </c>
    </row>
    <row r="190" spans="1:12" x14ac:dyDescent="0.2">
      <c r="A190" s="3" t="s">
        <v>447</v>
      </c>
      <c r="B190">
        <v>407.55509344188999</v>
      </c>
      <c r="C190">
        <v>5.7536720463929498</v>
      </c>
      <c r="D190">
        <v>2.2693773147281102</v>
      </c>
      <c r="E190">
        <v>2.5353527635320998</v>
      </c>
      <c r="F190" t="s">
        <v>746</v>
      </c>
      <c r="G190" t="s">
        <v>746</v>
      </c>
      <c r="K190" t="s">
        <v>584</v>
      </c>
      <c r="L190" t="s">
        <v>1099</v>
      </c>
    </row>
    <row r="191" spans="1:12" x14ac:dyDescent="0.2">
      <c r="A191" s="3" t="s">
        <v>648</v>
      </c>
      <c r="B191">
        <v>21.808074128179399</v>
      </c>
      <c r="C191">
        <v>-4.1295359032251904</v>
      </c>
      <c r="D191">
        <v>1.7688144040584399</v>
      </c>
      <c r="E191">
        <v>-2.3346349361189098</v>
      </c>
      <c r="F191" t="s">
        <v>746</v>
      </c>
      <c r="G191" t="s">
        <v>746</v>
      </c>
      <c r="K191" t="s">
        <v>649</v>
      </c>
      <c r="L191" t="s">
        <v>1084</v>
      </c>
    </row>
    <row r="192" spans="1:12" x14ac:dyDescent="0.2">
      <c r="A192" s="3" t="s">
        <v>672</v>
      </c>
      <c r="B192">
        <v>55.806347144864198</v>
      </c>
      <c r="C192">
        <v>-0.55771070070064099</v>
      </c>
      <c r="D192">
        <v>2.1236101782448502</v>
      </c>
      <c r="E192">
        <v>-0.26262385931941001</v>
      </c>
      <c r="F192" t="s">
        <v>746</v>
      </c>
      <c r="G192" t="s">
        <v>746</v>
      </c>
      <c r="K192" t="s">
        <v>485</v>
      </c>
      <c r="L192" t="s">
        <v>1099</v>
      </c>
    </row>
    <row r="193" spans="1:12" x14ac:dyDescent="0.2">
      <c r="A193" s="3" t="s">
        <v>455</v>
      </c>
      <c r="B193">
        <v>26.9165473634908</v>
      </c>
      <c r="C193">
        <v>-1.6027707401620801</v>
      </c>
      <c r="D193">
        <v>1.7917199123665499</v>
      </c>
      <c r="E193">
        <v>-0.89454313093228099</v>
      </c>
      <c r="F193" t="s">
        <v>746</v>
      </c>
      <c r="G193" t="s">
        <v>746</v>
      </c>
      <c r="K193" t="s">
        <v>577</v>
      </c>
      <c r="L193" t="s">
        <v>1088</v>
      </c>
    </row>
    <row r="194" spans="1:12" x14ac:dyDescent="0.2">
      <c r="A194" s="3" t="s">
        <v>485</v>
      </c>
      <c r="B194">
        <v>79.235696633753506</v>
      </c>
      <c r="C194">
        <v>-2.8176821509506902</v>
      </c>
      <c r="D194">
        <v>2.0530981468104899</v>
      </c>
      <c r="E194">
        <v>-1.37240499453375</v>
      </c>
      <c r="F194" t="s">
        <v>746</v>
      </c>
      <c r="G194" t="s">
        <v>746</v>
      </c>
    </row>
    <row r="195" spans="1:12" x14ac:dyDescent="0.2">
      <c r="A195" s="3" t="s">
        <v>517</v>
      </c>
      <c r="B195">
        <v>27.627111396529202</v>
      </c>
      <c r="C195">
        <v>3.83657157314236</v>
      </c>
      <c r="D195">
        <v>1.81933384092294</v>
      </c>
      <c r="E195">
        <v>2.1087782169742302</v>
      </c>
      <c r="F195" t="s">
        <v>746</v>
      </c>
      <c r="G195" t="s">
        <v>746</v>
      </c>
    </row>
    <row r="196" spans="1:12" x14ac:dyDescent="0.2">
      <c r="A196" s="3" t="s">
        <v>482</v>
      </c>
      <c r="B196">
        <v>1105.0120338265499</v>
      </c>
      <c r="C196">
        <v>7.1561399074984298</v>
      </c>
      <c r="D196">
        <v>2.36834652787861</v>
      </c>
      <c r="E196">
        <v>3.0215763712197798</v>
      </c>
      <c r="F196" t="s">
        <v>746</v>
      </c>
      <c r="G196" t="s">
        <v>746</v>
      </c>
    </row>
  </sheetData>
  <sortState xmlns:xlrd2="http://schemas.microsoft.com/office/spreadsheetml/2017/richdata2" ref="K1:L197">
    <sortCondition ref="K1:K197"/>
  </sortState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636B-1268-864E-BFD4-8694A9B5E7B9}">
  <dimension ref="A1:M53"/>
  <sheetViews>
    <sheetView zoomScale="101" workbookViewId="0">
      <selection activeCell="C26" sqref="C26"/>
    </sheetView>
  </sheetViews>
  <sheetFormatPr baseColWidth="10" defaultRowHeight="16" x14ac:dyDescent="0.2"/>
  <cols>
    <col min="1" max="1" width="27.1640625" bestFit="1" customWidth="1"/>
    <col min="2" max="2" width="30.5" bestFit="1" customWidth="1"/>
    <col min="3" max="3" width="82.33203125" bestFit="1" customWidth="1"/>
  </cols>
  <sheetData>
    <row r="1" spans="1:4" x14ac:dyDescent="0.2">
      <c r="A1" s="3" t="s">
        <v>747</v>
      </c>
      <c r="B1" s="3" t="s">
        <v>870</v>
      </c>
      <c r="C1" s="5" t="s">
        <v>1</v>
      </c>
    </row>
    <row r="2" spans="1:4" x14ac:dyDescent="0.2">
      <c r="A2" s="13" t="s">
        <v>724</v>
      </c>
      <c r="B2" s="3" t="s">
        <v>862</v>
      </c>
      <c r="C2" s="7" t="s">
        <v>786</v>
      </c>
    </row>
    <row r="3" spans="1:4" x14ac:dyDescent="0.2">
      <c r="A3" s="13" t="s">
        <v>361</v>
      </c>
      <c r="B3" t="s">
        <v>833</v>
      </c>
      <c r="C3" s="6" t="s">
        <v>128</v>
      </c>
    </row>
    <row r="4" spans="1:4" x14ac:dyDescent="0.2">
      <c r="A4" s="13" t="s">
        <v>544</v>
      </c>
      <c r="B4" s="3" t="s">
        <v>827</v>
      </c>
      <c r="C4" s="7" t="s">
        <v>148</v>
      </c>
    </row>
    <row r="5" spans="1:4" x14ac:dyDescent="0.2">
      <c r="A5" s="13" t="s">
        <v>498</v>
      </c>
      <c r="B5" t="s">
        <v>827</v>
      </c>
      <c r="C5" s="6" t="s">
        <v>142</v>
      </c>
    </row>
    <row r="6" spans="1:4" x14ac:dyDescent="0.2">
      <c r="A6" s="13" t="s">
        <v>424</v>
      </c>
      <c r="B6" t="s">
        <v>849</v>
      </c>
      <c r="C6" s="6" t="s">
        <v>85</v>
      </c>
    </row>
    <row r="7" spans="1:4" x14ac:dyDescent="0.2">
      <c r="A7" s="13" t="s">
        <v>627</v>
      </c>
      <c r="B7" t="s">
        <v>827</v>
      </c>
      <c r="C7" s="6" t="s">
        <v>311</v>
      </c>
    </row>
    <row r="8" spans="1:4" x14ac:dyDescent="0.2">
      <c r="A8" s="14" t="s">
        <v>409</v>
      </c>
      <c r="B8" t="s">
        <v>850</v>
      </c>
      <c r="C8" s="6" t="s">
        <v>11</v>
      </c>
    </row>
    <row r="9" spans="1:4" x14ac:dyDescent="0.2">
      <c r="A9" s="14" t="s">
        <v>546</v>
      </c>
      <c r="B9" t="s">
        <v>827</v>
      </c>
      <c r="C9" s="6" t="s">
        <v>287</v>
      </c>
    </row>
    <row r="10" spans="1:4" x14ac:dyDescent="0.2">
      <c r="A10" s="14" t="s">
        <v>762</v>
      </c>
      <c r="B10" s="3" t="s">
        <v>831</v>
      </c>
      <c r="C10" s="7" t="s">
        <v>799</v>
      </c>
      <c r="D10" t="s">
        <v>881</v>
      </c>
    </row>
    <row r="11" spans="1:4" x14ac:dyDescent="0.2">
      <c r="A11" s="14" t="s">
        <v>527</v>
      </c>
      <c r="B11" t="s">
        <v>853</v>
      </c>
      <c r="C11" s="6" t="s">
        <v>185</v>
      </c>
    </row>
    <row r="12" spans="1:4" x14ac:dyDescent="0.2">
      <c r="A12" s="14" t="s">
        <v>395</v>
      </c>
      <c r="B12" t="s">
        <v>840</v>
      </c>
      <c r="C12" s="6" t="s">
        <v>227</v>
      </c>
    </row>
    <row r="13" spans="1:4" x14ac:dyDescent="0.2">
      <c r="A13" s="14" t="s">
        <v>435</v>
      </c>
      <c r="B13" t="s">
        <v>831</v>
      </c>
      <c r="C13" s="6" t="s">
        <v>111</v>
      </c>
    </row>
    <row r="14" spans="1:4" x14ac:dyDescent="0.2">
      <c r="A14" s="14" t="s">
        <v>513</v>
      </c>
      <c r="B14" t="s">
        <v>840</v>
      </c>
      <c r="C14" s="6" t="s">
        <v>158</v>
      </c>
    </row>
    <row r="15" spans="1:4" x14ac:dyDescent="0.2">
      <c r="A15" s="14" t="s">
        <v>607</v>
      </c>
      <c r="B15" t="s">
        <v>827</v>
      </c>
      <c r="C15" s="6" t="s">
        <v>95</v>
      </c>
    </row>
    <row r="16" spans="1:4" x14ac:dyDescent="0.2">
      <c r="A16" s="14" t="s">
        <v>562</v>
      </c>
      <c r="B16" t="s">
        <v>822</v>
      </c>
      <c r="C16" s="6" t="s">
        <v>23</v>
      </c>
    </row>
    <row r="17" spans="1:13" x14ac:dyDescent="0.2">
      <c r="A17" s="14" t="s">
        <v>668</v>
      </c>
      <c r="B17" s="3" t="s">
        <v>858</v>
      </c>
      <c r="C17" s="7" t="s">
        <v>174</v>
      </c>
    </row>
    <row r="18" spans="1:13" x14ac:dyDescent="0.2">
      <c r="A18" s="14" t="s">
        <v>638</v>
      </c>
      <c r="B18" t="s">
        <v>835</v>
      </c>
      <c r="C18" s="6" t="s">
        <v>103</v>
      </c>
    </row>
    <row r="19" spans="1:13" x14ac:dyDescent="0.2">
      <c r="A19" s="14" t="s">
        <v>352</v>
      </c>
      <c r="B19" t="s">
        <v>827</v>
      </c>
      <c r="C19" s="6" t="s">
        <v>323</v>
      </c>
    </row>
    <row r="20" spans="1:13" x14ac:dyDescent="0.2">
      <c r="A20" s="14" t="s">
        <v>341</v>
      </c>
      <c r="B20" t="s">
        <v>833</v>
      </c>
      <c r="C20" s="6" t="s">
        <v>69</v>
      </c>
    </row>
    <row r="21" spans="1:13" x14ac:dyDescent="0.2">
      <c r="A21" s="14" t="s">
        <v>346</v>
      </c>
      <c r="B21" t="s">
        <v>840</v>
      </c>
      <c r="C21" s="6" t="s">
        <v>234</v>
      </c>
    </row>
    <row r="22" spans="1:13" x14ac:dyDescent="0.2">
      <c r="A22" s="14" t="s">
        <v>584</v>
      </c>
      <c r="B22" s="3" t="s">
        <v>827</v>
      </c>
      <c r="C22" s="7" t="s">
        <v>325</v>
      </c>
      <c r="D22" t="s">
        <v>881</v>
      </c>
    </row>
    <row r="23" spans="1:13" x14ac:dyDescent="0.2">
      <c r="A23" s="14" t="s">
        <v>655</v>
      </c>
      <c r="B23" s="3" t="s">
        <v>827</v>
      </c>
      <c r="C23" s="7" t="s">
        <v>267</v>
      </c>
    </row>
    <row r="24" spans="1:13" x14ac:dyDescent="0.2">
      <c r="A24" s="14" t="s">
        <v>534</v>
      </c>
      <c r="B24" s="3" t="s">
        <v>840</v>
      </c>
      <c r="C24" s="7" t="s">
        <v>225</v>
      </c>
    </row>
    <row r="25" spans="1:13" x14ac:dyDescent="0.2">
      <c r="A25" s="14" t="s">
        <v>370</v>
      </c>
      <c r="B25" t="s">
        <v>832</v>
      </c>
      <c r="C25" s="6" t="s">
        <v>317</v>
      </c>
    </row>
    <row r="26" spans="1:13" x14ac:dyDescent="0.2">
      <c r="A26" s="14" t="s">
        <v>413</v>
      </c>
      <c r="B26" s="3" t="s">
        <v>838</v>
      </c>
      <c r="C26" s="7" t="s">
        <v>132</v>
      </c>
    </row>
    <row r="28" spans="1:13" x14ac:dyDescent="0.2">
      <c r="A28" s="3" t="s">
        <v>747</v>
      </c>
      <c r="B28" s="5" t="s">
        <v>817</v>
      </c>
      <c r="C28" s="5" t="s">
        <v>1</v>
      </c>
      <c r="D28" s="5" t="s">
        <v>808</v>
      </c>
      <c r="E28" s="5" t="s">
        <v>809</v>
      </c>
      <c r="F28" s="5" t="s">
        <v>809</v>
      </c>
      <c r="G28" s="5" t="s">
        <v>810</v>
      </c>
      <c r="H28" s="7" t="s">
        <v>811</v>
      </c>
      <c r="I28" s="7" t="s">
        <v>812</v>
      </c>
      <c r="J28" s="7" t="s">
        <v>813</v>
      </c>
      <c r="K28" s="7" t="s">
        <v>814</v>
      </c>
      <c r="L28" s="7" t="s">
        <v>815</v>
      </c>
      <c r="M28" s="7" t="s">
        <v>816</v>
      </c>
    </row>
    <row r="29" spans="1:13" x14ac:dyDescent="0.2">
      <c r="A29" s="13" t="s">
        <v>724</v>
      </c>
      <c r="B29" s="6" t="s">
        <v>785</v>
      </c>
      <c r="C29" s="6" t="s">
        <v>786</v>
      </c>
      <c r="D29" s="6" t="e">
        <v>#N/A</v>
      </c>
      <c r="E29" s="6" t="e">
        <v>#N/A</v>
      </c>
      <c r="F29" s="6" t="e">
        <v>#N/A</v>
      </c>
      <c r="G29" s="6" t="e">
        <v>#N/A</v>
      </c>
      <c r="H29" s="6" t="e">
        <v>#N/A</v>
      </c>
      <c r="I29" s="6" t="e">
        <v>#N/A</v>
      </c>
      <c r="J29" s="6" t="e">
        <v>#N/A</v>
      </c>
      <c r="K29" s="6" t="e">
        <v>#N/A</v>
      </c>
      <c r="L29" s="6" t="s">
        <v>719</v>
      </c>
      <c r="M29" s="6">
        <v>0.99839999999999995</v>
      </c>
    </row>
    <row r="30" spans="1:13" x14ac:dyDescent="0.2">
      <c r="A30" s="13" t="s">
        <v>361</v>
      </c>
      <c r="B30" s="6" t="s">
        <v>127</v>
      </c>
      <c r="C30" s="6" t="s">
        <v>128</v>
      </c>
      <c r="D30" s="6">
        <v>0.88</v>
      </c>
      <c r="E30" s="6">
        <v>-1</v>
      </c>
      <c r="F30" s="6">
        <v>-1</v>
      </c>
      <c r="G30" s="6">
        <v>0.88</v>
      </c>
      <c r="H30" s="6" t="e">
        <v>#N/A</v>
      </c>
      <c r="I30" s="6" t="e">
        <v>#N/A</v>
      </c>
      <c r="J30" s="6" t="e">
        <v>#N/A</v>
      </c>
      <c r="K30" s="6" t="e">
        <v>#N/A</v>
      </c>
      <c r="L30" s="6" t="s">
        <v>719</v>
      </c>
      <c r="M30" s="6">
        <v>0.87139999999999995</v>
      </c>
    </row>
    <row r="31" spans="1:13" x14ac:dyDescent="0.2">
      <c r="A31" s="13" t="s">
        <v>544</v>
      </c>
      <c r="B31" s="6" t="s">
        <v>214</v>
      </c>
      <c r="C31" s="6" t="s">
        <v>148</v>
      </c>
      <c r="D31" s="6">
        <v>0.64</v>
      </c>
      <c r="E31" s="6">
        <v>0.331208</v>
      </c>
      <c r="F31" s="6">
        <v>0.31166700000000003</v>
      </c>
      <c r="G31" s="6">
        <v>0.64</v>
      </c>
      <c r="H31" s="6" t="e">
        <v>#N/A</v>
      </c>
      <c r="I31" s="6" t="e">
        <v>#N/A</v>
      </c>
      <c r="J31" s="6" t="e">
        <v>#N/A</v>
      </c>
      <c r="K31" s="6" t="e">
        <v>#N/A</v>
      </c>
      <c r="L31" s="6" t="e">
        <v>#N/A</v>
      </c>
      <c r="M31" s="6" t="e">
        <v>#N/A</v>
      </c>
    </row>
    <row r="32" spans="1:13" x14ac:dyDescent="0.2">
      <c r="A32" s="13" t="s">
        <v>498</v>
      </c>
      <c r="B32" s="6" t="s">
        <v>141</v>
      </c>
      <c r="C32" s="6" t="s">
        <v>142</v>
      </c>
      <c r="D32" s="6">
        <v>0.4</v>
      </c>
      <c r="E32" s="6">
        <v>0.68000499999999997</v>
      </c>
      <c r="F32" s="6">
        <v>0.57583300000000004</v>
      </c>
      <c r="G32" s="6">
        <v>0.68000499999999997</v>
      </c>
      <c r="H32" s="6" t="e">
        <v>#N/A</v>
      </c>
      <c r="I32" s="6" t="e">
        <v>#N/A</v>
      </c>
      <c r="J32" s="6" t="e">
        <v>#N/A</v>
      </c>
      <c r="K32" s="6" t="e">
        <v>#N/A</v>
      </c>
      <c r="L32" s="6" t="s">
        <v>720</v>
      </c>
      <c r="M32" s="6">
        <v>0.52859999999999996</v>
      </c>
    </row>
    <row r="33" spans="1:13" x14ac:dyDescent="0.2">
      <c r="A33" s="13" t="s">
        <v>424</v>
      </c>
      <c r="B33" s="6" t="s">
        <v>84</v>
      </c>
      <c r="C33" s="6" t="s">
        <v>85</v>
      </c>
      <c r="D33" s="6">
        <v>0.78</v>
      </c>
      <c r="E33" s="6">
        <v>0.34715099999999999</v>
      </c>
      <c r="F33" s="6">
        <v>0.60916700000000001</v>
      </c>
      <c r="G33" s="6">
        <v>0.78</v>
      </c>
      <c r="H33" s="6" t="e">
        <v>#N/A</v>
      </c>
      <c r="I33" s="6" t="e">
        <v>#N/A</v>
      </c>
      <c r="J33" s="6" t="e">
        <v>#N/A</v>
      </c>
      <c r="K33" s="6" t="e">
        <v>#N/A</v>
      </c>
      <c r="L33" s="6" t="e">
        <v>#N/A</v>
      </c>
      <c r="M33" s="6" t="e">
        <v>#N/A</v>
      </c>
    </row>
    <row r="34" spans="1:13" x14ac:dyDescent="0.2">
      <c r="A34" s="13" t="s">
        <v>627</v>
      </c>
      <c r="B34" s="6" t="s">
        <v>310</v>
      </c>
      <c r="C34" s="6" t="s">
        <v>311</v>
      </c>
      <c r="D34" s="6">
        <v>0.56999999999999995</v>
      </c>
      <c r="E34" s="6">
        <v>7.1733000000000005E-2</v>
      </c>
      <c r="F34" s="6">
        <v>0.25</v>
      </c>
      <c r="G34" s="6">
        <v>0.56999999999999995</v>
      </c>
      <c r="H34" s="6" t="e">
        <v>#N/A</v>
      </c>
      <c r="I34" s="6" t="e">
        <v>#N/A</v>
      </c>
      <c r="J34" s="6" t="e">
        <v>#N/A</v>
      </c>
      <c r="K34" s="6" t="e">
        <v>#N/A</v>
      </c>
      <c r="L34" s="6" t="e">
        <v>#N/A</v>
      </c>
      <c r="M34" s="6" t="e">
        <v>#N/A</v>
      </c>
    </row>
    <row r="35" spans="1:13" x14ac:dyDescent="0.2">
      <c r="A35" s="14" t="s">
        <v>409</v>
      </c>
      <c r="B35" s="6" t="s">
        <v>10</v>
      </c>
      <c r="C35" s="6" t="s">
        <v>11</v>
      </c>
      <c r="D35" s="6">
        <v>0.63</v>
      </c>
      <c r="E35" s="6">
        <v>0.80697099999999999</v>
      </c>
      <c r="F35" s="6">
        <v>0.50166699999999997</v>
      </c>
      <c r="G35" s="6">
        <v>0.80697099999999999</v>
      </c>
      <c r="H35" s="6" t="e">
        <v>#N/A</v>
      </c>
      <c r="I35" s="6" t="e">
        <v>#N/A</v>
      </c>
      <c r="J35" s="6" t="e">
        <v>#N/A</v>
      </c>
      <c r="K35" s="6" t="e">
        <v>#N/A</v>
      </c>
      <c r="L35" s="6" t="e">
        <v>#N/A</v>
      </c>
      <c r="M35" s="6" t="e">
        <v>#N/A</v>
      </c>
    </row>
    <row r="36" spans="1:13" x14ac:dyDescent="0.2">
      <c r="A36" s="14" t="s">
        <v>546</v>
      </c>
      <c r="B36" s="6" t="s">
        <v>286</v>
      </c>
      <c r="C36" s="6" t="s">
        <v>287</v>
      </c>
      <c r="D36" s="6">
        <v>0.64</v>
      </c>
      <c r="E36" s="6">
        <v>0.19118299999999999</v>
      </c>
      <c r="F36" s="6">
        <v>0.20583299999999999</v>
      </c>
      <c r="G36" s="6">
        <v>0.64</v>
      </c>
      <c r="H36" s="6" t="e">
        <v>#N/A</v>
      </c>
      <c r="I36" s="6" t="e">
        <v>#N/A</v>
      </c>
      <c r="J36" s="6" t="e">
        <v>#N/A</v>
      </c>
      <c r="K36" s="6" t="e">
        <v>#N/A</v>
      </c>
      <c r="L36" s="6" t="e">
        <v>#N/A</v>
      </c>
      <c r="M36" s="6" t="e">
        <v>#N/A</v>
      </c>
    </row>
    <row r="37" spans="1:13" x14ac:dyDescent="0.2">
      <c r="A37" s="14" t="s">
        <v>762</v>
      </c>
      <c r="B37" s="6" t="s">
        <v>798</v>
      </c>
      <c r="C37" s="6" t="s">
        <v>799</v>
      </c>
      <c r="D37" s="6" t="e">
        <v>#N/A</v>
      </c>
      <c r="E37" s="6" t="e">
        <v>#N/A</v>
      </c>
      <c r="F37" s="6" t="e">
        <v>#N/A</v>
      </c>
      <c r="G37" s="6" t="e">
        <v>#N/A</v>
      </c>
      <c r="H37" s="6" t="e">
        <v>#N/A</v>
      </c>
      <c r="I37" s="6" t="e">
        <v>#N/A</v>
      </c>
      <c r="J37" s="6" t="e">
        <v>#N/A</v>
      </c>
      <c r="K37" s="6" t="e">
        <v>#N/A</v>
      </c>
      <c r="L37" s="6" t="s">
        <v>719</v>
      </c>
      <c r="M37" s="6">
        <v>0.59440000000000004</v>
      </c>
    </row>
    <row r="38" spans="1:13" x14ac:dyDescent="0.2">
      <c r="A38" s="14" t="s">
        <v>527</v>
      </c>
      <c r="B38" s="6" t="s">
        <v>184</v>
      </c>
      <c r="C38" s="6" t="s">
        <v>185</v>
      </c>
      <c r="D38" s="6">
        <v>0.65</v>
      </c>
      <c r="E38" s="6">
        <v>0.60945700000000003</v>
      </c>
      <c r="F38" s="6">
        <v>0.57583300000000004</v>
      </c>
      <c r="G38" s="6">
        <v>0.65</v>
      </c>
      <c r="H38" s="6" t="s">
        <v>713</v>
      </c>
      <c r="I38" s="6">
        <v>0.72299999999999998</v>
      </c>
      <c r="J38" s="6" t="s">
        <v>715</v>
      </c>
      <c r="K38" s="6">
        <v>0.72299999999999998</v>
      </c>
      <c r="L38" s="6" t="e">
        <v>#N/A</v>
      </c>
      <c r="M38" s="6" t="e">
        <v>#N/A</v>
      </c>
    </row>
    <row r="39" spans="1:13" x14ac:dyDescent="0.2">
      <c r="A39" s="14" t="s">
        <v>395</v>
      </c>
      <c r="B39" s="6" t="s">
        <v>226</v>
      </c>
      <c r="C39" s="6" t="s">
        <v>227</v>
      </c>
      <c r="D39" s="6">
        <v>0.52</v>
      </c>
      <c r="E39" s="6">
        <v>0.81982999999999995</v>
      </c>
      <c r="F39" s="6">
        <v>0.54249999999999998</v>
      </c>
      <c r="G39" s="6">
        <v>0.81982999999999995</v>
      </c>
      <c r="H39" s="6" t="e">
        <v>#N/A</v>
      </c>
      <c r="I39" s="6" t="e">
        <v>#N/A</v>
      </c>
      <c r="J39" s="6" t="e">
        <v>#N/A</v>
      </c>
      <c r="K39" s="6" t="e">
        <v>#N/A</v>
      </c>
      <c r="L39" s="6" t="e">
        <v>#N/A</v>
      </c>
      <c r="M39" s="6" t="e">
        <v>#N/A</v>
      </c>
    </row>
    <row r="40" spans="1:13" x14ac:dyDescent="0.2">
      <c r="A40" s="14" t="s">
        <v>435</v>
      </c>
      <c r="B40" s="6" t="s">
        <v>110</v>
      </c>
      <c r="C40" s="6" t="s">
        <v>111</v>
      </c>
      <c r="D40" s="6">
        <v>0.77</v>
      </c>
      <c r="E40" s="6">
        <v>0.480462</v>
      </c>
      <c r="F40" s="6">
        <v>0.67166700000000001</v>
      </c>
      <c r="G40" s="6">
        <v>0.77</v>
      </c>
      <c r="H40" s="6" t="e">
        <v>#N/A</v>
      </c>
      <c r="I40" s="6" t="e">
        <v>#N/A</v>
      </c>
      <c r="J40" s="6" t="e">
        <v>#N/A</v>
      </c>
      <c r="K40" s="6" t="e">
        <v>#N/A</v>
      </c>
      <c r="L40" s="6" t="e">
        <v>#N/A</v>
      </c>
      <c r="M40" s="6" t="e">
        <v>#N/A</v>
      </c>
    </row>
    <row r="41" spans="1:13" x14ac:dyDescent="0.2">
      <c r="A41" s="14" t="s">
        <v>513</v>
      </c>
      <c r="B41" s="6" t="s">
        <v>157</v>
      </c>
      <c r="C41" s="6" t="s">
        <v>158</v>
      </c>
      <c r="D41" s="6">
        <v>0.57999999999999996</v>
      </c>
      <c r="E41" s="6">
        <v>0.66626700000000005</v>
      </c>
      <c r="F41" s="6">
        <v>0.39666699999999999</v>
      </c>
      <c r="G41" s="6">
        <v>0.66626700000000005</v>
      </c>
      <c r="H41" s="6" t="e">
        <v>#N/A</v>
      </c>
      <c r="I41" s="6" t="e">
        <v>#N/A</v>
      </c>
      <c r="J41" s="6" t="e">
        <v>#N/A</v>
      </c>
      <c r="K41" s="6" t="e">
        <v>#N/A</v>
      </c>
      <c r="L41" s="6" t="e">
        <v>#N/A</v>
      </c>
      <c r="M41" s="6" t="e">
        <v>#N/A</v>
      </c>
    </row>
    <row r="42" spans="1:13" x14ac:dyDescent="0.2">
      <c r="A42" s="14" t="s">
        <v>607</v>
      </c>
      <c r="B42" s="6" t="s">
        <v>94</v>
      </c>
      <c r="C42" s="6" t="s">
        <v>95</v>
      </c>
      <c r="D42" s="6">
        <v>0.57999999999999996</v>
      </c>
      <c r="E42" s="6">
        <v>0.51554999999999995</v>
      </c>
      <c r="F42" s="6">
        <v>0.33750000000000002</v>
      </c>
      <c r="G42" s="6">
        <v>0.57999999999999996</v>
      </c>
      <c r="H42" s="6" t="e">
        <v>#N/A</v>
      </c>
      <c r="I42" s="6" t="e">
        <v>#N/A</v>
      </c>
      <c r="J42" s="6" t="e">
        <v>#N/A</v>
      </c>
      <c r="K42" s="6" t="e">
        <v>#N/A</v>
      </c>
      <c r="L42" s="6" t="e">
        <v>#N/A</v>
      </c>
      <c r="M42" s="6" t="e">
        <v>#N/A</v>
      </c>
    </row>
    <row r="43" spans="1:13" x14ac:dyDescent="0.2">
      <c r="A43" s="14" t="s">
        <v>562</v>
      </c>
      <c r="B43" s="6" t="s">
        <v>22</v>
      </c>
      <c r="C43" s="6" t="s">
        <v>23</v>
      </c>
      <c r="D43" s="6">
        <v>0.03</v>
      </c>
      <c r="E43" s="6">
        <v>0.62095400000000001</v>
      </c>
      <c r="F43" s="6">
        <v>0.23333300000000001</v>
      </c>
      <c r="G43" s="6">
        <v>0.62095400000000001</v>
      </c>
      <c r="H43" s="6" t="e">
        <v>#N/A</v>
      </c>
      <c r="I43" s="6" t="e">
        <v>#N/A</v>
      </c>
      <c r="J43" s="6" t="e">
        <v>#N/A</v>
      </c>
      <c r="K43" s="6" t="e">
        <v>#N/A</v>
      </c>
      <c r="L43" s="6" t="e">
        <v>#N/A</v>
      </c>
      <c r="M43" s="6" t="e">
        <v>#N/A</v>
      </c>
    </row>
    <row r="44" spans="1:13" x14ac:dyDescent="0.2">
      <c r="A44" s="14" t="s">
        <v>668</v>
      </c>
      <c r="B44" s="6" t="s">
        <v>173</v>
      </c>
      <c r="C44" s="6" t="s">
        <v>174</v>
      </c>
      <c r="D44" s="6">
        <v>0.54</v>
      </c>
      <c r="E44" s="6">
        <v>1.1776E-2</v>
      </c>
      <c r="F44" s="6">
        <v>0.29416700000000001</v>
      </c>
      <c r="G44" s="6">
        <v>0.54</v>
      </c>
      <c r="H44" s="6" t="e">
        <v>#N/A</v>
      </c>
      <c r="I44" s="6" t="e">
        <v>#N/A</v>
      </c>
      <c r="J44" s="6" t="e">
        <v>#N/A</v>
      </c>
      <c r="K44" s="6" t="e">
        <v>#N/A</v>
      </c>
      <c r="L44" s="6" t="e">
        <v>#N/A</v>
      </c>
      <c r="M44" s="6" t="e">
        <v>#N/A</v>
      </c>
    </row>
    <row r="45" spans="1:13" x14ac:dyDescent="0.2">
      <c r="A45" s="14" t="s">
        <v>638</v>
      </c>
      <c r="B45" s="6" t="s">
        <v>190</v>
      </c>
      <c r="C45" s="6" t="s">
        <v>103</v>
      </c>
      <c r="D45" s="6">
        <v>0.56000000000000005</v>
      </c>
      <c r="E45" s="6">
        <v>0.48047699999999999</v>
      </c>
      <c r="F45" s="6">
        <v>0.17166699999999999</v>
      </c>
      <c r="G45" s="6">
        <v>0.56000000000000005</v>
      </c>
      <c r="H45" s="6" t="e">
        <v>#N/A</v>
      </c>
      <c r="I45" s="6" t="e">
        <v>#N/A</v>
      </c>
      <c r="J45" s="6" t="e">
        <v>#N/A</v>
      </c>
      <c r="K45" s="6" t="e">
        <v>#N/A</v>
      </c>
      <c r="L45" s="6" t="e">
        <v>#N/A</v>
      </c>
      <c r="M45" s="6" t="e">
        <v>#N/A</v>
      </c>
    </row>
    <row r="46" spans="1:13" x14ac:dyDescent="0.2">
      <c r="A46" s="14" t="s">
        <v>352</v>
      </c>
      <c r="B46" s="6" t="s">
        <v>322</v>
      </c>
      <c r="C46" s="6" t="s">
        <v>323</v>
      </c>
      <c r="D46" s="6">
        <v>0.61</v>
      </c>
      <c r="E46" s="6">
        <v>0.90577399999999997</v>
      </c>
      <c r="F46" s="6">
        <v>0.54083300000000001</v>
      </c>
      <c r="G46" s="6">
        <v>0.90577399999999997</v>
      </c>
      <c r="H46" s="6" t="e">
        <v>#N/A</v>
      </c>
      <c r="I46" s="6" t="e">
        <v>#N/A</v>
      </c>
      <c r="J46" s="6" t="e">
        <v>#N/A</v>
      </c>
      <c r="K46" s="6" t="e">
        <v>#N/A</v>
      </c>
      <c r="L46" s="6" t="e">
        <v>#N/A</v>
      </c>
      <c r="M46" s="6" t="e">
        <v>#N/A</v>
      </c>
    </row>
    <row r="47" spans="1:13" x14ac:dyDescent="0.2">
      <c r="A47" s="14" t="s">
        <v>341</v>
      </c>
      <c r="B47" s="6" t="s">
        <v>68</v>
      </c>
      <c r="C47" s="6" t="s">
        <v>69</v>
      </c>
      <c r="D47" s="6">
        <v>0.94</v>
      </c>
      <c r="E47" s="6">
        <v>-1</v>
      </c>
      <c r="F47" s="6">
        <v>-1</v>
      </c>
      <c r="G47" s="6">
        <v>0.94</v>
      </c>
      <c r="H47" s="6" t="s">
        <v>716</v>
      </c>
      <c r="I47" s="6">
        <v>0.59399999999999997</v>
      </c>
      <c r="J47" s="6" t="s">
        <v>715</v>
      </c>
      <c r="K47" s="6">
        <v>0.71299999999999997</v>
      </c>
      <c r="L47" s="6" t="s">
        <v>719</v>
      </c>
      <c r="M47" s="6">
        <v>0.99850000000000005</v>
      </c>
    </row>
    <row r="48" spans="1:13" x14ac:dyDescent="0.2">
      <c r="A48" s="14" t="s">
        <v>346</v>
      </c>
      <c r="B48" s="6" t="s">
        <v>233</v>
      </c>
      <c r="C48" s="6" t="s">
        <v>234</v>
      </c>
      <c r="D48" s="6">
        <v>0.92</v>
      </c>
      <c r="E48" s="6">
        <v>0.108085</v>
      </c>
      <c r="F48" s="6">
        <v>0.3075</v>
      </c>
      <c r="G48" s="6">
        <v>0.92</v>
      </c>
      <c r="H48" s="6" t="e">
        <v>#N/A</v>
      </c>
      <c r="I48" s="6" t="e">
        <v>#N/A</v>
      </c>
      <c r="J48" s="6" t="e">
        <v>#N/A</v>
      </c>
      <c r="K48" s="6" t="e">
        <v>#N/A</v>
      </c>
      <c r="L48" s="6" t="e">
        <v>#N/A</v>
      </c>
      <c r="M48" s="6" t="e">
        <v>#N/A</v>
      </c>
    </row>
    <row r="49" spans="1:13" x14ac:dyDescent="0.2">
      <c r="A49" s="14" t="s">
        <v>584</v>
      </c>
      <c r="B49" s="6" t="s">
        <v>324</v>
      </c>
      <c r="C49" s="6" t="s">
        <v>325</v>
      </c>
      <c r="D49" s="6">
        <v>0.61</v>
      </c>
      <c r="E49" s="6">
        <v>0.534578</v>
      </c>
      <c r="F49" s="6">
        <v>0.42333300000000001</v>
      </c>
      <c r="G49" s="6">
        <v>0.61</v>
      </c>
      <c r="H49" s="6" t="e">
        <v>#N/A</v>
      </c>
      <c r="I49" s="6" t="e">
        <v>#N/A</v>
      </c>
      <c r="J49" s="6" t="e">
        <v>#N/A</v>
      </c>
      <c r="K49" s="6" t="e">
        <v>#N/A</v>
      </c>
      <c r="L49" s="6" t="e">
        <v>#N/A</v>
      </c>
      <c r="M49" s="6" t="e">
        <v>#N/A</v>
      </c>
    </row>
    <row r="50" spans="1:13" x14ac:dyDescent="0.2">
      <c r="A50" s="14" t="s">
        <v>655</v>
      </c>
      <c r="B50" s="6" t="s">
        <v>268</v>
      </c>
      <c r="C50" s="6" t="s">
        <v>267</v>
      </c>
      <c r="D50" s="6">
        <v>0.55000000000000004</v>
      </c>
      <c r="E50" s="6">
        <v>0.33022400000000002</v>
      </c>
      <c r="F50" s="6">
        <v>0.25583299999999998</v>
      </c>
      <c r="G50" s="6">
        <v>0.55000000000000004</v>
      </c>
      <c r="H50" s="6" t="e">
        <v>#N/A</v>
      </c>
      <c r="I50" s="6" t="e">
        <v>#N/A</v>
      </c>
      <c r="J50" s="6" t="e">
        <v>#N/A</v>
      </c>
      <c r="K50" s="6" t="e">
        <v>#N/A</v>
      </c>
      <c r="L50" s="6" t="e">
        <v>#N/A</v>
      </c>
      <c r="M50" s="6" t="e">
        <v>#N/A</v>
      </c>
    </row>
    <row r="51" spans="1:13" x14ac:dyDescent="0.2">
      <c r="A51" s="14" t="s">
        <v>534</v>
      </c>
      <c r="B51" s="6" t="s">
        <v>224</v>
      </c>
      <c r="C51" s="6" t="s">
        <v>225</v>
      </c>
      <c r="D51" s="6">
        <v>0.47</v>
      </c>
      <c r="E51" s="6">
        <v>0.64642200000000005</v>
      </c>
      <c r="F51" s="6">
        <v>0.47</v>
      </c>
      <c r="G51" s="6">
        <v>0.64642200000000005</v>
      </c>
      <c r="H51" s="6" t="e">
        <v>#N/A</v>
      </c>
      <c r="I51" s="6" t="e">
        <v>#N/A</v>
      </c>
      <c r="J51" s="6" t="e">
        <v>#N/A</v>
      </c>
      <c r="K51" s="6" t="e">
        <v>#N/A</v>
      </c>
      <c r="L51" s="6" t="e">
        <v>#N/A</v>
      </c>
      <c r="M51" s="6" t="e">
        <v>#N/A</v>
      </c>
    </row>
    <row r="52" spans="1:13" x14ac:dyDescent="0.2">
      <c r="A52" s="14" t="s">
        <v>370</v>
      </c>
      <c r="B52" s="6" t="s">
        <v>316</v>
      </c>
      <c r="C52" s="6" t="s">
        <v>317</v>
      </c>
      <c r="D52" s="6">
        <v>0.85</v>
      </c>
      <c r="E52" s="6">
        <v>-1</v>
      </c>
      <c r="F52" s="6">
        <v>-1</v>
      </c>
      <c r="G52" s="6">
        <v>0.85</v>
      </c>
      <c r="H52" s="6" t="e">
        <v>#N/A</v>
      </c>
      <c r="I52" s="6" t="e">
        <v>#N/A</v>
      </c>
      <c r="J52" s="6" t="e">
        <v>#N/A</v>
      </c>
      <c r="K52" s="6" t="e">
        <v>#N/A</v>
      </c>
      <c r="L52" s="6" t="e">
        <v>#N/A</v>
      </c>
      <c r="M52" s="6" t="e">
        <v>#N/A</v>
      </c>
    </row>
    <row r="53" spans="1:13" x14ac:dyDescent="0.2">
      <c r="A53" s="14" t="s">
        <v>413</v>
      </c>
      <c r="B53" s="6" t="s">
        <v>131</v>
      </c>
      <c r="C53" s="6" t="s">
        <v>132</v>
      </c>
      <c r="D53" s="6">
        <v>0.8</v>
      </c>
      <c r="E53" s="6">
        <v>0.64090100000000005</v>
      </c>
      <c r="F53" s="6">
        <v>0.66249999999999998</v>
      </c>
      <c r="G53" s="6">
        <v>0.8</v>
      </c>
      <c r="H53" s="6" t="e">
        <v>#N/A</v>
      </c>
      <c r="I53" s="6" t="e">
        <v>#N/A</v>
      </c>
      <c r="J53" s="6" t="e">
        <v>#N/A</v>
      </c>
      <c r="K53" s="6" t="e">
        <v>#N/A</v>
      </c>
      <c r="L53" s="6" t="s">
        <v>719</v>
      </c>
      <c r="M53" s="6">
        <v>0.88400000000000001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111CD-3CDF-CF4B-987C-2E286C9BEC80}">
  <dimension ref="A1:M7"/>
  <sheetViews>
    <sheetView workbookViewId="0">
      <selection sqref="A1:C3"/>
    </sheetView>
  </sheetViews>
  <sheetFormatPr baseColWidth="10" defaultRowHeight="16" x14ac:dyDescent="0.2"/>
  <cols>
    <col min="1" max="2" width="29.6640625" bestFit="1" customWidth="1"/>
  </cols>
  <sheetData>
    <row r="1" spans="1:13" x14ac:dyDescent="0.2">
      <c r="A1" s="3" t="s">
        <v>747</v>
      </c>
      <c r="B1" s="3" t="s">
        <v>870</v>
      </c>
      <c r="C1" s="5" t="s">
        <v>1</v>
      </c>
    </row>
    <row r="2" spans="1:13" x14ac:dyDescent="0.2">
      <c r="A2" s="8" t="s">
        <v>880</v>
      </c>
      <c r="B2" t="s">
        <v>827</v>
      </c>
      <c r="C2" t="s">
        <v>213</v>
      </c>
    </row>
    <row r="3" spans="1:13" x14ac:dyDescent="0.2">
      <c r="A3" s="8" t="s">
        <v>879</v>
      </c>
      <c r="B3" t="s">
        <v>834</v>
      </c>
      <c r="C3" t="s">
        <v>28</v>
      </c>
    </row>
    <row r="5" spans="1:13" x14ac:dyDescent="0.2">
      <c r="A5" s="3" t="s">
        <v>747</v>
      </c>
      <c r="B5" s="5" t="s">
        <v>817</v>
      </c>
      <c r="C5" s="5" t="s">
        <v>1</v>
      </c>
      <c r="D5" s="5" t="s">
        <v>808</v>
      </c>
      <c r="E5" s="5" t="s">
        <v>809</v>
      </c>
      <c r="F5" s="5" t="s">
        <v>809</v>
      </c>
      <c r="G5" s="5" t="s">
        <v>810</v>
      </c>
      <c r="H5" s="7" t="s">
        <v>811</v>
      </c>
      <c r="I5" s="7" t="s">
        <v>812</v>
      </c>
      <c r="J5" s="7" t="s">
        <v>813</v>
      </c>
      <c r="K5" s="7" t="s">
        <v>814</v>
      </c>
      <c r="L5" s="7" t="s">
        <v>815</v>
      </c>
      <c r="M5" s="7" t="s">
        <v>816</v>
      </c>
    </row>
    <row r="6" spans="1:13" x14ac:dyDescent="0.2">
      <c r="A6" s="8" t="s">
        <v>515</v>
      </c>
      <c r="B6" s="8" t="s">
        <v>212</v>
      </c>
      <c r="C6" t="s">
        <v>213</v>
      </c>
      <c r="D6">
        <v>0.57999999999999996</v>
      </c>
      <c r="E6">
        <v>0.65795499999999996</v>
      </c>
      <c r="F6">
        <v>0.66333299999999995</v>
      </c>
      <c r="G6">
        <v>0.66333299999999995</v>
      </c>
      <c r="H6" t="e">
        <v>#N/A</v>
      </c>
      <c r="I6" t="e">
        <v>#N/A</v>
      </c>
      <c r="J6" t="e">
        <v>#N/A</v>
      </c>
      <c r="K6" t="e">
        <v>#N/A</v>
      </c>
      <c r="L6" t="e">
        <v>#N/A</v>
      </c>
      <c r="M6" t="e">
        <v>#N/A</v>
      </c>
    </row>
    <row r="7" spans="1:13" x14ac:dyDescent="0.2">
      <c r="A7" s="8" t="s">
        <v>616</v>
      </c>
      <c r="B7" s="8" t="s">
        <v>29</v>
      </c>
      <c r="C7" t="s">
        <v>28</v>
      </c>
      <c r="D7">
        <v>0.56999999999999995</v>
      </c>
      <c r="E7">
        <v>0.33201000000000003</v>
      </c>
      <c r="F7">
        <v>0.3725</v>
      </c>
      <c r="G7">
        <v>0.56999999999999995</v>
      </c>
      <c r="H7" t="e">
        <v>#N/A</v>
      </c>
      <c r="I7" t="e">
        <v>#N/A</v>
      </c>
      <c r="J7" t="e">
        <v>#N/A</v>
      </c>
      <c r="K7" t="e">
        <v>#N/A</v>
      </c>
      <c r="L7" t="e">
        <v>#N/A</v>
      </c>
      <c r="M7" t="e">
        <v>#N/A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E699E-7123-764F-9D7E-BD7665879B91}">
  <dimension ref="A1:H421"/>
  <sheetViews>
    <sheetView topLeftCell="A54" zoomScale="157" workbookViewId="0">
      <selection sqref="A1:C421"/>
    </sheetView>
  </sheetViews>
  <sheetFormatPr baseColWidth="10" defaultRowHeight="16" x14ac:dyDescent="0.2"/>
  <cols>
    <col min="1" max="1" width="28" bestFit="1" customWidth="1"/>
    <col min="2" max="2" width="12.6640625" bestFit="1" customWidth="1"/>
    <col min="3" max="3" width="7.1640625" bestFit="1" customWidth="1"/>
    <col min="6" max="6" width="28" bestFit="1" customWidth="1"/>
  </cols>
  <sheetData>
    <row r="1" spans="1:8" x14ac:dyDescent="0.2">
      <c r="A1" s="3" t="s">
        <v>872</v>
      </c>
      <c r="B1" s="3" t="s">
        <v>873</v>
      </c>
      <c r="C1" t="s">
        <v>876</v>
      </c>
      <c r="F1" s="10" t="s">
        <v>872</v>
      </c>
      <c r="G1" s="10" t="s">
        <v>873</v>
      </c>
      <c r="H1" s="11" t="s">
        <v>876</v>
      </c>
    </row>
    <row r="2" spans="1:8" x14ac:dyDescent="0.2">
      <c r="A2" t="s">
        <v>511</v>
      </c>
      <c r="B2" t="s">
        <v>875</v>
      </c>
      <c r="C2">
        <v>54985</v>
      </c>
      <c r="F2" s="11" t="s">
        <v>511</v>
      </c>
      <c r="G2" s="11" t="s">
        <v>875</v>
      </c>
      <c r="H2" s="11">
        <v>54985</v>
      </c>
    </row>
    <row r="3" spans="1:8" x14ac:dyDescent="0.2">
      <c r="A3" t="s">
        <v>370</v>
      </c>
      <c r="B3" t="s">
        <v>875</v>
      </c>
      <c r="C3">
        <v>54986</v>
      </c>
      <c r="F3" s="11" t="s">
        <v>370</v>
      </c>
      <c r="G3" s="11" t="s">
        <v>875</v>
      </c>
      <c r="H3" s="11">
        <v>54986</v>
      </c>
    </row>
    <row r="4" spans="1:8" x14ac:dyDescent="0.2">
      <c r="A4" t="s">
        <v>578</v>
      </c>
      <c r="B4" t="s">
        <v>875</v>
      </c>
      <c r="C4">
        <v>54987</v>
      </c>
      <c r="F4" s="11" t="s">
        <v>578</v>
      </c>
      <c r="G4" s="11" t="s">
        <v>875</v>
      </c>
      <c r="H4" s="11">
        <v>54987</v>
      </c>
    </row>
    <row r="5" spans="1:8" x14ac:dyDescent="0.2">
      <c r="A5" t="s">
        <v>373</v>
      </c>
      <c r="B5" t="s">
        <v>875</v>
      </c>
      <c r="C5">
        <v>54988</v>
      </c>
      <c r="F5" s="11" t="s">
        <v>373</v>
      </c>
      <c r="G5" s="11" t="s">
        <v>875</v>
      </c>
      <c r="H5" s="11">
        <v>54988</v>
      </c>
    </row>
    <row r="6" spans="1:8" x14ac:dyDescent="0.2">
      <c r="A6" t="s">
        <v>435</v>
      </c>
      <c r="B6" t="s">
        <v>875</v>
      </c>
      <c r="C6">
        <v>54989</v>
      </c>
      <c r="F6" s="11" t="s">
        <v>435</v>
      </c>
      <c r="G6" s="11" t="s">
        <v>875</v>
      </c>
      <c r="H6" s="11">
        <v>54989</v>
      </c>
    </row>
    <row r="7" spans="1:8" x14ac:dyDescent="0.2">
      <c r="A7" t="s">
        <v>505</v>
      </c>
      <c r="B7" t="s">
        <v>875</v>
      </c>
      <c r="C7">
        <v>54991</v>
      </c>
      <c r="F7" s="11" t="s">
        <v>505</v>
      </c>
      <c r="G7" s="11" t="s">
        <v>875</v>
      </c>
      <c r="H7" s="11">
        <v>54991</v>
      </c>
    </row>
    <row r="8" spans="1:8" x14ac:dyDescent="0.2">
      <c r="A8" t="s">
        <v>687</v>
      </c>
      <c r="B8" t="s">
        <v>875</v>
      </c>
      <c r="C8">
        <v>54993</v>
      </c>
      <c r="F8" s="11" t="s">
        <v>687</v>
      </c>
      <c r="G8" s="11" t="s">
        <v>875</v>
      </c>
      <c r="H8" s="11">
        <v>54993</v>
      </c>
    </row>
    <row r="9" spans="1:8" x14ac:dyDescent="0.2">
      <c r="A9" t="s">
        <v>413</v>
      </c>
      <c r="B9" t="s">
        <v>875</v>
      </c>
      <c r="C9">
        <v>54995</v>
      </c>
      <c r="F9" s="11" t="s">
        <v>413</v>
      </c>
      <c r="G9" s="11" t="s">
        <v>875</v>
      </c>
      <c r="H9" s="11">
        <v>54995</v>
      </c>
    </row>
    <row r="10" spans="1:8" x14ac:dyDescent="0.2">
      <c r="A10" t="s">
        <v>628</v>
      </c>
      <c r="B10" t="s">
        <v>875</v>
      </c>
      <c r="C10">
        <v>55002</v>
      </c>
      <c r="F10" s="11" t="s">
        <v>628</v>
      </c>
      <c r="G10" s="11" t="s">
        <v>875</v>
      </c>
      <c r="H10" s="11">
        <v>55002</v>
      </c>
    </row>
    <row r="11" spans="1:8" x14ac:dyDescent="0.2">
      <c r="A11" t="s">
        <v>764</v>
      </c>
      <c r="B11" t="s">
        <v>875</v>
      </c>
      <c r="C11">
        <v>55007</v>
      </c>
      <c r="F11" s="11" t="s">
        <v>764</v>
      </c>
      <c r="G11" s="11" t="s">
        <v>875</v>
      </c>
      <c r="H11" s="11">
        <v>55007</v>
      </c>
    </row>
    <row r="12" spans="1:8" x14ac:dyDescent="0.2">
      <c r="A12" t="s">
        <v>563</v>
      </c>
      <c r="B12" s="3" t="s">
        <v>875</v>
      </c>
      <c r="C12">
        <v>55009</v>
      </c>
      <c r="F12" s="11" t="s">
        <v>563</v>
      </c>
      <c r="G12" s="10" t="s">
        <v>875</v>
      </c>
      <c r="H12" s="11">
        <v>55009</v>
      </c>
    </row>
    <row r="13" spans="1:8" x14ac:dyDescent="0.2">
      <c r="A13" t="s">
        <v>526</v>
      </c>
      <c r="B13" s="3" t="s">
        <v>875</v>
      </c>
      <c r="C13">
        <v>55010</v>
      </c>
      <c r="F13" s="11" t="s">
        <v>526</v>
      </c>
      <c r="G13" s="10" t="s">
        <v>875</v>
      </c>
      <c r="H13" s="11">
        <v>55010</v>
      </c>
    </row>
    <row r="14" spans="1:8" x14ac:dyDescent="0.2">
      <c r="A14" t="s">
        <v>544</v>
      </c>
      <c r="B14" t="s">
        <v>875</v>
      </c>
      <c r="C14">
        <v>55011</v>
      </c>
      <c r="F14" s="11" t="s">
        <v>544</v>
      </c>
      <c r="G14" s="11" t="s">
        <v>875</v>
      </c>
      <c r="H14" s="11">
        <v>55011</v>
      </c>
    </row>
    <row r="15" spans="1:8" x14ac:dyDescent="0.2">
      <c r="A15" t="s">
        <v>515</v>
      </c>
      <c r="B15" t="s">
        <v>875</v>
      </c>
      <c r="C15">
        <v>55012</v>
      </c>
      <c r="F15" s="11" t="s">
        <v>515</v>
      </c>
      <c r="G15" s="11" t="s">
        <v>875</v>
      </c>
      <c r="H15" s="11">
        <v>55012</v>
      </c>
    </row>
    <row r="16" spans="1:8" x14ac:dyDescent="0.2">
      <c r="A16" t="s">
        <v>731</v>
      </c>
      <c r="B16" t="s">
        <v>875</v>
      </c>
      <c r="C16">
        <v>55017</v>
      </c>
      <c r="F16" s="11" t="s">
        <v>731</v>
      </c>
      <c r="G16" s="11" t="s">
        <v>875</v>
      </c>
      <c r="H16" s="11">
        <v>55017</v>
      </c>
    </row>
    <row r="17" spans="1:8" x14ac:dyDescent="0.2">
      <c r="A17" t="s">
        <v>381</v>
      </c>
      <c r="B17" t="s">
        <v>875</v>
      </c>
      <c r="C17">
        <v>55018</v>
      </c>
      <c r="F17" s="11" t="s">
        <v>381</v>
      </c>
      <c r="G17" s="11" t="s">
        <v>875</v>
      </c>
      <c r="H17" s="11">
        <v>55018</v>
      </c>
    </row>
    <row r="18" spans="1:8" x14ac:dyDescent="0.2">
      <c r="A18" t="s">
        <v>506</v>
      </c>
      <c r="B18" t="s">
        <v>875</v>
      </c>
      <c r="C18">
        <v>55020</v>
      </c>
      <c r="F18" s="11" t="s">
        <v>506</v>
      </c>
      <c r="G18" s="11" t="s">
        <v>875</v>
      </c>
      <c r="H18" s="11">
        <v>55020</v>
      </c>
    </row>
    <row r="19" spans="1:8" x14ac:dyDescent="0.2">
      <c r="A19" t="s">
        <v>423</v>
      </c>
      <c r="B19" t="s">
        <v>875</v>
      </c>
      <c r="C19">
        <v>55021</v>
      </c>
      <c r="F19" s="11" t="s">
        <v>423</v>
      </c>
      <c r="G19" s="11" t="s">
        <v>875</v>
      </c>
      <c r="H19" s="11">
        <v>55021</v>
      </c>
    </row>
    <row r="20" spans="1:8" x14ac:dyDescent="0.2">
      <c r="A20" t="s">
        <v>401</v>
      </c>
      <c r="B20" t="s">
        <v>875</v>
      </c>
      <c r="C20">
        <v>55024</v>
      </c>
      <c r="F20" s="11" t="s">
        <v>401</v>
      </c>
      <c r="G20" s="11" t="s">
        <v>875</v>
      </c>
      <c r="H20" s="11">
        <v>55024</v>
      </c>
    </row>
    <row r="21" spans="1:8" x14ac:dyDescent="0.2">
      <c r="A21" t="s">
        <v>677</v>
      </c>
      <c r="B21" t="s">
        <v>875</v>
      </c>
      <c r="C21">
        <v>55026</v>
      </c>
      <c r="F21" s="11" t="s">
        <v>677</v>
      </c>
      <c r="G21" s="11" t="s">
        <v>875</v>
      </c>
      <c r="H21" s="11">
        <v>55026</v>
      </c>
    </row>
    <row r="22" spans="1:8" x14ac:dyDescent="0.2">
      <c r="A22" t="s">
        <v>546</v>
      </c>
      <c r="B22" t="s">
        <v>875</v>
      </c>
      <c r="C22">
        <v>55028</v>
      </c>
      <c r="F22" s="11" t="s">
        <v>546</v>
      </c>
      <c r="G22" s="11" t="s">
        <v>875</v>
      </c>
      <c r="H22" s="11">
        <v>55028</v>
      </c>
    </row>
    <row r="23" spans="1:8" x14ac:dyDescent="0.2">
      <c r="A23" t="s">
        <v>547</v>
      </c>
      <c r="B23" t="s">
        <v>875</v>
      </c>
      <c r="C23">
        <v>55031</v>
      </c>
      <c r="F23" s="11" t="s">
        <v>547</v>
      </c>
      <c r="G23" s="11" t="s">
        <v>875</v>
      </c>
      <c r="H23" s="11">
        <v>55031</v>
      </c>
    </row>
    <row r="24" spans="1:8" x14ac:dyDescent="0.2">
      <c r="A24" t="s">
        <v>514</v>
      </c>
      <c r="B24" t="s">
        <v>875</v>
      </c>
      <c r="C24">
        <v>55032</v>
      </c>
      <c r="F24" s="11" t="s">
        <v>514</v>
      </c>
      <c r="G24" s="11" t="s">
        <v>875</v>
      </c>
      <c r="H24" s="11">
        <v>55032</v>
      </c>
    </row>
    <row r="25" spans="1:8" x14ac:dyDescent="0.2">
      <c r="A25" t="s">
        <v>736</v>
      </c>
      <c r="B25" t="s">
        <v>875</v>
      </c>
      <c r="C25">
        <v>55033</v>
      </c>
      <c r="F25" s="11" t="s">
        <v>736</v>
      </c>
      <c r="G25" s="11" t="s">
        <v>875</v>
      </c>
      <c r="H25" s="11">
        <v>55033</v>
      </c>
    </row>
    <row r="26" spans="1:8" x14ac:dyDescent="0.2">
      <c r="A26" t="s">
        <v>395</v>
      </c>
      <c r="B26" t="s">
        <v>875</v>
      </c>
      <c r="C26">
        <v>55043</v>
      </c>
      <c r="F26" s="11" t="s">
        <v>395</v>
      </c>
      <c r="G26" s="11" t="s">
        <v>875</v>
      </c>
      <c r="H26" s="11">
        <v>55043</v>
      </c>
    </row>
    <row r="27" spans="1:8" x14ac:dyDescent="0.2">
      <c r="A27" t="s">
        <v>534</v>
      </c>
      <c r="B27" t="s">
        <v>875</v>
      </c>
      <c r="C27">
        <v>55045</v>
      </c>
      <c r="F27" s="11" t="s">
        <v>534</v>
      </c>
      <c r="G27" s="11" t="s">
        <v>875</v>
      </c>
      <c r="H27" s="11">
        <v>55045</v>
      </c>
    </row>
    <row r="28" spans="1:8" x14ac:dyDescent="0.2">
      <c r="A28" t="s">
        <v>604</v>
      </c>
      <c r="B28" t="s">
        <v>875</v>
      </c>
      <c r="C28">
        <v>55047</v>
      </c>
      <c r="F28" s="11" t="s">
        <v>604</v>
      </c>
      <c r="G28" s="11" t="s">
        <v>875</v>
      </c>
      <c r="H28" s="11">
        <v>55047</v>
      </c>
    </row>
    <row r="29" spans="1:8" x14ac:dyDescent="0.2">
      <c r="A29" t="s">
        <v>699</v>
      </c>
      <c r="B29" s="3" t="s">
        <v>875</v>
      </c>
      <c r="C29">
        <v>55050</v>
      </c>
      <c r="F29" s="11" t="s">
        <v>699</v>
      </c>
      <c r="G29" s="10" t="s">
        <v>875</v>
      </c>
      <c r="H29" s="11">
        <v>55050</v>
      </c>
    </row>
    <row r="30" spans="1:8" x14ac:dyDescent="0.2">
      <c r="A30" t="s">
        <v>686</v>
      </c>
      <c r="B30" t="s">
        <v>875</v>
      </c>
      <c r="C30">
        <v>55052</v>
      </c>
      <c r="F30" s="11" t="s">
        <v>686</v>
      </c>
      <c r="G30" s="11" t="s">
        <v>875</v>
      </c>
      <c r="H30" s="11">
        <v>55052</v>
      </c>
    </row>
    <row r="31" spans="1:8" x14ac:dyDescent="0.2">
      <c r="A31" t="s">
        <v>697</v>
      </c>
      <c r="B31" t="s">
        <v>875</v>
      </c>
      <c r="C31">
        <v>55054</v>
      </c>
      <c r="F31" s="11" t="s">
        <v>697</v>
      </c>
      <c r="G31" s="11" t="s">
        <v>875</v>
      </c>
      <c r="H31" s="11">
        <v>55054</v>
      </c>
    </row>
    <row r="32" spans="1:8" x14ac:dyDescent="0.2">
      <c r="A32" t="s">
        <v>375</v>
      </c>
      <c r="B32" t="s">
        <v>875</v>
      </c>
      <c r="C32">
        <v>55055</v>
      </c>
      <c r="F32" s="11" t="s">
        <v>375</v>
      </c>
      <c r="G32" s="11" t="s">
        <v>875</v>
      </c>
      <c r="H32" s="11">
        <v>55055</v>
      </c>
    </row>
    <row r="33" spans="1:8" x14ac:dyDescent="0.2">
      <c r="A33" t="s">
        <v>576</v>
      </c>
      <c r="B33" t="s">
        <v>875</v>
      </c>
      <c r="C33">
        <v>55056</v>
      </c>
      <c r="F33" s="11" t="s">
        <v>576</v>
      </c>
      <c r="G33" s="11" t="s">
        <v>875</v>
      </c>
      <c r="H33" s="11">
        <v>55056</v>
      </c>
    </row>
    <row r="34" spans="1:8" x14ac:dyDescent="0.2">
      <c r="A34" t="s">
        <v>409</v>
      </c>
      <c r="B34" t="s">
        <v>875</v>
      </c>
      <c r="C34">
        <v>55057</v>
      </c>
      <c r="F34" s="11" t="s">
        <v>409</v>
      </c>
      <c r="G34" s="11" t="s">
        <v>875</v>
      </c>
      <c r="H34" s="11">
        <v>55057</v>
      </c>
    </row>
    <row r="35" spans="1:8" x14ac:dyDescent="0.2">
      <c r="A35" t="s">
        <v>504</v>
      </c>
      <c r="B35" t="s">
        <v>875</v>
      </c>
      <c r="C35">
        <v>55063</v>
      </c>
      <c r="F35" s="11" t="s">
        <v>504</v>
      </c>
      <c r="G35" s="11" t="s">
        <v>875</v>
      </c>
      <c r="H35" s="11">
        <v>55063</v>
      </c>
    </row>
    <row r="36" spans="1:8" x14ac:dyDescent="0.2">
      <c r="A36" t="s">
        <v>484</v>
      </c>
      <c r="B36" t="s">
        <v>875</v>
      </c>
      <c r="C36">
        <v>55064</v>
      </c>
      <c r="F36" s="11" t="s">
        <v>484</v>
      </c>
      <c r="G36" s="11" t="s">
        <v>875</v>
      </c>
      <c r="H36" s="11">
        <v>55064</v>
      </c>
    </row>
    <row r="37" spans="1:8" x14ac:dyDescent="0.2">
      <c r="A37" t="s">
        <v>638</v>
      </c>
      <c r="B37" t="s">
        <v>875</v>
      </c>
      <c r="C37">
        <v>55065</v>
      </c>
      <c r="F37" s="11" t="s">
        <v>638</v>
      </c>
      <c r="G37" s="11" t="s">
        <v>875</v>
      </c>
      <c r="H37" s="11">
        <v>55065</v>
      </c>
    </row>
    <row r="38" spans="1:8" x14ac:dyDescent="0.2">
      <c r="A38" t="s">
        <v>391</v>
      </c>
      <c r="B38" t="s">
        <v>875</v>
      </c>
      <c r="C38">
        <v>55067</v>
      </c>
      <c r="F38" s="11" t="s">
        <v>391</v>
      </c>
      <c r="G38" s="11" t="s">
        <v>875</v>
      </c>
      <c r="H38" s="11">
        <v>55067</v>
      </c>
    </row>
    <row r="39" spans="1:8" x14ac:dyDescent="0.2">
      <c r="A39" t="s">
        <v>543</v>
      </c>
      <c r="B39" t="s">
        <v>875</v>
      </c>
      <c r="C39">
        <v>55068</v>
      </c>
      <c r="F39" s="11" t="s">
        <v>543</v>
      </c>
      <c r="G39" s="11" t="s">
        <v>875</v>
      </c>
      <c r="H39" s="11">
        <v>55068</v>
      </c>
    </row>
    <row r="40" spans="1:8" x14ac:dyDescent="0.2">
      <c r="A40" t="s">
        <v>367</v>
      </c>
      <c r="B40" t="s">
        <v>875</v>
      </c>
      <c r="C40">
        <v>55069</v>
      </c>
      <c r="F40" s="11" t="s">
        <v>367</v>
      </c>
      <c r="G40" s="11" t="s">
        <v>875</v>
      </c>
      <c r="H40" s="11">
        <v>55069</v>
      </c>
    </row>
    <row r="41" spans="1:8" x14ac:dyDescent="0.2">
      <c r="A41" t="s">
        <v>387</v>
      </c>
      <c r="B41" t="s">
        <v>875</v>
      </c>
      <c r="C41">
        <v>55070</v>
      </c>
      <c r="F41" s="11" t="s">
        <v>387</v>
      </c>
      <c r="G41" s="11" t="s">
        <v>875</v>
      </c>
      <c r="H41" s="11">
        <v>55070</v>
      </c>
    </row>
    <row r="42" spans="1:8" x14ac:dyDescent="0.2">
      <c r="A42" t="s">
        <v>461</v>
      </c>
      <c r="B42" t="s">
        <v>875</v>
      </c>
      <c r="C42">
        <v>55073</v>
      </c>
      <c r="F42" s="11" t="s">
        <v>461</v>
      </c>
      <c r="G42" s="11" t="s">
        <v>875</v>
      </c>
      <c r="H42" s="11">
        <v>55073</v>
      </c>
    </row>
    <row r="43" spans="1:8" x14ac:dyDescent="0.2">
      <c r="A43" t="s">
        <v>407</v>
      </c>
      <c r="B43" t="s">
        <v>875</v>
      </c>
      <c r="C43">
        <v>55074</v>
      </c>
      <c r="F43" s="11" t="s">
        <v>407</v>
      </c>
      <c r="G43" s="11" t="s">
        <v>875</v>
      </c>
      <c r="H43" s="11">
        <v>55074</v>
      </c>
    </row>
    <row r="44" spans="1:8" x14ac:dyDescent="0.2">
      <c r="A44" t="s">
        <v>626</v>
      </c>
      <c r="B44" s="3" t="s">
        <v>875</v>
      </c>
      <c r="C44">
        <v>55076</v>
      </c>
      <c r="F44" s="11" t="s">
        <v>626</v>
      </c>
      <c r="G44" s="10" t="s">
        <v>875</v>
      </c>
      <c r="H44" s="11">
        <v>55076</v>
      </c>
    </row>
    <row r="45" spans="1:8" x14ac:dyDescent="0.2">
      <c r="A45" t="s">
        <v>612</v>
      </c>
      <c r="B45" s="3" t="s">
        <v>875</v>
      </c>
      <c r="C45">
        <v>55077</v>
      </c>
      <c r="F45" s="11" t="s">
        <v>612</v>
      </c>
      <c r="G45" s="10" t="s">
        <v>875</v>
      </c>
      <c r="H45" s="11">
        <v>55077</v>
      </c>
    </row>
    <row r="46" spans="1:8" x14ac:dyDescent="0.2">
      <c r="A46" t="s">
        <v>739</v>
      </c>
      <c r="B46" t="s">
        <v>875</v>
      </c>
      <c r="C46">
        <v>55079</v>
      </c>
      <c r="F46" s="11" t="s">
        <v>739</v>
      </c>
      <c r="G46" s="11" t="s">
        <v>875</v>
      </c>
      <c r="H46" s="11">
        <v>55079</v>
      </c>
    </row>
    <row r="47" spans="1:8" x14ac:dyDescent="0.2">
      <c r="A47" t="s">
        <v>737</v>
      </c>
      <c r="B47" t="s">
        <v>875</v>
      </c>
      <c r="C47">
        <v>55080</v>
      </c>
      <c r="F47" s="11" t="s">
        <v>737</v>
      </c>
      <c r="G47" s="11" t="s">
        <v>875</v>
      </c>
      <c r="H47" s="11">
        <v>55080</v>
      </c>
    </row>
    <row r="48" spans="1:8" x14ac:dyDescent="0.2">
      <c r="A48" t="s">
        <v>417</v>
      </c>
      <c r="B48" t="s">
        <v>875</v>
      </c>
      <c r="C48">
        <v>55085</v>
      </c>
      <c r="F48" s="11" t="s">
        <v>417</v>
      </c>
      <c r="G48" s="11" t="s">
        <v>875</v>
      </c>
      <c r="H48" s="11">
        <v>55085</v>
      </c>
    </row>
    <row r="49" spans="1:8" x14ac:dyDescent="0.2">
      <c r="A49" t="s">
        <v>707</v>
      </c>
      <c r="B49" t="s">
        <v>875</v>
      </c>
      <c r="C49">
        <v>55087</v>
      </c>
      <c r="F49" s="11" t="s">
        <v>707</v>
      </c>
      <c r="G49" s="11" t="s">
        <v>875</v>
      </c>
      <c r="H49" s="11">
        <v>55087</v>
      </c>
    </row>
    <row r="50" spans="1:8" x14ac:dyDescent="0.2">
      <c r="A50" t="s">
        <v>571</v>
      </c>
      <c r="B50" t="s">
        <v>875</v>
      </c>
      <c r="C50">
        <v>55088</v>
      </c>
      <c r="F50" s="11" t="s">
        <v>571</v>
      </c>
      <c r="G50" s="11" t="s">
        <v>875</v>
      </c>
      <c r="H50" s="11">
        <v>55088</v>
      </c>
    </row>
    <row r="51" spans="1:8" x14ac:dyDescent="0.2">
      <c r="A51" t="s">
        <v>388</v>
      </c>
      <c r="B51" t="s">
        <v>875</v>
      </c>
      <c r="C51">
        <v>55089</v>
      </c>
      <c r="F51" s="11" t="s">
        <v>388</v>
      </c>
      <c r="G51" s="11" t="s">
        <v>875</v>
      </c>
      <c r="H51" s="11">
        <v>55089</v>
      </c>
    </row>
    <row r="52" spans="1:8" x14ac:dyDescent="0.2">
      <c r="A52" t="s">
        <v>501</v>
      </c>
      <c r="B52" t="s">
        <v>875</v>
      </c>
      <c r="C52">
        <v>55092</v>
      </c>
      <c r="F52" s="11" t="s">
        <v>501</v>
      </c>
      <c r="G52" s="11" t="s">
        <v>875</v>
      </c>
      <c r="H52" s="11">
        <v>55092</v>
      </c>
    </row>
    <row r="53" spans="1:8" x14ac:dyDescent="0.2">
      <c r="A53" t="s">
        <v>380</v>
      </c>
      <c r="B53" s="3" t="s">
        <v>875</v>
      </c>
      <c r="C53">
        <v>55093</v>
      </c>
      <c r="F53" s="11" t="s">
        <v>380</v>
      </c>
      <c r="G53" s="10" t="s">
        <v>875</v>
      </c>
      <c r="H53" s="11">
        <v>55093</v>
      </c>
    </row>
    <row r="54" spans="1:8" x14ac:dyDescent="0.2">
      <c r="A54" t="s">
        <v>531</v>
      </c>
      <c r="B54" t="s">
        <v>875</v>
      </c>
      <c r="C54">
        <v>55098</v>
      </c>
      <c r="F54" s="11" t="s">
        <v>531</v>
      </c>
      <c r="G54" s="11" t="s">
        <v>875</v>
      </c>
      <c r="H54" s="11">
        <v>55098</v>
      </c>
    </row>
    <row r="55" spans="1:8" x14ac:dyDescent="0.2">
      <c r="A55" t="s">
        <v>394</v>
      </c>
      <c r="B55" t="s">
        <v>875</v>
      </c>
      <c r="C55">
        <v>55099</v>
      </c>
      <c r="F55" s="11" t="s">
        <v>394</v>
      </c>
      <c r="G55" s="11" t="s">
        <v>875</v>
      </c>
      <c r="H55" s="11">
        <v>55099</v>
      </c>
    </row>
    <row r="56" spans="1:8" x14ac:dyDescent="0.2">
      <c r="A56" t="s">
        <v>346</v>
      </c>
      <c r="B56" t="s">
        <v>875</v>
      </c>
      <c r="C56">
        <v>55100</v>
      </c>
      <c r="F56" s="11" t="s">
        <v>346</v>
      </c>
      <c r="G56" s="11" t="s">
        <v>875</v>
      </c>
      <c r="H56" s="11">
        <v>55100</v>
      </c>
    </row>
    <row r="57" spans="1:8" x14ac:dyDescent="0.2">
      <c r="A57" t="s">
        <v>347</v>
      </c>
      <c r="B57" t="s">
        <v>875</v>
      </c>
      <c r="C57">
        <v>55101</v>
      </c>
      <c r="F57" s="11" t="s">
        <v>347</v>
      </c>
      <c r="G57" s="11" t="s">
        <v>875</v>
      </c>
      <c r="H57" s="11">
        <v>55101</v>
      </c>
    </row>
    <row r="58" spans="1:8" x14ac:dyDescent="0.2">
      <c r="A58" t="s">
        <v>480</v>
      </c>
      <c r="B58" t="s">
        <v>875</v>
      </c>
      <c r="C58">
        <v>55102</v>
      </c>
      <c r="F58" s="11" t="s">
        <v>480</v>
      </c>
      <c r="G58" s="11" t="s">
        <v>875</v>
      </c>
      <c r="H58" s="11">
        <v>55102</v>
      </c>
    </row>
    <row r="59" spans="1:8" x14ac:dyDescent="0.2">
      <c r="A59" t="s">
        <v>640</v>
      </c>
      <c r="B59" t="s">
        <v>875</v>
      </c>
      <c r="C59">
        <v>55103</v>
      </c>
      <c r="F59" s="11" t="s">
        <v>640</v>
      </c>
      <c r="G59" s="11" t="s">
        <v>875</v>
      </c>
      <c r="H59" s="11">
        <v>55103</v>
      </c>
    </row>
    <row r="60" spans="1:8" x14ac:dyDescent="0.2">
      <c r="A60" t="s">
        <v>530</v>
      </c>
      <c r="B60" t="s">
        <v>875</v>
      </c>
      <c r="C60">
        <v>55104</v>
      </c>
      <c r="F60" s="11" t="s">
        <v>530</v>
      </c>
      <c r="G60" s="11" t="s">
        <v>875</v>
      </c>
      <c r="H60" s="11">
        <v>55104</v>
      </c>
    </row>
    <row r="61" spans="1:8" x14ac:dyDescent="0.2">
      <c r="A61" t="s">
        <v>452</v>
      </c>
      <c r="B61" t="s">
        <v>875</v>
      </c>
      <c r="C61">
        <v>55105</v>
      </c>
      <c r="F61" s="11" t="s">
        <v>452</v>
      </c>
      <c r="G61" s="11" t="s">
        <v>875</v>
      </c>
      <c r="H61" s="11">
        <v>55105</v>
      </c>
    </row>
    <row r="62" spans="1:8" x14ac:dyDescent="0.2">
      <c r="A62" t="s">
        <v>489</v>
      </c>
      <c r="B62" t="s">
        <v>875</v>
      </c>
      <c r="C62">
        <v>55106</v>
      </c>
      <c r="F62" s="11" t="s">
        <v>489</v>
      </c>
      <c r="G62" s="11" t="s">
        <v>875</v>
      </c>
      <c r="H62" s="11">
        <v>55106</v>
      </c>
    </row>
    <row r="63" spans="1:8" x14ac:dyDescent="0.2">
      <c r="A63" t="s">
        <v>340</v>
      </c>
      <c r="B63" t="s">
        <v>875</v>
      </c>
      <c r="C63">
        <v>55109</v>
      </c>
      <c r="F63" s="11" t="s">
        <v>340</v>
      </c>
      <c r="G63" s="11" t="s">
        <v>875</v>
      </c>
      <c r="H63" s="11">
        <v>55109</v>
      </c>
    </row>
    <row r="64" spans="1:8" x14ac:dyDescent="0.2">
      <c r="A64" t="s">
        <v>702</v>
      </c>
      <c r="B64" t="s">
        <v>875</v>
      </c>
      <c r="C64">
        <v>55110</v>
      </c>
      <c r="F64" s="11" t="s">
        <v>702</v>
      </c>
      <c r="G64" s="11" t="s">
        <v>875</v>
      </c>
      <c r="H64" s="11">
        <v>55110</v>
      </c>
    </row>
    <row r="65" spans="1:8" x14ac:dyDescent="0.2">
      <c r="A65" t="s">
        <v>479</v>
      </c>
      <c r="B65" t="s">
        <v>875</v>
      </c>
      <c r="C65">
        <v>55112</v>
      </c>
      <c r="F65" s="11" t="s">
        <v>479</v>
      </c>
      <c r="G65" s="11" t="s">
        <v>875</v>
      </c>
      <c r="H65" s="11">
        <v>55112</v>
      </c>
    </row>
    <row r="66" spans="1:8" x14ac:dyDescent="0.2">
      <c r="A66" t="s">
        <v>538</v>
      </c>
      <c r="B66" t="s">
        <v>875</v>
      </c>
      <c r="C66">
        <v>55114</v>
      </c>
      <c r="F66" s="11" t="s">
        <v>538</v>
      </c>
      <c r="G66" s="11" t="s">
        <v>875</v>
      </c>
      <c r="H66" s="11">
        <v>55114</v>
      </c>
    </row>
    <row r="67" spans="1:8" x14ac:dyDescent="0.2">
      <c r="A67" t="s">
        <v>422</v>
      </c>
      <c r="B67" s="3" t="s">
        <v>875</v>
      </c>
      <c r="C67">
        <v>55116</v>
      </c>
      <c r="F67" s="11" t="s">
        <v>422</v>
      </c>
      <c r="G67" s="10" t="s">
        <v>875</v>
      </c>
      <c r="H67" s="11">
        <v>55116</v>
      </c>
    </row>
    <row r="68" spans="1:8" x14ac:dyDescent="0.2">
      <c r="A68" t="s">
        <v>523</v>
      </c>
      <c r="B68" t="s">
        <v>875</v>
      </c>
      <c r="C68">
        <v>55117</v>
      </c>
      <c r="F68" s="11" t="s">
        <v>523</v>
      </c>
      <c r="G68" s="11" t="s">
        <v>875</v>
      </c>
      <c r="H68" s="11">
        <v>55117</v>
      </c>
    </row>
    <row r="69" spans="1:8" x14ac:dyDescent="0.2">
      <c r="A69" t="s">
        <v>594</v>
      </c>
      <c r="B69" t="s">
        <v>875</v>
      </c>
      <c r="C69">
        <v>55125</v>
      </c>
      <c r="F69" s="11" t="s">
        <v>594</v>
      </c>
      <c r="G69" s="11" t="s">
        <v>875</v>
      </c>
      <c r="H69" s="11">
        <v>55125</v>
      </c>
    </row>
    <row r="70" spans="1:8" x14ac:dyDescent="0.2">
      <c r="A70" t="s">
        <v>562</v>
      </c>
      <c r="B70" t="s">
        <v>875</v>
      </c>
      <c r="C70">
        <v>55127</v>
      </c>
      <c r="F70" s="11" t="s">
        <v>562</v>
      </c>
      <c r="G70" s="11" t="s">
        <v>875</v>
      </c>
      <c r="H70" s="11">
        <v>55127</v>
      </c>
    </row>
    <row r="71" spans="1:8" x14ac:dyDescent="0.2">
      <c r="A71" t="s">
        <v>448</v>
      </c>
      <c r="B71" t="s">
        <v>875</v>
      </c>
      <c r="C71">
        <v>55128</v>
      </c>
      <c r="F71" s="11" t="s">
        <v>448</v>
      </c>
      <c r="G71" s="11" t="s">
        <v>875</v>
      </c>
      <c r="H71" s="11">
        <v>55128</v>
      </c>
    </row>
    <row r="72" spans="1:8" x14ac:dyDescent="0.2">
      <c r="A72" t="s">
        <v>332</v>
      </c>
      <c r="B72" t="s">
        <v>875</v>
      </c>
      <c r="C72">
        <v>55129</v>
      </c>
      <c r="F72" s="11" t="s">
        <v>332</v>
      </c>
      <c r="G72" s="11" t="s">
        <v>875</v>
      </c>
      <c r="H72" s="11">
        <v>55129</v>
      </c>
    </row>
    <row r="73" spans="1:8" x14ac:dyDescent="0.2">
      <c r="A73" t="s">
        <v>734</v>
      </c>
      <c r="B73" t="s">
        <v>875</v>
      </c>
      <c r="C73">
        <v>55130</v>
      </c>
      <c r="F73" s="11" t="s">
        <v>734</v>
      </c>
      <c r="G73" s="11" t="s">
        <v>875</v>
      </c>
      <c r="H73" s="11">
        <v>55130</v>
      </c>
    </row>
    <row r="74" spans="1:8" x14ac:dyDescent="0.2">
      <c r="A74" t="s">
        <v>729</v>
      </c>
      <c r="B74" t="s">
        <v>875</v>
      </c>
      <c r="C74">
        <v>55137</v>
      </c>
      <c r="F74" s="11" t="s">
        <v>729</v>
      </c>
      <c r="G74" s="11" t="s">
        <v>875</v>
      </c>
      <c r="H74" s="11">
        <v>55137</v>
      </c>
    </row>
    <row r="75" spans="1:8" x14ac:dyDescent="0.2">
      <c r="A75" t="s">
        <v>684</v>
      </c>
      <c r="B75" t="s">
        <v>875</v>
      </c>
      <c r="C75">
        <v>55138</v>
      </c>
      <c r="F75" s="11" t="s">
        <v>684</v>
      </c>
      <c r="G75" s="11" t="s">
        <v>875</v>
      </c>
      <c r="H75" s="11">
        <v>55138</v>
      </c>
    </row>
    <row r="76" spans="1:8" x14ac:dyDescent="0.2">
      <c r="A76" t="s">
        <v>333</v>
      </c>
      <c r="B76" s="3" t="s">
        <v>875</v>
      </c>
      <c r="C76">
        <v>55140</v>
      </c>
      <c r="F76" s="11" t="s">
        <v>333</v>
      </c>
      <c r="G76" s="10" t="s">
        <v>875</v>
      </c>
      <c r="H76" s="11">
        <v>55140</v>
      </c>
    </row>
    <row r="77" spans="1:8" x14ac:dyDescent="0.2">
      <c r="A77" t="s">
        <v>334</v>
      </c>
      <c r="B77" s="3" t="s">
        <v>875</v>
      </c>
      <c r="C77">
        <v>55141</v>
      </c>
      <c r="F77" s="11" t="s">
        <v>334</v>
      </c>
      <c r="G77" s="10" t="s">
        <v>875</v>
      </c>
      <c r="H77" s="11">
        <v>55141</v>
      </c>
    </row>
    <row r="78" spans="1:8" x14ac:dyDescent="0.2">
      <c r="A78" t="s">
        <v>513</v>
      </c>
      <c r="B78" t="s">
        <v>875</v>
      </c>
      <c r="C78">
        <v>55142</v>
      </c>
      <c r="F78" s="11" t="s">
        <v>513</v>
      </c>
      <c r="G78" s="11" t="s">
        <v>875</v>
      </c>
      <c r="H78" s="11">
        <v>55142</v>
      </c>
    </row>
    <row r="79" spans="1:8" x14ac:dyDescent="0.2">
      <c r="A79" t="s">
        <v>521</v>
      </c>
      <c r="B79" t="s">
        <v>875</v>
      </c>
      <c r="C79">
        <v>55144</v>
      </c>
      <c r="F79" s="11" t="s">
        <v>521</v>
      </c>
      <c r="G79" s="11" t="s">
        <v>875</v>
      </c>
      <c r="H79" s="11">
        <v>55144</v>
      </c>
    </row>
    <row r="80" spans="1:8" x14ac:dyDescent="0.2">
      <c r="A80" t="s">
        <v>400</v>
      </c>
      <c r="B80" t="s">
        <v>875</v>
      </c>
      <c r="C80">
        <v>55148</v>
      </c>
      <c r="F80" s="11" t="s">
        <v>400</v>
      </c>
      <c r="G80" s="11" t="s">
        <v>875</v>
      </c>
      <c r="H80" s="11">
        <v>55148</v>
      </c>
    </row>
    <row r="81" spans="1:8" x14ac:dyDescent="0.2">
      <c r="A81" t="s">
        <v>560</v>
      </c>
      <c r="B81" t="s">
        <v>875</v>
      </c>
      <c r="C81">
        <v>55152</v>
      </c>
      <c r="F81" s="11" t="s">
        <v>560</v>
      </c>
      <c r="G81" s="11" t="s">
        <v>875</v>
      </c>
      <c r="H81" s="11">
        <v>55152</v>
      </c>
    </row>
    <row r="82" spans="1:8" x14ac:dyDescent="0.2">
      <c r="A82" t="s">
        <v>657</v>
      </c>
      <c r="B82" t="s">
        <v>875</v>
      </c>
      <c r="C82">
        <v>55153</v>
      </c>
      <c r="F82" s="11" t="s">
        <v>657</v>
      </c>
      <c r="G82" s="11" t="s">
        <v>875</v>
      </c>
      <c r="H82" s="11">
        <v>55153</v>
      </c>
    </row>
    <row r="83" spans="1:8" x14ac:dyDescent="0.2">
      <c r="A83" t="s">
        <v>585</v>
      </c>
      <c r="B83" t="s">
        <v>875</v>
      </c>
      <c r="C83">
        <v>55154</v>
      </c>
      <c r="F83" s="11" t="s">
        <v>585</v>
      </c>
      <c r="G83" s="11" t="s">
        <v>875</v>
      </c>
      <c r="H83" s="11">
        <v>55154</v>
      </c>
    </row>
    <row r="84" spans="1:8" x14ac:dyDescent="0.2">
      <c r="A84" t="s">
        <v>581</v>
      </c>
      <c r="B84" s="3" t="s">
        <v>875</v>
      </c>
      <c r="C84">
        <v>55155</v>
      </c>
      <c r="F84" s="11" t="s">
        <v>581</v>
      </c>
      <c r="G84" s="10" t="s">
        <v>875</v>
      </c>
      <c r="H84" s="11">
        <v>55155</v>
      </c>
    </row>
    <row r="85" spans="1:8" x14ac:dyDescent="0.2">
      <c r="A85" t="s">
        <v>459</v>
      </c>
      <c r="B85" t="s">
        <v>875</v>
      </c>
      <c r="C85">
        <v>55158</v>
      </c>
      <c r="F85" s="11" t="s">
        <v>459</v>
      </c>
      <c r="G85" s="11" t="s">
        <v>875</v>
      </c>
      <c r="H85" s="11">
        <v>55158</v>
      </c>
    </row>
    <row r="86" spans="1:8" x14ac:dyDescent="0.2">
      <c r="A86" t="s">
        <v>637</v>
      </c>
      <c r="B86" t="s">
        <v>875</v>
      </c>
      <c r="C86">
        <v>55161</v>
      </c>
      <c r="F86" s="11" t="s">
        <v>637</v>
      </c>
      <c r="G86" s="11" t="s">
        <v>875</v>
      </c>
      <c r="H86" s="11">
        <v>55161</v>
      </c>
    </row>
    <row r="87" spans="1:8" x14ac:dyDescent="0.2">
      <c r="A87" t="s">
        <v>609</v>
      </c>
      <c r="B87" t="s">
        <v>875</v>
      </c>
      <c r="C87">
        <v>55162</v>
      </c>
      <c r="F87" s="11" t="s">
        <v>609</v>
      </c>
      <c r="G87" s="11" t="s">
        <v>875</v>
      </c>
      <c r="H87" s="11">
        <v>55162</v>
      </c>
    </row>
    <row r="88" spans="1:8" x14ac:dyDescent="0.2">
      <c r="A88" t="s">
        <v>537</v>
      </c>
      <c r="B88" t="s">
        <v>875</v>
      </c>
      <c r="C88">
        <v>55165</v>
      </c>
      <c r="F88" s="11" t="s">
        <v>537</v>
      </c>
      <c r="G88" s="11" t="s">
        <v>875</v>
      </c>
      <c r="H88" s="11">
        <v>55165</v>
      </c>
    </row>
    <row r="89" spans="1:8" x14ac:dyDescent="0.2">
      <c r="A89" t="s">
        <v>705</v>
      </c>
      <c r="B89" t="s">
        <v>875</v>
      </c>
      <c r="C89">
        <v>55169</v>
      </c>
      <c r="F89" s="11" t="s">
        <v>705</v>
      </c>
      <c r="G89" s="11" t="s">
        <v>875</v>
      </c>
      <c r="H89" s="11">
        <v>55169</v>
      </c>
    </row>
    <row r="90" spans="1:8" x14ac:dyDescent="0.2">
      <c r="A90" t="s">
        <v>553</v>
      </c>
      <c r="B90" t="s">
        <v>875</v>
      </c>
      <c r="C90">
        <v>55170</v>
      </c>
      <c r="F90" s="11" t="s">
        <v>553</v>
      </c>
      <c r="G90" s="11" t="s">
        <v>875</v>
      </c>
      <c r="H90" s="11">
        <v>55170</v>
      </c>
    </row>
    <row r="91" spans="1:8" x14ac:dyDescent="0.2">
      <c r="A91" t="s">
        <v>663</v>
      </c>
      <c r="B91" t="s">
        <v>875</v>
      </c>
      <c r="C91">
        <v>55171</v>
      </c>
      <c r="F91" s="11" t="s">
        <v>663</v>
      </c>
      <c r="G91" s="11" t="s">
        <v>875</v>
      </c>
      <c r="H91" s="11">
        <v>55171</v>
      </c>
    </row>
    <row r="92" spans="1:8" x14ac:dyDescent="0.2">
      <c r="A92" t="s">
        <v>518</v>
      </c>
      <c r="B92" t="s">
        <v>875</v>
      </c>
      <c r="C92">
        <v>55173</v>
      </c>
      <c r="F92" s="11" t="s">
        <v>518</v>
      </c>
      <c r="G92" s="11" t="s">
        <v>875</v>
      </c>
      <c r="H92" s="11">
        <v>55173</v>
      </c>
    </row>
    <row r="93" spans="1:8" x14ac:dyDescent="0.2">
      <c r="A93" t="s">
        <v>341</v>
      </c>
      <c r="B93" t="s">
        <v>875</v>
      </c>
      <c r="C93">
        <v>55174</v>
      </c>
      <c r="F93" s="11" t="s">
        <v>341</v>
      </c>
      <c r="G93" s="11" t="s">
        <v>875</v>
      </c>
      <c r="H93" s="11">
        <v>55174</v>
      </c>
    </row>
    <row r="94" spans="1:8" x14ac:dyDescent="0.2">
      <c r="A94" t="s">
        <v>654</v>
      </c>
      <c r="B94" t="s">
        <v>875</v>
      </c>
      <c r="C94">
        <v>55177</v>
      </c>
      <c r="F94" s="11" t="s">
        <v>654</v>
      </c>
      <c r="G94" s="11" t="s">
        <v>875</v>
      </c>
      <c r="H94" s="11">
        <v>55177</v>
      </c>
    </row>
    <row r="95" spans="1:8" x14ac:dyDescent="0.2">
      <c r="A95" t="s">
        <v>655</v>
      </c>
      <c r="B95" t="s">
        <v>875</v>
      </c>
      <c r="C95">
        <v>55178</v>
      </c>
      <c r="F95" s="11" t="s">
        <v>655</v>
      </c>
      <c r="G95" s="11" t="s">
        <v>875</v>
      </c>
      <c r="H95" s="11">
        <v>55178</v>
      </c>
    </row>
    <row r="96" spans="1:8" x14ac:dyDescent="0.2">
      <c r="A96" t="s">
        <v>646</v>
      </c>
      <c r="B96" t="s">
        <v>875</v>
      </c>
      <c r="C96">
        <v>55185</v>
      </c>
      <c r="F96" s="11" t="s">
        <v>646</v>
      </c>
      <c r="G96" s="11" t="s">
        <v>875</v>
      </c>
      <c r="H96" s="11">
        <v>55185</v>
      </c>
    </row>
    <row r="97" spans="1:8" x14ac:dyDescent="0.2">
      <c r="A97" t="s">
        <v>700</v>
      </c>
      <c r="B97" t="s">
        <v>875</v>
      </c>
      <c r="C97">
        <v>55186</v>
      </c>
      <c r="F97" s="11" t="s">
        <v>700</v>
      </c>
      <c r="G97" s="11" t="s">
        <v>875</v>
      </c>
      <c r="H97" s="11">
        <v>55186</v>
      </c>
    </row>
    <row r="98" spans="1:8" x14ac:dyDescent="0.2">
      <c r="A98" t="s">
        <v>631</v>
      </c>
      <c r="B98" t="s">
        <v>875</v>
      </c>
      <c r="C98">
        <v>55187</v>
      </c>
      <c r="F98" s="11" t="s">
        <v>631</v>
      </c>
      <c r="G98" s="11" t="s">
        <v>875</v>
      </c>
      <c r="H98" s="11">
        <v>55187</v>
      </c>
    </row>
    <row r="99" spans="1:8" x14ac:dyDescent="0.2">
      <c r="A99" t="s">
        <v>493</v>
      </c>
      <c r="B99" t="s">
        <v>875</v>
      </c>
      <c r="C99">
        <v>55188</v>
      </c>
      <c r="F99" s="11" t="s">
        <v>493</v>
      </c>
      <c r="G99" s="11" t="s">
        <v>875</v>
      </c>
      <c r="H99" s="11">
        <v>55188</v>
      </c>
    </row>
    <row r="100" spans="1:8" x14ac:dyDescent="0.2">
      <c r="A100" t="s">
        <v>414</v>
      </c>
      <c r="B100" t="s">
        <v>875</v>
      </c>
      <c r="C100">
        <v>55190</v>
      </c>
      <c r="F100" s="11" t="s">
        <v>414</v>
      </c>
      <c r="G100" s="11" t="s">
        <v>875</v>
      </c>
      <c r="H100" s="11">
        <v>55190</v>
      </c>
    </row>
    <row r="101" spans="1:8" x14ac:dyDescent="0.2">
      <c r="A101" t="s">
        <v>545</v>
      </c>
      <c r="B101" t="s">
        <v>875</v>
      </c>
      <c r="C101">
        <v>55191</v>
      </c>
      <c r="F101" s="11" t="s">
        <v>545</v>
      </c>
      <c r="G101" s="11" t="s">
        <v>875</v>
      </c>
      <c r="H101" s="11">
        <v>55191</v>
      </c>
    </row>
    <row r="102" spans="1:8" x14ac:dyDescent="0.2">
      <c r="A102" t="s">
        <v>463</v>
      </c>
      <c r="B102" t="s">
        <v>875</v>
      </c>
      <c r="C102">
        <v>55192</v>
      </c>
      <c r="F102" s="11" t="s">
        <v>463</v>
      </c>
      <c r="G102" s="11" t="s">
        <v>875</v>
      </c>
      <c r="H102" s="11">
        <v>55192</v>
      </c>
    </row>
    <row r="103" spans="1:8" x14ac:dyDescent="0.2">
      <c r="A103" t="s">
        <v>462</v>
      </c>
      <c r="B103" t="s">
        <v>875</v>
      </c>
      <c r="C103">
        <v>55195</v>
      </c>
      <c r="F103" s="11" t="s">
        <v>462</v>
      </c>
      <c r="G103" s="11" t="s">
        <v>875</v>
      </c>
      <c r="H103" s="11">
        <v>55195</v>
      </c>
    </row>
    <row r="104" spans="1:8" x14ac:dyDescent="0.2">
      <c r="A104" t="s">
        <v>424</v>
      </c>
      <c r="B104" t="s">
        <v>875</v>
      </c>
      <c r="C104">
        <v>55201</v>
      </c>
      <c r="F104" s="11" t="s">
        <v>424</v>
      </c>
      <c r="G104" s="11" t="s">
        <v>875</v>
      </c>
      <c r="H104" s="11">
        <v>55201</v>
      </c>
    </row>
    <row r="105" spans="1:8" x14ac:dyDescent="0.2">
      <c r="A105" t="s">
        <v>425</v>
      </c>
      <c r="B105" s="3" t="s">
        <v>875</v>
      </c>
      <c r="C105">
        <v>55202</v>
      </c>
      <c r="F105" s="11" t="s">
        <v>425</v>
      </c>
      <c r="G105" s="10" t="s">
        <v>875</v>
      </c>
      <c r="H105" s="11">
        <v>55202</v>
      </c>
    </row>
    <row r="106" spans="1:8" x14ac:dyDescent="0.2">
      <c r="A106" t="s">
        <v>512</v>
      </c>
      <c r="B106" t="s">
        <v>875</v>
      </c>
      <c r="C106">
        <v>55204</v>
      </c>
      <c r="F106" s="11" t="s">
        <v>512</v>
      </c>
      <c r="G106" s="11" t="s">
        <v>875</v>
      </c>
      <c r="H106" s="11">
        <v>55204</v>
      </c>
    </row>
    <row r="107" spans="1:8" x14ac:dyDescent="0.2">
      <c r="A107" t="s">
        <v>385</v>
      </c>
      <c r="B107" t="s">
        <v>875</v>
      </c>
      <c r="C107">
        <v>55205</v>
      </c>
      <c r="F107" s="11" t="s">
        <v>385</v>
      </c>
      <c r="G107" s="11" t="s">
        <v>875</v>
      </c>
      <c r="H107" s="11">
        <v>55205</v>
      </c>
    </row>
    <row r="108" spans="1:8" x14ac:dyDescent="0.2">
      <c r="A108" t="s">
        <v>541</v>
      </c>
      <c r="B108" t="s">
        <v>875</v>
      </c>
      <c r="C108">
        <v>55206</v>
      </c>
      <c r="F108" s="11" t="s">
        <v>541</v>
      </c>
      <c r="G108" s="11" t="s">
        <v>875</v>
      </c>
      <c r="H108" s="11">
        <v>55206</v>
      </c>
    </row>
    <row r="109" spans="1:8" x14ac:dyDescent="0.2">
      <c r="A109" t="s">
        <v>668</v>
      </c>
      <c r="B109" t="s">
        <v>875</v>
      </c>
      <c r="C109">
        <v>55207</v>
      </c>
      <c r="F109" s="11" t="s">
        <v>668</v>
      </c>
      <c r="G109" s="11" t="s">
        <v>875</v>
      </c>
      <c r="H109" s="11">
        <v>55207</v>
      </c>
    </row>
    <row r="110" spans="1:8" x14ac:dyDescent="0.2">
      <c r="A110" t="s">
        <v>483</v>
      </c>
      <c r="B110" t="s">
        <v>875</v>
      </c>
      <c r="C110">
        <v>55210</v>
      </c>
      <c r="F110" s="11" t="s">
        <v>483</v>
      </c>
      <c r="G110" s="11" t="s">
        <v>875</v>
      </c>
      <c r="H110" s="11">
        <v>55210</v>
      </c>
    </row>
    <row r="111" spans="1:8" x14ac:dyDescent="0.2">
      <c r="A111" t="s">
        <v>726</v>
      </c>
      <c r="B111" t="s">
        <v>875</v>
      </c>
      <c r="C111">
        <v>55214</v>
      </c>
      <c r="F111" s="11" t="s">
        <v>726</v>
      </c>
      <c r="G111" s="11" t="s">
        <v>875</v>
      </c>
      <c r="H111" s="11">
        <v>55214</v>
      </c>
    </row>
    <row r="112" spans="1:8" x14ac:dyDescent="0.2">
      <c r="A112" t="s">
        <v>727</v>
      </c>
      <c r="B112" t="s">
        <v>875</v>
      </c>
      <c r="C112">
        <v>55215</v>
      </c>
      <c r="F112" s="11" t="s">
        <v>727</v>
      </c>
      <c r="G112" s="11" t="s">
        <v>875</v>
      </c>
      <c r="H112" s="11">
        <v>55215</v>
      </c>
    </row>
    <row r="113" spans="1:8" x14ac:dyDescent="0.2">
      <c r="A113" t="s">
        <v>403</v>
      </c>
      <c r="B113" t="s">
        <v>875</v>
      </c>
      <c r="C113">
        <v>55217</v>
      </c>
      <c r="F113" s="11" t="s">
        <v>403</v>
      </c>
      <c r="G113" s="11" t="s">
        <v>875</v>
      </c>
      <c r="H113" s="11">
        <v>55217</v>
      </c>
    </row>
    <row r="114" spans="1:8" x14ac:dyDescent="0.2">
      <c r="A114" t="s">
        <v>358</v>
      </c>
      <c r="B114" t="s">
        <v>875</v>
      </c>
      <c r="C114">
        <v>55218</v>
      </c>
      <c r="F114" s="11" t="s">
        <v>358</v>
      </c>
      <c r="G114" s="11" t="s">
        <v>875</v>
      </c>
      <c r="H114" s="11">
        <v>55218</v>
      </c>
    </row>
    <row r="115" spans="1:8" x14ac:dyDescent="0.2">
      <c r="A115" t="s">
        <v>579</v>
      </c>
      <c r="B115" t="s">
        <v>875</v>
      </c>
      <c r="C115">
        <v>55219</v>
      </c>
      <c r="F115" s="11" t="s">
        <v>579</v>
      </c>
      <c r="G115" s="11" t="s">
        <v>875</v>
      </c>
      <c r="H115" s="11">
        <v>55219</v>
      </c>
    </row>
    <row r="116" spans="1:8" x14ac:dyDescent="0.2">
      <c r="A116" t="s">
        <v>616</v>
      </c>
      <c r="B116" t="s">
        <v>875</v>
      </c>
      <c r="C116">
        <v>55224</v>
      </c>
      <c r="F116" s="11" t="s">
        <v>616</v>
      </c>
      <c r="G116" s="11" t="s">
        <v>875</v>
      </c>
      <c r="H116" s="11">
        <v>55224</v>
      </c>
    </row>
    <row r="117" spans="1:8" x14ac:dyDescent="0.2">
      <c r="A117" t="s">
        <v>451</v>
      </c>
      <c r="B117" t="s">
        <v>875</v>
      </c>
      <c r="C117">
        <v>55227</v>
      </c>
      <c r="F117" s="11" t="s">
        <v>451</v>
      </c>
      <c r="G117" s="11" t="s">
        <v>875</v>
      </c>
      <c r="H117" s="11">
        <v>55227</v>
      </c>
    </row>
    <row r="118" spans="1:8" x14ac:dyDescent="0.2">
      <c r="A118" t="s">
        <v>772</v>
      </c>
      <c r="B118" t="s">
        <v>875</v>
      </c>
      <c r="C118">
        <v>55228</v>
      </c>
      <c r="F118" s="11" t="s">
        <v>772</v>
      </c>
      <c r="G118" s="11" t="s">
        <v>875</v>
      </c>
      <c r="H118" s="11">
        <v>55228</v>
      </c>
    </row>
    <row r="119" spans="1:8" x14ac:dyDescent="0.2">
      <c r="A119" t="s">
        <v>456</v>
      </c>
      <c r="B119" t="s">
        <v>875</v>
      </c>
      <c r="C119">
        <v>55230</v>
      </c>
      <c r="F119" s="11" t="s">
        <v>456</v>
      </c>
      <c r="G119" s="11" t="s">
        <v>875</v>
      </c>
      <c r="H119" s="11">
        <v>55230</v>
      </c>
    </row>
    <row r="120" spans="1:8" x14ac:dyDescent="0.2">
      <c r="A120" t="s">
        <v>428</v>
      </c>
      <c r="B120" t="s">
        <v>875</v>
      </c>
      <c r="C120">
        <v>55233</v>
      </c>
      <c r="F120" s="11" t="s">
        <v>428</v>
      </c>
      <c r="G120" s="11" t="s">
        <v>875</v>
      </c>
      <c r="H120" s="11">
        <v>55233</v>
      </c>
    </row>
    <row r="121" spans="1:8" x14ac:dyDescent="0.2">
      <c r="A121" t="s">
        <v>429</v>
      </c>
      <c r="B121" t="s">
        <v>875</v>
      </c>
      <c r="C121">
        <v>55234</v>
      </c>
      <c r="F121" s="11" t="s">
        <v>429</v>
      </c>
      <c r="G121" s="11" t="s">
        <v>875</v>
      </c>
      <c r="H121" s="11">
        <v>55234</v>
      </c>
    </row>
    <row r="122" spans="1:8" x14ac:dyDescent="0.2">
      <c r="A122" t="s">
        <v>606</v>
      </c>
      <c r="B122" t="s">
        <v>875</v>
      </c>
      <c r="C122">
        <v>55235</v>
      </c>
      <c r="F122" s="11" t="s">
        <v>606</v>
      </c>
      <c r="G122" s="11" t="s">
        <v>875</v>
      </c>
      <c r="H122" s="11">
        <v>55235</v>
      </c>
    </row>
    <row r="123" spans="1:8" x14ac:dyDescent="0.2">
      <c r="A123" t="s">
        <v>561</v>
      </c>
      <c r="B123" t="s">
        <v>875</v>
      </c>
      <c r="C123">
        <v>55236</v>
      </c>
      <c r="F123" s="11" t="s">
        <v>561</v>
      </c>
      <c r="G123" s="11" t="s">
        <v>875</v>
      </c>
      <c r="H123" s="11">
        <v>55236</v>
      </c>
    </row>
    <row r="124" spans="1:8" x14ac:dyDescent="0.2">
      <c r="A124" t="s">
        <v>762</v>
      </c>
      <c r="B124" s="3" t="s">
        <v>875</v>
      </c>
      <c r="C124">
        <v>55240</v>
      </c>
      <c r="F124" s="11" t="s">
        <v>762</v>
      </c>
      <c r="G124" s="10" t="s">
        <v>875</v>
      </c>
      <c r="H124" s="11">
        <v>55240</v>
      </c>
    </row>
    <row r="125" spans="1:8" x14ac:dyDescent="0.2">
      <c r="A125" t="s">
        <v>507</v>
      </c>
      <c r="B125" s="3" t="s">
        <v>875</v>
      </c>
      <c r="C125">
        <v>55241</v>
      </c>
      <c r="F125" s="11" t="s">
        <v>507</v>
      </c>
      <c r="G125" s="10" t="s">
        <v>875</v>
      </c>
      <c r="H125" s="11">
        <v>55241</v>
      </c>
    </row>
    <row r="126" spans="1:8" x14ac:dyDescent="0.2">
      <c r="A126" t="s">
        <v>359</v>
      </c>
      <c r="B126" t="s">
        <v>875</v>
      </c>
      <c r="C126">
        <v>55243</v>
      </c>
      <c r="F126" s="11" t="s">
        <v>359</v>
      </c>
      <c r="G126" s="11" t="s">
        <v>875</v>
      </c>
      <c r="H126" s="11">
        <v>55243</v>
      </c>
    </row>
    <row r="127" spans="1:8" x14ac:dyDescent="0.2">
      <c r="A127" t="s">
        <v>632</v>
      </c>
      <c r="B127" t="s">
        <v>875</v>
      </c>
      <c r="C127">
        <v>55248</v>
      </c>
      <c r="F127" s="11" t="s">
        <v>632</v>
      </c>
      <c r="G127" s="11" t="s">
        <v>875</v>
      </c>
      <c r="H127" s="11">
        <v>55248</v>
      </c>
    </row>
    <row r="128" spans="1:8" x14ac:dyDescent="0.2">
      <c r="A128" t="s">
        <v>752</v>
      </c>
      <c r="B128" t="s">
        <v>875</v>
      </c>
      <c r="C128">
        <v>55250</v>
      </c>
      <c r="F128" s="11" t="s">
        <v>752</v>
      </c>
      <c r="G128" s="11" t="s">
        <v>875</v>
      </c>
      <c r="H128" s="11">
        <v>55250</v>
      </c>
    </row>
    <row r="129" spans="1:8" x14ac:dyDescent="0.2">
      <c r="A129" t="s">
        <v>379</v>
      </c>
      <c r="B129" t="s">
        <v>875</v>
      </c>
      <c r="C129">
        <v>55253</v>
      </c>
      <c r="F129" s="11" t="s">
        <v>379</v>
      </c>
      <c r="G129" s="11" t="s">
        <v>875</v>
      </c>
      <c r="H129" s="11">
        <v>55253</v>
      </c>
    </row>
    <row r="130" spans="1:8" x14ac:dyDescent="0.2">
      <c r="A130" t="s">
        <v>348</v>
      </c>
      <c r="B130" t="s">
        <v>875</v>
      </c>
      <c r="C130">
        <v>55254</v>
      </c>
      <c r="F130" s="11" t="s">
        <v>348</v>
      </c>
      <c r="G130" s="11" t="s">
        <v>875</v>
      </c>
      <c r="H130" s="11">
        <v>55254</v>
      </c>
    </row>
    <row r="131" spans="1:8" x14ac:dyDescent="0.2">
      <c r="A131" t="s">
        <v>580</v>
      </c>
      <c r="B131" t="s">
        <v>875</v>
      </c>
      <c r="C131">
        <v>55255</v>
      </c>
      <c r="F131" s="11" t="s">
        <v>580</v>
      </c>
      <c r="G131" s="11" t="s">
        <v>875</v>
      </c>
      <c r="H131" s="11">
        <v>55255</v>
      </c>
    </row>
    <row r="132" spans="1:8" x14ac:dyDescent="0.2">
      <c r="A132" t="s">
        <v>692</v>
      </c>
      <c r="B132" t="s">
        <v>875</v>
      </c>
      <c r="C132">
        <v>55256</v>
      </c>
      <c r="F132" s="11" t="s">
        <v>692</v>
      </c>
      <c r="G132" s="11" t="s">
        <v>875</v>
      </c>
      <c r="H132" s="11">
        <v>55256</v>
      </c>
    </row>
    <row r="133" spans="1:8" x14ac:dyDescent="0.2">
      <c r="A133" t="s">
        <v>751</v>
      </c>
      <c r="B133" s="3" t="s">
        <v>875</v>
      </c>
      <c r="C133">
        <v>55257</v>
      </c>
      <c r="F133" s="11" t="s">
        <v>751</v>
      </c>
      <c r="G133" s="10" t="s">
        <v>875</v>
      </c>
      <c r="H133" s="11">
        <v>55257</v>
      </c>
    </row>
    <row r="134" spans="1:8" x14ac:dyDescent="0.2">
      <c r="A134" t="s">
        <v>335</v>
      </c>
      <c r="B134" t="s">
        <v>875</v>
      </c>
      <c r="C134">
        <v>55265</v>
      </c>
      <c r="F134" s="11" t="s">
        <v>335</v>
      </c>
      <c r="G134" s="11" t="s">
        <v>875</v>
      </c>
      <c r="H134" s="11">
        <v>55265</v>
      </c>
    </row>
    <row r="135" spans="1:8" x14ac:dyDescent="0.2">
      <c r="A135" t="s">
        <v>527</v>
      </c>
      <c r="B135" t="s">
        <v>875</v>
      </c>
      <c r="C135">
        <v>55266</v>
      </c>
      <c r="F135" s="11" t="s">
        <v>527</v>
      </c>
      <c r="G135" s="11" t="s">
        <v>875</v>
      </c>
      <c r="H135" s="11">
        <v>55266</v>
      </c>
    </row>
    <row r="136" spans="1:8" x14ac:dyDescent="0.2">
      <c r="A136" t="s">
        <v>474</v>
      </c>
      <c r="B136" t="s">
        <v>875</v>
      </c>
      <c r="C136">
        <v>55267</v>
      </c>
      <c r="F136" s="11" t="s">
        <v>474</v>
      </c>
      <c r="G136" s="11" t="s">
        <v>875</v>
      </c>
      <c r="H136" s="11">
        <v>55267</v>
      </c>
    </row>
    <row r="137" spans="1:8" x14ac:dyDescent="0.2">
      <c r="A137" t="s">
        <v>542</v>
      </c>
      <c r="B137" t="s">
        <v>875</v>
      </c>
      <c r="C137">
        <v>55268</v>
      </c>
      <c r="F137" s="11" t="s">
        <v>542</v>
      </c>
      <c r="G137" s="11" t="s">
        <v>875</v>
      </c>
      <c r="H137" s="11">
        <v>55268</v>
      </c>
    </row>
    <row r="138" spans="1:8" x14ac:dyDescent="0.2">
      <c r="A138" t="s">
        <v>469</v>
      </c>
      <c r="B138" t="s">
        <v>875</v>
      </c>
      <c r="C138">
        <v>55269</v>
      </c>
      <c r="F138" s="11" t="s">
        <v>469</v>
      </c>
      <c r="G138" s="11" t="s">
        <v>875</v>
      </c>
      <c r="H138" s="11">
        <v>55269</v>
      </c>
    </row>
    <row r="139" spans="1:8" x14ac:dyDescent="0.2">
      <c r="A139" t="s">
        <v>749</v>
      </c>
      <c r="B139" t="s">
        <v>875</v>
      </c>
      <c r="C139">
        <v>55274</v>
      </c>
      <c r="F139" s="11" t="s">
        <v>749</v>
      </c>
      <c r="G139" s="11" t="s">
        <v>875</v>
      </c>
      <c r="H139" s="11">
        <v>55274</v>
      </c>
    </row>
    <row r="140" spans="1:8" x14ac:dyDescent="0.2">
      <c r="A140" t="s">
        <v>539</v>
      </c>
      <c r="B140" t="s">
        <v>875</v>
      </c>
      <c r="C140">
        <v>55278</v>
      </c>
      <c r="F140" s="11" t="s">
        <v>539</v>
      </c>
      <c r="G140" s="11" t="s">
        <v>875</v>
      </c>
      <c r="H140" s="11">
        <v>55278</v>
      </c>
    </row>
    <row r="141" spans="1:8" x14ac:dyDescent="0.2">
      <c r="A141" t="s">
        <v>540</v>
      </c>
      <c r="B141" t="s">
        <v>875</v>
      </c>
      <c r="C141">
        <v>55279</v>
      </c>
      <c r="F141" s="11" t="s">
        <v>540</v>
      </c>
      <c r="G141" s="11" t="s">
        <v>875</v>
      </c>
      <c r="H141" s="11">
        <v>55279</v>
      </c>
    </row>
    <row r="142" spans="1:8" x14ac:dyDescent="0.2">
      <c r="A142" t="s">
        <v>337</v>
      </c>
      <c r="B142" t="s">
        <v>875</v>
      </c>
      <c r="C142">
        <v>55285</v>
      </c>
      <c r="F142" s="11" t="s">
        <v>337</v>
      </c>
      <c r="G142" s="11" t="s">
        <v>875</v>
      </c>
      <c r="H142" s="11">
        <v>55285</v>
      </c>
    </row>
    <row r="143" spans="1:8" x14ac:dyDescent="0.2">
      <c r="A143" t="s">
        <v>360</v>
      </c>
      <c r="B143" t="s">
        <v>875</v>
      </c>
      <c r="C143">
        <v>55286</v>
      </c>
      <c r="F143" s="11" t="s">
        <v>360</v>
      </c>
      <c r="G143" s="11" t="s">
        <v>875</v>
      </c>
      <c r="H143" s="11">
        <v>55286</v>
      </c>
    </row>
    <row r="144" spans="1:8" x14ac:dyDescent="0.2">
      <c r="A144" t="s">
        <v>361</v>
      </c>
      <c r="B144" t="s">
        <v>875</v>
      </c>
      <c r="C144">
        <v>55288</v>
      </c>
      <c r="F144" s="11" t="s">
        <v>361</v>
      </c>
      <c r="G144" s="11" t="s">
        <v>875</v>
      </c>
      <c r="H144" s="11">
        <v>55288</v>
      </c>
    </row>
    <row r="145" spans="1:8" x14ac:dyDescent="0.2">
      <c r="A145" t="s">
        <v>481</v>
      </c>
      <c r="B145" t="s">
        <v>875</v>
      </c>
      <c r="C145">
        <v>55289</v>
      </c>
      <c r="F145" s="11" t="s">
        <v>481</v>
      </c>
      <c r="G145" s="11" t="s">
        <v>875</v>
      </c>
      <c r="H145" s="11">
        <v>55289</v>
      </c>
    </row>
    <row r="146" spans="1:8" x14ac:dyDescent="0.2">
      <c r="A146" t="s">
        <v>433</v>
      </c>
      <c r="B146" t="s">
        <v>875</v>
      </c>
      <c r="C146">
        <v>55290</v>
      </c>
      <c r="F146" s="11" t="s">
        <v>433</v>
      </c>
      <c r="G146" s="11" t="s">
        <v>875</v>
      </c>
      <c r="H146" s="11">
        <v>55290</v>
      </c>
    </row>
    <row r="147" spans="1:8" x14ac:dyDescent="0.2">
      <c r="A147" t="s">
        <v>763</v>
      </c>
      <c r="B147" t="s">
        <v>875</v>
      </c>
      <c r="C147">
        <v>55291</v>
      </c>
      <c r="F147" s="11" t="s">
        <v>763</v>
      </c>
      <c r="G147" s="11" t="s">
        <v>875</v>
      </c>
      <c r="H147" s="11">
        <v>55291</v>
      </c>
    </row>
    <row r="148" spans="1:8" x14ac:dyDescent="0.2">
      <c r="A148" t="s">
        <v>748</v>
      </c>
      <c r="B148" t="s">
        <v>875</v>
      </c>
      <c r="C148">
        <v>55293</v>
      </c>
      <c r="F148" s="11" t="s">
        <v>748</v>
      </c>
      <c r="G148" s="11" t="s">
        <v>875</v>
      </c>
      <c r="H148" s="11">
        <v>55293</v>
      </c>
    </row>
    <row r="149" spans="1:8" x14ac:dyDescent="0.2">
      <c r="A149" t="s">
        <v>670</v>
      </c>
      <c r="B149" t="s">
        <v>875</v>
      </c>
      <c r="C149">
        <v>55294</v>
      </c>
      <c r="F149" s="11" t="s">
        <v>670</v>
      </c>
      <c r="G149" s="11" t="s">
        <v>875</v>
      </c>
      <c r="H149" s="11">
        <v>55294</v>
      </c>
    </row>
    <row r="150" spans="1:8" x14ac:dyDescent="0.2">
      <c r="A150" t="s">
        <v>593</v>
      </c>
      <c r="B150" t="s">
        <v>875</v>
      </c>
      <c r="C150">
        <v>55296</v>
      </c>
      <c r="F150" s="11" t="s">
        <v>593</v>
      </c>
      <c r="G150" s="11" t="s">
        <v>875</v>
      </c>
      <c r="H150" s="11">
        <v>55296</v>
      </c>
    </row>
    <row r="151" spans="1:8" x14ac:dyDescent="0.2">
      <c r="A151" t="s">
        <v>498</v>
      </c>
      <c r="B151" t="s">
        <v>875</v>
      </c>
      <c r="C151">
        <v>55297</v>
      </c>
      <c r="F151" s="11" t="s">
        <v>498</v>
      </c>
      <c r="G151" s="11" t="s">
        <v>875</v>
      </c>
      <c r="H151" s="11">
        <v>55297</v>
      </c>
    </row>
    <row r="152" spans="1:8" x14ac:dyDescent="0.2">
      <c r="A152" t="s">
        <v>445</v>
      </c>
      <c r="B152" t="s">
        <v>875</v>
      </c>
      <c r="C152">
        <v>55298</v>
      </c>
      <c r="F152" s="11" t="s">
        <v>445</v>
      </c>
      <c r="G152" s="11" t="s">
        <v>875</v>
      </c>
      <c r="H152" s="11">
        <v>55298</v>
      </c>
    </row>
    <row r="153" spans="1:8" x14ac:dyDescent="0.2">
      <c r="A153" t="s">
        <v>457</v>
      </c>
      <c r="B153" s="3" t="s">
        <v>875</v>
      </c>
      <c r="C153">
        <v>55301</v>
      </c>
      <c r="F153" s="11" t="s">
        <v>457</v>
      </c>
      <c r="G153" s="10" t="s">
        <v>875</v>
      </c>
      <c r="H153" s="11">
        <v>55301</v>
      </c>
    </row>
    <row r="154" spans="1:8" x14ac:dyDescent="0.2">
      <c r="A154" t="s">
        <v>750</v>
      </c>
      <c r="B154" s="3" t="s">
        <v>875</v>
      </c>
      <c r="C154">
        <v>55302</v>
      </c>
      <c r="F154" s="11" t="s">
        <v>750</v>
      </c>
      <c r="G154" s="10" t="s">
        <v>875</v>
      </c>
      <c r="H154" s="11">
        <v>55302</v>
      </c>
    </row>
    <row r="155" spans="1:8" x14ac:dyDescent="0.2">
      <c r="A155" t="s">
        <v>447</v>
      </c>
      <c r="B155" t="s">
        <v>875</v>
      </c>
      <c r="C155">
        <v>55303</v>
      </c>
      <c r="F155" s="11" t="s">
        <v>447</v>
      </c>
      <c r="G155" s="11" t="s">
        <v>875</v>
      </c>
      <c r="H155" s="11">
        <v>55303</v>
      </c>
    </row>
    <row r="156" spans="1:8" x14ac:dyDescent="0.2">
      <c r="A156" t="s">
        <v>499</v>
      </c>
      <c r="B156" t="s">
        <v>875</v>
      </c>
      <c r="C156">
        <v>55304</v>
      </c>
      <c r="F156" s="11" t="s">
        <v>499</v>
      </c>
      <c r="G156" s="11" t="s">
        <v>875</v>
      </c>
      <c r="H156" s="11">
        <v>55304</v>
      </c>
    </row>
    <row r="157" spans="1:8" x14ac:dyDescent="0.2">
      <c r="A157" t="s">
        <v>426</v>
      </c>
      <c r="B157" t="s">
        <v>875</v>
      </c>
      <c r="C157">
        <v>55309</v>
      </c>
      <c r="F157" s="11" t="s">
        <v>426</v>
      </c>
      <c r="G157" s="11" t="s">
        <v>875</v>
      </c>
      <c r="H157" s="11">
        <v>55309</v>
      </c>
    </row>
    <row r="158" spans="1:8" x14ac:dyDescent="0.2">
      <c r="A158" t="s">
        <v>724</v>
      </c>
      <c r="B158" t="s">
        <v>875</v>
      </c>
      <c r="C158">
        <v>55312</v>
      </c>
      <c r="F158" s="11" t="s">
        <v>724</v>
      </c>
      <c r="G158" s="11" t="s">
        <v>875</v>
      </c>
      <c r="H158" s="11">
        <v>55312</v>
      </c>
    </row>
    <row r="159" spans="1:8" x14ac:dyDescent="0.2">
      <c r="A159" t="s">
        <v>421</v>
      </c>
      <c r="B159" t="s">
        <v>875</v>
      </c>
      <c r="C159">
        <v>55316</v>
      </c>
      <c r="F159" s="11" t="s">
        <v>421</v>
      </c>
      <c r="G159" s="11" t="s">
        <v>875</v>
      </c>
      <c r="H159" s="11">
        <v>55316</v>
      </c>
    </row>
    <row r="160" spans="1:8" x14ac:dyDescent="0.2">
      <c r="A160" t="s">
        <v>368</v>
      </c>
      <c r="B160" t="s">
        <v>875</v>
      </c>
      <c r="C160">
        <v>55321</v>
      </c>
      <c r="F160" s="11" t="s">
        <v>368</v>
      </c>
      <c r="G160" s="11" t="s">
        <v>875</v>
      </c>
      <c r="H160" s="11">
        <v>55321</v>
      </c>
    </row>
    <row r="161" spans="1:8" x14ac:dyDescent="0.2">
      <c r="A161" t="s">
        <v>756</v>
      </c>
      <c r="B161" t="s">
        <v>875</v>
      </c>
      <c r="C161">
        <v>55322</v>
      </c>
      <c r="F161" s="11" t="s">
        <v>756</v>
      </c>
      <c r="G161" s="11" t="s">
        <v>875</v>
      </c>
      <c r="H161" s="11">
        <v>55322</v>
      </c>
    </row>
    <row r="162" spans="1:8" x14ac:dyDescent="0.2">
      <c r="A162" t="s">
        <v>648</v>
      </c>
      <c r="B162" t="s">
        <v>875</v>
      </c>
      <c r="C162">
        <v>55323</v>
      </c>
      <c r="F162" s="11" t="s">
        <v>648</v>
      </c>
      <c r="G162" s="11" t="s">
        <v>875</v>
      </c>
      <c r="H162" s="11">
        <v>55323</v>
      </c>
    </row>
    <row r="163" spans="1:8" x14ac:dyDescent="0.2">
      <c r="A163" t="s">
        <v>759</v>
      </c>
      <c r="B163" t="s">
        <v>875</v>
      </c>
      <c r="C163">
        <v>55324</v>
      </c>
      <c r="F163" s="11" t="s">
        <v>759</v>
      </c>
      <c r="G163" s="11" t="s">
        <v>875</v>
      </c>
      <c r="H163" s="11">
        <v>55324</v>
      </c>
    </row>
    <row r="164" spans="1:8" x14ac:dyDescent="0.2">
      <c r="A164" t="s">
        <v>595</v>
      </c>
      <c r="B164" t="s">
        <v>875</v>
      </c>
      <c r="C164">
        <v>55325</v>
      </c>
      <c r="F164" s="11" t="s">
        <v>595</v>
      </c>
      <c r="G164" s="11" t="s">
        <v>875</v>
      </c>
      <c r="H164" s="11">
        <v>55325</v>
      </c>
    </row>
    <row r="165" spans="1:8" x14ac:dyDescent="0.2">
      <c r="A165" t="s">
        <v>672</v>
      </c>
      <c r="B165" t="s">
        <v>875</v>
      </c>
      <c r="C165">
        <v>55340</v>
      </c>
      <c r="F165" s="11" t="s">
        <v>672</v>
      </c>
      <c r="G165" s="11" t="s">
        <v>875</v>
      </c>
      <c r="H165" s="11">
        <v>55340</v>
      </c>
    </row>
    <row r="166" spans="1:8" x14ac:dyDescent="0.2">
      <c r="A166" t="s">
        <v>397</v>
      </c>
      <c r="B166" t="s">
        <v>875</v>
      </c>
      <c r="C166">
        <v>55345</v>
      </c>
      <c r="F166" s="11" t="s">
        <v>397</v>
      </c>
      <c r="G166" s="11" t="s">
        <v>875</v>
      </c>
      <c r="H166" s="11">
        <v>55345</v>
      </c>
    </row>
    <row r="167" spans="1:8" x14ac:dyDescent="0.2">
      <c r="A167" t="s">
        <v>398</v>
      </c>
      <c r="B167" t="s">
        <v>875</v>
      </c>
      <c r="C167">
        <v>55346</v>
      </c>
      <c r="F167" s="11" t="s">
        <v>398</v>
      </c>
      <c r="G167" s="11" t="s">
        <v>875</v>
      </c>
      <c r="H167" s="11">
        <v>55346</v>
      </c>
    </row>
    <row r="168" spans="1:8" x14ac:dyDescent="0.2">
      <c r="A168" t="s">
        <v>399</v>
      </c>
      <c r="B168" t="s">
        <v>875</v>
      </c>
      <c r="C168">
        <v>55347</v>
      </c>
      <c r="F168" s="11" t="s">
        <v>399</v>
      </c>
      <c r="G168" s="11" t="s">
        <v>875</v>
      </c>
      <c r="H168" s="11">
        <v>55347</v>
      </c>
    </row>
    <row r="169" spans="1:8" x14ac:dyDescent="0.2">
      <c r="A169" t="s">
        <v>378</v>
      </c>
      <c r="B169" t="s">
        <v>875</v>
      </c>
      <c r="C169">
        <v>55348</v>
      </c>
      <c r="F169" s="11" t="s">
        <v>378</v>
      </c>
      <c r="G169" s="11" t="s">
        <v>875</v>
      </c>
      <c r="H169" s="11">
        <v>55348</v>
      </c>
    </row>
    <row r="170" spans="1:8" x14ac:dyDescent="0.2">
      <c r="A170" t="s">
        <v>377</v>
      </c>
      <c r="B170" t="s">
        <v>875</v>
      </c>
      <c r="C170">
        <v>55351</v>
      </c>
      <c r="F170" s="11" t="s">
        <v>377</v>
      </c>
      <c r="G170" s="11" t="s">
        <v>875</v>
      </c>
      <c r="H170" s="11">
        <v>55351</v>
      </c>
    </row>
    <row r="171" spans="1:8" x14ac:dyDescent="0.2">
      <c r="A171" t="s">
        <v>607</v>
      </c>
      <c r="B171" s="3" t="s">
        <v>875</v>
      </c>
      <c r="C171">
        <v>55355</v>
      </c>
      <c r="F171" s="11" t="s">
        <v>607</v>
      </c>
      <c r="G171" s="10" t="s">
        <v>875</v>
      </c>
      <c r="H171" s="11">
        <v>55355</v>
      </c>
    </row>
    <row r="172" spans="1:8" x14ac:dyDescent="0.2">
      <c r="A172" t="s">
        <v>472</v>
      </c>
      <c r="B172" s="3" t="s">
        <v>875</v>
      </c>
      <c r="C172">
        <v>55356</v>
      </c>
      <c r="F172" s="11" t="s">
        <v>472</v>
      </c>
      <c r="G172" s="10" t="s">
        <v>875</v>
      </c>
      <c r="H172" s="11">
        <v>55356</v>
      </c>
    </row>
    <row r="173" spans="1:8" x14ac:dyDescent="0.2">
      <c r="A173" t="s">
        <v>412</v>
      </c>
      <c r="B173" t="s">
        <v>875</v>
      </c>
      <c r="C173">
        <v>55357</v>
      </c>
      <c r="F173" s="11" t="s">
        <v>412</v>
      </c>
      <c r="G173" s="11" t="s">
        <v>875</v>
      </c>
      <c r="H173" s="11">
        <v>55357</v>
      </c>
    </row>
    <row r="174" spans="1:8" x14ac:dyDescent="0.2">
      <c r="A174" t="s">
        <v>471</v>
      </c>
      <c r="B174" t="s">
        <v>875</v>
      </c>
      <c r="C174">
        <v>55361</v>
      </c>
      <c r="F174" s="11" t="s">
        <v>471</v>
      </c>
      <c r="G174" s="11" t="s">
        <v>875</v>
      </c>
      <c r="H174" s="11">
        <v>55361</v>
      </c>
    </row>
    <row r="175" spans="1:8" x14ac:dyDescent="0.2">
      <c r="A175" t="s">
        <v>454</v>
      </c>
      <c r="B175" t="s">
        <v>875</v>
      </c>
      <c r="C175">
        <v>55363</v>
      </c>
      <c r="F175" s="11" t="s">
        <v>454</v>
      </c>
      <c r="G175" s="11" t="s">
        <v>875</v>
      </c>
      <c r="H175" s="11">
        <v>55363</v>
      </c>
    </row>
    <row r="176" spans="1:8" x14ac:dyDescent="0.2">
      <c r="A176" t="s">
        <v>755</v>
      </c>
      <c r="B176" t="s">
        <v>875</v>
      </c>
      <c r="C176">
        <v>55368</v>
      </c>
      <c r="F176" s="11" t="s">
        <v>755</v>
      </c>
      <c r="G176" s="11" t="s">
        <v>875</v>
      </c>
      <c r="H176" s="11">
        <v>55368</v>
      </c>
    </row>
    <row r="177" spans="1:8" x14ac:dyDescent="0.2">
      <c r="A177" t="s">
        <v>533</v>
      </c>
      <c r="B177" t="s">
        <v>875</v>
      </c>
      <c r="C177">
        <v>55369</v>
      </c>
      <c r="F177" s="11" t="s">
        <v>533</v>
      </c>
      <c r="G177" s="11" t="s">
        <v>875</v>
      </c>
      <c r="H177" s="11">
        <v>55369</v>
      </c>
    </row>
    <row r="178" spans="1:8" x14ac:dyDescent="0.2">
      <c r="A178" t="s">
        <v>430</v>
      </c>
      <c r="B178" t="s">
        <v>875</v>
      </c>
      <c r="C178">
        <v>55370</v>
      </c>
      <c r="F178" s="11" t="s">
        <v>430</v>
      </c>
      <c r="G178" s="11" t="s">
        <v>875</v>
      </c>
      <c r="H178" s="11">
        <v>55370</v>
      </c>
    </row>
    <row r="179" spans="1:8" x14ac:dyDescent="0.2">
      <c r="A179" t="s">
        <v>656</v>
      </c>
      <c r="B179" t="s">
        <v>875</v>
      </c>
      <c r="C179">
        <v>55371</v>
      </c>
      <c r="F179" s="11" t="s">
        <v>656</v>
      </c>
      <c r="G179" s="11" t="s">
        <v>875</v>
      </c>
      <c r="H179" s="11">
        <v>55371</v>
      </c>
    </row>
    <row r="180" spans="1:8" x14ac:dyDescent="0.2">
      <c r="A180" t="s">
        <v>536</v>
      </c>
      <c r="B180" t="s">
        <v>875</v>
      </c>
      <c r="C180">
        <v>55372</v>
      </c>
      <c r="F180" s="11" t="s">
        <v>536</v>
      </c>
      <c r="G180" s="11" t="s">
        <v>875</v>
      </c>
      <c r="H180" s="11">
        <v>55372</v>
      </c>
    </row>
    <row r="181" spans="1:8" x14ac:dyDescent="0.2">
      <c r="A181" t="s">
        <v>647</v>
      </c>
      <c r="B181" t="s">
        <v>875</v>
      </c>
      <c r="C181">
        <v>55373</v>
      </c>
      <c r="F181" s="11" t="s">
        <v>647</v>
      </c>
      <c r="G181" s="11" t="s">
        <v>875</v>
      </c>
      <c r="H181" s="11">
        <v>55373</v>
      </c>
    </row>
    <row r="182" spans="1:8" x14ac:dyDescent="0.2">
      <c r="A182" t="s">
        <v>475</v>
      </c>
      <c r="B182" t="s">
        <v>875</v>
      </c>
      <c r="C182">
        <v>55374</v>
      </c>
      <c r="F182" s="11" t="s">
        <v>475</v>
      </c>
      <c r="G182" s="11" t="s">
        <v>875</v>
      </c>
      <c r="H182" s="11">
        <v>55374</v>
      </c>
    </row>
    <row r="183" spans="1:8" x14ac:dyDescent="0.2">
      <c r="A183" t="s">
        <v>549</v>
      </c>
      <c r="B183" t="s">
        <v>875</v>
      </c>
      <c r="C183">
        <v>55379</v>
      </c>
      <c r="F183" s="11" t="s">
        <v>549</v>
      </c>
      <c r="G183" s="11" t="s">
        <v>875</v>
      </c>
      <c r="H183" s="11">
        <v>55379</v>
      </c>
    </row>
    <row r="184" spans="1:8" x14ac:dyDescent="0.2">
      <c r="A184" t="s">
        <v>627</v>
      </c>
      <c r="B184" t="s">
        <v>875</v>
      </c>
      <c r="C184">
        <v>55381</v>
      </c>
      <c r="F184" s="11" t="s">
        <v>627</v>
      </c>
      <c r="G184" s="11" t="s">
        <v>875</v>
      </c>
      <c r="H184" s="11">
        <v>55381</v>
      </c>
    </row>
    <row r="185" spans="1:8" x14ac:dyDescent="0.2">
      <c r="A185" t="s">
        <v>455</v>
      </c>
      <c r="B185" t="s">
        <v>875</v>
      </c>
      <c r="C185">
        <v>55382</v>
      </c>
      <c r="F185" s="11" t="s">
        <v>455</v>
      </c>
      <c r="G185" s="11" t="s">
        <v>875</v>
      </c>
      <c r="H185" s="11">
        <v>55382</v>
      </c>
    </row>
    <row r="186" spans="1:8" x14ac:dyDescent="0.2">
      <c r="A186" t="s">
        <v>678</v>
      </c>
      <c r="B186" s="3" t="s">
        <v>875</v>
      </c>
      <c r="C186">
        <v>55390</v>
      </c>
      <c r="F186" s="11" t="s">
        <v>678</v>
      </c>
      <c r="G186" s="10" t="s">
        <v>875</v>
      </c>
      <c r="H186" s="11">
        <v>55390</v>
      </c>
    </row>
    <row r="187" spans="1:8" x14ac:dyDescent="0.2">
      <c r="A187" t="s">
        <v>649</v>
      </c>
      <c r="B187" s="3" t="s">
        <v>875</v>
      </c>
      <c r="C187">
        <v>55391</v>
      </c>
      <c r="F187" s="11" t="s">
        <v>649</v>
      </c>
      <c r="G187" s="10" t="s">
        <v>875</v>
      </c>
      <c r="H187" s="11">
        <v>55391</v>
      </c>
    </row>
    <row r="188" spans="1:8" x14ac:dyDescent="0.2">
      <c r="A188" t="s">
        <v>577</v>
      </c>
      <c r="B188" t="s">
        <v>875</v>
      </c>
      <c r="C188">
        <v>55392</v>
      </c>
      <c r="F188" s="11" t="s">
        <v>577</v>
      </c>
      <c r="G188" s="11" t="s">
        <v>875</v>
      </c>
      <c r="H188" s="11">
        <v>55392</v>
      </c>
    </row>
    <row r="189" spans="1:8" x14ac:dyDescent="0.2">
      <c r="A189" t="s">
        <v>613</v>
      </c>
      <c r="B189" t="s">
        <v>875</v>
      </c>
      <c r="C189">
        <v>55393</v>
      </c>
      <c r="F189" s="11" t="s">
        <v>613</v>
      </c>
      <c r="G189" s="11" t="s">
        <v>875</v>
      </c>
      <c r="H189" s="11">
        <v>55393</v>
      </c>
    </row>
    <row r="190" spans="1:8" x14ac:dyDescent="0.2">
      <c r="A190" t="s">
        <v>485</v>
      </c>
      <c r="B190" s="3" t="s">
        <v>875</v>
      </c>
      <c r="C190">
        <v>55395</v>
      </c>
      <c r="F190" s="11" t="s">
        <v>485</v>
      </c>
      <c r="G190" s="10" t="s">
        <v>875</v>
      </c>
      <c r="H190" s="11">
        <v>55395</v>
      </c>
    </row>
    <row r="191" spans="1:8" x14ac:dyDescent="0.2">
      <c r="A191" t="s">
        <v>352</v>
      </c>
      <c r="B191" s="3" t="s">
        <v>875</v>
      </c>
      <c r="C191">
        <v>55396</v>
      </c>
      <c r="F191" s="11" t="s">
        <v>352</v>
      </c>
      <c r="G191" s="10" t="s">
        <v>875</v>
      </c>
      <c r="H191" s="11">
        <v>55396</v>
      </c>
    </row>
    <row r="192" spans="1:8" x14ac:dyDescent="0.2">
      <c r="A192" t="s">
        <v>584</v>
      </c>
      <c r="B192" s="3" t="s">
        <v>875</v>
      </c>
      <c r="C192">
        <v>55397</v>
      </c>
      <c r="F192" s="11" t="s">
        <v>584</v>
      </c>
      <c r="G192" s="10" t="s">
        <v>875</v>
      </c>
      <c r="H192" s="11">
        <v>55397</v>
      </c>
    </row>
    <row r="193" spans="1:8" x14ac:dyDescent="0.2">
      <c r="A193" t="s">
        <v>517</v>
      </c>
      <c r="B193" s="3" t="s">
        <v>875</v>
      </c>
      <c r="C193">
        <v>55400</v>
      </c>
      <c r="F193" s="11" t="s">
        <v>517</v>
      </c>
      <c r="G193" s="10" t="s">
        <v>875</v>
      </c>
      <c r="H193" s="11">
        <v>55400</v>
      </c>
    </row>
    <row r="194" spans="1:8" x14ac:dyDescent="0.2">
      <c r="A194" t="s">
        <v>482</v>
      </c>
      <c r="B194" t="s">
        <v>875</v>
      </c>
      <c r="C194">
        <v>55401</v>
      </c>
      <c r="F194" s="11" t="s">
        <v>482</v>
      </c>
      <c r="G194" s="11" t="s">
        <v>875</v>
      </c>
      <c r="H194" s="11">
        <v>55401</v>
      </c>
    </row>
    <row r="195" spans="1:8" x14ac:dyDescent="0.2">
      <c r="A195" t="s">
        <v>371</v>
      </c>
      <c r="B195" t="s">
        <v>874</v>
      </c>
      <c r="C195">
        <v>54982</v>
      </c>
    </row>
    <row r="196" spans="1:8" x14ac:dyDescent="0.2">
      <c r="A196" t="s">
        <v>691</v>
      </c>
      <c r="B196" t="s">
        <v>874</v>
      </c>
      <c r="C196">
        <v>54983</v>
      </c>
    </row>
    <row r="197" spans="1:8" x14ac:dyDescent="0.2">
      <c r="A197" t="s">
        <v>556</v>
      </c>
      <c r="B197" t="s">
        <v>874</v>
      </c>
      <c r="C197">
        <v>54984</v>
      </c>
    </row>
    <row r="198" spans="1:8" x14ac:dyDescent="0.2">
      <c r="A198" t="s">
        <v>618</v>
      </c>
      <c r="B198" t="s">
        <v>874</v>
      </c>
      <c r="C198">
        <v>54990</v>
      </c>
    </row>
    <row r="199" spans="1:8" x14ac:dyDescent="0.2">
      <c r="A199" t="s">
        <v>336</v>
      </c>
      <c r="B199" t="s">
        <v>874</v>
      </c>
      <c r="C199">
        <v>54992</v>
      </c>
    </row>
    <row r="200" spans="1:8" x14ac:dyDescent="0.2">
      <c r="A200" t="s">
        <v>664</v>
      </c>
      <c r="B200" t="s">
        <v>874</v>
      </c>
      <c r="C200">
        <v>54994</v>
      </c>
    </row>
    <row r="201" spans="1:8" x14ac:dyDescent="0.2">
      <c r="A201" t="s">
        <v>566</v>
      </c>
      <c r="B201" t="s">
        <v>874</v>
      </c>
      <c r="C201">
        <v>54996</v>
      </c>
    </row>
    <row r="202" spans="1:8" x14ac:dyDescent="0.2">
      <c r="A202" t="s">
        <v>443</v>
      </c>
      <c r="B202" t="s">
        <v>874</v>
      </c>
      <c r="C202">
        <v>54997</v>
      </c>
    </row>
    <row r="203" spans="1:8" x14ac:dyDescent="0.2">
      <c r="A203" t="s">
        <v>732</v>
      </c>
      <c r="B203" t="s">
        <v>874</v>
      </c>
      <c r="C203">
        <v>54998</v>
      </c>
    </row>
    <row r="204" spans="1:8" x14ac:dyDescent="0.2">
      <c r="A204" t="s">
        <v>519</v>
      </c>
      <c r="B204" t="s">
        <v>874</v>
      </c>
      <c r="C204">
        <v>54999</v>
      </c>
    </row>
    <row r="205" spans="1:8" x14ac:dyDescent="0.2">
      <c r="A205" t="s">
        <v>520</v>
      </c>
      <c r="B205" t="s">
        <v>874</v>
      </c>
      <c r="C205">
        <v>55000</v>
      </c>
    </row>
    <row r="206" spans="1:8" x14ac:dyDescent="0.2">
      <c r="A206" t="s">
        <v>404</v>
      </c>
      <c r="B206" t="s">
        <v>874</v>
      </c>
      <c r="C206">
        <v>55001</v>
      </c>
    </row>
    <row r="207" spans="1:8" x14ac:dyDescent="0.2">
      <c r="A207" t="s">
        <v>619</v>
      </c>
      <c r="B207" t="s">
        <v>874</v>
      </c>
      <c r="C207">
        <v>55003</v>
      </c>
    </row>
    <row r="208" spans="1:8" x14ac:dyDescent="0.2">
      <c r="A208" t="s">
        <v>620</v>
      </c>
      <c r="B208" t="s">
        <v>874</v>
      </c>
      <c r="C208">
        <v>55004</v>
      </c>
    </row>
    <row r="209" spans="1:3" x14ac:dyDescent="0.2">
      <c r="A209" t="s">
        <v>427</v>
      </c>
      <c r="B209" t="s">
        <v>874</v>
      </c>
      <c r="C209">
        <v>55005</v>
      </c>
    </row>
    <row r="210" spans="1:3" x14ac:dyDescent="0.2">
      <c r="A210" t="s">
        <v>733</v>
      </c>
      <c r="B210" t="s">
        <v>874</v>
      </c>
      <c r="C210">
        <v>55006</v>
      </c>
    </row>
    <row r="211" spans="1:3" x14ac:dyDescent="0.2">
      <c r="A211" t="s">
        <v>444</v>
      </c>
      <c r="B211" t="s">
        <v>874</v>
      </c>
      <c r="C211">
        <v>55008</v>
      </c>
    </row>
    <row r="212" spans="1:3" x14ac:dyDescent="0.2">
      <c r="A212" t="s">
        <v>345</v>
      </c>
      <c r="B212" t="s">
        <v>874</v>
      </c>
      <c r="C212">
        <v>55013</v>
      </c>
    </row>
    <row r="213" spans="1:3" x14ac:dyDescent="0.2">
      <c r="A213" t="s">
        <v>676</v>
      </c>
      <c r="B213" t="s">
        <v>874</v>
      </c>
      <c r="C213">
        <v>55014</v>
      </c>
    </row>
    <row r="214" spans="1:3" x14ac:dyDescent="0.2">
      <c r="A214" t="s">
        <v>565</v>
      </c>
      <c r="B214" t="s">
        <v>874</v>
      </c>
      <c r="C214">
        <v>55015</v>
      </c>
    </row>
    <row r="215" spans="1:3" x14ac:dyDescent="0.2">
      <c r="A215" t="s">
        <v>343</v>
      </c>
      <c r="B215" t="s">
        <v>874</v>
      </c>
      <c r="C215">
        <v>55016</v>
      </c>
    </row>
    <row r="216" spans="1:3" x14ac:dyDescent="0.2">
      <c r="A216" t="s">
        <v>696</v>
      </c>
      <c r="B216" t="s">
        <v>874</v>
      </c>
      <c r="C216">
        <v>55019</v>
      </c>
    </row>
    <row r="217" spans="1:3" x14ac:dyDescent="0.2">
      <c r="A217" t="s">
        <v>723</v>
      </c>
      <c r="B217" t="s">
        <v>874</v>
      </c>
      <c r="C217">
        <v>55022</v>
      </c>
    </row>
    <row r="218" spans="1:3" x14ac:dyDescent="0.2">
      <c r="A218" t="s">
        <v>572</v>
      </c>
      <c r="B218" t="s">
        <v>874</v>
      </c>
      <c r="C218">
        <v>55023</v>
      </c>
    </row>
    <row r="219" spans="1:3" x14ac:dyDescent="0.2">
      <c r="A219" t="s">
        <v>453</v>
      </c>
      <c r="B219" t="s">
        <v>874</v>
      </c>
      <c r="C219">
        <v>55025</v>
      </c>
    </row>
    <row r="220" spans="1:3" x14ac:dyDescent="0.2">
      <c r="A220" t="s">
        <v>625</v>
      </c>
      <c r="B220" t="s">
        <v>874</v>
      </c>
      <c r="C220">
        <v>55027</v>
      </c>
    </row>
    <row r="221" spans="1:3" x14ac:dyDescent="0.2">
      <c r="A221" t="s">
        <v>735</v>
      </c>
      <c r="B221" t="s">
        <v>874</v>
      </c>
      <c r="C221">
        <v>55029</v>
      </c>
    </row>
    <row r="222" spans="1:3" x14ac:dyDescent="0.2">
      <c r="A222" t="s">
        <v>350</v>
      </c>
      <c r="B222" t="s">
        <v>874</v>
      </c>
      <c r="C222">
        <v>55030</v>
      </c>
    </row>
    <row r="223" spans="1:3" x14ac:dyDescent="0.2">
      <c r="A223" t="s">
        <v>614</v>
      </c>
      <c r="B223" t="s">
        <v>874</v>
      </c>
      <c r="C223">
        <v>55034</v>
      </c>
    </row>
    <row r="224" spans="1:3" x14ac:dyDescent="0.2">
      <c r="A224" t="s">
        <v>351</v>
      </c>
      <c r="B224" t="s">
        <v>874</v>
      </c>
      <c r="C224">
        <v>55035</v>
      </c>
    </row>
    <row r="225" spans="1:3" x14ac:dyDescent="0.2">
      <c r="A225" t="s">
        <v>389</v>
      </c>
      <c r="B225" t="s">
        <v>874</v>
      </c>
      <c r="C225">
        <v>55036</v>
      </c>
    </row>
    <row r="226" spans="1:3" x14ac:dyDescent="0.2">
      <c r="A226" t="s">
        <v>681</v>
      </c>
      <c r="B226" t="s">
        <v>874</v>
      </c>
      <c r="C226">
        <v>55037</v>
      </c>
    </row>
    <row r="227" spans="1:3" x14ac:dyDescent="0.2">
      <c r="A227" t="s">
        <v>682</v>
      </c>
      <c r="B227" t="s">
        <v>874</v>
      </c>
      <c r="C227">
        <v>55038</v>
      </c>
    </row>
    <row r="228" spans="1:3" x14ac:dyDescent="0.2">
      <c r="A228" t="s">
        <v>402</v>
      </c>
      <c r="B228" t="s">
        <v>874</v>
      </c>
      <c r="C228">
        <v>55039</v>
      </c>
    </row>
    <row r="229" spans="1:3" x14ac:dyDescent="0.2">
      <c r="A229" t="s">
        <v>503</v>
      </c>
      <c r="B229" t="s">
        <v>874</v>
      </c>
      <c r="C229">
        <v>55040</v>
      </c>
    </row>
    <row r="230" spans="1:3" x14ac:dyDescent="0.2">
      <c r="A230" t="s">
        <v>441</v>
      </c>
      <c r="B230" t="s">
        <v>874</v>
      </c>
      <c r="C230">
        <v>55041</v>
      </c>
    </row>
    <row r="231" spans="1:3" x14ac:dyDescent="0.2">
      <c r="A231" t="s">
        <v>588</v>
      </c>
      <c r="B231" t="s">
        <v>874</v>
      </c>
      <c r="C231">
        <v>55042</v>
      </c>
    </row>
    <row r="232" spans="1:3" x14ac:dyDescent="0.2">
      <c r="A232" t="s">
        <v>570</v>
      </c>
      <c r="B232" t="s">
        <v>874</v>
      </c>
      <c r="C232">
        <v>55044</v>
      </c>
    </row>
    <row r="233" spans="1:3" x14ac:dyDescent="0.2">
      <c r="A233" t="s">
        <v>591</v>
      </c>
      <c r="B233" t="s">
        <v>874</v>
      </c>
      <c r="C233">
        <v>55046</v>
      </c>
    </row>
    <row r="234" spans="1:3" x14ac:dyDescent="0.2">
      <c r="A234" t="s">
        <v>569</v>
      </c>
      <c r="B234" t="s">
        <v>874</v>
      </c>
      <c r="C234">
        <v>55048</v>
      </c>
    </row>
    <row r="235" spans="1:3" x14ac:dyDescent="0.2">
      <c r="A235" t="s">
        <v>757</v>
      </c>
      <c r="B235" t="s">
        <v>874</v>
      </c>
      <c r="C235">
        <v>55049</v>
      </c>
    </row>
    <row r="236" spans="1:3" x14ac:dyDescent="0.2">
      <c r="A236" t="s">
        <v>557</v>
      </c>
      <c r="B236" t="s">
        <v>874</v>
      </c>
      <c r="C236">
        <v>55051</v>
      </c>
    </row>
    <row r="237" spans="1:3" x14ac:dyDescent="0.2">
      <c r="A237" t="s">
        <v>650</v>
      </c>
      <c r="B237" t="s">
        <v>874</v>
      </c>
      <c r="C237">
        <v>55053</v>
      </c>
    </row>
    <row r="238" spans="1:3" x14ac:dyDescent="0.2">
      <c r="A238" t="s">
        <v>760</v>
      </c>
      <c r="B238" t="s">
        <v>874</v>
      </c>
      <c r="C238">
        <v>55058</v>
      </c>
    </row>
    <row r="239" spans="1:3" x14ac:dyDescent="0.2">
      <c r="A239" t="s">
        <v>564</v>
      </c>
      <c r="B239" t="s">
        <v>874</v>
      </c>
      <c r="C239">
        <v>55059</v>
      </c>
    </row>
    <row r="240" spans="1:3" x14ac:dyDescent="0.2">
      <c r="A240" t="s">
        <v>722</v>
      </c>
      <c r="B240" t="s">
        <v>874</v>
      </c>
      <c r="C240">
        <v>55060</v>
      </c>
    </row>
    <row r="241" spans="1:3" x14ac:dyDescent="0.2">
      <c r="A241" t="s">
        <v>634</v>
      </c>
      <c r="B241" t="s">
        <v>874</v>
      </c>
      <c r="C241">
        <v>55061</v>
      </c>
    </row>
    <row r="242" spans="1:3" x14ac:dyDescent="0.2">
      <c r="A242" t="s">
        <v>630</v>
      </c>
      <c r="B242" t="s">
        <v>874</v>
      </c>
      <c r="C242">
        <v>55062</v>
      </c>
    </row>
    <row r="243" spans="1:3" x14ac:dyDescent="0.2">
      <c r="A243" t="s">
        <v>555</v>
      </c>
      <c r="B243" t="s">
        <v>874</v>
      </c>
      <c r="C243">
        <v>55066</v>
      </c>
    </row>
    <row r="244" spans="1:3" x14ac:dyDescent="0.2">
      <c r="A244" t="s">
        <v>690</v>
      </c>
      <c r="B244" t="s">
        <v>874</v>
      </c>
      <c r="C244">
        <v>55071</v>
      </c>
    </row>
    <row r="245" spans="1:3" x14ac:dyDescent="0.2">
      <c r="A245" t="s">
        <v>575</v>
      </c>
      <c r="B245" t="s">
        <v>874</v>
      </c>
      <c r="C245">
        <v>55072</v>
      </c>
    </row>
    <row r="246" spans="1:3" x14ac:dyDescent="0.2">
      <c r="A246" t="s">
        <v>535</v>
      </c>
      <c r="B246" t="s">
        <v>874</v>
      </c>
      <c r="C246">
        <v>55075</v>
      </c>
    </row>
    <row r="247" spans="1:3" x14ac:dyDescent="0.2">
      <c r="A247" t="s">
        <v>590</v>
      </c>
      <c r="B247" t="s">
        <v>874</v>
      </c>
      <c r="C247">
        <v>55078</v>
      </c>
    </row>
    <row r="248" spans="1:3" x14ac:dyDescent="0.2">
      <c r="A248" t="s">
        <v>689</v>
      </c>
      <c r="B248" t="s">
        <v>874</v>
      </c>
      <c r="C248">
        <v>55081</v>
      </c>
    </row>
    <row r="249" spans="1:3" x14ac:dyDescent="0.2">
      <c r="A249" t="s">
        <v>660</v>
      </c>
      <c r="B249" t="s">
        <v>874</v>
      </c>
      <c r="C249">
        <v>55082</v>
      </c>
    </row>
    <row r="250" spans="1:3" x14ac:dyDescent="0.2">
      <c r="A250" t="s">
        <v>548</v>
      </c>
      <c r="B250" t="s">
        <v>874</v>
      </c>
      <c r="C250">
        <v>55083</v>
      </c>
    </row>
    <row r="251" spans="1:3" x14ac:dyDescent="0.2">
      <c r="A251" t="s">
        <v>738</v>
      </c>
      <c r="B251" t="s">
        <v>874</v>
      </c>
      <c r="C251">
        <v>55084</v>
      </c>
    </row>
    <row r="252" spans="1:3" x14ac:dyDescent="0.2">
      <c r="A252" t="s">
        <v>685</v>
      </c>
      <c r="B252" t="s">
        <v>874</v>
      </c>
      <c r="C252">
        <v>55086</v>
      </c>
    </row>
    <row r="253" spans="1:3" x14ac:dyDescent="0.2">
      <c r="A253" t="s">
        <v>641</v>
      </c>
      <c r="B253" t="s">
        <v>874</v>
      </c>
      <c r="C253">
        <v>55090</v>
      </c>
    </row>
    <row r="254" spans="1:3" x14ac:dyDescent="0.2">
      <c r="A254" t="s">
        <v>393</v>
      </c>
      <c r="B254" t="s">
        <v>874</v>
      </c>
      <c r="C254">
        <v>55091</v>
      </c>
    </row>
    <row r="255" spans="1:3" x14ac:dyDescent="0.2">
      <c r="A255" t="s">
        <v>464</v>
      </c>
      <c r="B255" t="s">
        <v>874</v>
      </c>
      <c r="C255">
        <v>55094</v>
      </c>
    </row>
    <row r="256" spans="1:3" x14ac:dyDescent="0.2">
      <c r="A256" t="s">
        <v>410</v>
      </c>
      <c r="B256" t="s">
        <v>874</v>
      </c>
      <c r="C256">
        <v>55095</v>
      </c>
    </row>
    <row r="257" spans="1:3" x14ac:dyDescent="0.2">
      <c r="A257" t="s">
        <v>624</v>
      </c>
      <c r="B257" t="s">
        <v>874</v>
      </c>
      <c r="C257">
        <v>55096</v>
      </c>
    </row>
    <row r="258" spans="1:3" x14ac:dyDescent="0.2">
      <c r="A258" t="s">
        <v>688</v>
      </c>
      <c r="B258" t="s">
        <v>874</v>
      </c>
      <c r="C258">
        <v>55097</v>
      </c>
    </row>
    <row r="259" spans="1:3" x14ac:dyDescent="0.2">
      <c r="A259" t="s">
        <v>574</v>
      </c>
      <c r="B259" t="s">
        <v>874</v>
      </c>
      <c r="C259">
        <v>55107</v>
      </c>
    </row>
    <row r="260" spans="1:3" x14ac:dyDescent="0.2">
      <c r="A260" t="s">
        <v>671</v>
      </c>
      <c r="B260" t="s">
        <v>874</v>
      </c>
      <c r="C260">
        <v>55108</v>
      </c>
    </row>
    <row r="261" spans="1:3" x14ac:dyDescent="0.2">
      <c r="A261" t="s">
        <v>354</v>
      </c>
      <c r="B261" t="s">
        <v>874</v>
      </c>
      <c r="C261">
        <v>55111</v>
      </c>
    </row>
    <row r="262" spans="1:3" x14ac:dyDescent="0.2">
      <c r="A262" t="s">
        <v>675</v>
      </c>
      <c r="B262" t="s">
        <v>874</v>
      </c>
      <c r="C262">
        <v>55113</v>
      </c>
    </row>
    <row r="263" spans="1:3" x14ac:dyDescent="0.2">
      <c r="A263" t="s">
        <v>706</v>
      </c>
      <c r="B263" t="s">
        <v>874</v>
      </c>
      <c r="C263">
        <v>55115</v>
      </c>
    </row>
    <row r="264" spans="1:3" x14ac:dyDescent="0.2">
      <c r="A264" t="s">
        <v>674</v>
      </c>
      <c r="B264" t="s">
        <v>874</v>
      </c>
      <c r="C264">
        <v>55118</v>
      </c>
    </row>
    <row r="265" spans="1:3" x14ac:dyDescent="0.2">
      <c r="A265" t="s">
        <v>622</v>
      </c>
      <c r="B265" t="s">
        <v>874</v>
      </c>
      <c r="C265">
        <v>55119</v>
      </c>
    </row>
    <row r="266" spans="1:3" x14ac:dyDescent="0.2">
      <c r="A266" t="s">
        <v>693</v>
      </c>
      <c r="B266" t="s">
        <v>874</v>
      </c>
      <c r="C266">
        <v>55120</v>
      </c>
    </row>
    <row r="267" spans="1:3" x14ac:dyDescent="0.2">
      <c r="A267" t="s">
        <v>420</v>
      </c>
      <c r="B267" t="s">
        <v>874</v>
      </c>
      <c r="C267">
        <v>55121</v>
      </c>
    </row>
    <row r="268" spans="1:3" x14ac:dyDescent="0.2">
      <c r="A268" t="s">
        <v>694</v>
      </c>
      <c r="B268" t="s">
        <v>874</v>
      </c>
      <c r="C268">
        <v>55122</v>
      </c>
    </row>
    <row r="269" spans="1:3" x14ac:dyDescent="0.2">
      <c r="A269" t="s">
        <v>419</v>
      </c>
      <c r="B269" t="s">
        <v>874</v>
      </c>
      <c r="C269">
        <v>55123</v>
      </c>
    </row>
    <row r="270" spans="1:3" x14ac:dyDescent="0.2">
      <c r="A270" t="s">
        <v>725</v>
      </c>
      <c r="B270" t="s">
        <v>874</v>
      </c>
      <c r="C270">
        <v>55124</v>
      </c>
    </row>
    <row r="271" spans="1:3" x14ac:dyDescent="0.2">
      <c r="A271" t="s">
        <v>721</v>
      </c>
      <c r="B271" t="s">
        <v>874</v>
      </c>
      <c r="C271">
        <v>55126</v>
      </c>
    </row>
    <row r="272" spans="1:3" x14ac:dyDescent="0.2">
      <c r="A272" t="s">
        <v>623</v>
      </c>
      <c r="B272" t="s">
        <v>874</v>
      </c>
      <c r="C272">
        <v>55131</v>
      </c>
    </row>
    <row r="273" spans="1:3" x14ac:dyDescent="0.2">
      <c r="A273" t="s">
        <v>728</v>
      </c>
      <c r="B273" t="s">
        <v>874</v>
      </c>
      <c r="C273">
        <v>55132</v>
      </c>
    </row>
    <row r="274" spans="1:3" x14ac:dyDescent="0.2">
      <c r="A274" t="s">
        <v>349</v>
      </c>
      <c r="B274" t="s">
        <v>874</v>
      </c>
      <c r="C274">
        <v>55133</v>
      </c>
    </row>
    <row r="275" spans="1:3" x14ac:dyDescent="0.2">
      <c r="A275" t="s">
        <v>695</v>
      </c>
      <c r="B275" t="s">
        <v>874</v>
      </c>
      <c r="C275">
        <v>55134</v>
      </c>
    </row>
    <row r="276" spans="1:3" x14ac:dyDescent="0.2">
      <c r="A276" t="s">
        <v>703</v>
      </c>
      <c r="B276" t="s">
        <v>874</v>
      </c>
      <c r="C276">
        <v>55135</v>
      </c>
    </row>
    <row r="277" spans="1:3" x14ac:dyDescent="0.2">
      <c r="A277" t="s">
        <v>466</v>
      </c>
      <c r="B277" t="s">
        <v>874</v>
      </c>
      <c r="C277">
        <v>55136</v>
      </c>
    </row>
    <row r="278" spans="1:3" x14ac:dyDescent="0.2">
      <c r="A278" t="s">
        <v>662</v>
      </c>
      <c r="B278" t="s">
        <v>874</v>
      </c>
      <c r="C278">
        <v>55139</v>
      </c>
    </row>
    <row r="279" spans="1:3" x14ac:dyDescent="0.2">
      <c r="A279" t="s">
        <v>661</v>
      </c>
      <c r="B279" t="s">
        <v>874</v>
      </c>
      <c r="C279">
        <v>55143</v>
      </c>
    </row>
    <row r="280" spans="1:3" x14ac:dyDescent="0.2">
      <c r="A280" t="s">
        <v>338</v>
      </c>
      <c r="B280" t="s">
        <v>874</v>
      </c>
      <c r="C280">
        <v>55145</v>
      </c>
    </row>
    <row r="281" spans="1:3" x14ac:dyDescent="0.2">
      <c r="A281" t="s">
        <v>529</v>
      </c>
      <c r="B281" t="s">
        <v>874</v>
      </c>
      <c r="C281">
        <v>55146</v>
      </c>
    </row>
    <row r="282" spans="1:3" x14ac:dyDescent="0.2">
      <c r="A282" t="s">
        <v>633</v>
      </c>
      <c r="B282" t="s">
        <v>874</v>
      </c>
      <c r="C282">
        <v>55147</v>
      </c>
    </row>
    <row r="283" spans="1:3" x14ac:dyDescent="0.2">
      <c r="A283" t="s">
        <v>698</v>
      </c>
      <c r="B283" t="s">
        <v>874</v>
      </c>
      <c r="C283">
        <v>55149</v>
      </c>
    </row>
    <row r="284" spans="1:3" x14ac:dyDescent="0.2">
      <c r="A284" t="s">
        <v>357</v>
      </c>
      <c r="B284" t="s">
        <v>874</v>
      </c>
      <c r="C284">
        <v>55150</v>
      </c>
    </row>
    <row r="285" spans="1:3" x14ac:dyDescent="0.2">
      <c r="A285" t="s">
        <v>392</v>
      </c>
      <c r="B285" t="s">
        <v>874</v>
      </c>
      <c r="C285">
        <v>55151</v>
      </c>
    </row>
    <row r="286" spans="1:3" x14ac:dyDescent="0.2">
      <c r="A286" t="s">
        <v>363</v>
      </c>
      <c r="B286" t="s">
        <v>874</v>
      </c>
      <c r="C286">
        <v>55156</v>
      </c>
    </row>
    <row r="287" spans="1:3" x14ac:dyDescent="0.2">
      <c r="A287" t="s">
        <v>382</v>
      </c>
      <c r="B287" t="s">
        <v>874</v>
      </c>
      <c r="C287">
        <v>55157</v>
      </c>
    </row>
    <row r="288" spans="1:3" x14ac:dyDescent="0.2">
      <c r="A288" t="s">
        <v>396</v>
      </c>
      <c r="B288" t="s">
        <v>874</v>
      </c>
      <c r="C288">
        <v>55159</v>
      </c>
    </row>
    <row r="289" spans="1:3" x14ac:dyDescent="0.2">
      <c r="A289" t="s">
        <v>610</v>
      </c>
      <c r="B289" t="s">
        <v>874</v>
      </c>
      <c r="C289">
        <v>55160</v>
      </c>
    </row>
    <row r="290" spans="1:3" x14ac:dyDescent="0.2">
      <c r="A290" t="s">
        <v>383</v>
      </c>
      <c r="B290" t="s">
        <v>874</v>
      </c>
      <c r="C290">
        <v>55163</v>
      </c>
    </row>
    <row r="291" spans="1:3" x14ac:dyDescent="0.2">
      <c r="A291" t="s">
        <v>765</v>
      </c>
      <c r="B291" t="s">
        <v>874</v>
      </c>
      <c r="C291">
        <v>55164</v>
      </c>
    </row>
    <row r="292" spans="1:3" x14ac:dyDescent="0.2">
      <c r="A292" t="s">
        <v>468</v>
      </c>
      <c r="B292" t="s">
        <v>874</v>
      </c>
      <c r="C292">
        <v>55166</v>
      </c>
    </row>
    <row r="293" spans="1:3" x14ac:dyDescent="0.2">
      <c r="A293" t="s">
        <v>621</v>
      </c>
      <c r="B293" t="s">
        <v>874</v>
      </c>
      <c r="C293">
        <v>55167</v>
      </c>
    </row>
    <row r="294" spans="1:3" x14ac:dyDescent="0.2">
      <c r="A294" t="s">
        <v>353</v>
      </c>
      <c r="B294" t="s">
        <v>874</v>
      </c>
      <c r="C294">
        <v>55168</v>
      </c>
    </row>
    <row r="295" spans="1:3" x14ac:dyDescent="0.2">
      <c r="A295" t="s">
        <v>372</v>
      </c>
      <c r="B295" t="s">
        <v>874</v>
      </c>
      <c r="C295">
        <v>55172</v>
      </c>
    </row>
    <row r="296" spans="1:3" x14ac:dyDescent="0.2">
      <c r="A296" t="s">
        <v>339</v>
      </c>
      <c r="B296" t="s">
        <v>874</v>
      </c>
      <c r="C296">
        <v>55175</v>
      </c>
    </row>
    <row r="297" spans="1:3" x14ac:dyDescent="0.2">
      <c r="A297" t="s">
        <v>362</v>
      </c>
      <c r="B297" t="s">
        <v>874</v>
      </c>
      <c r="C297">
        <v>55176</v>
      </c>
    </row>
    <row r="298" spans="1:3" x14ac:dyDescent="0.2">
      <c r="A298" t="s">
        <v>642</v>
      </c>
      <c r="B298" t="s">
        <v>874</v>
      </c>
      <c r="C298">
        <v>55179</v>
      </c>
    </row>
    <row r="299" spans="1:3" x14ac:dyDescent="0.2">
      <c r="A299" t="s">
        <v>486</v>
      </c>
      <c r="B299" t="s">
        <v>874</v>
      </c>
      <c r="C299">
        <v>55180</v>
      </c>
    </row>
    <row r="300" spans="1:3" x14ac:dyDescent="0.2">
      <c r="A300" t="s">
        <v>701</v>
      </c>
      <c r="B300" t="s">
        <v>874</v>
      </c>
      <c r="C300">
        <v>55181</v>
      </c>
    </row>
    <row r="301" spans="1:3" x14ac:dyDescent="0.2">
      <c r="A301" t="s">
        <v>653</v>
      </c>
      <c r="B301" t="s">
        <v>874</v>
      </c>
      <c r="C301">
        <v>55182</v>
      </c>
    </row>
    <row r="302" spans="1:3" x14ac:dyDescent="0.2">
      <c r="A302" t="s">
        <v>583</v>
      </c>
      <c r="B302" t="s">
        <v>874</v>
      </c>
      <c r="C302">
        <v>55183</v>
      </c>
    </row>
    <row r="303" spans="1:3" x14ac:dyDescent="0.2">
      <c r="A303" t="s">
        <v>552</v>
      </c>
      <c r="B303" t="s">
        <v>874</v>
      </c>
      <c r="C303">
        <v>55184</v>
      </c>
    </row>
    <row r="304" spans="1:3" x14ac:dyDescent="0.2">
      <c r="A304" t="s">
        <v>502</v>
      </c>
      <c r="B304" t="s">
        <v>874</v>
      </c>
      <c r="C304">
        <v>55189</v>
      </c>
    </row>
    <row r="305" spans="1:3" x14ac:dyDescent="0.2">
      <c r="A305" t="s">
        <v>645</v>
      </c>
      <c r="B305" t="s">
        <v>874</v>
      </c>
      <c r="C305">
        <v>55193</v>
      </c>
    </row>
    <row r="306" spans="1:3" x14ac:dyDescent="0.2">
      <c r="A306" t="s">
        <v>644</v>
      </c>
      <c r="B306" t="s">
        <v>874</v>
      </c>
      <c r="C306">
        <v>55194</v>
      </c>
    </row>
    <row r="307" spans="1:3" x14ac:dyDescent="0.2">
      <c r="A307" t="s">
        <v>605</v>
      </c>
      <c r="B307" t="s">
        <v>874</v>
      </c>
      <c r="C307">
        <v>55196</v>
      </c>
    </row>
    <row r="308" spans="1:3" x14ac:dyDescent="0.2">
      <c r="A308" t="s">
        <v>369</v>
      </c>
      <c r="B308" t="s">
        <v>874</v>
      </c>
      <c r="C308">
        <v>55197</v>
      </c>
    </row>
    <row r="309" spans="1:3" x14ac:dyDescent="0.2">
      <c r="A309" t="s">
        <v>673</v>
      </c>
      <c r="B309" t="s">
        <v>874</v>
      </c>
      <c r="C309">
        <v>55198</v>
      </c>
    </row>
    <row r="310" spans="1:3" x14ac:dyDescent="0.2">
      <c r="A310" t="s">
        <v>665</v>
      </c>
      <c r="B310" t="s">
        <v>874</v>
      </c>
      <c r="C310">
        <v>55199</v>
      </c>
    </row>
    <row r="311" spans="1:3" x14ac:dyDescent="0.2">
      <c r="A311" t="s">
        <v>450</v>
      </c>
      <c r="B311" t="s">
        <v>874</v>
      </c>
      <c r="C311">
        <v>55200</v>
      </c>
    </row>
    <row r="312" spans="1:3" x14ac:dyDescent="0.2">
      <c r="A312" t="s">
        <v>497</v>
      </c>
      <c r="B312" t="s">
        <v>874</v>
      </c>
      <c r="C312">
        <v>55203</v>
      </c>
    </row>
    <row r="313" spans="1:3" x14ac:dyDescent="0.2">
      <c r="A313" t="s">
        <v>667</v>
      </c>
      <c r="B313" t="s">
        <v>874</v>
      </c>
      <c r="C313">
        <v>55208</v>
      </c>
    </row>
    <row r="314" spans="1:3" x14ac:dyDescent="0.2">
      <c r="A314" t="s">
        <v>488</v>
      </c>
      <c r="B314" t="s">
        <v>874</v>
      </c>
      <c r="C314">
        <v>55209</v>
      </c>
    </row>
    <row r="315" spans="1:3" x14ac:dyDescent="0.2">
      <c r="A315" t="s">
        <v>770</v>
      </c>
      <c r="B315" t="s">
        <v>874</v>
      </c>
      <c r="C315">
        <v>55211</v>
      </c>
    </row>
    <row r="316" spans="1:3" x14ac:dyDescent="0.2">
      <c r="A316" t="s">
        <v>771</v>
      </c>
      <c r="B316" t="s">
        <v>874</v>
      </c>
      <c r="C316">
        <v>55212</v>
      </c>
    </row>
    <row r="317" spans="1:3" x14ac:dyDescent="0.2">
      <c r="A317" t="s">
        <v>596</v>
      </c>
      <c r="B317" t="s">
        <v>874</v>
      </c>
      <c r="C317">
        <v>55213</v>
      </c>
    </row>
    <row r="318" spans="1:3" x14ac:dyDescent="0.2">
      <c r="A318" t="s">
        <v>458</v>
      </c>
      <c r="B318" t="s">
        <v>874</v>
      </c>
      <c r="C318">
        <v>55216</v>
      </c>
    </row>
    <row r="319" spans="1:3" x14ac:dyDescent="0.2">
      <c r="A319" t="s">
        <v>652</v>
      </c>
      <c r="B319" t="s">
        <v>874</v>
      </c>
      <c r="C319">
        <v>55220</v>
      </c>
    </row>
    <row r="320" spans="1:3" x14ac:dyDescent="0.2">
      <c r="A320" t="s">
        <v>495</v>
      </c>
      <c r="B320" t="s">
        <v>874</v>
      </c>
      <c r="C320">
        <v>55221</v>
      </c>
    </row>
    <row r="321" spans="1:3" x14ac:dyDescent="0.2">
      <c r="A321" t="s">
        <v>467</v>
      </c>
      <c r="B321" t="s">
        <v>874</v>
      </c>
      <c r="C321">
        <v>55222</v>
      </c>
    </row>
    <row r="322" spans="1:3" x14ac:dyDescent="0.2">
      <c r="A322" t="s">
        <v>344</v>
      </c>
      <c r="B322" t="s">
        <v>874</v>
      </c>
      <c r="C322">
        <v>55223</v>
      </c>
    </row>
    <row r="323" spans="1:3" x14ac:dyDescent="0.2">
      <c r="A323" t="s">
        <v>491</v>
      </c>
      <c r="B323" t="s">
        <v>874</v>
      </c>
      <c r="C323">
        <v>55225</v>
      </c>
    </row>
    <row r="324" spans="1:3" x14ac:dyDescent="0.2">
      <c r="A324" t="s">
        <v>603</v>
      </c>
      <c r="B324" t="s">
        <v>874</v>
      </c>
      <c r="C324">
        <v>55226</v>
      </c>
    </row>
    <row r="325" spans="1:3" x14ac:dyDescent="0.2">
      <c r="A325" t="s">
        <v>669</v>
      </c>
      <c r="B325" t="s">
        <v>874</v>
      </c>
      <c r="C325">
        <v>55229</v>
      </c>
    </row>
    <row r="326" spans="1:3" x14ac:dyDescent="0.2">
      <c r="A326" t="s">
        <v>365</v>
      </c>
      <c r="B326" t="s">
        <v>874</v>
      </c>
      <c r="C326">
        <v>55231</v>
      </c>
    </row>
    <row r="327" spans="1:3" x14ac:dyDescent="0.2">
      <c r="A327" t="s">
        <v>586</v>
      </c>
      <c r="B327" t="s">
        <v>874</v>
      </c>
      <c r="C327">
        <v>55232</v>
      </c>
    </row>
    <row r="328" spans="1:3" x14ac:dyDescent="0.2">
      <c r="A328" t="s">
        <v>615</v>
      </c>
      <c r="B328" t="s">
        <v>874</v>
      </c>
      <c r="C328">
        <v>55237</v>
      </c>
    </row>
    <row r="329" spans="1:3" x14ac:dyDescent="0.2">
      <c r="A329" t="s">
        <v>477</v>
      </c>
      <c r="B329" t="s">
        <v>874</v>
      </c>
      <c r="C329">
        <v>55238</v>
      </c>
    </row>
    <row r="330" spans="1:3" x14ac:dyDescent="0.2">
      <c r="A330" t="s">
        <v>374</v>
      </c>
      <c r="B330" t="s">
        <v>874</v>
      </c>
      <c r="C330">
        <v>55239</v>
      </c>
    </row>
    <row r="331" spans="1:3" x14ac:dyDescent="0.2">
      <c r="A331" t="s">
        <v>500</v>
      </c>
      <c r="B331" t="s">
        <v>874</v>
      </c>
      <c r="C331">
        <v>55242</v>
      </c>
    </row>
    <row r="332" spans="1:3" x14ac:dyDescent="0.2">
      <c r="A332" t="s">
        <v>532</v>
      </c>
      <c r="B332" t="s">
        <v>874</v>
      </c>
      <c r="C332">
        <v>55244</v>
      </c>
    </row>
    <row r="333" spans="1:3" x14ac:dyDescent="0.2">
      <c r="A333" t="s">
        <v>651</v>
      </c>
      <c r="B333" t="s">
        <v>874</v>
      </c>
      <c r="C333">
        <v>55245</v>
      </c>
    </row>
    <row r="334" spans="1:3" x14ac:dyDescent="0.2">
      <c r="A334" t="s">
        <v>384</v>
      </c>
      <c r="B334" t="s">
        <v>874</v>
      </c>
      <c r="C334">
        <v>55246</v>
      </c>
    </row>
    <row r="335" spans="1:3" x14ac:dyDescent="0.2">
      <c r="A335" t="s">
        <v>522</v>
      </c>
      <c r="B335" t="s">
        <v>874</v>
      </c>
      <c r="C335">
        <v>55247</v>
      </c>
    </row>
    <row r="336" spans="1:3" x14ac:dyDescent="0.2">
      <c r="A336" t="s">
        <v>478</v>
      </c>
      <c r="B336" t="s">
        <v>874</v>
      </c>
      <c r="C336">
        <v>55249</v>
      </c>
    </row>
    <row r="337" spans="1:3" x14ac:dyDescent="0.2">
      <c r="A337" t="s">
        <v>473</v>
      </c>
      <c r="B337" t="s">
        <v>874</v>
      </c>
      <c r="C337">
        <v>55251</v>
      </c>
    </row>
    <row r="338" spans="1:3" x14ac:dyDescent="0.2">
      <c r="A338" t="s">
        <v>442</v>
      </c>
      <c r="B338" s="3" t="s">
        <v>874</v>
      </c>
      <c r="C338">
        <v>55252</v>
      </c>
    </row>
    <row r="339" spans="1:3" x14ac:dyDescent="0.2">
      <c r="A339" t="s">
        <v>411</v>
      </c>
      <c r="B339" t="s">
        <v>874</v>
      </c>
      <c r="C339">
        <v>55258</v>
      </c>
    </row>
    <row r="340" spans="1:3" x14ac:dyDescent="0.2">
      <c r="A340" t="s">
        <v>460</v>
      </c>
      <c r="B340" t="s">
        <v>874</v>
      </c>
      <c r="C340">
        <v>55259</v>
      </c>
    </row>
    <row r="341" spans="1:3" x14ac:dyDescent="0.2">
      <c r="A341" t="s">
        <v>355</v>
      </c>
      <c r="B341" t="s">
        <v>874</v>
      </c>
      <c r="C341">
        <v>55260</v>
      </c>
    </row>
    <row r="342" spans="1:3" x14ac:dyDescent="0.2">
      <c r="A342" t="s">
        <v>510</v>
      </c>
      <c r="B342" t="s">
        <v>874</v>
      </c>
      <c r="C342">
        <v>55261</v>
      </c>
    </row>
    <row r="343" spans="1:3" x14ac:dyDescent="0.2">
      <c r="A343" t="s">
        <v>356</v>
      </c>
      <c r="B343" t="s">
        <v>874</v>
      </c>
      <c r="C343">
        <v>55262</v>
      </c>
    </row>
    <row r="344" spans="1:3" x14ac:dyDescent="0.2">
      <c r="A344" t="s">
        <v>386</v>
      </c>
      <c r="B344" t="s">
        <v>874</v>
      </c>
      <c r="C344">
        <v>55263</v>
      </c>
    </row>
    <row r="345" spans="1:3" x14ac:dyDescent="0.2">
      <c r="A345" t="s">
        <v>611</v>
      </c>
      <c r="B345" t="s">
        <v>874</v>
      </c>
      <c r="C345">
        <v>55264</v>
      </c>
    </row>
    <row r="346" spans="1:3" x14ac:dyDescent="0.2">
      <c r="A346" t="s">
        <v>494</v>
      </c>
      <c r="B346" t="s">
        <v>874</v>
      </c>
      <c r="C346">
        <v>55270</v>
      </c>
    </row>
    <row r="347" spans="1:3" x14ac:dyDescent="0.2">
      <c r="A347" t="s">
        <v>629</v>
      </c>
      <c r="B347" t="s">
        <v>874</v>
      </c>
      <c r="C347">
        <v>55271</v>
      </c>
    </row>
    <row r="348" spans="1:3" x14ac:dyDescent="0.2">
      <c r="A348" t="s">
        <v>758</v>
      </c>
      <c r="B348" t="s">
        <v>874</v>
      </c>
      <c r="C348">
        <v>55272</v>
      </c>
    </row>
    <row r="349" spans="1:3" x14ac:dyDescent="0.2">
      <c r="A349" t="s">
        <v>587</v>
      </c>
      <c r="B349" t="s">
        <v>874</v>
      </c>
      <c r="C349">
        <v>55273</v>
      </c>
    </row>
    <row r="350" spans="1:3" x14ac:dyDescent="0.2">
      <c r="A350" t="s">
        <v>582</v>
      </c>
      <c r="B350" t="s">
        <v>874</v>
      </c>
      <c r="C350">
        <v>55275</v>
      </c>
    </row>
    <row r="351" spans="1:3" x14ac:dyDescent="0.2">
      <c r="A351" t="s">
        <v>376</v>
      </c>
      <c r="B351" t="s">
        <v>874</v>
      </c>
      <c r="C351">
        <v>55276</v>
      </c>
    </row>
    <row r="352" spans="1:3" x14ac:dyDescent="0.2">
      <c r="A352" t="s">
        <v>509</v>
      </c>
      <c r="B352" t="s">
        <v>874</v>
      </c>
      <c r="C352">
        <v>55277</v>
      </c>
    </row>
    <row r="353" spans="1:3" x14ac:dyDescent="0.2">
      <c r="A353" t="s">
        <v>767</v>
      </c>
      <c r="B353" t="s">
        <v>874</v>
      </c>
      <c r="C353">
        <v>55280</v>
      </c>
    </row>
    <row r="354" spans="1:3" x14ac:dyDescent="0.2">
      <c r="A354" t="s">
        <v>768</v>
      </c>
      <c r="B354" t="s">
        <v>874</v>
      </c>
      <c r="C354">
        <v>55281</v>
      </c>
    </row>
    <row r="355" spans="1:3" x14ac:dyDescent="0.2">
      <c r="A355" t="s">
        <v>440</v>
      </c>
      <c r="B355" t="s">
        <v>874</v>
      </c>
      <c r="C355">
        <v>55282</v>
      </c>
    </row>
    <row r="356" spans="1:3" x14ac:dyDescent="0.2">
      <c r="A356" t="s">
        <v>406</v>
      </c>
      <c r="B356" t="s">
        <v>874</v>
      </c>
      <c r="C356">
        <v>55283</v>
      </c>
    </row>
    <row r="357" spans="1:3" x14ac:dyDescent="0.2">
      <c r="A357" t="s">
        <v>769</v>
      </c>
      <c r="B357" t="s">
        <v>874</v>
      </c>
      <c r="C357">
        <v>55284</v>
      </c>
    </row>
    <row r="358" spans="1:3" x14ac:dyDescent="0.2">
      <c r="A358" t="s">
        <v>436</v>
      </c>
      <c r="B358" t="s">
        <v>874</v>
      </c>
      <c r="C358">
        <v>55287</v>
      </c>
    </row>
    <row r="359" spans="1:3" x14ac:dyDescent="0.2">
      <c r="A359" t="s">
        <v>600</v>
      </c>
      <c r="B359" t="s">
        <v>874</v>
      </c>
      <c r="C359">
        <v>55292</v>
      </c>
    </row>
    <row r="360" spans="1:3" x14ac:dyDescent="0.2">
      <c r="A360" t="s">
        <v>754</v>
      </c>
      <c r="B360" t="s">
        <v>874</v>
      </c>
      <c r="C360">
        <v>55295</v>
      </c>
    </row>
    <row r="361" spans="1:3" x14ac:dyDescent="0.2">
      <c r="A361" t="s">
        <v>666</v>
      </c>
      <c r="B361" s="3" t="s">
        <v>874</v>
      </c>
      <c r="C361">
        <v>55299</v>
      </c>
    </row>
    <row r="362" spans="1:3" x14ac:dyDescent="0.2">
      <c r="A362" t="s">
        <v>490</v>
      </c>
      <c r="B362" t="s">
        <v>874</v>
      </c>
      <c r="C362">
        <v>55300</v>
      </c>
    </row>
    <row r="363" spans="1:3" x14ac:dyDescent="0.2">
      <c r="A363" t="s">
        <v>597</v>
      </c>
      <c r="B363" t="s">
        <v>874</v>
      </c>
      <c r="C363">
        <v>55305</v>
      </c>
    </row>
    <row r="364" spans="1:3" x14ac:dyDescent="0.2">
      <c r="A364" t="s">
        <v>730</v>
      </c>
      <c r="B364" t="s">
        <v>874</v>
      </c>
      <c r="C364">
        <v>55306</v>
      </c>
    </row>
    <row r="365" spans="1:3" x14ac:dyDescent="0.2">
      <c r="A365" t="s">
        <v>598</v>
      </c>
      <c r="B365" t="s">
        <v>874</v>
      </c>
      <c r="C365">
        <v>55307</v>
      </c>
    </row>
    <row r="366" spans="1:3" x14ac:dyDescent="0.2">
      <c r="A366" t="s">
        <v>599</v>
      </c>
      <c r="B366" t="s">
        <v>874</v>
      </c>
      <c r="C366">
        <v>55308</v>
      </c>
    </row>
    <row r="367" spans="1:3" x14ac:dyDescent="0.2">
      <c r="A367" t="s">
        <v>704</v>
      </c>
      <c r="B367" t="s">
        <v>874</v>
      </c>
      <c r="C367">
        <v>55310</v>
      </c>
    </row>
    <row r="368" spans="1:3" x14ac:dyDescent="0.2">
      <c r="A368" t="s">
        <v>753</v>
      </c>
      <c r="B368" t="s">
        <v>874</v>
      </c>
      <c r="C368">
        <v>55311</v>
      </c>
    </row>
    <row r="369" spans="1:3" x14ac:dyDescent="0.2">
      <c r="A369" t="s">
        <v>364</v>
      </c>
      <c r="B369" t="s">
        <v>874</v>
      </c>
      <c r="C369">
        <v>55313</v>
      </c>
    </row>
    <row r="370" spans="1:3" x14ac:dyDescent="0.2">
      <c r="A370" t="s">
        <v>554</v>
      </c>
      <c r="B370" t="s">
        <v>874</v>
      </c>
      <c r="C370">
        <v>55314</v>
      </c>
    </row>
    <row r="371" spans="1:3" x14ac:dyDescent="0.2">
      <c r="A371" t="s">
        <v>608</v>
      </c>
      <c r="B371" t="s">
        <v>874</v>
      </c>
      <c r="C371">
        <v>55315</v>
      </c>
    </row>
    <row r="372" spans="1:3" x14ac:dyDescent="0.2">
      <c r="A372" t="s">
        <v>465</v>
      </c>
      <c r="B372" t="s">
        <v>874</v>
      </c>
      <c r="C372">
        <v>55317</v>
      </c>
    </row>
    <row r="373" spans="1:3" x14ac:dyDescent="0.2">
      <c r="A373" t="s">
        <v>342</v>
      </c>
      <c r="B373" t="s">
        <v>874</v>
      </c>
      <c r="C373">
        <v>55318</v>
      </c>
    </row>
    <row r="374" spans="1:3" x14ac:dyDescent="0.2">
      <c r="A374" t="s">
        <v>617</v>
      </c>
      <c r="B374" t="s">
        <v>874</v>
      </c>
      <c r="C374">
        <v>55319</v>
      </c>
    </row>
    <row r="375" spans="1:3" x14ac:dyDescent="0.2">
      <c r="A375" t="s">
        <v>524</v>
      </c>
      <c r="B375" t="s">
        <v>874</v>
      </c>
      <c r="C375">
        <v>55320</v>
      </c>
    </row>
    <row r="376" spans="1:3" x14ac:dyDescent="0.2">
      <c r="A376" t="s">
        <v>525</v>
      </c>
      <c r="B376" t="s">
        <v>874</v>
      </c>
      <c r="C376">
        <v>55326</v>
      </c>
    </row>
    <row r="377" spans="1:3" x14ac:dyDescent="0.2">
      <c r="A377" t="s">
        <v>492</v>
      </c>
      <c r="B377" t="s">
        <v>874</v>
      </c>
      <c r="C377">
        <v>55327</v>
      </c>
    </row>
    <row r="378" spans="1:3" x14ac:dyDescent="0.2">
      <c r="A378" t="s">
        <v>405</v>
      </c>
      <c r="B378" t="s">
        <v>874</v>
      </c>
      <c r="C378">
        <v>55328</v>
      </c>
    </row>
    <row r="379" spans="1:3" x14ac:dyDescent="0.2">
      <c r="A379" t="s">
        <v>558</v>
      </c>
      <c r="B379" t="s">
        <v>874</v>
      </c>
      <c r="C379">
        <v>55329</v>
      </c>
    </row>
    <row r="380" spans="1:3" x14ac:dyDescent="0.2">
      <c r="A380" t="s">
        <v>390</v>
      </c>
      <c r="B380" t="s">
        <v>874</v>
      </c>
      <c r="C380">
        <v>55330</v>
      </c>
    </row>
    <row r="381" spans="1:3" x14ac:dyDescent="0.2">
      <c r="A381" t="s">
        <v>508</v>
      </c>
      <c r="B381" t="s">
        <v>874</v>
      </c>
      <c r="C381">
        <v>55331</v>
      </c>
    </row>
    <row r="382" spans="1:3" x14ac:dyDescent="0.2">
      <c r="A382" t="s">
        <v>437</v>
      </c>
      <c r="B382" t="s">
        <v>874</v>
      </c>
      <c r="C382">
        <v>55332</v>
      </c>
    </row>
    <row r="383" spans="1:3" x14ac:dyDescent="0.2">
      <c r="A383" t="s">
        <v>438</v>
      </c>
      <c r="B383" t="s">
        <v>874</v>
      </c>
      <c r="C383">
        <v>55333</v>
      </c>
    </row>
    <row r="384" spans="1:3" x14ac:dyDescent="0.2">
      <c r="A384" t="s">
        <v>439</v>
      </c>
      <c r="B384" t="s">
        <v>874</v>
      </c>
      <c r="C384">
        <v>55334</v>
      </c>
    </row>
    <row r="385" spans="1:3" x14ac:dyDescent="0.2">
      <c r="A385" t="s">
        <v>601</v>
      </c>
      <c r="B385" t="s">
        <v>874</v>
      </c>
      <c r="C385">
        <v>55335</v>
      </c>
    </row>
    <row r="386" spans="1:3" x14ac:dyDescent="0.2">
      <c r="A386" t="s">
        <v>602</v>
      </c>
      <c r="B386" t="s">
        <v>874</v>
      </c>
      <c r="C386">
        <v>55336</v>
      </c>
    </row>
    <row r="387" spans="1:3" x14ac:dyDescent="0.2">
      <c r="A387" t="s">
        <v>567</v>
      </c>
      <c r="B387" t="s">
        <v>874</v>
      </c>
      <c r="C387">
        <v>55337</v>
      </c>
    </row>
    <row r="388" spans="1:3" x14ac:dyDescent="0.2">
      <c r="A388" t="s">
        <v>766</v>
      </c>
      <c r="B388" t="s">
        <v>874</v>
      </c>
      <c r="C388">
        <v>55338</v>
      </c>
    </row>
    <row r="389" spans="1:3" x14ac:dyDescent="0.2">
      <c r="A389" t="s">
        <v>559</v>
      </c>
      <c r="B389" t="s">
        <v>874</v>
      </c>
      <c r="C389">
        <v>55339</v>
      </c>
    </row>
    <row r="390" spans="1:3" x14ac:dyDescent="0.2">
      <c r="A390" t="s">
        <v>635</v>
      </c>
      <c r="B390" t="s">
        <v>874</v>
      </c>
      <c r="C390">
        <v>55341</v>
      </c>
    </row>
    <row r="391" spans="1:3" x14ac:dyDescent="0.2">
      <c r="A391" t="s">
        <v>636</v>
      </c>
      <c r="B391" t="s">
        <v>874</v>
      </c>
      <c r="C391">
        <v>55342</v>
      </c>
    </row>
    <row r="392" spans="1:3" x14ac:dyDescent="0.2">
      <c r="A392" t="s">
        <v>449</v>
      </c>
      <c r="B392" t="s">
        <v>874</v>
      </c>
      <c r="C392">
        <v>55343</v>
      </c>
    </row>
    <row r="393" spans="1:3" x14ac:dyDescent="0.2">
      <c r="A393" t="s">
        <v>418</v>
      </c>
      <c r="B393" t="s">
        <v>874</v>
      </c>
      <c r="C393">
        <v>55344</v>
      </c>
    </row>
    <row r="394" spans="1:3" x14ac:dyDescent="0.2">
      <c r="A394" t="s">
        <v>528</v>
      </c>
      <c r="B394" t="s">
        <v>874</v>
      </c>
      <c r="C394">
        <v>55349</v>
      </c>
    </row>
    <row r="395" spans="1:3" x14ac:dyDescent="0.2">
      <c r="A395" t="s">
        <v>639</v>
      </c>
      <c r="B395" t="s">
        <v>874</v>
      </c>
      <c r="C395">
        <v>55350</v>
      </c>
    </row>
    <row r="396" spans="1:3" x14ac:dyDescent="0.2">
      <c r="A396" t="s">
        <v>476</v>
      </c>
      <c r="B396" t="s">
        <v>874</v>
      </c>
      <c r="C396">
        <v>55352</v>
      </c>
    </row>
    <row r="397" spans="1:3" x14ac:dyDescent="0.2">
      <c r="A397" t="s">
        <v>568</v>
      </c>
      <c r="B397" t="s">
        <v>874</v>
      </c>
      <c r="C397">
        <v>55353</v>
      </c>
    </row>
    <row r="398" spans="1:3" x14ac:dyDescent="0.2">
      <c r="A398" t="s">
        <v>761</v>
      </c>
      <c r="B398" t="s">
        <v>874</v>
      </c>
      <c r="C398">
        <v>55354</v>
      </c>
    </row>
    <row r="399" spans="1:3" x14ac:dyDescent="0.2">
      <c r="A399" t="s">
        <v>496</v>
      </c>
      <c r="B399" t="s">
        <v>874</v>
      </c>
      <c r="C399">
        <v>55358</v>
      </c>
    </row>
    <row r="400" spans="1:3" x14ac:dyDescent="0.2">
      <c r="A400" t="s">
        <v>551</v>
      </c>
      <c r="B400" t="s">
        <v>874</v>
      </c>
      <c r="C400">
        <v>55359</v>
      </c>
    </row>
    <row r="401" spans="1:3" x14ac:dyDescent="0.2">
      <c r="A401" t="s">
        <v>470</v>
      </c>
      <c r="B401" t="s">
        <v>874</v>
      </c>
      <c r="C401">
        <v>55360</v>
      </c>
    </row>
    <row r="402" spans="1:3" x14ac:dyDescent="0.2">
      <c r="A402" t="s">
        <v>415</v>
      </c>
      <c r="B402" t="s">
        <v>874</v>
      </c>
      <c r="C402">
        <v>55362</v>
      </c>
    </row>
    <row r="403" spans="1:3" x14ac:dyDescent="0.2">
      <c r="A403" t="s">
        <v>408</v>
      </c>
      <c r="B403" t="s">
        <v>874</v>
      </c>
      <c r="C403">
        <v>55364</v>
      </c>
    </row>
    <row r="404" spans="1:3" x14ac:dyDescent="0.2">
      <c r="A404" t="s">
        <v>487</v>
      </c>
      <c r="B404" t="s">
        <v>874</v>
      </c>
      <c r="C404">
        <v>55365</v>
      </c>
    </row>
    <row r="405" spans="1:3" x14ac:dyDescent="0.2">
      <c r="A405" t="s">
        <v>680</v>
      </c>
      <c r="B405" t="s">
        <v>874</v>
      </c>
      <c r="C405">
        <v>55366</v>
      </c>
    </row>
    <row r="406" spans="1:3" x14ac:dyDescent="0.2">
      <c r="A406" t="s">
        <v>643</v>
      </c>
      <c r="B406" t="s">
        <v>874</v>
      </c>
      <c r="C406">
        <v>55367</v>
      </c>
    </row>
    <row r="407" spans="1:3" x14ac:dyDescent="0.2">
      <c r="A407" t="s">
        <v>446</v>
      </c>
      <c r="B407" t="s">
        <v>874</v>
      </c>
      <c r="C407">
        <v>55375</v>
      </c>
    </row>
    <row r="408" spans="1:3" x14ac:dyDescent="0.2">
      <c r="A408" t="s">
        <v>589</v>
      </c>
      <c r="B408" t="s">
        <v>874</v>
      </c>
      <c r="C408">
        <v>55376</v>
      </c>
    </row>
    <row r="409" spans="1:3" x14ac:dyDescent="0.2">
      <c r="A409" t="s">
        <v>658</v>
      </c>
      <c r="B409" t="s">
        <v>874</v>
      </c>
      <c r="C409">
        <v>55377</v>
      </c>
    </row>
    <row r="410" spans="1:3" x14ac:dyDescent="0.2">
      <c r="A410" t="s">
        <v>659</v>
      </c>
      <c r="B410" t="s">
        <v>874</v>
      </c>
      <c r="C410">
        <v>55378</v>
      </c>
    </row>
    <row r="411" spans="1:3" x14ac:dyDescent="0.2">
      <c r="A411" t="s">
        <v>679</v>
      </c>
      <c r="B411" t="s">
        <v>874</v>
      </c>
      <c r="C411">
        <v>55380</v>
      </c>
    </row>
    <row r="412" spans="1:3" x14ac:dyDescent="0.2">
      <c r="A412" t="s">
        <v>431</v>
      </c>
      <c r="B412" t="s">
        <v>874</v>
      </c>
      <c r="C412">
        <v>55383</v>
      </c>
    </row>
    <row r="413" spans="1:3" x14ac:dyDescent="0.2">
      <c r="A413" t="s">
        <v>683</v>
      </c>
      <c r="B413" t="s">
        <v>874</v>
      </c>
      <c r="C413">
        <v>55384</v>
      </c>
    </row>
    <row r="414" spans="1:3" x14ac:dyDescent="0.2">
      <c r="A414" t="s">
        <v>592</v>
      </c>
      <c r="B414" t="s">
        <v>874</v>
      </c>
      <c r="C414">
        <v>55385</v>
      </c>
    </row>
    <row r="415" spans="1:3" x14ac:dyDescent="0.2">
      <c r="A415" t="s">
        <v>366</v>
      </c>
      <c r="B415" t="s">
        <v>874</v>
      </c>
      <c r="C415">
        <v>55386</v>
      </c>
    </row>
    <row r="416" spans="1:3" x14ac:dyDescent="0.2">
      <c r="A416" t="s">
        <v>516</v>
      </c>
      <c r="B416" t="s">
        <v>874</v>
      </c>
      <c r="C416">
        <v>55387</v>
      </c>
    </row>
    <row r="417" spans="1:3" x14ac:dyDescent="0.2">
      <c r="A417" t="s">
        <v>416</v>
      </c>
      <c r="B417" t="s">
        <v>874</v>
      </c>
      <c r="C417">
        <v>55388</v>
      </c>
    </row>
    <row r="418" spans="1:3" x14ac:dyDescent="0.2">
      <c r="A418" t="s">
        <v>432</v>
      </c>
      <c r="B418" t="s">
        <v>874</v>
      </c>
      <c r="C418">
        <v>55389</v>
      </c>
    </row>
    <row r="419" spans="1:3" x14ac:dyDescent="0.2">
      <c r="A419" t="s">
        <v>573</v>
      </c>
      <c r="B419" t="s">
        <v>874</v>
      </c>
      <c r="C419">
        <v>55394</v>
      </c>
    </row>
    <row r="420" spans="1:3" x14ac:dyDescent="0.2">
      <c r="A420" t="s">
        <v>550</v>
      </c>
      <c r="B420" t="s">
        <v>874</v>
      </c>
      <c r="C420">
        <v>55398</v>
      </c>
    </row>
    <row r="421" spans="1:3" x14ac:dyDescent="0.2">
      <c r="A421" t="s">
        <v>434</v>
      </c>
      <c r="B421" t="s">
        <v>874</v>
      </c>
      <c r="C421">
        <v>55399</v>
      </c>
    </row>
  </sheetData>
  <sortState xmlns:xlrd2="http://schemas.microsoft.com/office/spreadsheetml/2017/richdata2" ref="A2:C422">
    <sortCondition ref="B1:B42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F931D-DD83-C94C-8019-1057FD3D9B20}">
  <dimension ref="A1:H25"/>
  <sheetViews>
    <sheetView workbookViewId="0">
      <selection activeCell="G36" sqref="G36"/>
    </sheetView>
  </sheetViews>
  <sheetFormatPr baseColWidth="10" defaultRowHeight="16" x14ac:dyDescent="0.2"/>
  <cols>
    <col min="1" max="1" width="29.5" bestFit="1" customWidth="1"/>
    <col min="2" max="2" width="30.6640625" bestFit="1" customWidth="1"/>
    <col min="3" max="3" width="11.83203125" bestFit="1" customWidth="1"/>
    <col min="4" max="4" width="30.5" bestFit="1" customWidth="1"/>
    <col min="6" max="6" width="13.1640625" bestFit="1" customWidth="1"/>
    <col min="7" max="7" width="30.5" bestFit="1" customWidth="1"/>
    <col min="8" max="8" width="30.6640625" bestFit="1" customWidth="1"/>
    <col min="9" max="9" width="29.5" bestFit="1" customWidth="1"/>
    <col min="10" max="10" width="16.6640625" bestFit="1" customWidth="1"/>
  </cols>
  <sheetData>
    <row r="1" spans="1:8" x14ac:dyDescent="0.2">
      <c r="A1" s="13" t="s">
        <v>724</v>
      </c>
      <c r="B1" s="3" t="s">
        <v>862</v>
      </c>
      <c r="D1" t="s">
        <v>885</v>
      </c>
      <c r="E1" t="s">
        <v>882</v>
      </c>
      <c r="F1" t="s">
        <v>886</v>
      </c>
    </row>
    <row r="2" spans="1:8" x14ac:dyDescent="0.2">
      <c r="A2" s="13" t="s">
        <v>361</v>
      </c>
      <c r="B2" t="s">
        <v>833</v>
      </c>
      <c r="D2" s="3" t="s">
        <v>862</v>
      </c>
      <c r="E2" t="s">
        <v>883</v>
      </c>
      <c r="F2">
        <v>1</v>
      </c>
    </row>
    <row r="3" spans="1:8" x14ac:dyDescent="0.2">
      <c r="A3" s="13" t="s">
        <v>544</v>
      </c>
      <c r="B3" s="3" t="s">
        <v>827</v>
      </c>
      <c r="D3" t="s">
        <v>849</v>
      </c>
      <c r="E3" t="s">
        <v>883</v>
      </c>
      <c r="F3">
        <v>1</v>
      </c>
    </row>
    <row r="4" spans="1:8" x14ac:dyDescent="0.2">
      <c r="A4" s="13" t="s">
        <v>498</v>
      </c>
      <c r="B4" t="s">
        <v>827</v>
      </c>
      <c r="D4" s="3" t="s">
        <v>827</v>
      </c>
      <c r="E4" t="s">
        <v>883</v>
      </c>
      <c r="F4">
        <v>3</v>
      </c>
    </row>
    <row r="5" spans="1:8" x14ac:dyDescent="0.2">
      <c r="A5" s="13" t="s">
        <v>424</v>
      </c>
      <c r="B5" t="s">
        <v>849</v>
      </c>
      <c r="D5" t="s">
        <v>833</v>
      </c>
      <c r="E5" t="s">
        <v>883</v>
      </c>
      <c r="F5">
        <v>1</v>
      </c>
    </row>
    <row r="6" spans="1:8" x14ac:dyDescent="0.2">
      <c r="A6" s="13" t="s">
        <v>627</v>
      </c>
      <c r="B6" t="s">
        <v>827</v>
      </c>
      <c r="D6" s="3" t="s">
        <v>858</v>
      </c>
      <c r="E6" t="s">
        <v>884</v>
      </c>
      <c r="F6">
        <v>1</v>
      </c>
    </row>
    <row r="7" spans="1:8" x14ac:dyDescent="0.2">
      <c r="A7" s="14" t="s">
        <v>409</v>
      </c>
      <c r="B7" t="s">
        <v>850</v>
      </c>
      <c r="D7" t="s">
        <v>840</v>
      </c>
      <c r="E7" t="s">
        <v>884</v>
      </c>
      <c r="F7">
        <v>4</v>
      </c>
    </row>
    <row r="8" spans="1:8" x14ac:dyDescent="0.2">
      <c r="A8" s="14" t="s">
        <v>546</v>
      </c>
      <c r="B8" t="s">
        <v>827</v>
      </c>
      <c r="D8" t="s">
        <v>833</v>
      </c>
      <c r="E8" t="s">
        <v>884</v>
      </c>
      <c r="F8">
        <v>1</v>
      </c>
    </row>
    <row r="9" spans="1:8" x14ac:dyDescent="0.2">
      <c r="A9" s="14" t="s">
        <v>762</v>
      </c>
      <c r="B9" s="3" t="s">
        <v>831</v>
      </c>
      <c r="D9" s="3" t="s">
        <v>831</v>
      </c>
      <c r="E9" t="s">
        <v>884</v>
      </c>
      <c r="F9">
        <v>2</v>
      </c>
    </row>
    <row r="10" spans="1:8" x14ac:dyDescent="0.2">
      <c r="A10" s="14" t="s">
        <v>527</v>
      </c>
      <c r="B10" t="s">
        <v>853</v>
      </c>
      <c r="D10" s="3" t="s">
        <v>838</v>
      </c>
      <c r="E10" t="s">
        <v>884</v>
      </c>
      <c r="F10">
        <v>1</v>
      </c>
    </row>
    <row r="11" spans="1:8" x14ac:dyDescent="0.2">
      <c r="A11" s="14" t="s">
        <v>395</v>
      </c>
      <c r="B11" t="s">
        <v>840</v>
      </c>
      <c r="D11" t="s">
        <v>850</v>
      </c>
      <c r="E11" t="s">
        <v>884</v>
      </c>
      <c r="F11">
        <v>1</v>
      </c>
    </row>
    <row r="12" spans="1:8" x14ac:dyDescent="0.2">
      <c r="A12" s="14" t="s">
        <v>435</v>
      </c>
      <c r="B12" t="s">
        <v>831</v>
      </c>
      <c r="D12" t="s">
        <v>832</v>
      </c>
      <c r="E12" t="s">
        <v>884</v>
      </c>
      <c r="F12">
        <v>1</v>
      </c>
    </row>
    <row r="13" spans="1:8" x14ac:dyDescent="0.2">
      <c r="A13" s="14" t="s">
        <v>513</v>
      </c>
      <c r="B13" t="s">
        <v>840</v>
      </c>
      <c r="D13" t="s">
        <v>827</v>
      </c>
      <c r="E13" t="s">
        <v>884</v>
      </c>
      <c r="F13">
        <v>5</v>
      </c>
      <c r="H13" s="3"/>
    </row>
    <row r="14" spans="1:8" x14ac:dyDescent="0.2">
      <c r="A14" s="14" t="s">
        <v>607</v>
      </c>
      <c r="B14" t="s">
        <v>827</v>
      </c>
      <c r="D14" t="s">
        <v>822</v>
      </c>
      <c r="E14" t="s">
        <v>884</v>
      </c>
      <c r="F14">
        <v>1</v>
      </c>
    </row>
    <row r="15" spans="1:8" x14ac:dyDescent="0.2">
      <c r="A15" s="14" t="s">
        <v>562</v>
      </c>
      <c r="B15" t="s">
        <v>822</v>
      </c>
      <c r="D15" t="s">
        <v>835</v>
      </c>
      <c r="E15" t="s">
        <v>884</v>
      </c>
      <c r="F15">
        <v>1</v>
      </c>
    </row>
    <row r="16" spans="1:8" x14ac:dyDescent="0.2">
      <c r="A16" s="14" t="s">
        <v>668</v>
      </c>
      <c r="B16" s="3" t="s">
        <v>858</v>
      </c>
      <c r="D16" t="s">
        <v>853</v>
      </c>
      <c r="E16" t="s">
        <v>884</v>
      </c>
      <c r="F16">
        <v>1</v>
      </c>
    </row>
    <row r="17" spans="1:2" x14ac:dyDescent="0.2">
      <c r="A17" s="14" t="s">
        <v>638</v>
      </c>
      <c r="B17" t="s">
        <v>835</v>
      </c>
    </row>
    <row r="18" spans="1:2" x14ac:dyDescent="0.2">
      <c r="A18" s="14" t="s">
        <v>352</v>
      </c>
      <c r="B18" t="s">
        <v>827</v>
      </c>
    </row>
    <row r="19" spans="1:2" x14ac:dyDescent="0.2">
      <c r="A19" s="14" t="s">
        <v>341</v>
      </c>
      <c r="B19" t="s">
        <v>833</v>
      </c>
    </row>
    <row r="20" spans="1:2" x14ac:dyDescent="0.2">
      <c r="A20" s="14" t="s">
        <v>346</v>
      </c>
      <c r="B20" t="s">
        <v>840</v>
      </c>
    </row>
    <row r="21" spans="1:2" x14ac:dyDescent="0.2">
      <c r="A21" s="14" t="s">
        <v>584</v>
      </c>
      <c r="B21" s="3" t="s">
        <v>827</v>
      </c>
    </row>
    <row r="22" spans="1:2" x14ac:dyDescent="0.2">
      <c r="A22" s="14" t="s">
        <v>655</v>
      </c>
      <c r="B22" s="3" t="s">
        <v>827</v>
      </c>
    </row>
    <row r="23" spans="1:2" x14ac:dyDescent="0.2">
      <c r="A23" s="14" t="s">
        <v>534</v>
      </c>
      <c r="B23" s="3" t="s">
        <v>840</v>
      </c>
    </row>
    <row r="24" spans="1:2" x14ac:dyDescent="0.2">
      <c r="A24" s="14" t="s">
        <v>370</v>
      </c>
      <c r="B24" t="s">
        <v>832</v>
      </c>
    </row>
    <row r="25" spans="1:2" x14ac:dyDescent="0.2">
      <c r="A25" s="14" t="s">
        <v>413</v>
      </c>
      <c r="B25" s="3" t="s">
        <v>838</v>
      </c>
    </row>
  </sheetData>
  <sortState xmlns:xlrd2="http://schemas.microsoft.com/office/spreadsheetml/2017/richdata2" ref="H1:H30">
    <sortCondition descending="1" ref="H1:H30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readcounts</vt:lpstr>
      <vt:lpstr>amp_prediction</vt:lpstr>
      <vt:lpstr>blastn_kraken2_megan</vt:lpstr>
      <vt:lpstr>Sheet3</vt:lpstr>
      <vt:lpstr>deseq2</vt:lpstr>
      <vt:lpstr>amps_overexpressed_info</vt:lpstr>
      <vt:lpstr>amps_allsamples_info</vt:lpstr>
      <vt:lpstr>workbench_blastn</vt:lpstr>
      <vt:lpstr>tmp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LUIGUI MICHEL GALLARDO BECERRA</dc:creator>
  <cp:lastModifiedBy>LUIGUI MICHEL GALLARDO BECERRA</cp:lastModifiedBy>
  <dcterms:created xsi:type="dcterms:W3CDTF">2023-08-15T08:49:26Z</dcterms:created>
  <dcterms:modified xsi:type="dcterms:W3CDTF">2024-02-01T04:27:39Z</dcterms:modified>
</cp:coreProperties>
</file>