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3\"/>
    </mc:Choice>
  </mc:AlternateContent>
  <xr:revisionPtr revIDLastSave="0" documentId="13_ncr:1_{C8D86138-FB43-405F-8A23-610341496EAD}" xr6:coauthVersionLast="46" xr6:coauthVersionMax="46" xr10:uidLastSave="{00000000-0000-0000-0000-000000000000}"/>
  <bookViews>
    <workbookView xWindow="-108" yWindow="-108" windowWidth="23256" windowHeight="12576" xr2:uid="{7B907FE5-17B1-401C-9342-FA8F9DED108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1" l="1"/>
  <c r="B203" i="1"/>
  <c r="B204" i="1"/>
  <c r="B205" i="1"/>
  <c r="B206" i="1"/>
  <c r="B207" i="1"/>
  <c r="B208" i="1"/>
  <c r="B209" i="1"/>
  <c r="B210" i="1"/>
  <c r="B211" i="1"/>
  <c r="B201" i="1"/>
  <c r="G228" i="1"/>
  <c r="G229" i="1"/>
  <c r="G227" i="1"/>
  <c r="B217" i="1"/>
  <c r="D217" i="1" s="1"/>
  <c r="C217" i="1"/>
  <c r="C218" i="1"/>
  <c r="D218" i="1" s="1"/>
  <c r="B229" i="1"/>
  <c r="C229" i="1" s="1"/>
  <c r="E229" i="1" s="1"/>
  <c r="D229" i="1"/>
  <c r="B228" i="1"/>
  <c r="C228" i="1" s="1"/>
  <c r="E228" i="1" s="1"/>
  <c r="D228" i="1"/>
  <c r="E227" i="1"/>
  <c r="D227" i="1"/>
  <c r="C227" i="1"/>
  <c r="B227" i="1"/>
  <c r="B218" i="1"/>
  <c r="E191" i="1"/>
  <c r="B189" i="1"/>
  <c r="C189" i="1" s="1"/>
  <c r="B188" i="1"/>
  <c r="C188" i="1" s="1"/>
  <c r="E188" i="1" s="1"/>
  <c r="G188" i="1" s="1"/>
  <c r="D188" i="1"/>
  <c r="G187" i="1"/>
  <c r="E187" i="1"/>
  <c r="D187" i="1"/>
  <c r="C187" i="1"/>
  <c r="C176" i="1"/>
  <c r="D176" i="1"/>
  <c r="D175" i="1"/>
  <c r="C175" i="1"/>
  <c r="B176" i="1"/>
  <c r="B175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52" i="1"/>
  <c r="E138" i="1"/>
  <c r="B136" i="1"/>
  <c r="C136" i="1"/>
  <c r="D136" i="1"/>
  <c r="E136" i="1"/>
  <c r="G136" i="1" s="1"/>
  <c r="F136" i="1"/>
  <c r="B135" i="1"/>
  <c r="C135" i="1"/>
  <c r="F135" i="1"/>
  <c r="B134" i="1"/>
  <c r="C134" i="1" s="1"/>
  <c r="E134" i="1" s="1"/>
  <c r="G134" i="1" s="1"/>
  <c r="D134" i="1"/>
  <c r="F134" i="1"/>
  <c r="G133" i="1"/>
  <c r="F133" i="1"/>
  <c r="E133" i="1"/>
  <c r="D133" i="1"/>
  <c r="C133" i="1"/>
  <c r="B133" i="1"/>
  <c r="D122" i="1"/>
  <c r="D121" i="1"/>
  <c r="C122" i="1"/>
  <c r="C121" i="1"/>
  <c r="B122" i="1"/>
  <c r="B121" i="1"/>
  <c r="B107" i="1"/>
  <c r="B108" i="1"/>
  <c r="B109" i="1"/>
  <c r="B110" i="1"/>
  <c r="B111" i="1"/>
  <c r="B112" i="1"/>
  <c r="B113" i="1"/>
  <c r="B114" i="1"/>
  <c r="B115" i="1"/>
  <c r="B116" i="1"/>
  <c r="B106" i="1"/>
  <c r="E94" i="1"/>
  <c r="B91" i="1"/>
  <c r="C91" i="1" s="1"/>
  <c r="E91" i="1" s="1"/>
  <c r="G91" i="1" s="1"/>
  <c r="D91" i="1"/>
  <c r="B90" i="1"/>
  <c r="C90" i="1" s="1"/>
  <c r="G89" i="1"/>
  <c r="E89" i="1"/>
  <c r="D89" i="1"/>
  <c r="C89" i="1"/>
  <c r="C77" i="1"/>
  <c r="D77" i="1"/>
  <c r="C76" i="1"/>
  <c r="D76" i="1"/>
  <c r="B77" i="1"/>
  <c r="B76" i="1"/>
  <c r="A77" i="1"/>
  <c r="A76" i="1"/>
  <c r="B61" i="1"/>
  <c r="B62" i="1"/>
  <c r="B63" i="1"/>
  <c r="B64" i="1"/>
  <c r="B65" i="1"/>
  <c r="B66" i="1"/>
  <c r="B67" i="1"/>
  <c r="B68" i="1"/>
  <c r="B69" i="1"/>
  <c r="B70" i="1"/>
  <c r="B60" i="1"/>
  <c r="F42" i="1"/>
  <c r="F43" i="1" s="1"/>
  <c r="F41" i="1"/>
  <c r="C41" i="1"/>
  <c r="B41" i="1"/>
  <c r="D41" i="1" s="1"/>
  <c r="C32" i="1"/>
  <c r="C31" i="1"/>
  <c r="B32" i="1"/>
  <c r="D32" i="1" s="1"/>
  <c r="B31" i="1"/>
  <c r="D31" i="1" s="1"/>
  <c r="B10" i="1"/>
  <c r="B11" i="1"/>
  <c r="B12" i="1"/>
  <c r="B13" i="1"/>
  <c r="B14" i="1"/>
  <c r="B15" i="1"/>
  <c r="B16" i="1"/>
  <c r="B17" i="1"/>
  <c r="B18" i="1"/>
  <c r="B19" i="1"/>
  <c r="B9" i="1"/>
  <c r="D189" i="1" l="1"/>
  <c r="E189" i="1" s="1"/>
  <c r="G189" i="1" s="1"/>
  <c r="D135" i="1"/>
  <c r="E135" i="1" s="1"/>
  <c r="G135" i="1" s="1"/>
  <c r="D90" i="1"/>
  <c r="E90" i="1" s="1"/>
  <c r="G90" i="1" s="1"/>
  <c r="E41" i="1"/>
  <c r="B42" i="1" l="1"/>
  <c r="G41" i="1"/>
  <c r="C42" i="1" l="1"/>
  <c r="D42" i="1"/>
  <c r="E42" i="1" s="1"/>
  <c r="G42" i="1" l="1"/>
  <c r="B43" i="1"/>
  <c r="C43" i="1" l="1"/>
  <c r="D43" i="1"/>
  <c r="E43" i="1" l="1"/>
  <c r="G43" i="1" l="1"/>
  <c r="D46" i="1"/>
</calcChain>
</file>

<file path=xl/sharedStrings.xml><?xml version="1.0" encoding="utf-8"?>
<sst xmlns="http://schemas.openxmlformats.org/spreadsheetml/2006/main" count="133" uniqueCount="47">
  <si>
    <t>Exercicio 1: Método de Newton-Raphson</t>
  </si>
  <si>
    <t>Calcular a raiz positiva da equação f(x) = 2x − sen(x) − 4 = 0, com erro ≤ 10 -3, usando o método de NR.</t>
  </si>
  <si>
    <t>a) Escolha do intervalo</t>
  </si>
  <si>
    <t>OBS: não esquecer de atualizar a função</t>
  </si>
  <si>
    <t>x</t>
  </si>
  <si>
    <t>f(x)</t>
  </si>
  <si>
    <t>e_ideal</t>
  </si>
  <si>
    <t>f'(x)=</t>
  </si>
  <si>
    <t>f''(x)=</t>
  </si>
  <si>
    <t>2 - cos(x)</t>
  </si>
  <si>
    <t>sen(x)</t>
  </si>
  <si>
    <t>b) Melhor extremo (valor inicial), onde f(x)*f''(x) &gt; 0</t>
  </si>
  <si>
    <t>f''(x)</t>
  </si>
  <si>
    <t>f(x)*f''(x)</t>
  </si>
  <si>
    <t>N</t>
  </si>
  <si>
    <t>x_i</t>
  </si>
  <si>
    <t>f(x_i)</t>
  </si>
  <si>
    <t>f'(x_i)</t>
  </si>
  <si>
    <t>x_i+1</t>
  </si>
  <si>
    <t>E</t>
  </si>
  <si>
    <t>Mensagem</t>
  </si>
  <si>
    <t>Fim!</t>
  </si>
  <si>
    <t xml:space="preserve">Solução = </t>
  </si>
  <si>
    <t>f(x) = 2*x - sen(x) - 4</t>
  </si>
  <si>
    <t>&lt;----</t>
  </si>
  <si>
    <t>Exercicio 2: Método de Newton-Raphson</t>
  </si>
  <si>
    <t>Obter a raiz cúbica de 5, f(x) = x3 − 5, usando o método NR sendo o erro ≤ 10 -3</t>
  </si>
  <si>
    <t>F(X) = X^3 - 5</t>
  </si>
  <si>
    <t>3x^2</t>
  </si>
  <si>
    <t>6x</t>
  </si>
  <si>
    <t>&lt;---</t>
  </si>
  <si>
    <t>Exercicio 3: Método de Newton-Raphson</t>
  </si>
  <si>
    <t>Calcular a raiz negativa de f(x) = x3 − 5x2 + x + 3, com erro ≤ 10-4</t>
  </si>
  <si>
    <t>f(x) = x^3 -5x^2 + x + 3</t>
  </si>
  <si>
    <t>&lt;------</t>
  </si>
  <si>
    <t>3x 2 − 10x + 1</t>
  </si>
  <si>
    <t>6x - 10</t>
  </si>
  <si>
    <t>Exercicio 4: Método de Newton-Raphson</t>
  </si>
  <si>
    <t>Seja a função f(x) = x2 − 9,5x + 8,5, obter a raiz contida no intervalo [8, 9]</t>
  </si>
  <si>
    <t>Os cálculos devem ser realizados com 4 decimais com arredondamento e erro não superior a 0,001</t>
  </si>
  <si>
    <t>f(x) = x2 − 9,5x + 8,5</t>
  </si>
  <si>
    <t>f'(x) = 2x − 9,5</t>
  </si>
  <si>
    <t>f''(x) = 2</t>
  </si>
  <si>
    <t>Exercicio 5: Método de Newton-Raphson</t>
  </si>
  <si>
    <t>f(x) = 8 – 4,5 (x – sen x) = 0</t>
  </si>
  <si>
    <t>f′(x) = – 4,5(1 – cos x)</t>
  </si>
  <si>
    <t>f'′(x) = −4,5 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</si>
</sst>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0" xfId="0" applyFont="1" applyFill="1"/>
    <xf numFmtId="0" fontId="1" fillId="5" borderId="0" xfId="0" applyFont="1" applyFill="1"/>
    <xf numFmtId="0" fontId="1" fillId="2" borderId="0" xfId="0" applyFont="1" applyFill="1"/>
    <xf numFmtId="0" fontId="3" fillId="2" borderId="0" xfId="0" applyFont="1" applyFill="1" applyBorder="1"/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/>
    <xf numFmtId="168" fontId="1" fillId="0" borderId="1" xfId="0" applyNumberFormat="1" applyFont="1" applyBorder="1"/>
    <xf numFmtId="0" fontId="1" fillId="0" borderId="8" xfId="0" applyFont="1" applyBorder="1"/>
    <xf numFmtId="168" fontId="1" fillId="0" borderId="8" xfId="0" applyNumberFormat="1" applyFont="1" applyBorder="1"/>
    <xf numFmtId="168" fontId="3" fillId="0" borderId="8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168" fontId="1" fillId="0" borderId="0" xfId="0" applyNumberFormat="1" applyFont="1" applyBorder="1"/>
    <xf numFmtId="0" fontId="1" fillId="5" borderId="0" xfId="0" applyFont="1" applyFill="1" applyBorder="1"/>
    <xf numFmtId="168" fontId="1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Planilha1!$A$9:$A$19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Planilha1!$B$9:$B$19</c:f>
              <c:numCache>
                <c:formatCode>Geral</c:formatCode>
                <c:ptCount val="11"/>
                <c:pt idx="0">
                  <c:v>-14.958924274663138</c:v>
                </c:pt>
                <c:pt idx="1">
                  <c:v>-12.756802495307928</c:v>
                </c:pt>
                <c:pt idx="2">
                  <c:v>-9.8588799919401318</c:v>
                </c:pt>
                <c:pt idx="3">
                  <c:v>-7.0907025731743181</c:v>
                </c:pt>
                <c:pt idx="4">
                  <c:v>-5.1585290151921033</c:v>
                </c:pt>
                <c:pt idx="5">
                  <c:v>-4</c:v>
                </c:pt>
                <c:pt idx="6">
                  <c:v>-2.8414709848078967</c:v>
                </c:pt>
                <c:pt idx="7">
                  <c:v>-0.90929742682568193</c:v>
                </c:pt>
                <c:pt idx="8">
                  <c:v>1.8588799919401326</c:v>
                </c:pt>
                <c:pt idx="9">
                  <c:v>4.7568024953079284</c:v>
                </c:pt>
                <c:pt idx="10">
                  <c:v>6.9589242746631381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4-4BA6-9AA0-B10061A5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26488"/>
        <c:axId val="499426816"/>
      </c:scatterChart>
      <c:valAx>
        <c:axId val="49942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426816"/>
        <c:crosses val="autoZero"/>
        <c:crossBetween val="midCat"/>
        <c:majorUnit val="1"/>
      </c:valAx>
      <c:valAx>
        <c:axId val="499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42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Planilha1!$B$59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Planilha1!$A$60:$A$70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Planilha1!$B$60:$B$70</c:f>
              <c:numCache>
                <c:formatCode>Geral</c:formatCode>
                <c:ptCount val="11"/>
                <c:pt idx="0">
                  <c:v>-130</c:v>
                </c:pt>
                <c:pt idx="1">
                  <c:v>-69</c:v>
                </c:pt>
                <c:pt idx="2">
                  <c:v>-32</c:v>
                </c:pt>
                <c:pt idx="3">
                  <c:v>-13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3</c:v>
                </c:pt>
                <c:pt idx="8">
                  <c:v>22</c:v>
                </c:pt>
                <c:pt idx="9">
                  <c:v>59</c:v>
                </c:pt>
                <c:pt idx="1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F-4945-B105-01EC7344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8296"/>
        <c:axId val="483586496"/>
      </c:scatterChart>
      <c:valAx>
        <c:axId val="4835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586496"/>
        <c:crosses val="autoZero"/>
        <c:crossBetween val="midCat"/>
      </c:valAx>
      <c:valAx>
        <c:axId val="483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5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Planilha1!$B$105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Planilha1!$A$106:$A$116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Planilha1!$B$106:$B$116</c:f>
              <c:numCache>
                <c:formatCode>Geral</c:formatCode>
                <c:ptCount val="11"/>
                <c:pt idx="0">
                  <c:v>-252</c:v>
                </c:pt>
                <c:pt idx="1">
                  <c:v>-145</c:v>
                </c:pt>
                <c:pt idx="2">
                  <c:v>-72</c:v>
                </c:pt>
                <c:pt idx="3">
                  <c:v>-27</c:v>
                </c:pt>
                <c:pt idx="4">
                  <c:v>-4</c:v>
                </c:pt>
                <c:pt idx="5">
                  <c:v>3</c:v>
                </c:pt>
                <c:pt idx="6">
                  <c:v>0</c:v>
                </c:pt>
                <c:pt idx="7">
                  <c:v>-7</c:v>
                </c:pt>
                <c:pt idx="8">
                  <c:v>-12</c:v>
                </c:pt>
                <c:pt idx="9">
                  <c:v>-9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A-443F-98AA-91564EA2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16872"/>
        <c:axId val="431209984"/>
      </c:scatterChart>
      <c:valAx>
        <c:axId val="4312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209984"/>
        <c:crosses val="autoZero"/>
        <c:crossBetween val="midCat"/>
      </c:valAx>
      <c:valAx>
        <c:axId val="4312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21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Planilha1!$B$151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Planilha1!$A$152:$A$170</c:f>
              <c:numCache>
                <c:formatCode>Geral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Planilha1!$B$152:$B$170</c:f>
              <c:numCache>
                <c:formatCode>Geral</c:formatCode>
                <c:ptCount val="19"/>
                <c:pt idx="0">
                  <c:v>175</c:v>
                </c:pt>
                <c:pt idx="1">
                  <c:v>148.5</c:v>
                </c:pt>
                <c:pt idx="2">
                  <c:v>124</c:v>
                </c:pt>
                <c:pt idx="3">
                  <c:v>101.5</c:v>
                </c:pt>
                <c:pt idx="4">
                  <c:v>81</c:v>
                </c:pt>
                <c:pt idx="5">
                  <c:v>62.5</c:v>
                </c:pt>
                <c:pt idx="6">
                  <c:v>46</c:v>
                </c:pt>
                <c:pt idx="7">
                  <c:v>31.5</c:v>
                </c:pt>
                <c:pt idx="8">
                  <c:v>19</c:v>
                </c:pt>
                <c:pt idx="9">
                  <c:v>8.5</c:v>
                </c:pt>
                <c:pt idx="10">
                  <c:v>0</c:v>
                </c:pt>
                <c:pt idx="11">
                  <c:v>-6.5</c:v>
                </c:pt>
                <c:pt idx="12">
                  <c:v>-11</c:v>
                </c:pt>
                <c:pt idx="13">
                  <c:v>-13.5</c:v>
                </c:pt>
                <c:pt idx="14">
                  <c:v>-14</c:v>
                </c:pt>
                <c:pt idx="15">
                  <c:v>-12.5</c:v>
                </c:pt>
                <c:pt idx="16">
                  <c:v>-9</c:v>
                </c:pt>
                <c:pt idx="17">
                  <c:v>-3.5</c:v>
                </c:pt>
                <c:pt idx="1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2-4DCA-94E8-19AE53C9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20640"/>
        <c:axId val="426424248"/>
      </c:scatterChart>
      <c:valAx>
        <c:axId val="4264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24248"/>
        <c:crosses val="autoZero"/>
        <c:crossBetween val="midCat"/>
      </c:valAx>
      <c:valAx>
        <c:axId val="4264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Planilha1!$B$200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Planilha1!$A$201:$A$211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Planilha1!$B$201:$B$211</c:f>
              <c:numCache>
                <c:formatCode>Geral</c:formatCode>
                <c:ptCount val="11"/>
                <c:pt idx="0">
                  <c:v>34.815159235984126</c:v>
                </c:pt>
                <c:pt idx="1">
                  <c:v>29.405611228885679</c:v>
                </c:pt>
                <c:pt idx="2">
                  <c:v>20.864959963730598</c:v>
                </c:pt>
                <c:pt idx="3">
                  <c:v>12.908161579284432</c:v>
                </c:pt>
                <c:pt idx="4">
                  <c:v>8.7133805683644656</c:v>
                </c:pt>
                <c:pt idx="5">
                  <c:v>8</c:v>
                </c:pt>
                <c:pt idx="6">
                  <c:v>7.2866194316355344</c:v>
                </c:pt>
                <c:pt idx="7">
                  <c:v>3.0918384207155674</c:v>
                </c:pt>
                <c:pt idx="8">
                  <c:v>-4.8649599637305965</c:v>
                </c:pt>
                <c:pt idx="9">
                  <c:v>-13.405611228885679</c:v>
                </c:pt>
                <c:pt idx="10">
                  <c:v>-18.815159235984122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3-4953-A379-8B693ACC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81408"/>
        <c:axId val="421984688"/>
      </c:scatterChart>
      <c:valAx>
        <c:axId val="4219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984688"/>
        <c:crosses val="autoZero"/>
        <c:crossBetween val="midCat"/>
      </c:valAx>
      <c:valAx>
        <c:axId val="4219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9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104078</xdr:colOff>
      <xdr:row>7</xdr:row>
      <xdr:rowOff>74344</xdr:rowOff>
    </xdr:from>
    <xdr:to>
      <xdr:col>10</xdr:col>
      <xdr:colOff>408878</xdr:colOff>
      <xdr:row>21</xdr:row>
      <xdr:rowOff>59476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0392C-2017-4F5A-8051-03178F9C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34</xdr:row>
      <xdr:rowOff>0</xdr:rowOff>
    </xdr:from>
    <xdr:to>
      <xdr:col>4</xdr:col>
      <xdr:colOff>265825</xdr:colOff>
      <xdr:row>36</xdr:row>
      <xdr:rowOff>161459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BA874F-52C8-4001-83AD-47936F92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389" y="6810103"/>
          <a:ext cx="1524213" cy="562053"/>
        </a:xfrm>
        <a:prstGeom prst="rect">
          <a:avLst/>
        </a:prstGeom>
      </xdr:spPr>
    </xdr:pic>
    <xdr:clientData/>
  </xdr:twoCellAnchor>
  <xdr:twoCellAnchor editAs="oneCell">
    <xdr:from>
      <xdr:col>5</xdr:col>
      <xdr:colOff>535578</xdr:colOff>
      <xdr:row>37</xdr:row>
      <xdr:rowOff>195943</xdr:rowOff>
    </xdr:from>
    <xdr:to>
      <xdr:col>7</xdr:col>
      <xdr:colOff>89840</xdr:colOff>
      <xdr:row>38</xdr:row>
      <xdr:rowOff>178834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D23E94E-D1DA-428E-9C5E-E5E3985B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1955" y="7606937"/>
          <a:ext cx="773462" cy="183188"/>
        </a:xfrm>
        <a:prstGeom prst="rect">
          <a:avLst/>
        </a:prstGeom>
      </xdr:spPr>
    </xdr:pic>
    <xdr:clientData/>
  </xdr:twoCellAnchor>
  <xdr:twoCellAnchor>
    <xdr:from>
      <xdr:col>4</xdr:col>
      <xdr:colOff>2177</xdr:colOff>
      <xdr:row>58</xdr:row>
      <xdr:rowOff>13063</xdr:rowOff>
    </xdr:from>
    <xdr:to>
      <xdr:col>11</xdr:col>
      <xdr:colOff>306977</xdr:colOff>
      <xdr:row>71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3BFD58-34AC-4691-99D5-6966B01E5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0</xdr:colOff>
      <xdr:row>83</xdr:row>
      <xdr:rowOff>0</xdr:rowOff>
    </xdr:from>
    <xdr:to>
      <xdr:col>4</xdr:col>
      <xdr:colOff>265825</xdr:colOff>
      <xdr:row>85</xdr:row>
      <xdr:rowOff>161459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79413D0-D69C-4928-B4BB-DE5A718E2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389" y="16624663"/>
          <a:ext cx="1524213" cy="5620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7</xdr:col>
      <xdr:colOff>163862</xdr:colOff>
      <xdr:row>85</xdr:row>
      <xdr:rowOff>183188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97A6F79-1651-4224-BF62-2FCCEBC0C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5977" y="17025257"/>
          <a:ext cx="773462" cy="183188"/>
        </a:xfrm>
        <a:prstGeom prst="rect">
          <a:avLst/>
        </a:prstGeom>
      </xdr:spPr>
    </xdr:pic>
    <xdr:clientData/>
  </xdr:twoCellAnchor>
  <xdr:twoCellAnchor>
    <xdr:from>
      <xdr:col>2</xdr:col>
      <xdr:colOff>455022</xdr:colOff>
      <xdr:row>102</xdr:row>
      <xdr:rowOff>113211</xdr:rowOff>
    </xdr:from>
    <xdr:to>
      <xdr:col>10</xdr:col>
      <xdr:colOff>111034</xdr:colOff>
      <xdr:row>116</xdr:row>
      <xdr:rowOff>52251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254B71-56BE-4A08-B217-6B97FF19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109375</xdr:colOff>
      <xdr:row>125</xdr:row>
      <xdr:rowOff>161109</xdr:rowOff>
    </xdr:from>
    <xdr:to>
      <xdr:col>5</xdr:col>
      <xdr:colOff>296305</xdr:colOff>
      <xdr:row>128</xdr:row>
      <xdr:rowOff>78728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61B66DD-5372-4B42-B610-CC0050D40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6552" y="25198252"/>
          <a:ext cx="1406130" cy="5185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128</xdr:row>
      <xdr:rowOff>200297</xdr:rowOff>
    </xdr:from>
    <xdr:to>
      <xdr:col>7</xdr:col>
      <xdr:colOff>26126</xdr:colOff>
      <xdr:row>129</xdr:row>
      <xdr:rowOff>150566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3229E68-90A5-4430-AA3B-DD3BCF55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5977" y="25838331"/>
          <a:ext cx="635726" cy="150566"/>
        </a:xfrm>
        <a:prstGeom prst="rect">
          <a:avLst/>
        </a:prstGeom>
      </xdr:spPr>
    </xdr:pic>
    <xdr:clientData/>
  </xdr:twoCellAnchor>
  <xdr:twoCellAnchor>
    <xdr:from>
      <xdr:col>2</xdr:col>
      <xdr:colOff>455022</xdr:colOff>
      <xdr:row>156</xdr:row>
      <xdr:rowOff>113212</xdr:rowOff>
    </xdr:from>
    <xdr:to>
      <xdr:col>10</xdr:col>
      <xdr:colOff>111034</xdr:colOff>
      <xdr:row>170</xdr:row>
      <xdr:rowOff>52252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8BC793-7C19-44DF-99B6-F50A51208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605245</xdr:colOff>
      <xdr:row>180</xdr:row>
      <xdr:rowOff>56606</xdr:rowOff>
    </xdr:from>
    <xdr:to>
      <xdr:col>5</xdr:col>
      <xdr:colOff>143387</xdr:colOff>
      <xdr:row>182</xdr:row>
      <xdr:rowOff>174522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799E0C4-A2C1-4486-92A5-20581A24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3634" y="36110092"/>
          <a:ext cx="1406130" cy="5185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7</xdr:col>
      <xdr:colOff>26126</xdr:colOff>
      <xdr:row>184</xdr:row>
      <xdr:rowOff>150566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876035F-C79B-42DD-B074-462723EB1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5977" y="36854674"/>
          <a:ext cx="635726" cy="150566"/>
        </a:xfrm>
        <a:prstGeom prst="rect">
          <a:avLst/>
        </a:prstGeom>
      </xdr:spPr>
    </xdr:pic>
    <xdr:clientData/>
  </xdr:twoCellAnchor>
  <xdr:twoCellAnchor>
    <xdr:from>
      <xdr:col>2</xdr:col>
      <xdr:colOff>455022</xdr:colOff>
      <xdr:row>197</xdr:row>
      <xdr:rowOff>113212</xdr:rowOff>
    </xdr:from>
    <xdr:to>
      <xdr:col>10</xdr:col>
      <xdr:colOff>111034</xdr:colOff>
      <xdr:row>211</xdr:row>
      <xdr:rowOff>52252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823E2F-3020-4BF3-96DE-9D4B03B3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583324</xdr:colOff>
      <xdr:row>220</xdr:row>
      <xdr:rowOff>131379</xdr:rowOff>
    </xdr:from>
    <xdr:to>
      <xdr:col>5</xdr:col>
      <xdr:colOff>121466</xdr:colOff>
      <xdr:row>223</xdr:row>
      <xdr:rowOff>49598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2F10181-7DA9-4910-92E6-D3A9217B7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9310" y="44064620"/>
          <a:ext cx="1403728" cy="517309"/>
        </a:xfrm>
        <a:prstGeom prst="rect">
          <a:avLst/>
        </a:prstGeom>
      </xdr:spPr>
    </xdr:pic>
    <xdr:clientData/>
  </xdr:twoCellAnchor>
  <xdr:twoCellAnchor editAs="oneCell">
    <xdr:from>
      <xdr:col>5</xdr:col>
      <xdr:colOff>604345</xdr:colOff>
      <xdr:row>223</xdr:row>
      <xdr:rowOff>194441</xdr:rowOff>
    </xdr:from>
    <xdr:to>
      <xdr:col>7</xdr:col>
      <xdr:colOff>20871</xdr:colOff>
      <xdr:row>224</xdr:row>
      <xdr:rowOff>145310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8FBD4A5-B2C7-4149-AD5D-74BD46139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5917" y="44726772"/>
          <a:ext cx="635726" cy="150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254E-8EFF-497E-9E4A-DC39B1E46AD3}">
  <dimension ref="A1:AD398"/>
  <sheetViews>
    <sheetView tabSelected="1" topLeftCell="A217" zoomScale="145" zoomScaleNormal="145" workbookViewId="0">
      <selection activeCell="C209" sqref="C209"/>
    </sheetView>
  </sheetViews>
  <sheetFormatPr defaultRowHeight="14.4" x14ac:dyDescent="0.3"/>
  <cols>
    <col min="2" max="3" width="9.44140625" bestFit="1" customWidth="1"/>
  </cols>
  <sheetData>
    <row r="1" spans="1:30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6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6" x14ac:dyDescent="0.3">
      <c r="A3" s="11" t="s">
        <v>3</v>
      </c>
      <c r="B3" s="2"/>
      <c r="C3" s="2"/>
      <c r="D3" s="2"/>
      <c r="E3" s="2"/>
      <c r="F3" s="2"/>
      <c r="G3" s="2"/>
      <c r="H3" s="2"/>
      <c r="I3" s="2"/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6" x14ac:dyDescent="0.3">
      <c r="A5" s="4" t="s">
        <v>2</v>
      </c>
      <c r="B5" s="4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6" x14ac:dyDescent="0.3">
      <c r="A6" s="4" t="s">
        <v>23</v>
      </c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6" x14ac:dyDescent="0.3">
      <c r="A8" s="7" t="s">
        <v>4</v>
      </c>
      <c r="B8" s="7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6" x14ac:dyDescent="0.3">
      <c r="A9" s="5">
        <v>-5</v>
      </c>
      <c r="B9" s="5">
        <f>2*A9-SIN(A9)-4</f>
        <v>-14.958924274663138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6" x14ac:dyDescent="0.3">
      <c r="A10" s="5">
        <v>-4</v>
      </c>
      <c r="B10" s="5">
        <f t="shared" ref="B10:B19" si="0">2*A10-SIN(A10)-4</f>
        <v>-12.756802495307928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6" x14ac:dyDescent="0.3">
      <c r="A11" s="5">
        <v>-3</v>
      </c>
      <c r="B11" s="5">
        <f t="shared" si="0"/>
        <v>-9.8588799919401318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6" x14ac:dyDescent="0.3">
      <c r="A12" s="5">
        <v>-2</v>
      </c>
      <c r="B12" s="5">
        <f t="shared" si="0"/>
        <v>-7.0907025731743181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6" x14ac:dyDescent="0.3">
      <c r="A13" s="5">
        <v>-1</v>
      </c>
      <c r="B13" s="5">
        <f t="shared" si="0"/>
        <v>-5.1585290151921033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6" x14ac:dyDescent="0.3">
      <c r="A14" s="5">
        <v>0</v>
      </c>
      <c r="B14" s="5">
        <f t="shared" si="0"/>
        <v>-4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6" x14ac:dyDescent="0.3">
      <c r="A15" s="5">
        <v>1</v>
      </c>
      <c r="B15" s="5">
        <f t="shared" si="0"/>
        <v>-2.8414709848078967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6" x14ac:dyDescent="0.3">
      <c r="A16" s="6">
        <v>2</v>
      </c>
      <c r="B16" s="6">
        <f t="shared" si="0"/>
        <v>-0.90929742682568193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6" x14ac:dyDescent="0.3">
      <c r="A17" s="6">
        <v>3</v>
      </c>
      <c r="B17" s="6">
        <f t="shared" si="0"/>
        <v>1.8588799919401326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6" x14ac:dyDescent="0.3">
      <c r="A18" s="5">
        <v>4</v>
      </c>
      <c r="B18" s="5">
        <f t="shared" si="0"/>
        <v>4.7568024953079284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6" x14ac:dyDescent="0.3">
      <c r="A19" s="5">
        <v>5</v>
      </c>
      <c r="B19" s="5">
        <f t="shared" si="0"/>
        <v>6.9589242746631381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6" x14ac:dyDescent="0.3">
      <c r="A23" s="8" t="s">
        <v>6</v>
      </c>
      <c r="B23" s="8">
        <v>1E-3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6" x14ac:dyDescent="0.3">
      <c r="A24" s="4" t="s">
        <v>7</v>
      </c>
      <c r="B24" s="4" t="s">
        <v>9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6" x14ac:dyDescent="0.3">
      <c r="A25" s="4" t="s">
        <v>8</v>
      </c>
      <c r="B25" s="4" t="s">
        <v>10</v>
      </c>
      <c r="C25" s="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6" x14ac:dyDescent="0.3">
      <c r="A28" s="4" t="s">
        <v>11</v>
      </c>
      <c r="B28" s="4"/>
      <c r="C28" s="4"/>
      <c r="D28" s="4"/>
      <c r="E28" s="4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6" x14ac:dyDescent="0.3">
      <c r="A30" s="24" t="s">
        <v>4</v>
      </c>
      <c r="B30" s="24" t="s">
        <v>5</v>
      </c>
      <c r="C30" s="24" t="s">
        <v>12</v>
      </c>
      <c r="D30" s="24" t="s">
        <v>13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6" x14ac:dyDescent="0.3">
      <c r="A31" s="6">
        <v>2</v>
      </c>
      <c r="B31" s="6">
        <f t="shared" ref="B31:B32" si="1">2*A31-SIN(A31)-4</f>
        <v>-0.90929742682568193</v>
      </c>
      <c r="C31" s="1">
        <f>SIN(A31)</f>
        <v>0.90929742682568171</v>
      </c>
      <c r="D31" s="1">
        <f>B31*C31</f>
        <v>-0.82682181043180614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6" x14ac:dyDescent="0.3">
      <c r="A32" s="6">
        <v>3</v>
      </c>
      <c r="B32" s="6">
        <f t="shared" si="1"/>
        <v>1.8588799919401326</v>
      </c>
      <c r="C32" s="1">
        <f>SIN(A32)</f>
        <v>0.14112000805986721</v>
      </c>
      <c r="D32" s="22">
        <f>B32*C32</f>
        <v>0.26232515944491741</v>
      </c>
      <c r="E32" s="1" t="s">
        <v>24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6" x14ac:dyDescent="0.3">
      <c r="A40" s="12" t="s">
        <v>14</v>
      </c>
      <c r="B40" s="12" t="s">
        <v>15</v>
      </c>
      <c r="C40" s="12" t="s">
        <v>16</v>
      </c>
      <c r="D40" s="12" t="s">
        <v>17</v>
      </c>
      <c r="E40" s="12" t="s">
        <v>18</v>
      </c>
      <c r="F40" s="12" t="s">
        <v>6</v>
      </c>
      <c r="G40" s="12" t="s">
        <v>19</v>
      </c>
      <c r="H40" s="13" t="s">
        <v>20</v>
      </c>
      <c r="I40" s="1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6" x14ac:dyDescent="0.3">
      <c r="A41" s="5">
        <v>1</v>
      </c>
      <c r="B41" s="5">
        <f>A32</f>
        <v>3</v>
      </c>
      <c r="C41" s="5">
        <f>2*B41-SIN(B41)-4</f>
        <v>1.8588799919401326</v>
      </c>
      <c r="D41" s="5">
        <f>2-COS(B41)</f>
        <v>2.9899924966004452</v>
      </c>
      <c r="E41" s="5">
        <f>B41-C41/D41</f>
        <v>2.3782994458836813</v>
      </c>
      <c r="F41" s="5">
        <f>B23</f>
        <v>1E-3</v>
      </c>
      <c r="G41" s="5">
        <f>ABS(E41-B41)</f>
        <v>0.62170055411631875</v>
      </c>
      <c r="H41" s="15" t="s">
        <v>21</v>
      </c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6" x14ac:dyDescent="0.3">
      <c r="A42" s="5">
        <v>2</v>
      </c>
      <c r="B42" s="5">
        <f>E41</f>
        <v>2.3782994458836813</v>
      </c>
      <c r="C42" s="5">
        <f>2*B42-SIN(B42)-4</f>
        <v>6.5294151183128868E-2</v>
      </c>
      <c r="D42" s="5">
        <f>2-COS(B42)</f>
        <v>2.7225633229314683</v>
      </c>
      <c r="E42" s="5">
        <f>B42-C42/D42</f>
        <v>2.3543168444017715</v>
      </c>
      <c r="F42" s="5">
        <f>F41</f>
        <v>1E-3</v>
      </c>
      <c r="G42" s="5">
        <f>ABS(E42-B42)</f>
        <v>2.3982601481909782E-2</v>
      </c>
      <c r="H42" s="17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6" x14ac:dyDescent="0.3">
      <c r="A43" s="5">
        <v>3</v>
      </c>
      <c r="B43" s="23">
        <f>E42</f>
        <v>2.3543168444017715</v>
      </c>
      <c r="C43" s="5">
        <f>2*B43-SIN(B43)-4</f>
        <v>2.0045879706209746E-4</v>
      </c>
      <c r="D43" s="5">
        <f>2-COS(B43)</f>
        <v>2.7057778394244072</v>
      </c>
      <c r="E43" s="21">
        <f>B43-C43/D43</f>
        <v>2.3542427589413388</v>
      </c>
      <c r="F43" s="5">
        <f>F42</f>
        <v>1E-3</v>
      </c>
      <c r="G43" s="5">
        <f>ABS(E43-B43)</f>
        <v>7.4085460432637973E-5</v>
      </c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6" x14ac:dyDescent="0.3">
      <c r="A46" s="1"/>
      <c r="B46" s="1"/>
      <c r="C46" s="9" t="s">
        <v>22</v>
      </c>
      <c r="D46" s="9">
        <f>E43</f>
        <v>2.3542427589413388</v>
      </c>
      <c r="E46" s="2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6" x14ac:dyDescent="0.3">
      <c r="A51" s="2" t="s">
        <v>25</v>
      </c>
      <c r="B51" s="2"/>
      <c r="C51" s="2"/>
      <c r="D51" s="2"/>
      <c r="E51" s="2"/>
      <c r="F51" s="2"/>
      <c r="G51" s="2"/>
      <c r="H51" s="2"/>
      <c r="I51" s="2"/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6" x14ac:dyDescent="0.3">
      <c r="A52" t="s">
        <v>26</v>
      </c>
      <c r="B52" s="1"/>
      <c r="C52" s="1"/>
      <c r="D52" s="1"/>
      <c r="E52" s="1"/>
      <c r="F52" s="1"/>
      <c r="G52" s="1"/>
      <c r="H52" s="1"/>
      <c r="I52" s="2"/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6" x14ac:dyDescent="0.3">
      <c r="A53" s="11" t="s">
        <v>3</v>
      </c>
      <c r="B53" s="2"/>
      <c r="C53" s="2"/>
      <c r="D53" s="2"/>
      <c r="E53" s="2"/>
      <c r="F53" s="2"/>
      <c r="G53" s="2"/>
      <c r="H53" s="2"/>
      <c r="I53" s="2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6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6" x14ac:dyDescent="0.3">
      <c r="A56" s="4" t="s">
        <v>2</v>
      </c>
      <c r="B56" s="4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6" x14ac:dyDescent="0.3">
      <c r="A57" s="1" t="s">
        <v>27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6" x14ac:dyDescent="0.3">
      <c r="A59" s="7" t="s">
        <v>4</v>
      </c>
      <c r="B59" s="7" t="s">
        <v>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6" x14ac:dyDescent="0.3">
      <c r="A60" s="5">
        <v>-5</v>
      </c>
      <c r="B60" s="5">
        <f>A60*A60*A60-5</f>
        <v>-130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6" x14ac:dyDescent="0.3">
      <c r="A61" s="5">
        <v>-4</v>
      </c>
      <c r="B61" s="5">
        <f t="shared" ref="B61:B70" si="2">A61*A61*A61-5</f>
        <v>-69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6" x14ac:dyDescent="0.3">
      <c r="A62" s="5">
        <v>-3</v>
      </c>
      <c r="B62" s="5">
        <f t="shared" si="2"/>
        <v>-32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6" x14ac:dyDescent="0.3">
      <c r="A63" s="5">
        <v>-2</v>
      </c>
      <c r="B63" s="5">
        <f t="shared" si="2"/>
        <v>-13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6" x14ac:dyDescent="0.3">
      <c r="A64" s="5">
        <v>-1</v>
      </c>
      <c r="B64" s="5">
        <f t="shared" si="2"/>
        <v>-6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6" x14ac:dyDescent="0.3">
      <c r="A65" s="5">
        <v>0</v>
      </c>
      <c r="B65" s="5">
        <f t="shared" si="2"/>
        <v>-5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6" x14ac:dyDescent="0.3">
      <c r="A66" s="26">
        <v>1</v>
      </c>
      <c r="B66" s="26">
        <f t="shared" si="2"/>
        <v>-4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6" x14ac:dyDescent="0.3">
      <c r="A67" s="26">
        <v>2</v>
      </c>
      <c r="B67" s="26">
        <f t="shared" si="2"/>
        <v>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6" x14ac:dyDescent="0.3">
      <c r="A68" s="25">
        <v>3</v>
      </c>
      <c r="B68" s="5">
        <f t="shared" si="2"/>
        <v>22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6" x14ac:dyDescent="0.3">
      <c r="A69" s="5">
        <v>4</v>
      </c>
      <c r="B69" s="5">
        <f t="shared" si="2"/>
        <v>59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6" x14ac:dyDescent="0.3">
      <c r="A70" s="5">
        <v>5</v>
      </c>
      <c r="B70" s="5">
        <f t="shared" si="2"/>
        <v>120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6" x14ac:dyDescent="0.3">
      <c r="A74" s="4" t="s">
        <v>11</v>
      </c>
      <c r="B74" s="4"/>
      <c r="C74" s="4"/>
      <c r="D74" s="4"/>
      <c r="E74" s="4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6" x14ac:dyDescent="0.3">
      <c r="A75" s="24" t="s">
        <v>4</v>
      </c>
      <c r="B75" s="24" t="s">
        <v>5</v>
      </c>
      <c r="C75" s="24" t="s">
        <v>12</v>
      </c>
      <c r="D75" s="24" t="s">
        <v>13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6" x14ac:dyDescent="0.3">
      <c r="A76" s="6">
        <f>A66</f>
        <v>1</v>
      </c>
      <c r="B76" s="6">
        <f>B66</f>
        <v>-4</v>
      </c>
      <c r="C76" s="1">
        <f>6*A76</f>
        <v>6</v>
      </c>
      <c r="D76" s="1">
        <f>B76*C76</f>
        <v>-24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6" x14ac:dyDescent="0.3">
      <c r="A77" s="6">
        <f>A67</f>
        <v>2</v>
      </c>
      <c r="B77" s="6">
        <f>B67</f>
        <v>3</v>
      </c>
      <c r="C77" s="1">
        <f>6*A77</f>
        <v>12</v>
      </c>
      <c r="D77" s="22">
        <f>B77*C77</f>
        <v>36</v>
      </c>
      <c r="E77" s="1" t="s">
        <v>30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6" x14ac:dyDescent="0.3">
      <c r="A80" s="8" t="s">
        <v>6</v>
      </c>
      <c r="B80" s="8">
        <v>1E-3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6" x14ac:dyDescent="0.3">
      <c r="A81" s="4" t="s">
        <v>7</v>
      </c>
      <c r="B81" s="4" t="s">
        <v>28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6" x14ac:dyDescent="0.3">
      <c r="A82" s="4" t="s">
        <v>8</v>
      </c>
      <c r="B82" s="4" t="s">
        <v>29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6" x14ac:dyDescent="0.3">
      <c r="A86" s="1" t="s">
        <v>27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6" x14ac:dyDescent="0.3">
      <c r="A88" s="12" t="s">
        <v>14</v>
      </c>
      <c r="B88" s="12" t="s">
        <v>15</v>
      </c>
      <c r="C88" s="12" t="s">
        <v>16</v>
      </c>
      <c r="D88" s="12" t="s">
        <v>17</v>
      </c>
      <c r="E88" s="12" t="s">
        <v>18</v>
      </c>
      <c r="F88" s="12" t="s">
        <v>6</v>
      </c>
      <c r="G88" s="12" t="s">
        <v>19</v>
      </c>
      <c r="H88" s="13" t="s">
        <v>20</v>
      </c>
      <c r="I88" s="1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6" x14ac:dyDescent="0.3">
      <c r="A89" s="5">
        <v>1</v>
      </c>
      <c r="B89" s="5">
        <v>2</v>
      </c>
      <c r="C89" s="5">
        <f>POWER(B89,3)-5</f>
        <v>3</v>
      </c>
      <c r="D89" s="5">
        <f>POWER(B89,2)*3</f>
        <v>12</v>
      </c>
      <c r="E89" s="5">
        <f>B89-(C89/D89)</f>
        <v>1.75</v>
      </c>
      <c r="F89" s="5">
        <v>1E-3</v>
      </c>
      <c r="G89" s="5">
        <f>ABS(E89-B89)</f>
        <v>0.25</v>
      </c>
      <c r="H89" s="15"/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6" x14ac:dyDescent="0.3">
      <c r="A90" s="5">
        <v>2</v>
      </c>
      <c r="B90" s="5">
        <f>E89</f>
        <v>1.75</v>
      </c>
      <c r="C90" s="5">
        <f>POWER(B90,3)-5</f>
        <v>0.359375</v>
      </c>
      <c r="D90" s="5">
        <f>POWER(B90,2)*3</f>
        <v>9.1875</v>
      </c>
      <c r="E90" s="5">
        <f>B90-(C90/D90)</f>
        <v>1.7108843537414966</v>
      </c>
      <c r="F90" s="5">
        <v>1E-3</v>
      </c>
      <c r="G90" s="5">
        <f>ABS(E90-B90)</f>
        <v>3.9115646258503389E-2</v>
      </c>
      <c r="H90" s="17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6" x14ac:dyDescent="0.3">
      <c r="A91" s="5">
        <v>3</v>
      </c>
      <c r="B91" s="5">
        <f>E90</f>
        <v>1.7108843537414966</v>
      </c>
      <c r="C91" s="5">
        <f>POWER(B91,3)-5</f>
        <v>7.9728290964684589E-3</v>
      </c>
      <c r="D91" s="5">
        <f>POWER(B91,2)*3</f>
        <v>8.7813758156323765</v>
      </c>
      <c r="E91" s="21">
        <f>B91-(C91/D91)</f>
        <v>1.7099764289169748</v>
      </c>
      <c r="F91" s="5">
        <v>1E-3</v>
      </c>
      <c r="G91" s="5">
        <f>ABS(E91-B91)</f>
        <v>9.0792482452184409E-4</v>
      </c>
      <c r="H91" s="19"/>
      <c r="I91" s="2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6" x14ac:dyDescent="0.3">
      <c r="A94" s="1"/>
      <c r="B94" s="1"/>
      <c r="C94" s="1"/>
      <c r="D94" s="9" t="s">
        <v>22</v>
      </c>
      <c r="E94" s="9">
        <f>E91</f>
        <v>1.7099764289169748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6" x14ac:dyDescent="0.3">
      <c r="A97" s="2" t="s">
        <v>31</v>
      </c>
      <c r="B97" s="2"/>
      <c r="C97" s="2"/>
      <c r="D97" s="2"/>
      <c r="E97" s="2"/>
      <c r="F97" s="2"/>
      <c r="G97" s="2"/>
      <c r="H97" s="2"/>
      <c r="I97" s="2"/>
      <c r="J97" s="1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6" x14ac:dyDescent="0.3">
      <c r="A98" t="s">
        <v>32</v>
      </c>
      <c r="B98" s="1"/>
      <c r="C98" s="1"/>
      <c r="D98" s="1"/>
      <c r="E98" s="1"/>
      <c r="F98" s="1"/>
      <c r="G98" s="1"/>
      <c r="H98" s="1"/>
      <c r="I98" s="2"/>
      <c r="J98" s="1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6" x14ac:dyDescent="0.3">
      <c r="A99" s="11" t="s">
        <v>3</v>
      </c>
      <c r="B99" s="2"/>
      <c r="C99" s="2"/>
      <c r="D99" s="2"/>
      <c r="E99" s="2"/>
      <c r="F99" s="2"/>
      <c r="G99" s="2"/>
      <c r="H99" s="2"/>
      <c r="I99" s="2"/>
      <c r="J99" s="1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6" x14ac:dyDescent="0.3">
      <c r="A102" s="4" t="s">
        <v>2</v>
      </c>
      <c r="B102" s="4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6" x14ac:dyDescent="0.3">
      <c r="A103" s="1" t="s">
        <v>33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6" x14ac:dyDescent="0.3">
      <c r="A105" s="7" t="s">
        <v>4</v>
      </c>
      <c r="B105" s="7" t="s">
        <v>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6" x14ac:dyDescent="0.3">
      <c r="A106" s="5">
        <v>-5</v>
      </c>
      <c r="B106" s="5">
        <f>POWER(A106,3)-5*POWER(A106,2)+A106+3</f>
        <v>-252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6" x14ac:dyDescent="0.3">
      <c r="A107" s="5">
        <v>-4</v>
      </c>
      <c r="B107" s="5">
        <f t="shared" ref="B107:B116" si="3">POWER(A107,3)-5*POWER(A107,2)+A107+3</f>
        <v>-145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6" x14ac:dyDescent="0.3">
      <c r="A108" s="5">
        <v>-3</v>
      </c>
      <c r="B108" s="5">
        <f t="shared" si="3"/>
        <v>-72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6" x14ac:dyDescent="0.3">
      <c r="A109" s="5">
        <v>-2</v>
      </c>
      <c r="B109" s="5">
        <f t="shared" si="3"/>
        <v>-27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6" x14ac:dyDescent="0.3">
      <c r="A110" s="26">
        <v>-1</v>
      </c>
      <c r="B110" s="26">
        <f t="shared" si="3"/>
        <v>-4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6" x14ac:dyDescent="0.3">
      <c r="A111" s="26">
        <v>0</v>
      </c>
      <c r="B111" s="26">
        <f t="shared" si="3"/>
        <v>3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6" x14ac:dyDescent="0.3">
      <c r="A112" s="25">
        <v>1</v>
      </c>
      <c r="B112" s="5">
        <f t="shared" si="3"/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6" x14ac:dyDescent="0.3">
      <c r="A113" s="25">
        <v>2</v>
      </c>
      <c r="B113" s="5">
        <f t="shared" si="3"/>
        <v>-7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6" x14ac:dyDescent="0.3">
      <c r="A114" s="25">
        <v>3</v>
      </c>
      <c r="B114" s="5">
        <f t="shared" si="3"/>
        <v>-12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6" x14ac:dyDescent="0.3">
      <c r="A115" s="5">
        <v>4</v>
      </c>
      <c r="B115" s="5">
        <f t="shared" si="3"/>
        <v>-9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6" x14ac:dyDescent="0.3">
      <c r="A116" s="5">
        <v>5</v>
      </c>
      <c r="B116" s="5">
        <f t="shared" si="3"/>
        <v>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6" x14ac:dyDescent="0.3">
      <c r="A119" s="1" t="s">
        <v>11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6" x14ac:dyDescent="0.3">
      <c r="A120" s="24" t="s">
        <v>4</v>
      </c>
      <c r="B120" s="24" t="s">
        <v>5</v>
      </c>
      <c r="C120" s="24" t="s">
        <v>12</v>
      </c>
      <c r="D120" s="24" t="s">
        <v>13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6" x14ac:dyDescent="0.3">
      <c r="A121" s="26">
        <v>-1</v>
      </c>
      <c r="B121" s="26">
        <f t="shared" ref="B121:B122" si="4">POWER(A121,3)-5*POWER(A121,2)+A121+3</f>
        <v>-4</v>
      </c>
      <c r="C121" s="1">
        <f>6*A121-10</f>
        <v>-16</v>
      </c>
      <c r="D121" s="1">
        <f>B121*C121</f>
        <v>64</v>
      </c>
      <c r="E121" s="1" t="s">
        <v>34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6" x14ac:dyDescent="0.3">
      <c r="A122" s="26">
        <v>0</v>
      </c>
      <c r="B122" s="26">
        <f t="shared" si="4"/>
        <v>3</v>
      </c>
      <c r="C122" s="1">
        <f>6*A122-10</f>
        <v>-10</v>
      </c>
      <c r="D122" s="1">
        <f>B122*C122</f>
        <v>-30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6" x14ac:dyDescent="0.3">
      <c r="A125" s="8" t="s">
        <v>6</v>
      </c>
      <c r="B125" s="8">
        <v>1E-4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6" x14ac:dyDescent="0.3">
      <c r="A126" s="4" t="s">
        <v>7</v>
      </c>
      <c r="B126" t="s">
        <v>35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6" x14ac:dyDescent="0.3">
      <c r="A127" s="4" t="s">
        <v>8</v>
      </c>
      <c r="B127" t="s">
        <v>36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6" x14ac:dyDescent="0.3">
      <c r="A130" s="1" t="s">
        <v>33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6" x14ac:dyDescent="0.3">
      <c r="A132" s="12" t="s">
        <v>14</v>
      </c>
      <c r="B132" s="12" t="s">
        <v>15</v>
      </c>
      <c r="C132" s="12" t="s">
        <v>16</v>
      </c>
      <c r="D132" s="12" t="s">
        <v>17</v>
      </c>
      <c r="E132" s="12" t="s">
        <v>18</v>
      </c>
      <c r="F132" s="12" t="s">
        <v>6</v>
      </c>
      <c r="G132" s="12" t="s">
        <v>19</v>
      </c>
      <c r="H132" s="13" t="s">
        <v>20</v>
      </c>
      <c r="I132" s="1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6" x14ac:dyDescent="0.3">
      <c r="A133" s="5">
        <v>1</v>
      </c>
      <c r="B133" s="5">
        <f>A121</f>
        <v>-1</v>
      </c>
      <c r="C133" s="5">
        <f>POWER(B133,3)-5*POWER(B133,2)+B133+3</f>
        <v>-4</v>
      </c>
      <c r="D133" s="5">
        <f>3*POWER(B133,2)-10*B133+1</f>
        <v>14</v>
      </c>
      <c r="E133" s="5">
        <f>B133-(C133/D133)</f>
        <v>-0.7142857142857143</v>
      </c>
      <c r="F133" s="5">
        <f>0.0001</f>
        <v>1E-4</v>
      </c>
      <c r="G133" s="5">
        <f>ABS(E133-B133)</f>
        <v>0.2857142857142857</v>
      </c>
      <c r="H133" s="15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6" x14ac:dyDescent="0.3">
      <c r="A134" s="5">
        <v>2</v>
      </c>
      <c r="B134" s="5">
        <f>E133</f>
        <v>-0.7142857142857143</v>
      </c>
      <c r="C134" s="5">
        <f>POWER(B134,3)-5*POWER(B134,2)+B134+3</f>
        <v>-0.629737609329446</v>
      </c>
      <c r="D134" s="5">
        <f>3*POWER(B134,2)-10*B134+1</f>
        <v>9.6734693877551017</v>
      </c>
      <c r="E134" s="5">
        <f>B134-(C134/D134)</f>
        <v>-0.64918625678119346</v>
      </c>
      <c r="F134" s="5">
        <f>0.0001</f>
        <v>1E-4</v>
      </c>
      <c r="G134" s="5">
        <f>ABS(E134-B134)</f>
        <v>6.5099457504520841E-2</v>
      </c>
      <c r="H134" s="17"/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6" x14ac:dyDescent="0.3">
      <c r="A135" s="5">
        <v>3</v>
      </c>
      <c r="B135" s="5">
        <f>E134</f>
        <v>-0.64918625678119346</v>
      </c>
      <c r="C135" s="5">
        <f>POWER(B135,3)-5*POWER(B135,2)+B135+3</f>
        <v>-2.9995107927552667E-2</v>
      </c>
      <c r="D135" s="5">
        <f>3*POWER(B135,2)-10*B135+1</f>
        <v>8.7561909557926683</v>
      </c>
      <c r="E135" s="5">
        <f>B135-(C135/D135)</f>
        <v>-0.64576066818005529</v>
      </c>
      <c r="F135" s="5">
        <f>0.0001</f>
        <v>1E-4</v>
      </c>
      <c r="G135" s="5">
        <f>ABS(E135-B135)</f>
        <v>3.4255886011381742E-3</v>
      </c>
      <c r="H135" s="19"/>
      <c r="I135" s="2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6" x14ac:dyDescent="0.3">
      <c r="A136" s="1">
        <v>4</v>
      </c>
      <c r="B136" s="5">
        <f>E135</f>
        <v>-0.64576066818005529</v>
      </c>
      <c r="C136" s="5">
        <f>POWER(B136,3)-5*POWER(B136,2)+B136+3</f>
        <v>-8.1487022885351479E-5</v>
      </c>
      <c r="D136" s="5">
        <f>3*POWER(B136,2)-10*B136+1</f>
        <v>8.7086272035056069</v>
      </c>
      <c r="E136" s="21">
        <f>B136-(C136/D136)</f>
        <v>-0.64575131113433715</v>
      </c>
      <c r="F136" s="5">
        <f>0.0001</f>
        <v>1E-4</v>
      </c>
      <c r="G136" s="5">
        <f>ABS(E136-B136)</f>
        <v>9.357045718139112E-6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6" x14ac:dyDescent="0.3">
      <c r="A138" s="1"/>
      <c r="B138" s="1"/>
      <c r="C138" s="1"/>
      <c r="D138" s="9" t="s">
        <v>22</v>
      </c>
      <c r="E138" s="9">
        <f>E135</f>
        <v>-0.64576066818005529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6" x14ac:dyDescent="0.3">
      <c r="A142" s="2" t="s">
        <v>37</v>
      </c>
      <c r="B142" s="2"/>
      <c r="C142" s="2"/>
      <c r="D142" s="2"/>
      <c r="E142" s="2"/>
      <c r="F142" s="2"/>
      <c r="G142" s="2"/>
      <c r="H142" s="2"/>
      <c r="I142" s="2"/>
      <c r="J142" s="1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6" x14ac:dyDescent="0.3">
      <c r="A143" t="s">
        <v>38</v>
      </c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6" x14ac:dyDescent="0.3">
      <c r="A144" s="11" t="s">
        <v>3</v>
      </c>
      <c r="B144" s="2"/>
      <c r="C144" s="2"/>
      <c r="D144" s="2"/>
      <c r="E144" s="2"/>
      <c r="F144" s="2"/>
      <c r="G144" s="2"/>
      <c r="H144" s="2"/>
      <c r="I144" s="2"/>
      <c r="J144" s="1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6" x14ac:dyDescent="0.3">
      <c r="A145" t="s">
        <v>39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6" x14ac:dyDescent="0.3">
      <c r="A147" t="s">
        <v>40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6" x14ac:dyDescent="0.3">
      <c r="A149" s="4" t="s">
        <v>2</v>
      </c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6" x14ac:dyDescent="0.3">
      <c r="A151" s="7" t="s">
        <v>4</v>
      </c>
      <c r="B151" s="7" t="s">
        <v>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6" x14ac:dyDescent="0.3">
      <c r="A152" s="5">
        <v>-9</v>
      </c>
      <c r="B152" s="5">
        <f>POWER(A152,2)-9.5*A152+8.5</f>
        <v>175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6" x14ac:dyDescent="0.3">
      <c r="A153" s="5">
        <v>-8</v>
      </c>
      <c r="B153" s="5">
        <f t="shared" ref="B153:B170" si="5">POWER(A153,2)-9.5*A153+8.5</f>
        <v>148.5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6" x14ac:dyDescent="0.3">
      <c r="A154" s="5">
        <v>-7</v>
      </c>
      <c r="B154" s="5">
        <f t="shared" si="5"/>
        <v>124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6" x14ac:dyDescent="0.3">
      <c r="A155" s="5">
        <v>-6</v>
      </c>
      <c r="B155" s="5">
        <f t="shared" si="5"/>
        <v>101.5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6" x14ac:dyDescent="0.3">
      <c r="A156" s="5">
        <v>-5</v>
      </c>
      <c r="B156" s="5">
        <f t="shared" si="5"/>
        <v>81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6" x14ac:dyDescent="0.3">
      <c r="A157" s="5">
        <v>-4</v>
      </c>
      <c r="B157" s="5">
        <f t="shared" si="5"/>
        <v>62.5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6" x14ac:dyDescent="0.3">
      <c r="A158" s="5">
        <v>-3</v>
      </c>
      <c r="B158" s="5">
        <f t="shared" si="5"/>
        <v>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6" x14ac:dyDescent="0.3">
      <c r="A159" s="5">
        <v>-2</v>
      </c>
      <c r="B159" s="5">
        <f t="shared" si="5"/>
        <v>31.5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6" x14ac:dyDescent="0.3">
      <c r="A160" s="5">
        <v>-1</v>
      </c>
      <c r="B160" s="5">
        <f t="shared" si="5"/>
        <v>19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6" x14ac:dyDescent="0.3">
      <c r="A161" s="5">
        <v>0</v>
      </c>
      <c r="B161" s="5">
        <f t="shared" si="5"/>
        <v>8.5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6" x14ac:dyDescent="0.3">
      <c r="A162" s="5">
        <v>1</v>
      </c>
      <c r="B162" s="5">
        <f t="shared" si="5"/>
        <v>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6" x14ac:dyDescent="0.3">
      <c r="A163" s="5">
        <v>2</v>
      </c>
      <c r="B163" s="5">
        <f t="shared" si="5"/>
        <v>-6.5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6" x14ac:dyDescent="0.3">
      <c r="A164" s="5">
        <v>3</v>
      </c>
      <c r="B164" s="5">
        <f t="shared" si="5"/>
        <v>-11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6" x14ac:dyDescent="0.3">
      <c r="A165" s="5">
        <v>4</v>
      </c>
      <c r="B165" s="5">
        <f t="shared" si="5"/>
        <v>-13.5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6" x14ac:dyDescent="0.3">
      <c r="A166" s="5">
        <v>5</v>
      </c>
      <c r="B166" s="5">
        <f t="shared" si="5"/>
        <v>-14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6" x14ac:dyDescent="0.3">
      <c r="A167" s="5">
        <v>6</v>
      </c>
      <c r="B167" s="5">
        <f t="shared" si="5"/>
        <v>-12.5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6" x14ac:dyDescent="0.3">
      <c r="A168" s="5">
        <v>7</v>
      </c>
      <c r="B168" s="5">
        <f t="shared" si="5"/>
        <v>-9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6" x14ac:dyDescent="0.3">
      <c r="A169" s="6">
        <v>8</v>
      </c>
      <c r="B169" s="6">
        <f t="shared" si="5"/>
        <v>-3.5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6" x14ac:dyDescent="0.3">
      <c r="A170" s="6">
        <v>9</v>
      </c>
      <c r="B170" s="6">
        <f t="shared" si="5"/>
        <v>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6" x14ac:dyDescent="0.3">
      <c r="A173" s="1" t="s">
        <v>11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6" x14ac:dyDescent="0.3">
      <c r="A174" s="24" t="s">
        <v>4</v>
      </c>
      <c r="B174" s="24" t="s">
        <v>5</v>
      </c>
      <c r="C174" s="24" t="s">
        <v>12</v>
      </c>
      <c r="D174" s="24" t="s">
        <v>13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6" x14ac:dyDescent="0.3">
      <c r="A175" s="6">
        <v>8</v>
      </c>
      <c r="B175" s="6">
        <f t="shared" ref="B175:B176" si="6">POWER(A175,2)-9.5*A175+8.5</f>
        <v>-3.5</v>
      </c>
      <c r="C175" s="1">
        <f>2</f>
        <v>2</v>
      </c>
      <c r="D175" s="1">
        <f>B175*C175</f>
        <v>-7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6" x14ac:dyDescent="0.3">
      <c r="A176" s="6">
        <v>9</v>
      </c>
      <c r="B176" s="6">
        <f t="shared" si="6"/>
        <v>4</v>
      </c>
      <c r="C176" s="1">
        <f>2</f>
        <v>2</v>
      </c>
      <c r="D176" s="22">
        <f>B176*C176</f>
        <v>8</v>
      </c>
      <c r="E176" s="1" t="s">
        <v>34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6" x14ac:dyDescent="0.3">
      <c r="A179" s="8" t="s">
        <v>6</v>
      </c>
      <c r="B179" s="8">
        <v>1E-3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6" x14ac:dyDescent="0.3">
      <c r="A180" t="s">
        <v>40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6" x14ac:dyDescent="0.3">
      <c r="A181" t="s">
        <v>41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6" x14ac:dyDescent="0.3">
      <c r="A182" t="s">
        <v>42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6" x14ac:dyDescent="0.3">
      <c r="A186" s="12" t="s">
        <v>14</v>
      </c>
      <c r="B186" s="12" t="s">
        <v>15</v>
      </c>
      <c r="C186" s="12" t="s">
        <v>16</v>
      </c>
      <c r="D186" s="12" t="s">
        <v>17</v>
      </c>
      <c r="E186" s="12" t="s">
        <v>18</v>
      </c>
      <c r="F186" s="12" t="s">
        <v>6</v>
      </c>
      <c r="G186" s="12" t="s">
        <v>19</v>
      </c>
      <c r="H186" s="13" t="s">
        <v>20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6" x14ac:dyDescent="0.3">
      <c r="A187" s="5">
        <v>1</v>
      </c>
      <c r="B187" s="5">
        <v>9</v>
      </c>
      <c r="C187" s="5">
        <f>POWER(B187,2)-9.5*B187+8.5</f>
        <v>4</v>
      </c>
      <c r="D187" s="5">
        <f>(2*B187-9.5)</f>
        <v>8.5</v>
      </c>
      <c r="E187" s="27">
        <f>B187-(C187/D187)</f>
        <v>8.5294117647058822</v>
      </c>
      <c r="F187" s="5">
        <v>1E-3</v>
      </c>
      <c r="G187" s="27">
        <f>ABS(E187-B187)</f>
        <v>0.47058823529411775</v>
      </c>
      <c r="H187" s="14"/>
      <c r="I187" s="1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6" x14ac:dyDescent="0.3">
      <c r="A188" s="5">
        <v>2</v>
      </c>
      <c r="B188" s="27">
        <f>E187</f>
        <v>8.5294117647058822</v>
      </c>
      <c r="C188" s="5">
        <f>POWER(B188,2)-9.5*B188+8.5</f>
        <v>0.22145328719723523</v>
      </c>
      <c r="D188" s="5">
        <f>(2*B188-9.5)</f>
        <v>7.5588235294117645</v>
      </c>
      <c r="E188" s="27">
        <f>B188-(C188/D188)</f>
        <v>8.5001144426642252</v>
      </c>
      <c r="F188" s="5">
        <v>1E-3</v>
      </c>
      <c r="G188" s="27">
        <f>ABS(E188-B188)</f>
        <v>2.9297322041657026E-2</v>
      </c>
      <c r="H188" s="14"/>
      <c r="I188" s="1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6" x14ac:dyDescent="0.3">
      <c r="A189" s="28">
        <v>3</v>
      </c>
      <c r="B189" s="29">
        <f>E188</f>
        <v>8.5001144426642252</v>
      </c>
      <c r="C189" s="28">
        <f>POWER(B189,2)-9.5*B189+8.5</f>
        <v>8.5833307880989196E-4</v>
      </c>
      <c r="D189" s="28">
        <f>(2*B189-9.5)</f>
        <v>7.5002288853284504</v>
      </c>
      <c r="E189" s="30">
        <f>B189-(C189/D189)</f>
        <v>8.5000000017462298</v>
      </c>
      <c r="F189" s="28">
        <v>1E-3</v>
      </c>
      <c r="G189" s="29">
        <f>ABS(E189-B189)</f>
        <v>1.1444091799539535E-4</v>
      </c>
      <c r="H189" s="31"/>
      <c r="I189" s="3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6" x14ac:dyDescent="0.3">
      <c r="A190" s="32"/>
      <c r="B190" s="33"/>
      <c r="C190" s="32"/>
      <c r="D190" s="33"/>
      <c r="E190" s="33"/>
      <c r="F190" s="32"/>
      <c r="G190" s="33"/>
      <c r="H190" s="32"/>
      <c r="I190" s="3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6" x14ac:dyDescent="0.3">
      <c r="A191" s="32"/>
      <c r="B191" s="32"/>
      <c r="C191" s="32"/>
      <c r="D191" s="34" t="s">
        <v>22</v>
      </c>
      <c r="E191" s="35">
        <f>E189</f>
        <v>8.5000000017462298</v>
      </c>
      <c r="F191" s="32"/>
      <c r="G191" s="32"/>
      <c r="H191" s="32"/>
      <c r="I191" s="3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6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6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6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6" x14ac:dyDescent="0.3">
      <c r="A195" s="2" t="s">
        <v>43</v>
      </c>
      <c r="B195" s="2"/>
      <c r="C195" s="2"/>
      <c r="D195" s="2"/>
      <c r="E195" s="2"/>
      <c r="F195" s="2"/>
      <c r="G195" s="2"/>
      <c r="H195" s="2"/>
      <c r="I195" s="2"/>
      <c r="J195" s="10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6" x14ac:dyDescent="0.3">
      <c r="A196" t="s">
        <v>44</v>
      </c>
      <c r="B196" s="1"/>
      <c r="C196" s="1"/>
      <c r="D196" s="1"/>
      <c r="E196" s="1"/>
      <c r="F196" s="1"/>
      <c r="G196" s="1"/>
      <c r="H196" s="1"/>
      <c r="I196" s="2"/>
      <c r="J196" s="10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6" x14ac:dyDescent="0.3">
      <c r="A197" s="11" t="s">
        <v>3</v>
      </c>
      <c r="B197" s="2"/>
      <c r="C197" s="2"/>
      <c r="D197" s="2"/>
      <c r="E197" s="2"/>
      <c r="F197" s="2"/>
      <c r="G197" s="2"/>
      <c r="H197" s="2"/>
      <c r="I197" s="2"/>
      <c r="J197" s="10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6" x14ac:dyDescent="0.3">
      <c r="A198">
        <v>1E-3</v>
      </c>
      <c r="B198" s="32"/>
      <c r="C198" s="32"/>
      <c r="D198" s="32"/>
      <c r="E198" s="32"/>
      <c r="F198" s="32"/>
      <c r="G198" s="32"/>
      <c r="H198" s="32"/>
      <c r="I198" s="3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6" x14ac:dyDescent="0.3">
      <c r="A199" s="4" t="s">
        <v>2</v>
      </c>
      <c r="B199" s="4"/>
      <c r="C199" s="4"/>
      <c r="D199" s="32"/>
      <c r="E199" s="32"/>
      <c r="F199" s="32"/>
      <c r="G199" s="32"/>
      <c r="H199" s="32"/>
      <c r="I199" s="3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6" x14ac:dyDescent="0.3">
      <c r="A200" s="7" t="s">
        <v>4</v>
      </c>
      <c r="B200" s="7" t="s">
        <v>5</v>
      </c>
      <c r="C200" s="32"/>
      <c r="D200" s="32"/>
      <c r="E200" s="32"/>
      <c r="F200" s="32"/>
      <c r="G200" s="32"/>
      <c r="H200" s="32"/>
      <c r="I200" s="3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6" x14ac:dyDescent="0.3">
      <c r="A201" s="5">
        <v>-5</v>
      </c>
      <c r="B201" s="5">
        <f>8-(4.5*(A201-SIN(A201)))</f>
        <v>34.815159235984126</v>
      </c>
      <c r="C201" s="32"/>
      <c r="D201" s="32"/>
      <c r="E201" s="32"/>
      <c r="F201" s="32"/>
      <c r="G201" s="32"/>
      <c r="H201" s="32"/>
      <c r="I201" s="3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6" x14ac:dyDescent="0.3">
      <c r="A202" s="5">
        <v>-4</v>
      </c>
      <c r="B202" s="5">
        <f t="shared" ref="B202:B211" si="7">8-(4.5*(A202-SIN(A202)))</f>
        <v>29.405611228885679</v>
      </c>
      <c r="C202" s="32"/>
      <c r="D202" s="32"/>
      <c r="E202" s="32"/>
      <c r="F202" s="32"/>
      <c r="G202" s="32"/>
      <c r="H202" s="32"/>
      <c r="I202" s="3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6" x14ac:dyDescent="0.3">
      <c r="A203" s="5">
        <v>-3</v>
      </c>
      <c r="B203" s="5">
        <f t="shared" si="7"/>
        <v>20.864959963730598</v>
      </c>
      <c r="C203" s="32"/>
      <c r="D203" s="32"/>
      <c r="E203" s="32"/>
      <c r="F203" s="32"/>
      <c r="G203" s="32"/>
      <c r="H203" s="32"/>
      <c r="I203" s="3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6" x14ac:dyDescent="0.3">
      <c r="A204" s="5">
        <v>-2</v>
      </c>
      <c r="B204" s="5">
        <f t="shared" si="7"/>
        <v>12.908161579284432</v>
      </c>
      <c r="C204" s="32"/>
      <c r="D204" s="32"/>
      <c r="E204" s="32"/>
      <c r="F204" s="32"/>
      <c r="G204" s="32"/>
      <c r="H204" s="32"/>
      <c r="I204" s="3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6" x14ac:dyDescent="0.3">
      <c r="A205" s="25">
        <v>-1</v>
      </c>
      <c r="B205" s="5">
        <f t="shared" si="7"/>
        <v>8.7133805683644656</v>
      </c>
      <c r="C205" s="32"/>
      <c r="D205" s="32"/>
      <c r="E205" s="32"/>
      <c r="F205" s="32"/>
      <c r="G205" s="32"/>
      <c r="H205" s="32"/>
      <c r="I205" s="3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6" x14ac:dyDescent="0.3">
      <c r="A206" s="25">
        <v>0</v>
      </c>
      <c r="B206" s="5">
        <f t="shared" si="7"/>
        <v>8</v>
      </c>
      <c r="C206" s="32"/>
      <c r="D206" s="32"/>
      <c r="E206" s="32"/>
      <c r="F206" s="32"/>
      <c r="G206" s="32"/>
      <c r="H206" s="32"/>
      <c r="I206" s="3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6" x14ac:dyDescent="0.3">
      <c r="A207" s="25">
        <v>1</v>
      </c>
      <c r="B207" s="5">
        <f t="shared" si="7"/>
        <v>7.2866194316355344</v>
      </c>
      <c r="C207" s="32"/>
      <c r="D207" s="32"/>
      <c r="E207" s="32"/>
      <c r="F207" s="32"/>
      <c r="G207" s="32"/>
      <c r="H207" s="32"/>
      <c r="I207" s="3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6" x14ac:dyDescent="0.3">
      <c r="A208" s="26">
        <v>2</v>
      </c>
      <c r="B208" s="5">
        <f t="shared" si="7"/>
        <v>3.0918384207155674</v>
      </c>
      <c r="C208" s="32"/>
      <c r="D208" s="32"/>
      <c r="E208" s="32"/>
      <c r="F208" s="32"/>
      <c r="G208" s="32"/>
      <c r="H208" s="32"/>
      <c r="I208" s="3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6" x14ac:dyDescent="0.3">
      <c r="A209" s="26">
        <v>3</v>
      </c>
      <c r="B209" s="5">
        <f t="shared" si="7"/>
        <v>-4.8649599637305965</v>
      </c>
      <c r="C209" s="32"/>
      <c r="D209" s="32"/>
      <c r="E209" s="32"/>
      <c r="F209" s="32"/>
      <c r="G209" s="32"/>
      <c r="H209" s="32"/>
      <c r="I209" s="3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6" x14ac:dyDescent="0.3">
      <c r="A210" s="5">
        <v>4</v>
      </c>
      <c r="B210" s="5">
        <f t="shared" si="7"/>
        <v>-13.405611228885679</v>
      </c>
      <c r="C210" s="32"/>
      <c r="D210" s="32"/>
      <c r="E210" s="32"/>
      <c r="F210" s="32"/>
      <c r="G210" s="32"/>
      <c r="H210" s="32"/>
      <c r="I210" s="3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6" x14ac:dyDescent="0.3">
      <c r="A211" s="5">
        <v>5</v>
      </c>
      <c r="B211" s="5">
        <f t="shared" si="7"/>
        <v>-18.815159235984122</v>
      </c>
      <c r="C211" s="32"/>
      <c r="D211" s="32"/>
      <c r="E211" s="32"/>
      <c r="F211" s="32"/>
      <c r="G211" s="32"/>
      <c r="H211" s="32"/>
      <c r="I211" s="3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6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6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6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6" x14ac:dyDescent="0.3">
      <c r="A215" s="1" t="s">
        <v>11</v>
      </c>
      <c r="B215" s="1"/>
      <c r="C215" s="1"/>
      <c r="D215" s="1"/>
      <c r="E215" s="1"/>
      <c r="F215" s="1"/>
      <c r="G215" s="32"/>
      <c r="H215" s="32"/>
      <c r="I215" s="3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6" x14ac:dyDescent="0.3">
      <c r="A216" s="24" t="s">
        <v>4</v>
      </c>
      <c r="B216" s="24" t="s">
        <v>5</v>
      </c>
      <c r="C216" s="24" t="s">
        <v>12</v>
      </c>
      <c r="D216" s="24" t="s">
        <v>13</v>
      </c>
      <c r="E216" s="1"/>
      <c r="F216" s="32"/>
      <c r="G216" s="32"/>
      <c r="H216" s="32"/>
      <c r="I216" s="3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6" x14ac:dyDescent="0.3">
      <c r="A217" s="26">
        <v>2</v>
      </c>
      <c r="B217" s="26">
        <f t="shared" ref="B217:B218" si="8">8-4.5*(A217-SIN(A217))</f>
        <v>3.0918384207155674</v>
      </c>
      <c r="C217" s="1">
        <f>-4.5*SIN(A217)</f>
        <v>-4.0918384207155674</v>
      </c>
      <c r="D217" s="1">
        <f>B217*C217</f>
        <v>-12.651303240528501</v>
      </c>
      <c r="E217" s="1"/>
      <c r="F217" s="32"/>
      <c r="G217" s="32"/>
      <c r="H217" s="32"/>
      <c r="I217" s="3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6" x14ac:dyDescent="0.3">
      <c r="A218" s="26">
        <v>3</v>
      </c>
      <c r="B218" s="26">
        <f t="shared" si="8"/>
        <v>-4.8649599637305965</v>
      </c>
      <c r="C218" s="1">
        <f>-4.5*SIN(A218)</f>
        <v>-0.63504003626940242</v>
      </c>
      <c r="D218" s="1">
        <f>B218*C218</f>
        <v>3.0894443518166685</v>
      </c>
      <c r="E218" s="1" t="s">
        <v>34</v>
      </c>
      <c r="F218" s="32"/>
      <c r="G218" s="32"/>
      <c r="H218" s="32"/>
      <c r="I218" s="3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6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6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6" x14ac:dyDescent="0.3">
      <c r="A221" s="8" t="s">
        <v>6</v>
      </c>
      <c r="B221" s="8">
        <v>1E-3</v>
      </c>
      <c r="C221" s="32"/>
      <c r="D221" s="32"/>
      <c r="E221" s="32"/>
      <c r="F221" s="32"/>
      <c r="G221" s="32"/>
      <c r="H221" s="32"/>
      <c r="I221" s="3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6" x14ac:dyDescent="0.3">
      <c r="A222" t="s">
        <v>45</v>
      </c>
      <c r="B222" s="32"/>
      <c r="C222" s="32"/>
      <c r="D222" s="32"/>
      <c r="E222" s="32"/>
      <c r="F222" s="32"/>
      <c r="G222" s="32"/>
      <c r="H222" s="32"/>
      <c r="I222" s="3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6" x14ac:dyDescent="0.3">
      <c r="A223" t="s">
        <v>46</v>
      </c>
      <c r="B223" s="32"/>
      <c r="C223" s="32"/>
      <c r="D223" s="32"/>
      <c r="E223" s="32"/>
      <c r="F223" s="32"/>
      <c r="G223" s="32"/>
      <c r="H223" s="32"/>
      <c r="I223" s="3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6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6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6" x14ac:dyDescent="0.3">
      <c r="A226" s="12" t="s">
        <v>14</v>
      </c>
      <c r="B226" s="12" t="s">
        <v>15</v>
      </c>
      <c r="C226" s="12" t="s">
        <v>16</v>
      </c>
      <c r="D226" s="12" t="s">
        <v>17</v>
      </c>
      <c r="E226" s="12" t="s">
        <v>18</v>
      </c>
      <c r="F226" s="12" t="s">
        <v>6</v>
      </c>
      <c r="G226" s="12" t="s">
        <v>19</v>
      </c>
      <c r="H226" s="32"/>
      <c r="I226" s="3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6" x14ac:dyDescent="0.3">
      <c r="A227" s="5">
        <v>1</v>
      </c>
      <c r="B227" s="5">
        <f>A218</f>
        <v>3</v>
      </c>
      <c r="C227" s="27">
        <f>8-4.5*(B227-SIN(B227))</f>
        <v>-4.8649599637305965</v>
      </c>
      <c r="D227" s="27">
        <f>-4.5*(1-COS(B227))</f>
        <v>-8.9549662347020043</v>
      </c>
      <c r="E227" s="27">
        <f>B227-(D227/C227)</f>
        <v>1.1592929229709283</v>
      </c>
      <c r="F227" s="5">
        <v>1E-3</v>
      </c>
      <c r="G227" s="27">
        <f>ABS(E227-B227)</f>
        <v>1.8407070770290717</v>
      </c>
      <c r="H227" s="32"/>
      <c r="I227" s="3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6" x14ac:dyDescent="0.3">
      <c r="A228" s="5">
        <v>2</v>
      </c>
      <c r="B228" s="27">
        <f>E227</f>
        <v>1.1592929229709283</v>
      </c>
      <c r="C228" s="27">
        <f>8-4.5*(B228-SIN(B228))</f>
        <v>6.9075241677567938</v>
      </c>
      <c r="D228" s="27">
        <f>-4.5*(1-COS(B228))</f>
        <v>-2.7000554402512185</v>
      </c>
      <c r="E228" s="27">
        <f>B228-(D228/C228)</f>
        <v>1.5501790602724292</v>
      </c>
      <c r="F228" s="5">
        <v>1E-3</v>
      </c>
      <c r="G228" s="27">
        <f t="shared" ref="G228:G229" si="9">ABS(E228-B228)</f>
        <v>0.3908861373015009</v>
      </c>
      <c r="H228" s="32"/>
      <c r="I228" s="3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6" x14ac:dyDescent="0.3">
      <c r="A229" s="5">
        <v>3</v>
      </c>
      <c r="B229" s="27">
        <f>E228</f>
        <v>1.5501790602724292</v>
      </c>
      <c r="C229" s="27">
        <f>8-4.5*(B229-SIN(B229))</f>
        <v>5.5232378513747689</v>
      </c>
      <c r="D229" s="27">
        <f>-4.5*(1-COS(B229))</f>
        <v>-4.4072288733712721</v>
      </c>
      <c r="E229" s="27">
        <f>B229-(D229/C229)</f>
        <v>2.3481220408149537</v>
      </c>
      <c r="F229" s="5">
        <v>1E-3</v>
      </c>
      <c r="G229" s="27">
        <f t="shared" si="9"/>
        <v>0.79794298054252444</v>
      </c>
      <c r="H229" s="32"/>
      <c r="I229" s="3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6" x14ac:dyDescent="0.3">
      <c r="A230" s="32"/>
      <c r="B230" s="27"/>
      <c r="C230" s="27"/>
      <c r="D230" s="27"/>
      <c r="E230" s="27"/>
      <c r="F230" s="5"/>
      <c r="G230" s="27"/>
      <c r="H230" s="32"/>
      <c r="I230" s="3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6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6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6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6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6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6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6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6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6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6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6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6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6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6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6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6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6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6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6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6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6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6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6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6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6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6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6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</sheetData>
  <mergeCells count="4">
    <mergeCell ref="H41:I43"/>
    <mergeCell ref="H89:I91"/>
    <mergeCell ref="H133:I135"/>
    <mergeCell ref="H187:I189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2021-07-05T22:09:31Z</dcterms:created>
  <dcterms:modified xsi:type="dcterms:W3CDTF">2021-07-11T01:26:18Z</dcterms:modified>
</cp:coreProperties>
</file>