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los Luilquer\Documents\UFSC\Turmas\Turmas 03\Cálculo Numérico Em Computadores\Semanas\Semana 11\Parte 2 - unidade 4\"/>
    </mc:Choice>
  </mc:AlternateContent>
  <xr:revisionPtr revIDLastSave="0" documentId="13_ncr:1_{30EFED26-01DF-4880-A2FC-5FD5994F1BE6}" xr6:coauthVersionLast="47" xr6:coauthVersionMax="47" xr10:uidLastSave="{00000000-0000-0000-0000-000000000000}"/>
  <bookViews>
    <workbookView xWindow="33420" yWindow="1815" windowWidth="17280" windowHeight="11805" xr2:uid="{E4ED4AEA-1CC6-40AE-9B88-47D9331168F9}"/>
  </bookViews>
  <sheets>
    <sheet name="Exemplo 04" sheetId="1" r:id="rId1"/>
    <sheet name="Exercício 2" sheetId="2" r:id="rId2"/>
    <sheet name="Exercicio 3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7" i="3" l="1"/>
  <c r="L34" i="2"/>
  <c r="L32" i="2"/>
  <c r="K34" i="2"/>
  <c r="K32" i="2"/>
  <c r="J34" i="2"/>
  <c r="J32" i="2"/>
  <c r="L29" i="2"/>
  <c r="L30" i="2"/>
  <c r="L28" i="2"/>
  <c r="J29" i="2"/>
  <c r="J30" i="2"/>
  <c r="J28" i="2"/>
  <c r="G51" i="2"/>
  <c r="F37" i="2"/>
  <c r="C24" i="2"/>
  <c r="C23" i="2"/>
  <c r="C22" i="2"/>
  <c r="E30" i="2" s="1"/>
  <c r="D35" i="2" s="1"/>
  <c r="C21" i="2"/>
  <c r="C20" i="2"/>
  <c r="C19" i="2"/>
  <c r="B15" i="2"/>
  <c r="L14" i="2"/>
  <c r="B14" i="2"/>
  <c r="E12" i="2"/>
  <c r="D12" i="2"/>
  <c r="C12" i="2"/>
  <c r="B12" i="2"/>
  <c r="L11" i="2"/>
  <c r="L15" i="2" s="1"/>
  <c r="K11" i="2"/>
  <c r="K15" i="2" s="1"/>
  <c r="J11" i="2"/>
  <c r="I11" i="2"/>
  <c r="H11" i="2"/>
  <c r="G11" i="2"/>
  <c r="F11" i="2"/>
  <c r="E11" i="2"/>
  <c r="E15" i="2" s="1"/>
  <c r="D11" i="2"/>
  <c r="D15" i="2" s="1"/>
  <c r="C11" i="2"/>
  <c r="B11" i="2"/>
  <c r="E70" i="3"/>
  <c r="C68" i="3"/>
  <c r="D68" i="3"/>
  <c r="E68" i="3"/>
  <c r="F68" i="3"/>
  <c r="G68" i="3"/>
  <c r="H68" i="3"/>
  <c r="B68" i="3"/>
  <c r="C67" i="3"/>
  <c r="D67" i="3"/>
  <c r="E67" i="3"/>
  <c r="F67" i="3"/>
  <c r="G67" i="3"/>
  <c r="H67" i="3"/>
  <c r="C66" i="3"/>
  <c r="D66" i="3"/>
  <c r="E66" i="3"/>
  <c r="F66" i="3"/>
  <c r="G66" i="3"/>
  <c r="H66" i="3"/>
  <c r="B66" i="3"/>
  <c r="G57" i="3"/>
  <c r="D57" i="3"/>
  <c r="B57" i="3"/>
  <c r="C23" i="3"/>
  <c r="C22" i="3"/>
  <c r="G27" i="3" s="1"/>
  <c r="G33" i="3" s="1"/>
  <c r="C21" i="3"/>
  <c r="C20" i="3"/>
  <c r="E28" i="3" s="1"/>
  <c r="D34" i="3" s="1"/>
  <c r="C19" i="3"/>
  <c r="C28" i="3"/>
  <c r="C34" i="3" s="1"/>
  <c r="C41" i="3" s="1"/>
  <c r="H9" i="3"/>
  <c r="C18" i="3"/>
  <c r="C17" i="3"/>
  <c r="H12" i="3"/>
  <c r="H11" i="3"/>
  <c r="H10" i="3"/>
  <c r="H8" i="3"/>
  <c r="G8" i="3"/>
  <c r="F8" i="3"/>
  <c r="F12" i="3" s="1"/>
  <c r="E8" i="3"/>
  <c r="E12" i="3" s="1"/>
  <c r="D8" i="3"/>
  <c r="D12" i="3" s="1"/>
  <c r="G12" i="3"/>
  <c r="C8" i="3"/>
  <c r="B8" i="3"/>
  <c r="G40" i="1"/>
  <c r="G41" i="1" s="1"/>
  <c r="B57" i="1" s="1"/>
  <c r="B37" i="1"/>
  <c r="B49" i="3"/>
  <c r="B44" i="3"/>
  <c r="B33" i="3"/>
  <c r="B45" i="3" s="1"/>
  <c r="B32" i="3"/>
  <c r="G26" i="3"/>
  <c r="G32" i="3" s="1"/>
  <c r="C26" i="3"/>
  <c r="C32" i="3" s="1"/>
  <c r="A27" i="3"/>
  <c r="A26" i="3"/>
  <c r="B16" i="3"/>
  <c r="B11" i="3"/>
  <c r="B12" i="3"/>
  <c r="C11" i="3"/>
  <c r="D11" i="3"/>
  <c r="E11" i="3"/>
  <c r="F11" i="3"/>
  <c r="G11" i="3"/>
  <c r="C10" i="3"/>
  <c r="D10" i="3"/>
  <c r="E10" i="3"/>
  <c r="F10" i="3"/>
  <c r="G10" i="3"/>
  <c r="B10" i="3"/>
  <c r="C9" i="3"/>
  <c r="D9" i="3"/>
  <c r="E9" i="3"/>
  <c r="F9" i="3"/>
  <c r="G9" i="3"/>
  <c r="B9" i="3"/>
  <c r="B45" i="2"/>
  <c r="B49" i="2"/>
  <c r="B44" i="2"/>
  <c r="G29" i="2"/>
  <c r="G34" i="2" s="1"/>
  <c r="G28" i="2"/>
  <c r="G33" i="2" s="1"/>
  <c r="C28" i="2"/>
  <c r="A29" i="2"/>
  <c r="A28" i="2"/>
  <c r="B18" i="2"/>
  <c r="C15" i="2"/>
  <c r="F15" i="2"/>
  <c r="G15" i="2"/>
  <c r="H15" i="2"/>
  <c r="I15" i="2"/>
  <c r="J15" i="2"/>
  <c r="C14" i="2"/>
  <c r="D14" i="2"/>
  <c r="E14" i="2"/>
  <c r="F14" i="2"/>
  <c r="G14" i="2"/>
  <c r="H14" i="2"/>
  <c r="I14" i="2"/>
  <c r="J14" i="2"/>
  <c r="K14" i="2"/>
  <c r="C13" i="2"/>
  <c r="D13" i="2"/>
  <c r="E13" i="2"/>
  <c r="F13" i="2"/>
  <c r="G13" i="2"/>
  <c r="H13" i="2"/>
  <c r="I13" i="2"/>
  <c r="J13" i="2"/>
  <c r="K13" i="2"/>
  <c r="L13" i="2"/>
  <c r="B13" i="2"/>
  <c r="F12" i="2"/>
  <c r="G12" i="2"/>
  <c r="H12" i="2"/>
  <c r="I12" i="2"/>
  <c r="J12" i="2"/>
  <c r="K12" i="2"/>
  <c r="L12" i="2"/>
  <c r="C64" i="1"/>
  <c r="D64" i="1"/>
  <c r="E64" i="1"/>
  <c r="F64" i="1"/>
  <c r="G64" i="1"/>
  <c r="B64" i="1"/>
  <c r="C63" i="1"/>
  <c r="D63" i="1"/>
  <c r="E63" i="1"/>
  <c r="F63" i="1"/>
  <c r="G63" i="1"/>
  <c r="B63" i="1"/>
  <c r="G51" i="1"/>
  <c r="G57" i="1" s="1"/>
  <c r="G50" i="1"/>
  <c r="D50" i="1"/>
  <c r="D51" i="1"/>
  <c r="D49" i="1"/>
  <c r="C50" i="1"/>
  <c r="C51" i="1"/>
  <c r="C49" i="1"/>
  <c r="B50" i="1"/>
  <c r="B51" i="1"/>
  <c r="B49" i="1"/>
  <c r="G46" i="1"/>
  <c r="D57" i="1" s="1"/>
  <c r="G45" i="1"/>
  <c r="C45" i="1"/>
  <c r="C46" i="1"/>
  <c r="C44" i="1"/>
  <c r="D45" i="1"/>
  <c r="D46" i="1"/>
  <c r="D44" i="1"/>
  <c r="B45" i="1"/>
  <c r="B46" i="1"/>
  <c r="B44" i="1"/>
  <c r="D40" i="1"/>
  <c r="D41" i="1"/>
  <c r="D39" i="1"/>
  <c r="C40" i="1"/>
  <c r="C41" i="1"/>
  <c r="C39" i="1"/>
  <c r="B40" i="1"/>
  <c r="B41" i="1"/>
  <c r="B39" i="1"/>
  <c r="G34" i="1"/>
  <c r="G35" i="1"/>
  <c r="G33" i="1"/>
  <c r="D34" i="1"/>
  <c r="D35" i="1"/>
  <c r="D33" i="1"/>
  <c r="C34" i="1"/>
  <c r="C35" i="1"/>
  <c r="C33" i="1"/>
  <c r="B34" i="1"/>
  <c r="B35" i="1"/>
  <c r="B33" i="1"/>
  <c r="G31" i="1"/>
  <c r="G30" i="1"/>
  <c r="G29" i="1"/>
  <c r="E31" i="1"/>
  <c r="E30" i="1"/>
  <c r="E29" i="1"/>
  <c r="C31" i="1"/>
  <c r="C30" i="1"/>
  <c r="C29" i="1"/>
  <c r="A31" i="1"/>
  <c r="A30" i="1"/>
  <c r="A29" i="1"/>
  <c r="C25" i="1"/>
  <c r="C24" i="1"/>
  <c r="C23" i="1"/>
  <c r="C22" i="1"/>
  <c r="C21" i="1"/>
  <c r="C20" i="1"/>
  <c r="C19" i="1"/>
  <c r="C15" i="1"/>
  <c r="D15" i="1"/>
  <c r="E15" i="1"/>
  <c r="F15" i="1"/>
  <c r="G15" i="1"/>
  <c r="B15" i="1"/>
  <c r="C14" i="1"/>
  <c r="D14" i="1"/>
  <c r="E14" i="1"/>
  <c r="F14" i="1"/>
  <c r="G14" i="1"/>
  <c r="B14" i="1"/>
  <c r="C13" i="1"/>
  <c r="D13" i="1"/>
  <c r="E13" i="1"/>
  <c r="F13" i="1"/>
  <c r="G13" i="1"/>
  <c r="B13" i="1"/>
  <c r="C12" i="1"/>
  <c r="D12" i="1"/>
  <c r="E12" i="1"/>
  <c r="F12" i="1"/>
  <c r="G12" i="1"/>
  <c r="B12" i="1"/>
  <c r="C11" i="1"/>
  <c r="D11" i="1"/>
  <c r="E11" i="1"/>
  <c r="F11" i="1"/>
  <c r="G11" i="1"/>
  <c r="B11" i="1"/>
  <c r="D50" i="2" l="1"/>
  <c r="B40" i="2"/>
  <c r="C45" i="2"/>
  <c r="C44" i="2"/>
  <c r="D49" i="2"/>
  <c r="B39" i="2"/>
  <c r="D41" i="2"/>
  <c r="D46" i="2"/>
  <c r="E29" i="2"/>
  <c r="C49" i="2"/>
  <c r="C39" i="2"/>
  <c r="C30" i="2"/>
  <c r="C41" i="2" s="1"/>
  <c r="E28" i="2"/>
  <c r="C25" i="2"/>
  <c r="G30" i="2" s="1"/>
  <c r="D50" i="3"/>
  <c r="B40" i="3"/>
  <c r="C45" i="3"/>
  <c r="C44" i="3"/>
  <c r="D49" i="3"/>
  <c r="B39" i="3"/>
  <c r="D46" i="3"/>
  <c r="D41" i="3"/>
  <c r="E27" i="3"/>
  <c r="D33" i="3" s="1"/>
  <c r="D40" i="3" s="1"/>
  <c r="D45" i="3"/>
  <c r="C51" i="3"/>
  <c r="C49" i="3"/>
  <c r="C39" i="3"/>
  <c r="B50" i="3"/>
  <c r="A28" i="3"/>
  <c r="B34" i="3" s="1"/>
  <c r="B51" i="3" s="1"/>
  <c r="C12" i="3"/>
  <c r="G28" i="3" s="1"/>
  <c r="G34" i="3" s="1"/>
  <c r="B65" i="1"/>
  <c r="B66" i="1" s="1"/>
  <c r="B67" i="1" s="1"/>
  <c r="C65" i="1"/>
  <c r="C66" i="1" s="1"/>
  <c r="C67" i="1" s="1"/>
  <c r="F65" i="1"/>
  <c r="F66" i="1" s="1"/>
  <c r="F67" i="1" s="1"/>
  <c r="D65" i="1"/>
  <c r="D66" i="1" s="1"/>
  <c r="D67" i="1" s="1"/>
  <c r="D34" i="2"/>
  <c r="H51" i="2"/>
  <c r="B50" i="2"/>
  <c r="E65" i="1"/>
  <c r="E66" i="1" s="1"/>
  <c r="E67" i="1" s="1"/>
  <c r="H65" i="1"/>
  <c r="G65" i="1"/>
  <c r="G66" i="1" s="1"/>
  <c r="G67" i="1" s="1"/>
  <c r="C51" i="2" l="1"/>
  <c r="A30" i="2"/>
  <c r="B51" i="2" s="1"/>
  <c r="D33" i="2"/>
  <c r="D39" i="2" s="1"/>
  <c r="C29" i="2"/>
  <c r="I51" i="2"/>
  <c r="G35" i="2"/>
  <c r="E26" i="3"/>
  <c r="D32" i="3" s="1"/>
  <c r="D39" i="3" s="1"/>
  <c r="B46" i="3"/>
  <c r="C27" i="3"/>
  <c r="C33" i="3" s="1"/>
  <c r="C50" i="3" s="1"/>
  <c r="B41" i="3"/>
  <c r="D51" i="3"/>
  <c r="G50" i="3" s="1"/>
  <c r="C46" i="3"/>
  <c r="B36" i="3"/>
  <c r="D44" i="3"/>
  <c r="D69" i="1"/>
  <c r="D45" i="2"/>
  <c r="D40" i="2"/>
  <c r="D44" i="2" l="1"/>
  <c r="B46" i="2"/>
  <c r="C40" i="2"/>
  <c r="C50" i="2"/>
  <c r="B37" i="2"/>
  <c r="C46" i="2"/>
  <c r="B41" i="2"/>
  <c r="D51" i="2"/>
  <c r="G50" i="2" s="1"/>
  <c r="C40" i="3"/>
  <c r="G40" i="3" s="1"/>
  <c r="G41" i="3" s="1"/>
  <c r="G45" i="3"/>
  <c r="G46" i="3" s="1"/>
  <c r="G51" i="3"/>
  <c r="G45" i="2" l="1"/>
  <c r="G40" i="2"/>
</calcChain>
</file>

<file path=xl/sharedStrings.xml><?xml version="1.0" encoding="utf-8"?>
<sst xmlns="http://schemas.openxmlformats.org/spreadsheetml/2006/main" count="162" uniqueCount="55">
  <si>
    <t xml:space="preserve">Exemplo 4: </t>
  </si>
  <si>
    <t>i</t>
  </si>
  <si>
    <t>xi</t>
  </si>
  <si>
    <t>f(xi)</t>
  </si>
  <si>
    <t>xi^2</t>
  </si>
  <si>
    <t>xi^3</t>
  </si>
  <si>
    <t>xi^4</t>
  </si>
  <si>
    <t>f(xi)*xi</t>
  </si>
  <si>
    <t>f(xi)*xi^2</t>
  </si>
  <si>
    <t>Sum xi=</t>
  </si>
  <si>
    <t>a) Dados para construir a matriz</t>
  </si>
  <si>
    <t>m=</t>
  </si>
  <si>
    <t>Sum xi^2=</t>
  </si>
  <si>
    <t>Sum xi^3=</t>
  </si>
  <si>
    <t>Sum xi^4=</t>
  </si>
  <si>
    <t>Sum f(xi)=</t>
  </si>
  <si>
    <t>Sum xi*f(xi)=</t>
  </si>
  <si>
    <t>Sum xi^2*f(xi)=</t>
  </si>
  <si>
    <t>b) Resolução do sistema</t>
  </si>
  <si>
    <t>a1 +</t>
  </si>
  <si>
    <t>a2 +</t>
  </si>
  <si>
    <t>a3 =</t>
  </si>
  <si>
    <t>A</t>
  </si>
  <si>
    <t>Y</t>
  </si>
  <si>
    <t>Det A =</t>
  </si>
  <si>
    <t>D_a1</t>
  </si>
  <si>
    <t>Det_a1=</t>
  </si>
  <si>
    <t>a1=</t>
  </si>
  <si>
    <t>D_a2</t>
  </si>
  <si>
    <t>Det_a2=</t>
  </si>
  <si>
    <t>a2=</t>
  </si>
  <si>
    <t>D_a3</t>
  </si>
  <si>
    <t>Det_a3=</t>
  </si>
  <si>
    <t>a3=</t>
  </si>
  <si>
    <t>Fi(x)=</t>
  </si>
  <si>
    <t>+</t>
  </si>
  <si>
    <t>x</t>
  </si>
  <si>
    <t>x^2</t>
  </si>
  <si>
    <t xml:space="preserve">1) A melhor função que passa pelos pontos </t>
  </si>
  <si>
    <t xml:space="preserve">2) Os valores de fi(x) e os respectivos resíduos </t>
  </si>
  <si>
    <t>Fi(x)</t>
  </si>
  <si>
    <t>r(xi)</t>
  </si>
  <si>
    <t>r^2(xi)</t>
  </si>
  <si>
    <t xml:space="preserve">Soma dos quadrados dos resíduos </t>
  </si>
  <si>
    <t>[-2;3,1]</t>
  </si>
  <si>
    <t>Exercício 2: Considerando a função tabelada abaixo</t>
  </si>
  <si>
    <t>construir o diagrama de dispersão</t>
  </si>
  <si>
    <t>construir uma parábola passando pela origem, ou seja, f(x) = φ(x) = α3x</t>
  </si>
  <si>
    <t>(neste caso temos apenas uma função g(x) = x2 e α1 = 0 e α2 = 0).</t>
  </si>
  <si>
    <t>Ou seja, considerar sistema:</t>
  </si>
  <si>
    <t>Exercício 3: Ajustar os pontos da tabela abaixo à equação φ(x) = α1 + α2x + α3x 2 Calcular a soma dos quadrados dos resíduos.</t>
  </si>
  <si>
    <t>DetA =</t>
  </si>
  <si>
    <t>Soma dos quadrados dos resíduos:</t>
  </si>
  <si>
    <t>φ (x) =</t>
  </si>
  <si>
    <t xml:space="preserve">φ (x)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</si>
</sst>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0000"/>
  </numFmts>
  <fonts count="5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0"/>
      <color theme="1"/>
      <name val="Times New Roman"/>
      <family val="1"/>
    </font>
    <font>
      <sz val="11"/>
      <color theme="1"/>
      <name val="Times New Roman"/>
      <family val="1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4" borderId="1" xfId="0" applyFont="1" applyFill="1" applyBorder="1"/>
    <xf numFmtId="2" fontId="1" fillId="0" borderId="1" xfId="0" applyNumberFormat="1" applyFont="1" applyBorder="1"/>
    <xf numFmtId="0" fontId="1" fillId="3" borderId="1" xfId="0" applyFont="1" applyFill="1" applyBorder="1" applyAlignment="1">
      <alignment horizontal="center" vertical="center"/>
    </xf>
    <xf numFmtId="2" fontId="1" fillId="0" borderId="0" xfId="0" applyNumberFormat="1" applyFont="1"/>
    <xf numFmtId="0" fontId="1" fillId="3" borderId="2" xfId="0" applyFont="1" applyFill="1" applyBorder="1" applyAlignment="1">
      <alignment horizontal="center" vertical="center"/>
    </xf>
    <xf numFmtId="2" fontId="2" fillId="5" borderId="0" xfId="0" applyNumberFormat="1" applyFont="1" applyFill="1"/>
    <xf numFmtId="0" fontId="2" fillId="5" borderId="0" xfId="0" applyFont="1" applyFill="1" applyAlignment="1">
      <alignment horizontal="center" vertical="center"/>
    </xf>
    <xf numFmtId="0" fontId="2" fillId="0" borderId="0" xfId="0" applyFont="1"/>
    <xf numFmtId="2" fontId="1" fillId="6" borderId="0" xfId="0" applyNumberFormat="1" applyFont="1" applyFill="1"/>
    <xf numFmtId="2" fontId="1" fillId="5" borderId="1" xfId="0" applyNumberFormat="1" applyFont="1" applyFill="1" applyBorder="1"/>
    <xf numFmtId="2" fontId="1" fillId="6" borderId="1" xfId="0" applyNumberFormat="1" applyFont="1" applyFill="1" applyBorder="1"/>
    <xf numFmtId="0" fontId="1" fillId="7" borderId="0" xfId="0" applyFont="1" applyFill="1"/>
    <xf numFmtId="2" fontId="1" fillId="7" borderId="0" xfId="0" applyNumberFormat="1" applyFont="1" applyFill="1"/>
    <xf numFmtId="0" fontId="1" fillId="6" borderId="0" xfId="0" applyFont="1" applyFill="1"/>
    <xf numFmtId="0" fontId="1" fillId="6" borderId="1" xfId="0" applyFont="1" applyFill="1" applyBorder="1"/>
    <xf numFmtId="2" fontId="1" fillId="6" borderId="1" xfId="0" applyNumberFormat="1" applyFont="1" applyFill="1" applyBorder="1" applyAlignment="1">
      <alignment horizontal="center" vertical="center"/>
    </xf>
    <xf numFmtId="0" fontId="1" fillId="6" borderId="1" xfId="0" quotePrefix="1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4" fillId="4" borderId="1" xfId="0" applyFont="1" applyFill="1" applyBorder="1"/>
    <xf numFmtId="164" fontId="1" fillId="0" borderId="1" xfId="0" applyNumberFormat="1" applyFont="1" applyBorder="1"/>
    <xf numFmtId="164" fontId="1" fillId="0" borderId="1" xfId="0" applyNumberFormat="1" applyFont="1" applyBorder="1" applyAlignment="1">
      <alignment horizontal="center" vertical="center"/>
    </xf>
    <xf numFmtId="164" fontId="2" fillId="5" borderId="0" xfId="0" applyNumberFormat="1" applyFont="1" applyFill="1"/>
    <xf numFmtId="164" fontId="2" fillId="5" borderId="0" xfId="0" applyNumberFormat="1" applyFont="1" applyFill="1" applyAlignment="1">
      <alignment horizontal="center" vertical="center"/>
    </xf>
    <xf numFmtId="164" fontId="1" fillId="5" borderId="1" xfId="0" applyNumberFormat="1" applyFont="1" applyFill="1" applyBorder="1"/>
    <xf numFmtId="164" fontId="1" fillId="6" borderId="1" xfId="0" applyNumberFormat="1" applyFont="1" applyFill="1" applyBorder="1"/>
    <xf numFmtId="164" fontId="1" fillId="0" borderId="0" xfId="0" applyNumberFormat="1" applyFont="1"/>
    <xf numFmtId="165" fontId="1" fillId="6" borderId="0" xfId="0" applyNumberFormat="1" applyFont="1" applyFill="1"/>
    <xf numFmtId="165" fontId="1" fillId="6" borderId="1" xfId="0" applyNumberFormat="1" applyFont="1" applyFill="1" applyBorder="1"/>
    <xf numFmtId="165" fontId="1" fillId="5" borderId="1" xfId="0" applyNumberFormat="1" applyFont="1" applyFill="1" applyBorder="1"/>
    <xf numFmtId="164" fontId="1" fillId="6" borderId="1" xfId="0" applyNumberFormat="1" applyFont="1" applyFill="1" applyBorder="1" applyAlignment="1">
      <alignment horizontal="center" vertical="center"/>
    </xf>
    <xf numFmtId="164" fontId="1" fillId="6" borderId="1" xfId="0" quotePrefix="1" applyNumberFormat="1" applyFont="1" applyFill="1" applyBorder="1" applyAlignment="1">
      <alignment horizontal="center" vertical="center"/>
    </xf>
    <xf numFmtId="0" fontId="1" fillId="0" borderId="0" xfId="0" applyFont="1" applyBorder="1"/>
    <xf numFmtId="164" fontId="1" fillId="0" borderId="0" xfId="0" applyNumberFormat="1" applyFont="1" applyBorder="1" applyAlignment="1">
      <alignment horizontal="center" vertical="center"/>
    </xf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5" fontId="1" fillId="6" borderId="1" xfId="0" applyNumberFormat="1" applyFont="1" applyFill="1" applyBorder="1" applyAlignment="1">
      <alignment horizontal="center" vertical="center"/>
    </xf>
    <xf numFmtId="165" fontId="1" fillId="6" borderId="1" xfId="0" quotePrefix="1" applyNumberFormat="1" applyFont="1" applyFill="1" applyBorder="1" applyAlignment="1">
      <alignment horizontal="center" vertical="center"/>
    </xf>
    <xf numFmtId="164" fontId="1" fillId="0" borderId="0" xfId="0" applyNumberFormat="1" applyFon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166" fontId="1" fillId="6" borderId="1" xfId="0" applyNumberFormat="1" applyFont="1" applyFill="1" applyBorder="1"/>
    <xf numFmtId="2" fontId="2" fillId="5" borderId="0" xfId="0" applyNumberFormat="1" applyFont="1" applyFill="1" applyAlignment="1">
      <alignment horizontal="center" vertical="center"/>
    </xf>
    <xf numFmtId="0" fontId="3" fillId="4" borderId="3" xfId="0" applyFont="1" applyFill="1" applyBorder="1" applyAlignment="1">
      <alignment horizontal="left"/>
    </xf>
    <xf numFmtId="0" fontId="3" fillId="4" borderId="4" xfId="0" applyFont="1" applyFill="1" applyBorder="1" applyAlignment="1">
      <alignment horizontal="left"/>
    </xf>
    <xf numFmtId="0" fontId="1" fillId="0" borderId="1" xfId="0" applyFont="1" applyBorder="1" applyAlignment="1">
      <alignment horizontal="left"/>
    </xf>
    <xf numFmtId="0" fontId="2" fillId="0" borderId="0" xfId="0" applyFont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'Exemplo 04'!$A$64</c:f>
              <c:strCache>
                <c:ptCount val="1"/>
                <c:pt idx="0">
                  <c:v>f(xi)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'Exemplo 04'!$B$63:$G$63</c:f>
              <c:numCache>
                <c:formatCode>0.00</c:formatCode>
                <c:ptCount val="6"/>
                <c:pt idx="0">
                  <c:v>-2</c:v>
                </c:pt>
                <c:pt idx="1">
                  <c:v>-1.5</c:v>
                </c:pt>
                <c:pt idx="2">
                  <c:v>0</c:v>
                </c:pt>
                <c:pt idx="3">
                  <c:v>1</c:v>
                </c:pt>
                <c:pt idx="4">
                  <c:v>2.2000000000000002</c:v>
                </c:pt>
                <c:pt idx="5">
                  <c:v>3.1</c:v>
                </c:pt>
              </c:numCache>
            </c:numRef>
          </c:xVal>
          <c:yVal>
            <c:numRef>
              <c:f>'Exemplo 04'!$B$64:$G$64</c:f>
              <c:numCache>
                <c:formatCode>0.00</c:formatCode>
                <c:ptCount val="6"/>
                <c:pt idx="0">
                  <c:v>-30.5</c:v>
                </c:pt>
                <c:pt idx="1">
                  <c:v>-20.2</c:v>
                </c:pt>
                <c:pt idx="2">
                  <c:v>-3.3</c:v>
                </c:pt>
                <c:pt idx="3">
                  <c:v>8.9</c:v>
                </c:pt>
                <c:pt idx="4">
                  <c:v>16.8</c:v>
                </c:pt>
                <c:pt idx="5">
                  <c:v>21.4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D32-49CD-8053-BDD75B21C7D9}"/>
            </c:ext>
          </c:extLst>
        </c:ser>
        <c:ser>
          <c:idx val="1"/>
          <c:order val="1"/>
          <c:tx>
            <c:strRef>
              <c:f>'Exemplo 04'!$A$65</c:f>
              <c:strCache>
                <c:ptCount val="1"/>
                <c:pt idx="0">
                  <c:v>Fi(x)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'Exemplo 04'!$B$63:$G$63</c:f>
              <c:numCache>
                <c:formatCode>0.00</c:formatCode>
                <c:ptCount val="6"/>
                <c:pt idx="0">
                  <c:v>-2</c:v>
                </c:pt>
                <c:pt idx="1">
                  <c:v>-1.5</c:v>
                </c:pt>
                <c:pt idx="2">
                  <c:v>0</c:v>
                </c:pt>
                <c:pt idx="3">
                  <c:v>1</c:v>
                </c:pt>
                <c:pt idx="4">
                  <c:v>2.2000000000000002</c:v>
                </c:pt>
                <c:pt idx="5">
                  <c:v>3.1</c:v>
                </c:pt>
              </c:numCache>
            </c:numRef>
          </c:xVal>
          <c:yVal>
            <c:numRef>
              <c:f>'Exemplo 04'!$B$65:$G$65</c:f>
              <c:numCache>
                <c:formatCode>0.00</c:formatCode>
                <c:ptCount val="6"/>
                <c:pt idx="0">
                  <c:v>-29.569672678456556</c:v>
                </c:pt>
                <c:pt idx="1">
                  <c:v>-21.764994551137704</c:v>
                </c:pt>
                <c:pt idx="2">
                  <c:v>-2.0176532902659181</c:v>
                </c:pt>
                <c:pt idx="3">
                  <c:v>8.0916632827446335</c:v>
                </c:pt>
                <c:pt idx="4">
                  <c:v>16.996153223802693</c:v>
                </c:pt>
                <c:pt idx="5">
                  <c:v>21.364504013312839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D32-49CD-8053-BDD75B21C7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3500352"/>
        <c:axId val="2003497440"/>
      </c:scatterChart>
      <c:valAx>
        <c:axId val="2003500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3497440"/>
        <c:crosses val="autoZero"/>
        <c:crossBetween val="midCat"/>
      </c:valAx>
      <c:valAx>
        <c:axId val="2003497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03500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576734470691163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'Exercicio 3'!$A$65</c:f>
              <c:strCache>
                <c:ptCount val="1"/>
                <c:pt idx="0">
                  <c:v>f(xi)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'Exercicio 3'!$B$64:$H$64</c:f>
              <c:numCache>
                <c:formatCode>0.000</c:formatCode>
                <c:ptCount val="7"/>
                <c:pt idx="0">
                  <c:v>-0.75</c:v>
                </c:pt>
                <c:pt idx="1">
                  <c:v>-0.5</c:v>
                </c:pt>
                <c:pt idx="2">
                  <c:v>-0.25</c:v>
                </c:pt>
                <c:pt idx="3">
                  <c:v>0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</c:numCache>
            </c:numRef>
          </c:xVal>
          <c:yVal>
            <c:numRef>
              <c:f>'Exercicio 3'!$B$65:$H$65</c:f>
              <c:numCache>
                <c:formatCode>0.000</c:formatCode>
                <c:ptCount val="7"/>
                <c:pt idx="0">
                  <c:v>1.3</c:v>
                </c:pt>
                <c:pt idx="1">
                  <c:v>1.1000000000000001</c:v>
                </c:pt>
                <c:pt idx="2">
                  <c:v>0.2</c:v>
                </c:pt>
                <c:pt idx="3">
                  <c:v>0</c:v>
                </c:pt>
                <c:pt idx="4">
                  <c:v>0.5</c:v>
                </c:pt>
                <c:pt idx="5">
                  <c:v>0.6</c:v>
                </c:pt>
                <c:pt idx="6">
                  <c:v>1.5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5D-4227-A921-83255134180D}"/>
            </c:ext>
          </c:extLst>
        </c:ser>
        <c:ser>
          <c:idx val="1"/>
          <c:order val="1"/>
          <c:tx>
            <c:strRef>
              <c:f>'Exercicio 3'!$A$66</c:f>
              <c:strCache>
                <c:ptCount val="1"/>
                <c:pt idx="0">
                  <c:v>φ (x) 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'Exercicio 3'!$B$64:$H$64</c:f>
              <c:numCache>
                <c:formatCode>0.000</c:formatCode>
                <c:ptCount val="7"/>
                <c:pt idx="0">
                  <c:v>-0.75</c:v>
                </c:pt>
                <c:pt idx="1">
                  <c:v>-0.5</c:v>
                </c:pt>
                <c:pt idx="2">
                  <c:v>-0.25</c:v>
                </c:pt>
                <c:pt idx="3">
                  <c:v>0</c:v>
                </c:pt>
                <c:pt idx="4">
                  <c:v>0.25</c:v>
                </c:pt>
                <c:pt idx="5">
                  <c:v>0.5</c:v>
                </c:pt>
                <c:pt idx="6">
                  <c:v>0.75</c:v>
                </c:pt>
              </c:numCache>
            </c:numRef>
          </c:xVal>
          <c:yVal>
            <c:numRef>
              <c:f>'Exercicio 3'!$B$66:$H$66</c:f>
              <c:numCache>
                <c:formatCode>0.000</c:formatCode>
                <c:ptCount val="7"/>
                <c:pt idx="0">
                  <c:v>1.461904761904762</c:v>
                </c:pt>
                <c:pt idx="1">
                  <c:v>0.75000000000000022</c:v>
                </c:pt>
                <c:pt idx="2">
                  <c:v>0.32142857142857179</c:v>
                </c:pt>
                <c:pt idx="3">
                  <c:v>0.17619047619047656</c:v>
                </c:pt>
                <c:pt idx="4">
                  <c:v>0.31428571428571461</c:v>
                </c:pt>
                <c:pt idx="5">
                  <c:v>0.73571428571428599</c:v>
                </c:pt>
                <c:pt idx="6">
                  <c:v>1.4404761904761905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C5D-4227-A921-8325513418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0838559"/>
        <c:axId val="2080837727"/>
      </c:scatterChart>
      <c:valAx>
        <c:axId val="20808385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0837727"/>
        <c:crosses val="autoZero"/>
        <c:crossBetween val="midCat"/>
      </c:valAx>
      <c:valAx>
        <c:axId val="2080837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808385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5</xdr:col>
      <xdr:colOff>492025</xdr:colOff>
      <xdr:row>3</xdr:row>
      <xdr:rowOff>120968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12638DAD-C76A-469B-A166-0100957841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00025"/>
          <a:ext cx="3768625" cy="519113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285750</xdr:colOff>
      <xdr:row>17</xdr:row>
      <xdr:rowOff>168981</xdr:rowOff>
    </xdr:from>
    <xdr:to>
      <xdr:col>7</xdr:col>
      <xdr:colOff>197607</xdr:colOff>
      <xdr:row>23</xdr:row>
      <xdr:rowOff>53534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93275BCC-3CAE-4622-B132-5DFFE8FC38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09800" y="3569406"/>
          <a:ext cx="2443602" cy="10885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5</xdr:col>
      <xdr:colOff>82868</xdr:colOff>
      <xdr:row>54</xdr:row>
      <xdr:rowOff>134837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0F487FF1-E2AE-436C-BFF1-D67A977C43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801350"/>
          <a:ext cx="3357563" cy="13102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5</xdr:col>
      <xdr:colOff>495300</xdr:colOff>
      <xdr:row>59</xdr:row>
      <xdr:rowOff>127426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DB4F1276-D175-4598-84CF-BBA4E4B259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1801475"/>
          <a:ext cx="3771900" cy="12552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69</xdr:row>
      <xdr:rowOff>145256</xdr:rowOff>
    </xdr:from>
    <xdr:to>
      <xdr:col>7</xdr:col>
      <xdr:colOff>9525</xdr:colOff>
      <xdr:row>83</xdr:row>
      <xdr:rowOff>88106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E103F98-2F11-4F36-83C6-C96FD63CB3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14287</xdr:colOff>
      <xdr:row>17</xdr:row>
      <xdr:rowOff>159213</xdr:rowOff>
    </xdr:from>
    <xdr:to>
      <xdr:col>11</xdr:col>
      <xdr:colOff>62995</xdr:colOff>
      <xdr:row>23</xdr:row>
      <xdr:rowOff>171754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E371786A-D480-4C75-9CBE-19B725DCC4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2687" y="3559638"/>
          <a:ext cx="4315908" cy="121269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5</xdr:col>
      <xdr:colOff>309563</xdr:colOff>
      <xdr:row>53</xdr:row>
      <xdr:rowOff>131027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3553F40D-366A-424E-A47E-D3CF720C153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698480"/>
          <a:ext cx="3357563" cy="13102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82062</xdr:colOff>
      <xdr:row>15</xdr:row>
      <xdr:rowOff>111370</xdr:rowOff>
    </xdr:from>
    <xdr:to>
      <xdr:col>8</xdr:col>
      <xdr:colOff>602431</xdr:colOff>
      <xdr:row>22</xdr:row>
      <xdr:rowOff>35169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F9BA5FF2-704A-4644-B706-8D15DEB28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20462" y="3100755"/>
          <a:ext cx="2960674" cy="131884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5</xdr:col>
      <xdr:colOff>311468</xdr:colOff>
      <xdr:row>54</xdr:row>
      <xdr:rowOff>134837</xdr:rowOff>
    </xdr:to>
    <xdr:pic>
      <xdr:nvPicPr>
        <xdr:cNvPr id="5" name="Imagem 4">
          <a:extLst>
            <a:ext uri="{FF2B5EF4-FFF2-40B4-BE49-F238E27FC236}">
              <a16:creationId xmlns:a16="http://schemas.microsoft.com/office/drawing/2014/main" id="{F30FB115-C6B3-4216-ACB2-572E7D43E5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0698480"/>
          <a:ext cx="3357563" cy="131027"/>
        </a:xfrm>
        <a:prstGeom prst="rect">
          <a:avLst/>
        </a:prstGeom>
      </xdr:spPr>
    </xdr:pic>
    <xdr:clientData/>
  </xdr:twoCellAnchor>
  <xdr:oneCellAnchor>
    <xdr:from>
      <xdr:col>0</xdr:col>
      <xdr:colOff>0</xdr:colOff>
      <xdr:row>60</xdr:row>
      <xdr:rowOff>0</xdr:rowOff>
    </xdr:from>
    <xdr:ext cx="3771900" cy="125521"/>
    <xdr:pic>
      <xdr:nvPicPr>
        <xdr:cNvPr id="6" name="Imagem 5">
          <a:extLst>
            <a:ext uri="{FF2B5EF4-FFF2-40B4-BE49-F238E27FC236}">
              <a16:creationId xmlns:a16="http://schemas.microsoft.com/office/drawing/2014/main" id="{CDAD9554-C552-44E1-BD4B-9FD6E24BC3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3551877"/>
          <a:ext cx="3771900" cy="125521"/>
        </a:xfrm>
        <a:prstGeom prst="rect">
          <a:avLst/>
        </a:prstGeom>
      </xdr:spPr>
    </xdr:pic>
    <xdr:clientData/>
  </xdr:oneCellAnchor>
  <xdr:twoCellAnchor>
    <xdr:from>
      <xdr:col>0</xdr:col>
      <xdr:colOff>28302</xdr:colOff>
      <xdr:row>71</xdr:row>
      <xdr:rowOff>23948</xdr:rowOff>
    </xdr:from>
    <xdr:to>
      <xdr:col>7</xdr:col>
      <xdr:colOff>333102</xdr:colOff>
      <xdr:row>84</xdr:row>
      <xdr:rowOff>163285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5DC37F0E-D639-464F-9954-A4231EAA2B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3C3E6F-356E-4073-9C45-CC93F7CFA257}">
  <dimension ref="A1:X346"/>
  <sheetViews>
    <sheetView tabSelected="1" topLeftCell="A28" zoomScale="160" zoomScaleNormal="160" workbookViewId="0">
      <selection activeCell="C5" sqref="C5"/>
    </sheetView>
  </sheetViews>
  <sheetFormatPr defaultRowHeight="14.4" x14ac:dyDescent="0.3"/>
  <cols>
    <col min="2" max="2" width="10.5546875" bestFit="1" customWidth="1"/>
    <col min="3" max="3" width="10.109375" bestFit="1" customWidth="1"/>
    <col min="4" max="5" width="9.109375" bestFit="1" customWidth="1"/>
    <col min="6" max="6" width="9.33203125" bestFit="1" customWidth="1"/>
    <col min="7" max="7" width="9.44140625" bestFit="1" customWidth="1"/>
  </cols>
  <sheetData>
    <row r="1" spans="1:24" ht="15.6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5.6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5.6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5.6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5.6" x14ac:dyDescent="0.3">
      <c r="A7" s="2" t="s">
        <v>1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G7" s="3">
        <v>6</v>
      </c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5.6" x14ac:dyDescent="0.3">
      <c r="A8" s="4" t="s">
        <v>2</v>
      </c>
      <c r="B8" s="4">
        <v>-2</v>
      </c>
      <c r="C8" s="4">
        <v>-1.5</v>
      </c>
      <c r="D8" s="4">
        <v>0</v>
      </c>
      <c r="E8" s="4">
        <v>1</v>
      </c>
      <c r="F8" s="4">
        <v>2.2000000000000002</v>
      </c>
      <c r="G8" s="4">
        <v>3.1</v>
      </c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5.6" x14ac:dyDescent="0.3">
      <c r="A9" s="4" t="s">
        <v>3</v>
      </c>
      <c r="B9" s="4">
        <v>-30.5</v>
      </c>
      <c r="C9" s="4">
        <v>-20.2</v>
      </c>
      <c r="D9" s="4">
        <v>-3.3</v>
      </c>
      <c r="E9" s="4">
        <v>8.9</v>
      </c>
      <c r="F9" s="4">
        <v>16.8</v>
      </c>
      <c r="G9" s="4">
        <v>21.4</v>
      </c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5.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5.6" x14ac:dyDescent="0.3">
      <c r="A11" s="5" t="s">
        <v>4</v>
      </c>
      <c r="B11" s="6">
        <f>POWER(B8,2)</f>
        <v>4</v>
      </c>
      <c r="C11" s="6">
        <f t="shared" ref="C11:G11" si="0">POWER(C8,2)</f>
        <v>2.25</v>
      </c>
      <c r="D11" s="6">
        <f t="shared" si="0"/>
        <v>0</v>
      </c>
      <c r="E11" s="6">
        <f t="shared" si="0"/>
        <v>1</v>
      </c>
      <c r="F11" s="6">
        <f t="shared" si="0"/>
        <v>4.8400000000000007</v>
      </c>
      <c r="G11" s="6">
        <f t="shared" si="0"/>
        <v>9.6100000000000012</v>
      </c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5.6" x14ac:dyDescent="0.3">
      <c r="A12" s="5" t="s">
        <v>5</v>
      </c>
      <c r="B12" s="6">
        <f>POWER(B8,3)</f>
        <v>-8</v>
      </c>
      <c r="C12" s="6">
        <f t="shared" ref="C12:G12" si="1">POWER(C8,3)</f>
        <v>-3.375</v>
      </c>
      <c r="D12" s="6">
        <f t="shared" si="1"/>
        <v>0</v>
      </c>
      <c r="E12" s="6">
        <f t="shared" si="1"/>
        <v>1</v>
      </c>
      <c r="F12" s="6">
        <f t="shared" si="1"/>
        <v>10.648000000000003</v>
      </c>
      <c r="G12" s="6">
        <f t="shared" si="1"/>
        <v>29.791000000000004</v>
      </c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5.6" x14ac:dyDescent="0.3">
      <c r="A13" s="5" t="s">
        <v>6</v>
      </c>
      <c r="B13" s="6">
        <f>POWER(B8,4)</f>
        <v>16</v>
      </c>
      <c r="C13" s="6">
        <f t="shared" ref="C13:G13" si="2">POWER(C8,4)</f>
        <v>5.0625</v>
      </c>
      <c r="D13" s="6">
        <f t="shared" si="2"/>
        <v>0</v>
      </c>
      <c r="E13" s="6">
        <f t="shared" si="2"/>
        <v>1</v>
      </c>
      <c r="F13" s="6">
        <f t="shared" si="2"/>
        <v>23.425600000000006</v>
      </c>
      <c r="G13" s="6">
        <f t="shared" si="2"/>
        <v>92.352100000000021</v>
      </c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5.6" x14ac:dyDescent="0.3">
      <c r="A14" s="5" t="s">
        <v>7</v>
      </c>
      <c r="B14" s="6">
        <f>B8*B9</f>
        <v>61</v>
      </c>
      <c r="C14" s="6">
        <f t="shared" ref="C14:G14" si="3">C8*C9</f>
        <v>30.299999999999997</v>
      </c>
      <c r="D14" s="6">
        <f t="shared" si="3"/>
        <v>0</v>
      </c>
      <c r="E14" s="6">
        <f t="shared" si="3"/>
        <v>8.9</v>
      </c>
      <c r="F14" s="6">
        <f t="shared" si="3"/>
        <v>36.960000000000008</v>
      </c>
      <c r="G14" s="6">
        <f t="shared" si="3"/>
        <v>66.34</v>
      </c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5.6" x14ac:dyDescent="0.3">
      <c r="A15" s="5" t="s">
        <v>8</v>
      </c>
      <c r="B15" s="6">
        <f>B9*B11</f>
        <v>-122</v>
      </c>
      <c r="C15" s="6">
        <f t="shared" ref="C15:G15" si="4">C9*C11</f>
        <v>-45.449999999999996</v>
      </c>
      <c r="D15" s="6">
        <f t="shared" si="4"/>
        <v>0</v>
      </c>
      <c r="E15" s="6">
        <f t="shared" si="4"/>
        <v>8.9</v>
      </c>
      <c r="F15" s="6">
        <f t="shared" si="4"/>
        <v>81.312000000000012</v>
      </c>
      <c r="G15" s="6">
        <f t="shared" si="4"/>
        <v>205.65400000000002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5.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5.6" x14ac:dyDescent="0.3">
      <c r="A17" s="1" t="s">
        <v>10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5.6" x14ac:dyDescent="0.3">
      <c r="A18" s="9" t="s">
        <v>11</v>
      </c>
      <c r="B18" s="9">
        <v>6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5.6" x14ac:dyDescent="0.3">
      <c r="A19" s="51" t="s">
        <v>9</v>
      </c>
      <c r="B19" s="52"/>
      <c r="C19" s="6">
        <f>SUM(B8,C8,D8,E8,F8,G8)</f>
        <v>2.8000000000000003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5.6" x14ac:dyDescent="0.3">
      <c r="A20" s="51" t="s">
        <v>12</v>
      </c>
      <c r="B20" s="52"/>
      <c r="C20" s="6">
        <f>SUM(B11,C11,D11,E11,F11,G11)</f>
        <v>21.700000000000003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5.6" x14ac:dyDescent="0.3">
      <c r="A21" s="51" t="s">
        <v>13</v>
      </c>
      <c r="B21" s="52"/>
      <c r="C21" s="6">
        <f>SUM(B12,C12,D12,E12,F12,G12)</f>
        <v>30.064000000000007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5.6" x14ac:dyDescent="0.3">
      <c r="A22" s="51" t="s">
        <v>14</v>
      </c>
      <c r="B22" s="52"/>
      <c r="C22" s="6">
        <f>SUM(B13,C13,D13,E13,F13,G13)</f>
        <v>137.84020000000004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5.6" x14ac:dyDescent="0.3">
      <c r="A23" s="51" t="s">
        <v>15</v>
      </c>
      <c r="B23" s="52"/>
      <c r="C23" s="6">
        <f>SUM(B9,C9,D9,E9,F9,G9)</f>
        <v>-6.9000000000000021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5.6" x14ac:dyDescent="0.3">
      <c r="A24" s="51" t="s">
        <v>16</v>
      </c>
      <c r="B24" s="52"/>
      <c r="C24" s="6">
        <f>SUM(B14,C14,D14,E14,F14,G14)</f>
        <v>203.50000000000003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5.6" x14ac:dyDescent="0.3">
      <c r="A25" s="51" t="s">
        <v>17</v>
      </c>
      <c r="B25" s="52"/>
      <c r="C25" s="6">
        <f>SUM(B15,C15,D15,E15,F15,G15)</f>
        <v>128.41600000000005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5.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5.6" x14ac:dyDescent="0.3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5.6" x14ac:dyDescent="0.3">
      <c r="A28" s="1" t="s">
        <v>18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5.6" x14ac:dyDescent="0.3">
      <c r="A29" s="10">
        <f>B18</f>
        <v>6</v>
      </c>
      <c r="B29" s="11" t="s">
        <v>19</v>
      </c>
      <c r="C29" s="10">
        <f>C19</f>
        <v>2.8000000000000003</v>
      </c>
      <c r="D29" s="11" t="s">
        <v>20</v>
      </c>
      <c r="E29" s="10">
        <f>C20</f>
        <v>21.700000000000003</v>
      </c>
      <c r="F29" s="11" t="s">
        <v>21</v>
      </c>
      <c r="G29" s="10">
        <f>C23</f>
        <v>-6.9000000000000021</v>
      </c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5.6" x14ac:dyDescent="0.3">
      <c r="A30" s="10">
        <f>C19</f>
        <v>2.8000000000000003</v>
      </c>
      <c r="B30" s="11" t="s">
        <v>19</v>
      </c>
      <c r="C30" s="10">
        <f>C20</f>
        <v>21.700000000000003</v>
      </c>
      <c r="D30" s="11" t="s">
        <v>20</v>
      </c>
      <c r="E30" s="10">
        <f>C21</f>
        <v>30.064000000000007</v>
      </c>
      <c r="F30" s="11" t="s">
        <v>21</v>
      </c>
      <c r="G30" s="10">
        <f>C24</f>
        <v>203.50000000000003</v>
      </c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5.6" x14ac:dyDescent="0.3">
      <c r="A31" s="10">
        <f>C20</f>
        <v>21.700000000000003</v>
      </c>
      <c r="B31" s="11" t="s">
        <v>19</v>
      </c>
      <c r="C31" s="10">
        <f>C21</f>
        <v>30.064000000000007</v>
      </c>
      <c r="D31" s="11" t="s">
        <v>20</v>
      </c>
      <c r="E31" s="10">
        <f>C22</f>
        <v>137.84020000000004</v>
      </c>
      <c r="F31" s="11" t="s">
        <v>21</v>
      </c>
      <c r="G31" s="10">
        <f>C25</f>
        <v>128.41600000000005</v>
      </c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5.6" x14ac:dyDescent="0.3">
      <c r="A33" s="1"/>
      <c r="B33" s="14">
        <f>A29</f>
        <v>6</v>
      </c>
      <c r="C33" s="14">
        <f>C29</f>
        <v>2.8000000000000003</v>
      </c>
      <c r="D33" s="14">
        <f>E29</f>
        <v>21.700000000000003</v>
      </c>
      <c r="E33" s="1"/>
      <c r="F33" s="1"/>
      <c r="G33" s="15">
        <f>G29</f>
        <v>-6.9000000000000021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5.6" x14ac:dyDescent="0.3">
      <c r="A34" s="12" t="s">
        <v>22</v>
      </c>
      <c r="B34" s="14">
        <f t="shared" ref="B34:B35" si="5">A30</f>
        <v>2.8000000000000003</v>
      </c>
      <c r="C34" s="14">
        <f t="shared" ref="C34:C35" si="6">C30</f>
        <v>21.700000000000003</v>
      </c>
      <c r="D34" s="14">
        <f t="shared" ref="D34:D35" si="7">E30</f>
        <v>30.064000000000007</v>
      </c>
      <c r="E34" s="1"/>
      <c r="F34" s="1" t="s">
        <v>23</v>
      </c>
      <c r="G34" s="15">
        <f t="shared" ref="G34:G35" si="8">G30</f>
        <v>203.50000000000003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5.6" x14ac:dyDescent="0.3">
      <c r="A35" s="1"/>
      <c r="B35" s="14">
        <f t="shared" si="5"/>
        <v>21.700000000000003</v>
      </c>
      <c r="C35" s="14">
        <f t="shared" si="6"/>
        <v>30.064000000000007</v>
      </c>
      <c r="D35" s="14">
        <f t="shared" si="7"/>
        <v>137.84020000000004</v>
      </c>
      <c r="E35" s="1"/>
      <c r="F35" s="1"/>
      <c r="G35" s="15">
        <f t="shared" si="8"/>
        <v>128.41600000000005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5.6" x14ac:dyDescent="0.3">
      <c r="A37" s="16" t="s">
        <v>24</v>
      </c>
      <c r="B37" s="17">
        <f>MDETERM(B33:D35)</f>
        <v>4878.1265760000006</v>
      </c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5.6" x14ac:dyDescent="0.3">
      <c r="A39" s="1"/>
      <c r="B39" s="15">
        <f>G33</f>
        <v>-6.9000000000000021</v>
      </c>
      <c r="C39" s="14">
        <f>C33</f>
        <v>2.8000000000000003</v>
      </c>
      <c r="D39" s="14">
        <f>D33</f>
        <v>21.700000000000003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5.6" x14ac:dyDescent="0.3">
      <c r="A40" s="1" t="s">
        <v>25</v>
      </c>
      <c r="B40" s="15">
        <f t="shared" ref="B40:B41" si="9">G34</f>
        <v>203.50000000000003</v>
      </c>
      <c r="C40" s="14">
        <f t="shared" ref="C40:D41" si="10">C34</f>
        <v>21.700000000000003</v>
      </c>
      <c r="D40" s="14">
        <f t="shared" si="10"/>
        <v>30.064000000000007</v>
      </c>
      <c r="E40" s="1"/>
      <c r="F40" s="18" t="s">
        <v>26</v>
      </c>
      <c r="G40" s="18">
        <f>MDETERM(B39:D41)</f>
        <v>-9842.3681364000186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5.6" x14ac:dyDescent="0.3">
      <c r="A41" s="1"/>
      <c r="B41" s="15">
        <f t="shared" si="9"/>
        <v>128.41600000000005</v>
      </c>
      <c r="C41" s="14">
        <f t="shared" si="10"/>
        <v>30.064000000000007</v>
      </c>
      <c r="D41" s="14">
        <f t="shared" si="10"/>
        <v>137.84020000000004</v>
      </c>
      <c r="E41" s="1"/>
      <c r="F41" s="18" t="s">
        <v>27</v>
      </c>
      <c r="G41" s="13">
        <f>G40/B37</f>
        <v>-2.0176532902659181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5.6" x14ac:dyDescent="0.3">
      <c r="A44" s="1"/>
      <c r="B44" s="14">
        <f>B33</f>
        <v>6</v>
      </c>
      <c r="C44" s="15">
        <f>G33</f>
        <v>-6.9000000000000021</v>
      </c>
      <c r="D44" s="14">
        <f>D33</f>
        <v>21.700000000000003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5.6" x14ac:dyDescent="0.3">
      <c r="A45" s="1" t="s">
        <v>28</v>
      </c>
      <c r="B45" s="14">
        <f t="shared" ref="B45:B46" si="11">B34</f>
        <v>2.8000000000000003</v>
      </c>
      <c r="C45" s="15">
        <f t="shared" ref="C45:C46" si="12">G34</f>
        <v>203.50000000000003</v>
      </c>
      <c r="D45" s="14">
        <f t="shared" ref="D45:D46" si="13">D34</f>
        <v>30.064000000000007</v>
      </c>
      <c r="E45" s="1"/>
      <c r="F45" s="18" t="s">
        <v>29</v>
      </c>
      <c r="G45" s="13">
        <f>MDETERM(B44:D46)</f>
        <v>55276.723560000013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5.6" x14ac:dyDescent="0.3">
      <c r="A46" s="1"/>
      <c r="B46" s="14">
        <f t="shared" si="11"/>
        <v>21.700000000000003</v>
      </c>
      <c r="C46" s="15">
        <f t="shared" si="12"/>
        <v>128.41600000000005</v>
      </c>
      <c r="D46" s="14">
        <f t="shared" si="13"/>
        <v>137.84020000000004</v>
      </c>
      <c r="E46" s="1"/>
      <c r="F46" s="18" t="s">
        <v>30</v>
      </c>
      <c r="G46" s="13">
        <f>G45/B37</f>
        <v>11.331547613372139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5.6" x14ac:dyDescent="0.3">
      <c r="A49" s="1"/>
      <c r="B49" s="14">
        <f>B33</f>
        <v>6</v>
      </c>
      <c r="C49" s="14">
        <f>C33</f>
        <v>2.8000000000000003</v>
      </c>
      <c r="D49" s="15">
        <f>G33</f>
        <v>-6.9000000000000021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5.6" x14ac:dyDescent="0.3">
      <c r="A50" s="1" t="s">
        <v>31</v>
      </c>
      <c r="B50" s="14">
        <f t="shared" ref="B50:C51" si="14">B34</f>
        <v>2.8000000000000003</v>
      </c>
      <c r="C50" s="14">
        <f t="shared" si="14"/>
        <v>21.700000000000003</v>
      </c>
      <c r="D50" s="15">
        <f t="shared" ref="D50:D51" si="15">G34</f>
        <v>203.50000000000003</v>
      </c>
      <c r="E50" s="1"/>
      <c r="F50" s="18" t="s">
        <v>32</v>
      </c>
      <c r="G50" s="13">
        <f>MDETERM(B49:D51)</f>
        <v>-5962.1977199999992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5.6" x14ac:dyDescent="0.3">
      <c r="A51" s="1"/>
      <c r="B51" s="14">
        <f t="shared" si="14"/>
        <v>21.700000000000003</v>
      </c>
      <c r="C51" s="14">
        <f t="shared" si="14"/>
        <v>30.064000000000007</v>
      </c>
      <c r="D51" s="15">
        <f t="shared" si="15"/>
        <v>128.41600000000005</v>
      </c>
      <c r="E51" s="1"/>
      <c r="F51" s="18" t="s">
        <v>33</v>
      </c>
      <c r="G51" s="13">
        <f>G50/B37</f>
        <v>-1.2222310403615895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5.6" x14ac:dyDescent="0.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5.6" x14ac:dyDescent="0.3">
      <c r="A54" s="1" t="s">
        <v>38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</row>
    <row r="56" spans="1:24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</row>
    <row r="57" spans="1:24" ht="15.6" x14ac:dyDescent="0.3">
      <c r="A57" s="19" t="s">
        <v>34</v>
      </c>
      <c r="B57" s="38">
        <f>G41</f>
        <v>-2.0176532902659181</v>
      </c>
      <c r="C57" s="39" t="s">
        <v>35</v>
      </c>
      <c r="D57" s="38">
        <f>G46</f>
        <v>11.331547613372139</v>
      </c>
      <c r="E57" s="38" t="s">
        <v>36</v>
      </c>
      <c r="F57" s="39" t="s">
        <v>35</v>
      </c>
      <c r="G57" s="38">
        <f>G51</f>
        <v>-1.2222310403615895</v>
      </c>
      <c r="H57" s="22" t="s">
        <v>37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</row>
    <row r="58" spans="1:24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</row>
    <row r="59" spans="1:24" ht="15.6" x14ac:dyDescent="0.3">
      <c r="A59" s="1" t="s">
        <v>39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</row>
    <row r="60" spans="1:24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</row>
    <row r="61" spans="1:24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</row>
    <row r="62" spans="1:24" ht="15.6" x14ac:dyDescent="0.3">
      <c r="A62" s="23" t="s">
        <v>1</v>
      </c>
      <c r="B62" s="23">
        <v>1</v>
      </c>
      <c r="C62" s="23">
        <v>2</v>
      </c>
      <c r="D62" s="23">
        <v>3</v>
      </c>
      <c r="E62" s="23">
        <v>4</v>
      </c>
      <c r="F62" s="23">
        <v>5</v>
      </c>
      <c r="G62" s="7">
        <v>6</v>
      </c>
      <c r="H62" s="25" t="s">
        <v>44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</row>
    <row r="63" spans="1:24" ht="15.6" x14ac:dyDescent="0.3">
      <c r="A63" s="23" t="s">
        <v>2</v>
      </c>
      <c r="B63" s="24">
        <f>B8</f>
        <v>-2</v>
      </c>
      <c r="C63" s="24">
        <f t="shared" ref="C63:G63" si="16">C8</f>
        <v>-1.5</v>
      </c>
      <c r="D63" s="24">
        <f t="shared" si="16"/>
        <v>0</v>
      </c>
      <c r="E63" s="24">
        <f t="shared" si="16"/>
        <v>1</v>
      </c>
      <c r="F63" s="24">
        <f t="shared" si="16"/>
        <v>2.2000000000000002</v>
      </c>
      <c r="G63" s="24">
        <f t="shared" si="16"/>
        <v>3.1</v>
      </c>
      <c r="H63" s="18">
        <v>0.5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</row>
    <row r="64" spans="1:24" ht="15.6" x14ac:dyDescent="0.3">
      <c r="A64" s="23" t="s">
        <v>3</v>
      </c>
      <c r="B64" s="24">
        <f>B9</f>
        <v>-30.5</v>
      </c>
      <c r="C64" s="24">
        <f t="shared" ref="C64:G64" si="17">C9</f>
        <v>-20.2</v>
      </c>
      <c r="D64" s="24">
        <f t="shared" si="17"/>
        <v>-3.3</v>
      </c>
      <c r="E64" s="24">
        <f t="shared" si="17"/>
        <v>8.9</v>
      </c>
      <c r="F64" s="24">
        <f t="shared" si="17"/>
        <v>16.8</v>
      </c>
      <c r="G64" s="24">
        <f t="shared" si="17"/>
        <v>21.4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</row>
    <row r="65" spans="1:24" ht="15.6" x14ac:dyDescent="0.3">
      <c r="A65" s="23" t="s">
        <v>40</v>
      </c>
      <c r="B65" s="24">
        <f>$B$57+$D$57*B63+$G$57*B11</f>
        <v>-29.569672678456556</v>
      </c>
      <c r="C65" s="24">
        <f t="shared" ref="C65:G65" si="18">$B$57+$D$57*C63+$G$57*C11</f>
        <v>-21.764994551137704</v>
      </c>
      <c r="D65" s="24">
        <f t="shared" si="18"/>
        <v>-2.0176532902659181</v>
      </c>
      <c r="E65" s="24">
        <f t="shared" si="18"/>
        <v>8.0916632827446335</v>
      </c>
      <c r="F65" s="24">
        <f t="shared" si="18"/>
        <v>16.996153223802693</v>
      </c>
      <c r="G65" s="24">
        <f t="shared" si="18"/>
        <v>21.364504013312839</v>
      </c>
      <c r="H65" s="20">
        <f>$B$57+$D$57*H63+$G$57*POWER(H63,2)</f>
        <v>3.3425627563297544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</row>
    <row r="66" spans="1:24" ht="15.6" x14ac:dyDescent="0.3">
      <c r="A66" s="23" t="s">
        <v>41</v>
      </c>
      <c r="B66" s="24">
        <f>B64-B65</f>
        <v>-0.93032732154344444</v>
      </c>
      <c r="C66" s="24">
        <f t="shared" ref="C66:G66" si="19">C64-C65</f>
        <v>1.5649945511377048</v>
      </c>
      <c r="D66" s="24">
        <f t="shared" si="19"/>
        <v>-1.2823467097340817</v>
      </c>
      <c r="E66" s="24">
        <f t="shared" si="19"/>
        <v>0.80833671725536682</v>
      </c>
      <c r="F66" s="24">
        <f t="shared" si="19"/>
        <v>-0.19615322380269262</v>
      </c>
      <c r="G66" s="24">
        <f t="shared" si="19"/>
        <v>3.5495986687159586E-2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</row>
    <row r="67" spans="1:24" ht="15.6" x14ac:dyDescent="0.3">
      <c r="A67" s="23" t="s">
        <v>42</v>
      </c>
      <c r="B67" s="24">
        <f>POWER(B66,2)</f>
        <v>0.86550892521019951</v>
      </c>
      <c r="C67" s="24">
        <f t="shared" ref="C67:G67" si="20">POWER(C66,2)</f>
        <v>2.4492079450907061</v>
      </c>
      <c r="D67" s="24">
        <f t="shared" si="20"/>
        <v>1.6444130839658253</v>
      </c>
      <c r="E67" s="24">
        <f t="shared" si="20"/>
        <v>0.65340824846318279</v>
      </c>
      <c r="F67" s="24">
        <f t="shared" si="20"/>
        <v>3.8476087208189222E-2</v>
      </c>
      <c r="G67" s="24">
        <f t="shared" si="20"/>
        <v>1.2599650708950106E-3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</row>
    <row r="68" spans="1:24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</row>
    <row r="69" spans="1:24" ht="15.6" x14ac:dyDescent="0.3">
      <c r="A69" s="1" t="s">
        <v>43</v>
      </c>
      <c r="B69" s="1"/>
      <c r="C69" s="1"/>
      <c r="D69" s="13">
        <f>SUM(B67,C67,D67,E67,F67,G67)</f>
        <v>5.652274255008999</v>
      </c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</row>
    <row r="70" spans="1:24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</row>
    <row r="71" spans="1:24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</row>
    <row r="72" spans="1:24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</row>
    <row r="73" spans="1:24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</row>
    <row r="74" spans="1:24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</row>
    <row r="75" spans="1:24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</row>
    <row r="76" spans="1:24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</row>
    <row r="77" spans="1:24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</row>
    <row r="78" spans="1:24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</row>
    <row r="79" spans="1:24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</row>
    <row r="80" spans="1:24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</row>
    <row r="81" spans="1:24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</row>
    <row r="82" spans="1:24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</row>
    <row r="83" spans="1:24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</row>
    <row r="84" spans="1:24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</row>
    <row r="85" spans="1:24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</row>
    <row r="86" spans="1:24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</row>
    <row r="87" spans="1:24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</row>
    <row r="88" spans="1:24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</row>
    <row r="89" spans="1:24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</row>
    <row r="90" spans="1:24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</row>
    <row r="91" spans="1:24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</row>
    <row r="92" spans="1:24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</row>
    <row r="93" spans="1:24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</row>
    <row r="94" spans="1:24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</row>
    <row r="95" spans="1:24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</row>
    <row r="96" spans="1:24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</row>
    <row r="97" spans="1:24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</row>
    <row r="98" spans="1:24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</row>
    <row r="99" spans="1:24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</row>
    <row r="100" spans="1:24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</row>
    <row r="101" spans="1:24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</row>
    <row r="102" spans="1:24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</row>
    <row r="103" spans="1:24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</row>
    <row r="104" spans="1:24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</row>
    <row r="105" spans="1:24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</row>
    <row r="106" spans="1:24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</row>
    <row r="107" spans="1:24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</row>
    <row r="108" spans="1:24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</row>
    <row r="109" spans="1:24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</row>
    <row r="110" spans="1:24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</row>
    <row r="111" spans="1:24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</row>
    <row r="112" spans="1:24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</row>
    <row r="113" spans="1:24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</row>
    <row r="114" spans="1:24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</row>
    <row r="115" spans="1:24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</row>
    <row r="116" spans="1:24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</row>
    <row r="117" spans="1:24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</row>
    <row r="118" spans="1:24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</row>
    <row r="119" spans="1:24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</row>
    <row r="120" spans="1:24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</row>
    <row r="121" spans="1:24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</row>
    <row r="122" spans="1:24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</row>
    <row r="123" spans="1:24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</row>
    <row r="124" spans="1:24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</row>
    <row r="125" spans="1:24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</row>
    <row r="126" spans="1:24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</row>
    <row r="127" spans="1:24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</row>
    <row r="128" spans="1:24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</row>
    <row r="129" spans="1:24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</row>
    <row r="130" spans="1:24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</row>
    <row r="131" spans="1:24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</row>
    <row r="132" spans="1:24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</row>
    <row r="133" spans="1:24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</row>
    <row r="134" spans="1:24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</row>
    <row r="135" spans="1:24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</row>
    <row r="136" spans="1:24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</row>
    <row r="137" spans="1:24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</row>
    <row r="138" spans="1:24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</row>
    <row r="139" spans="1:24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</row>
    <row r="140" spans="1:24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</row>
    <row r="141" spans="1:24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</row>
    <row r="142" spans="1:24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</row>
    <row r="143" spans="1:24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</row>
    <row r="144" spans="1:24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</row>
    <row r="145" spans="1:24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</row>
    <row r="146" spans="1:24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</row>
    <row r="147" spans="1:24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</row>
    <row r="148" spans="1:24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</row>
    <row r="149" spans="1:24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</row>
    <row r="150" spans="1:24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</row>
    <row r="151" spans="1:24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</row>
    <row r="152" spans="1:24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</row>
    <row r="153" spans="1:24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</row>
    <row r="154" spans="1:24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</row>
    <row r="155" spans="1:24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</row>
    <row r="156" spans="1:24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</row>
    <row r="157" spans="1:24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</row>
    <row r="158" spans="1:24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</row>
    <row r="159" spans="1:24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</row>
    <row r="160" spans="1:24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</row>
    <row r="161" spans="1:24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</row>
    <row r="162" spans="1:24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</row>
    <row r="163" spans="1:24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</row>
    <row r="164" spans="1:24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</row>
    <row r="165" spans="1:24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</row>
    <row r="166" spans="1:24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</row>
    <row r="167" spans="1:24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</row>
    <row r="168" spans="1:24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</row>
    <row r="169" spans="1:24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</row>
    <row r="170" spans="1:24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</row>
    <row r="171" spans="1:24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</row>
    <row r="172" spans="1:24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</row>
    <row r="173" spans="1:24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</row>
    <row r="174" spans="1:24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</row>
    <row r="175" spans="1:24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</row>
    <row r="176" spans="1:24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</row>
    <row r="177" spans="1:24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</row>
    <row r="178" spans="1:24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</row>
    <row r="179" spans="1:24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</row>
    <row r="180" spans="1:24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</row>
    <row r="181" spans="1:24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</row>
    <row r="182" spans="1:24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</row>
    <row r="183" spans="1:24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</row>
    <row r="184" spans="1:24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</row>
    <row r="185" spans="1:24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</row>
    <row r="186" spans="1:24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</row>
    <row r="187" spans="1:24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</row>
    <row r="188" spans="1:24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</row>
    <row r="189" spans="1:24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</row>
    <row r="190" spans="1:24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</row>
    <row r="191" spans="1:24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</row>
    <row r="192" spans="1:24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</row>
    <row r="193" spans="1:24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</row>
    <row r="194" spans="1:24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</row>
    <row r="195" spans="1:24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</row>
    <row r="196" spans="1:24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</row>
    <row r="197" spans="1:24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</row>
    <row r="198" spans="1:24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</row>
    <row r="199" spans="1:24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</row>
    <row r="200" spans="1:24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</row>
    <row r="201" spans="1:24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</row>
    <row r="202" spans="1:24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</row>
    <row r="203" spans="1:24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</row>
    <row r="204" spans="1:24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</row>
    <row r="205" spans="1:24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</row>
    <row r="206" spans="1:24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</row>
    <row r="207" spans="1:24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</row>
    <row r="208" spans="1:24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</row>
    <row r="209" spans="1:24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</row>
    <row r="210" spans="1:24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</row>
    <row r="211" spans="1:24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</row>
    <row r="212" spans="1:24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</row>
    <row r="213" spans="1:24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</row>
    <row r="214" spans="1:24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</row>
    <row r="215" spans="1:24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</row>
    <row r="216" spans="1:24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</row>
    <row r="217" spans="1:24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</row>
    <row r="218" spans="1:24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</row>
    <row r="219" spans="1:24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</row>
    <row r="220" spans="1:24" ht="15.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</row>
    <row r="221" spans="1:24" ht="15.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</row>
    <row r="222" spans="1:24" ht="15.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</row>
    <row r="223" spans="1:24" ht="15.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</row>
    <row r="224" spans="1:24" ht="15.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</row>
    <row r="225" spans="1:24" ht="15.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</row>
    <row r="226" spans="1:24" ht="15.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</row>
    <row r="227" spans="1:24" ht="15.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</row>
    <row r="228" spans="1:24" ht="15.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</row>
    <row r="229" spans="1:24" ht="15.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</row>
    <row r="230" spans="1:24" ht="15.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</row>
    <row r="231" spans="1:24" ht="15.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</row>
    <row r="232" spans="1:24" ht="15.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</row>
    <row r="233" spans="1:24" ht="15.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</row>
    <row r="234" spans="1:24" ht="15.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</row>
    <row r="235" spans="1:24" ht="15.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</row>
    <row r="236" spans="1:24" ht="15.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</row>
    <row r="237" spans="1:24" ht="15.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</row>
    <row r="238" spans="1:24" ht="15.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</row>
    <row r="239" spans="1:24" ht="15.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</row>
    <row r="240" spans="1:24" ht="15.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</row>
    <row r="241" spans="1:24" ht="15.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</row>
    <row r="242" spans="1:24" ht="15.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</row>
    <row r="243" spans="1:24" ht="15.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</row>
    <row r="244" spans="1:24" ht="15.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</row>
    <row r="245" spans="1:24" ht="15.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</row>
    <row r="246" spans="1:24" ht="15.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</row>
    <row r="247" spans="1:24" ht="15.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</row>
    <row r="248" spans="1:24" ht="15.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</row>
    <row r="249" spans="1:24" ht="15.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</row>
    <row r="250" spans="1:24" ht="15.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</row>
    <row r="251" spans="1:24" ht="15.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</row>
    <row r="252" spans="1:24" ht="15.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</row>
    <row r="253" spans="1:24" ht="15.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</row>
    <row r="254" spans="1:24" ht="15.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</row>
    <row r="255" spans="1:24" ht="15.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</row>
    <row r="256" spans="1:24" ht="15.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</row>
    <row r="257" spans="1:24" ht="15.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</row>
    <row r="258" spans="1:24" ht="15.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</row>
    <row r="259" spans="1:24" ht="15.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</row>
    <row r="260" spans="1:24" ht="15.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</row>
    <row r="261" spans="1:24" ht="15.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</row>
    <row r="262" spans="1:24" ht="15.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</row>
    <row r="263" spans="1:24" ht="15.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</row>
    <row r="264" spans="1:24" ht="15.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</row>
    <row r="265" spans="1:24" ht="15.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</row>
    <row r="266" spans="1:24" ht="15.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</row>
    <row r="267" spans="1:24" ht="15.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</row>
    <row r="268" spans="1:24" ht="15.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</row>
    <row r="269" spans="1:24" ht="15.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</row>
    <row r="270" spans="1:24" ht="15.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</row>
    <row r="271" spans="1:24" ht="15.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</row>
    <row r="272" spans="1:24" ht="15.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</row>
    <row r="273" spans="1:24" ht="15.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</row>
    <row r="274" spans="1:24" ht="15.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</row>
    <row r="275" spans="1:24" ht="15.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</row>
    <row r="276" spans="1:24" ht="15.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</row>
    <row r="277" spans="1:24" ht="15.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</row>
    <row r="278" spans="1:24" ht="15.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</row>
    <row r="279" spans="1:24" ht="15.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</row>
    <row r="280" spans="1:24" ht="15.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</row>
    <row r="281" spans="1:24" ht="15.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</row>
    <row r="282" spans="1:24" ht="15.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</row>
    <row r="283" spans="1:24" ht="15.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</row>
    <row r="284" spans="1:24" ht="15.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</row>
    <row r="285" spans="1:24" ht="15.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</row>
    <row r="286" spans="1:24" ht="15.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</row>
    <row r="287" spans="1:24" ht="15.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</row>
    <row r="288" spans="1:24" ht="15.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</row>
    <row r="289" spans="1:24" ht="15.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</row>
    <row r="290" spans="1:24" ht="15.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</row>
    <row r="291" spans="1:24" ht="15.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</row>
    <row r="292" spans="1:24" ht="15.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</row>
    <row r="293" spans="1:24" ht="15.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</row>
    <row r="294" spans="1:24" ht="15.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</row>
    <row r="295" spans="1:24" ht="15.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</row>
    <row r="296" spans="1:24" ht="15.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</row>
    <row r="297" spans="1:24" ht="15.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</row>
    <row r="298" spans="1:24" ht="15.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</row>
    <row r="299" spans="1:24" ht="15.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</row>
    <row r="300" spans="1:24" ht="15.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</row>
    <row r="301" spans="1:24" ht="15.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</row>
    <row r="302" spans="1:24" ht="15.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</row>
    <row r="303" spans="1:24" ht="15.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</row>
    <row r="304" spans="1:24" ht="15.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</row>
    <row r="305" spans="1:24" ht="15.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</row>
    <row r="306" spans="1:24" ht="15.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</row>
    <row r="307" spans="1:24" ht="15.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</row>
    <row r="308" spans="1:24" ht="15.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</row>
    <row r="309" spans="1:24" ht="15.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</row>
    <row r="310" spans="1:24" ht="15.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</row>
    <row r="311" spans="1:24" ht="15.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</row>
    <row r="312" spans="1:24" ht="15.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</row>
    <row r="313" spans="1:24" ht="15.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</row>
    <row r="314" spans="1:24" ht="15.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</row>
    <row r="315" spans="1:24" ht="15.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</row>
    <row r="316" spans="1:24" ht="15.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</row>
    <row r="317" spans="1:24" ht="15.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</row>
    <row r="318" spans="1:24" ht="15.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</row>
    <row r="319" spans="1:24" ht="15.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</row>
    <row r="320" spans="1:24" ht="15.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</row>
    <row r="321" spans="1:24" ht="15.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</row>
    <row r="322" spans="1:24" ht="15.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</row>
    <row r="323" spans="1:24" ht="15.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</row>
    <row r="324" spans="1:24" ht="15.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</row>
    <row r="325" spans="1:24" ht="15.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</row>
    <row r="326" spans="1:24" ht="15.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</row>
    <row r="327" spans="1:24" ht="15.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</row>
    <row r="328" spans="1:24" ht="15.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</row>
    <row r="329" spans="1:24" ht="15.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</row>
    <row r="330" spans="1:24" ht="15.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</row>
    <row r="331" spans="1:24" ht="15.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</row>
    <row r="332" spans="1:24" ht="15.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</row>
    <row r="333" spans="1:24" ht="15.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</row>
    <row r="334" spans="1:24" ht="15.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</row>
    <row r="335" spans="1:24" ht="15.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</row>
    <row r="336" spans="1:24" ht="15.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</row>
    <row r="337" spans="1:24" ht="15.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</row>
    <row r="338" spans="1:24" ht="15.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</row>
    <row r="339" spans="1:24" ht="15.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</row>
    <row r="340" spans="1:24" ht="15.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</row>
    <row r="341" spans="1:24" ht="15.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</row>
    <row r="342" spans="1:24" ht="15.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</row>
    <row r="343" spans="1:24" ht="15.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</row>
    <row r="344" spans="1:24" ht="15.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</row>
    <row r="345" spans="1:24" ht="15.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</row>
    <row r="346" spans="1:24" ht="15.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</row>
  </sheetData>
  <mergeCells count="7">
    <mergeCell ref="A19:B19"/>
    <mergeCell ref="A24:B24"/>
    <mergeCell ref="A25:B25"/>
    <mergeCell ref="A23:B23"/>
    <mergeCell ref="A22:B22"/>
    <mergeCell ref="A21:B21"/>
    <mergeCell ref="A20:B20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3F56E2-5130-4E9A-AC5C-FBC98738BAD4}">
  <dimension ref="A1:W577"/>
  <sheetViews>
    <sheetView topLeftCell="A52" zoomScale="160" zoomScaleNormal="160" workbookViewId="0">
      <selection activeCell="F58" sqref="F58"/>
    </sheetView>
  </sheetViews>
  <sheetFormatPr defaultRowHeight="14.4" x14ac:dyDescent="0.3"/>
  <sheetData>
    <row r="1" spans="1:23" ht="15.6" x14ac:dyDescent="0.3">
      <c r="A1" s="12" t="s">
        <v>45</v>
      </c>
      <c r="B1" s="12"/>
      <c r="C1" s="12"/>
      <c r="D1" s="12"/>
      <c r="E1" s="12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5.6" x14ac:dyDescent="0.3">
      <c r="A2" t="s">
        <v>46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5.6" x14ac:dyDescent="0.3">
      <c r="A3" t="s">
        <v>47</v>
      </c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5.6" x14ac:dyDescent="0.3">
      <c r="A4" t="s">
        <v>48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5.6" x14ac:dyDescent="0.3">
      <c r="A5" t="s">
        <v>49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5.6" x14ac:dyDescent="0.3">
      <c r="A7" s="2" t="s">
        <v>1</v>
      </c>
      <c r="B7" s="2">
        <v>1</v>
      </c>
      <c r="C7" s="2">
        <v>2</v>
      </c>
      <c r="D7" s="2">
        <v>3</v>
      </c>
      <c r="E7" s="2">
        <v>4</v>
      </c>
      <c r="F7" s="2">
        <v>5</v>
      </c>
      <c r="G7" s="26">
        <v>6</v>
      </c>
      <c r="H7" s="26">
        <v>7</v>
      </c>
      <c r="I7" s="26">
        <v>8</v>
      </c>
      <c r="J7" s="26">
        <v>9</v>
      </c>
      <c r="K7" s="26">
        <v>10</v>
      </c>
      <c r="L7" s="3">
        <v>11</v>
      </c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5.6" x14ac:dyDescent="0.3">
      <c r="A8" s="4" t="s">
        <v>2</v>
      </c>
      <c r="B8" s="24">
        <v>-1</v>
      </c>
      <c r="C8" s="24">
        <v>-0.75</v>
      </c>
      <c r="D8" s="24">
        <v>-0.6</v>
      </c>
      <c r="E8" s="24">
        <v>-0.5</v>
      </c>
      <c r="F8" s="24">
        <v>-0.3</v>
      </c>
      <c r="G8" s="24">
        <v>0</v>
      </c>
      <c r="H8" s="24">
        <v>0.2</v>
      </c>
      <c r="I8" s="24">
        <v>0.4</v>
      </c>
      <c r="J8" s="24">
        <v>0.5</v>
      </c>
      <c r="K8" s="24">
        <v>0.7</v>
      </c>
      <c r="L8" s="24">
        <v>1</v>
      </c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5.6" x14ac:dyDescent="0.3">
      <c r="A9" s="4" t="s">
        <v>3</v>
      </c>
      <c r="B9" s="24">
        <v>2.0499999999999998</v>
      </c>
      <c r="C9" s="24">
        <v>1.153</v>
      </c>
      <c r="D9" s="24">
        <v>0.45</v>
      </c>
      <c r="E9" s="24">
        <v>0.4</v>
      </c>
      <c r="F9" s="24">
        <v>0.5</v>
      </c>
      <c r="G9" s="24">
        <v>0</v>
      </c>
      <c r="H9" s="24">
        <v>0.2</v>
      </c>
      <c r="I9" s="24">
        <v>0.6</v>
      </c>
      <c r="J9" s="24">
        <v>0.51200000000000001</v>
      </c>
      <c r="K9" s="24">
        <v>1.2</v>
      </c>
      <c r="L9" s="24">
        <v>2.0499999999999998</v>
      </c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5.6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5.6" x14ac:dyDescent="0.3">
      <c r="A11" s="5" t="s">
        <v>4</v>
      </c>
      <c r="B11" s="6">
        <f t="shared" ref="B11:L11" si="0">POWER(B8,2)</f>
        <v>1</v>
      </c>
      <c r="C11" s="6">
        <f t="shared" si="0"/>
        <v>0.5625</v>
      </c>
      <c r="D11" s="6">
        <f t="shared" si="0"/>
        <v>0.36</v>
      </c>
      <c r="E11" s="6">
        <f t="shared" si="0"/>
        <v>0.25</v>
      </c>
      <c r="F11" s="6">
        <f t="shared" si="0"/>
        <v>0.09</v>
      </c>
      <c r="G11" s="6">
        <f t="shared" si="0"/>
        <v>0</v>
      </c>
      <c r="H11" s="6">
        <f t="shared" si="0"/>
        <v>4.0000000000000008E-2</v>
      </c>
      <c r="I11" s="6">
        <f t="shared" si="0"/>
        <v>0.16000000000000003</v>
      </c>
      <c r="J11" s="6">
        <f t="shared" si="0"/>
        <v>0.25</v>
      </c>
      <c r="K11" s="6">
        <f t="shared" si="0"/>
        <v>0.48999999999999994</v>
      </c>
      <c r="L11" s="6">
        <f t="shared" si="0"/>
        <v>1</v>
      </c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5.6" x14ac:dyDescent="0.3">
      <c r="A12" s="5" t="s">
        <v>5</v>
      </c>
      <c r="B12" s="6">
        <f>POWER(B8,3)</f>
        <v>-1</v>
      </c>
      <c r="C12" s="6">
        <f>POWER(C8,3)</f>
        <v>-0.421875</v>
      </c>
      <c r="D12" s="6">
        <f>POWER(D8,3)</f>
        <v>-0.216</v>
      </c>
      <c r="E12" s="6">
        <f t="shared" ref="E12:L12" si="1">POWER(E8,3)</f>
        <v>-0.125</v>
      </c>
      <c r="F12" s="6">
        <f t="shared" si="1"/>
        <v>-2.7E-2</v>
      </c>
      <c r="G12" s="6">
        <f t="shared" si="1"/>
        <v>0</v>
      </c>
      <c r="H12" s="6">
        <f t="shared" si="1"/>
        <v>8.0000000000000019E-3</v>
      </c>
      <c r="I12" s="6">
        <f t="shared" si="1"/>
        <v>6.4000000000000015E-2</v>
      </c>
      <c r="J12" s="6">
        <f t="shared" si="1"/>
        <v>0.125</v>
      </c>
      <c r="K12" s="6">
        <f t="shared" si="1"/>
        <v>0.34299999999999992</v>
      </c>
      <c r="L12" s="6">
        <f t="shared" si="1"/>
        <v>1</v>
      </c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5.6" x14ac:dyDescent="0.3">
      <c r="A13" s="5" t="s">
        <v>6</v>
      </c>
      <c r="B13" s="6">
        <f>POWER(B8,4)</f>
        <v>1</v>
      </c>
      <c r="C13" s="6">
        <f t="shared" ref="C13:L13" si="2">POWER(C8,4)</f>
        <v>0.31640625</v>
      </c>
      <c r="D13" s="6">
        <f t="shared" si="2"/>
        <v>0.12959999999999999</v>
      </c>
      <c r="E13" s="6">
        <f t="shared" si="2"/>
        <v>6.25E-2</v>
      </c>
      <c r="F13" s="6">
        <f t="shared" si="2"/>
        <v>8.0999999999999996E-3</v>
      </c>
      <c r="G13" s="6">
        <f t="shared" si="2"/>
        <v>0</v>
      </c>
      <c r="H13" s="6">
        <f t="shared" si="2"/>
        <v>1.6000000000000007E-3</v>
      </c>
      <c r="I13" s="6">
        <f t="shared" si="2"/>
        <v>2.5600000000000012E-2</v>
      </c>
      <c r="J13" s="6">
        <f t="shared" si="2"/>
        <v>6.25E-2</v>
      </c>
      <c r="K13" s="6">
        <f t="shared" si="2"/>
        <v>0.24009999999999992</v>
      </c>
      <c r="L13" s="6">
        <f t="shared" si="2"/>
        <v>1</v>
      </c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5.6" x14ac:dyDescent="0.3">
      <c r="A14" s="5" t="s">
        <v>7</v>
      </c>
      <c r="B14" s="6">
        <f>B9*B8</f>
        <v>-2.0499999999999998</v>
      </c>
      <c r="C14" s="6">
        <f t="shared" ref="C14:K14" si="3">C9*C8</f>
        <v>-0.86475000000000002</v>
      </c>
      <c r="D14" s="6">
        <f t="shared" si="3"/>
        <v>-0.27</v>
      </c>
      <c r="E14" s="6">
        <f t="shared" si="3"/>
        <v>-0.2</v>
      </c>
      <c r="F14" s="6">
        <f t="shared" si="3"/>
        <v>-0.15</v>
      </c>
      <c r="G14" s="6">
        <f t="shared" si="3"/>
        <v>0</v>
      </c>
      <c r="H14" s="6">
        <f t="shared" si="3"/>
        <v>4.0000000000000008E-2</v>
      </c>
      <c r="I14" s="6">
        <f t="shared" si="3"/>
        <v>0.24</v>
      </c>
      <c r="J14" s="6">
        <f t="shared" si="3"/>
        <v>0.25600000000000001</v>
      </c>
      <c r="K14" s="6">
        <f t="shared" si="3"/>
        <v>0.84</v>
      </c>
      <c r="L14" s="6">
        <f>L9*L8</f>
        <v>2.0499999999999998</v>
      </c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5.6" x14ac:dyDescent="0.3">
      <c r="A15" s="5" t="s">
        <v>8</v>
      </c>
      <c r="B15" s="6">
        <f>B9*B11</f>
        <v>2.0499999999999998</v>
      </c>
      <c r="C15" s="6">
        <f t="shared" ref="C15:L15" si="4">C9*C11</f>
        <v>0.64856250000000004</v>
      </c>
      <c r="D15" s="6">
        <f t="shared" si="4"/>
        <v>0.16200000000000001</v>
      </c>
      <c r="E15" s="6">
        <f t="shared" si="4"/>
        <v>0.1</v>
      </c>
      <c r="F15" s="6">
        <f t="shared" si="4"/>
        <v>4.4999999999999998E-2</v>
      </c>
      <c r="G15" s="6">
        <f t="shared" si="4"/>
        <v>0</v>
      </c>
      <c r="H15" s="6">
        <f t="shared" si="4"/>
        <v>8.0000000000000019E-3</v>
      </c>
      <c r="I15" s="6">
        <f t="shared" si="4"/>
        <v>9.6000000000000016E-2</v>
      </c>
      <c r="J15" s="6">
        <f t="shared" si="4"/>
        <v>0.128</v>
      </c>
      <c r="K15" s="6">
        <f t="shared" si="4"/>
        <v>0.58799999999999986</v>
      </c>
      <c r="L15" s="6">
        <f t="shared" si="4"/>
        <v>2.0499999999999998</v>
      </c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5.6" x14ac:dyDescent="0.3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5.6" x14ac:dyDescent="0.3">
      <c r="A17" s="1" t="s">
        <v>10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5.6" x14ac:dyDescent="0.3">
      <c r="A18" s="9" t="s">
        <v>11</v>
      </c>
      <c r="B18" s="9">
        <f>L7</f>
        <v>11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5.6" x14ac:dyDescent="0.3">
      <c r="A19" s="51" t="s">
        <v>9</v>
      </c>
      <c r="B19" s="52"/>
      <c r="C19" s="6">
        <f>SUM(B8,C8,D8,E8,F8,G8,H8,I8,J8,K8,L8)</f>
        <v>-0.34999999999999987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5.6" x14ac:dyDescent="0.3">
      <c r="A20" s="51" t="s">
        <v>12</v>
      </c>
      <c r="B20" s="52"/>
      <c r="C20" s="6">
        <f>SUM(B11,C11,D11,E11,F11,G11,H11,I11,J11,L11,L11,K11)</f>
        <v>5.2025000000000006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5.6" x14ac:dyDescent="0.3">
      <c r="A21" s="51" t="s">
        <v>13</v>
      </c>
      <c r="B21" s="52"/>
      <c r="C21" s="6">
        <f>SUM(B12,C12,D12,E12,F12,G12,H12,I12,J12,K12,L12)</f>
        <v>-0.24987499999999985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5.6" x14ac:dyDescent="0.3">
      <c r="A22" s="51" t="s">
        <v>14</v>
      </c>
      <c r="B22" s="52"/>
      <c r="C22" s="6">
        <f>SUM(B13,C13,D13,E13,F13,G13,H13,I13,J13,K13,L13)</f>
        <v>2.8464062500000002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</row>
    <row r="23" spans="1:23" ht="15.6" x14ac:dyDescent="0.3">
      <c r="A23" s="51" t="s">
        <v>15</v>
      </c>
      <c r="B23" s="52"/>
      <c r="C23" s="6">
        <f>SUM(B9,C9,D9,E9,F9,G9,H9,I9,J9,K9,L9)</f>
        <v>9.1150000000000002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</row>
    <row r="24" spans="1:23" ht="15.6" x14ac:dyDescent="0.3">
      <c r="A24" s="51" t="s">
        <v>16</v>
      </c>
      <c r="B24" s="52"/>
      <c r="C24" s="6">
        <f>SUM(B14,C14,D14,E14,F14,G14,H14,I14,J14,K14,L14)</f>
        <v>-0.10874999999999968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</row>
    <row r="25" spans="1:23" ht="15.6" x14ac:dyDescent="0.3">
      <c r="A25" s="51" t="s">
        <v>17</v>
      </c>
      <c r="B25" s="52"/>
      <c r="C25" s="6">
        <f>SUM(B15,C15,D15,E15,F15,G15,H15,I15,J15,K15,L15)</f>
        <v>5.8755625</v>
      </c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</row>
    <row r="26" spans="1:23" ht="15.6" x14ac:dyDescent="0.3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</row>
    <row r="27" spans="1:23" ht="15.6" x14ac:dyDescent="0.3">
      <c r="A27" s="1" t="s">
        <v>18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</row>
    <row r="28" spans="1:23" ht="15.6" x14ac:dyDescent="0.3">
      <c r="A28" s="10">
        <f>B18</f>
        <v>11</v>
      </c>
      <c r="B28" s="50" t="s">
        <v>19</v>
      </c>
      <c r="C28" s="10">
        <f>C19</f>
        <v>-0.34999999999999987</v>
      </c>
      <c r="D28" s="50" t="s">
        <v>20</v>
      </c>
      <c r="E28" s="10">
        <f>C20</f>
        <v>5.2025000000000006</v>
      </c>
      <c r="F28" s="50" t="s">
        <v>21</v>
      </c>
      <c r="G28" s="10">
        <f>C23</f>
        <v>9.1150000000000002</v>
      </c>
      <c r="H28" s="1"/>
      <c r="I28" s="1"/>
      <c r="J28" s="10">
        <f>C20</f>
        <v>5.2025000000000006</v>
      </c>
      <c r="K28" s="50" t="s">
        <v>21</v>
      </c>
      <c r="L28" s="10">
        <f>C23</f>
        <v>9.1150000000000002</v>
      </c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</row>
    <row r="29" spans="1:23" ht="15.6" x14ac:dyDescent="0.3">
      <c r="A29" s="10">
        <f>C19</f>
        <v>-0.34999999999999987</v>
      </c>
      <c r="B29" s="50" t="s">
        <v>19</v>
      </c>
      <c r="C29" s="10">
        <f>C20</f>
        <v>5.2025000000000006</v>
      </c>
      <c r="D29" s="50" t="s">
        <v>20</v>
      </c>
      <c r="E29" s="10">
        <f>C21</f>
        <v>-0.24987499999999985</v>
      </c>
      <c r="F29" s="50" t="s">
        <v>21</v>
      </c>
      <c r="G29" s="10">
        <f>C24</f>
        <v>-0.10874999999999968</v>
      </c>
      <c r="H29" s="1"/>
      <c r="I29" s="1"/>
      <c r="J29" s="10">
        <f t="shared" ref="J29:J30" si="5">C21</f>
        <v>-0.24987499999999985</v>
      </c>
      <c r="K29" s="50" t="s">
        <v>21</v>
      </c>
      <c r="L29" s="10">
        <f t="shared" ref="L29:L30" si="6">C24</f>
        <v>-0.10874999999999968</v>
      </c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</row>
    <row r="30" spans="1:23" ht="15.6" x14ac:dyDescent="0.3">
      <c r="A30" s="10">
        <f>C20</f>
        <v>5.2025000000000006</v>
      </c>
      <c r="B30" s="50" t="s">
        <v>19</v>
      </c>
      <c r="C30" s="10">
        <f>C21</f>
        <v>-0.24987499999999985</v>
      </c>
      <c r="D30" s="50" t="s">
        <v>20</v>
      </c>
      <c r="E30" s="10">
        <f>C22</f>
        <v>2.8464062500000002</v>
      </c>
      <c r="F30" s="50" t="s">
        <v>21</v>
      </c>
      <c r="G30" s="10">
        <f>C25</f>
        <v>5.8755625</v>
      </c>
      <c r="H30" s="1"/>
      <c r="I30" s="1"/>
      <c r="J30" s="10">
        <f t="shared" si="5"/>
        <v>2.8464062500000002</v>
      </c>
      <c r="K30" s="50" t="s">
        <v>21</v>
      </c>
      <c r="L30" s="10">
        <f t="shared" si="6"/>
        <v>5.8755625</v>
      </c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</row>
    <row r="31" spans="1:23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5.6" x14ac:dyDescent="0.3">
      <c r="A32" s="1"/>
      <c r="B32" s="1"/>
      <c r="C32" s="1"/>
      <c r="D32" s="1"/>
      <c r="E32" s="1"/>
      <c r="F32" s="1"/>
      <c r="G32" s="1"/>
      <c r="H32" s="1"/>
      <c r="I32" s="1"/>
      <c r="J32" s="8">
        <f>L28/J28</f>
        <v>1.7520422873618451</v>
      </c>
      <c r="K32" s="8">
        <f>L29/J29</f>
        <v>0.43521760880440119</v>
      </c>
      <c r="L32" s="8">
        <f>L30/J30</f>
        <v>2.0642037657133443</v>
      </c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5.6" x14ac:dyDescent="0.3">
      <c r="A33" s="1"/>
      <c r="B33" s="14">
        <v>0</v>
      </c>
      <c r="C33" s="14">
        <v>0</v>
      </c>
      <c r="D33" s="14">
        <f>E28</f>
        <v>5.2025000000000006</v>
      </c>
      <c r="E33" s="1"/>
      <c r="F33" s="1"/>
      <c r="G33" s="15">
        <f>G28</f>
        <v>9.1150000000000002</v>
      </c>
      <c r="H33" s="1"/>
      <c r="I33" s="1"/>
      <c r="J33" s="8"/>
      <c r="K33" s="8"/>
      <c r="L33" s="8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5.6" x14ac:dyDescent="0.3">
      <c r="A34" s="12" t="s">
        <v>22</v>
      </c>
      <c r="B34" s="14">
        <v>0</v>
      </c>
      <c r="C34" s="14">
        <v>0</v>
      </c>
      <c r="D34" s="14">
        <f t="shared" ref="D34:D35" si="7">E29</f>
        <v>-0.24987499999999985</v>
      </c>
      <c r="E34" s="1"/>
      <c r="F34" s="1" t="s">
        <v>23</v>
      </c>
      <c r="G34" s="15">
        <f t="shared" ref="G34:G35" si="8">G29</f>
        <v>-0.10874999999999968</v>
      </c>
      <c r="H34" s="1"/>
      <c r="I34" s="1"/>
      <c r="J34" s="8">
        <f>J28*J32</f>
        <v>9.1150000000000002</v>
      </c>
      <c r="K34" s="8">
        <f>K32*J29</f>
        <v>-0.10874999999999968</v>
      </c>
      <c r="L34" s="8">
        <f>L32*J30</f>
        <v>5.8755624999999991</v>
      </c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5.6" x14ac:dyDescent="0.3">
      <c r="A35" s="1"/>
      <c r="B35" s="14">
        <v>0</v>
      </c>
      <c r="C35" s="14">
        <v>0</v>
      </c>
      <c r="D35" s="14">
        <f t="shared" si="7"/>
        <v>2.8464062500000002</v>
      </c>
      <c r="E35" s="1"/>
      <c r="F35" s="1"/>
      <c r="G35" s="15">
        <f t="shared" si="8"/>
        <v>5.8755625</v>
      </c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5.6" x14ac:dyDescent="0.3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5.6" x14ac:dyDescent="0.3">
      <c r="A37" s="16" t="s">
        <v>24</v>
      </c>
      <c r="B37" s="17">
        <f>MDETERM(B33:D35)</f>
        <v>0</v>
      </c>
      <c r="C37" s="1"/>
      <c r="D37" s="1"/>
      <c r="E37" s="1"/>
      <c r="F37" s="1">
        <f>C23/C20</f>
        <v>1.7520422873618451</v>
      </c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5.6" x14ac:dyDescent="0.3">
      <c r="A39" s="1"/>
      <c r="B39" s="15">
        <f>G33</f>
        <v>9.1150000000000002</v>
      </c>
      <c r="C39" s="14">
        <f>C33</f>
        <v>0</v>
      </c>
      <c r="D39" s="14">
        <f>D33</f>
        <v>5.2025000000000006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5.6" x14ac:dyDescent="0.3">
      <c r="A40" s="1" t="s">
        <v>25</v>
      </c>
      <c r="B40" s="15">
        <f t="shared" ref="B40:B41" si="9">G34</f>
        <v>-0.10874999999999968</v>
      </c>
      <c r="C40" s="14">
        <f t="shared" ref="C40:D40" si="10">C34</f>
        <v>0</v>
      </c>
      <c r="D40" s="14">
        <f t="shared" si="10"/>
        <v>-0.24987499999999985</v>
      </c>
      <c r="E40" s="1"/>
      <c r="F40" s="18" t="s">
        <v>26</v>
      </c>
      <c r="G40" s="18">
        <f>MDETERM(B39:D41)</f>
        <v>0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5.6" x14ac:dyDescent="0.3">
      <c r="A41" s="1"/>
      <c r="B41" s="15">
        <f t="shared" si="9"/>
        <v>5.8755625</v>
      </c>
      <c r="C41" s="14">
        <f t="shared" ref="C41:D41" si="11">C35</f>
        <v>0</v>
      </c>
      <c r="D41" s="14">
        <f t="shared" si="11"/>
        <v>2.8464062500000002</v>
      </c>
      <c r="E41" s="1"/>
      <c r="F41" s="18" t="s">
        <v>27</v>
      </c>
      <c r="G41" s="13">
        <v>0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5.6" x14ac:dyDescent="0.3">
      <c r="A44" s="1"/>
      <c r="B44" s="14">
        <f>B33</f>
        <v>0</v>
      </c>
      <c r="C44" s="15">
        <f>G33</f>
        <v>9.1150000000000002</v>
      </c>
      <c r="D44" s="14">
        <f>D33</f>
        <v>5.2025000000000006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5.6" x14ac:dyDescent="0.3">
      <c r="A45" s="1" t="s">
        <v>28</v>
      </c>
      <c r="B45" s="14">
        <f t="shared" ref="B45:B46" si="12">B34</f>
        <v>0</v>
      </c>
      <c r="C45" s="15">
        <f t="shared" ref="C45:C46" si="13">G34</f>
        <v>-0.10874999999999968</v>
      </c>
      <c r="D45" s="14">
        <f t="shared" ref="D45:D46" si="14">D34</f>
        <v>-0.24987499999999985</v>
      </c>
      <c r="E45" s="1"/>
      <c r="F45" s="18" t="s">
        <v>29</v>
      </c>
      <c r="G45" s="13">
        <f>MDETERM(B44:D46)</f>
        <v>0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5.6" x14ac:dyDescent="0.3">
      <c r="A46" s="1"/>
      <c r="B46" s="14">
        <f t="shared" si="12"/>
        <v>0</v>
      </c>
      <c r="C46" s="15">
        <f t="shared" si="13"/>
        <v>5.8755625</v>
      </c>
      <c r="D46" s="14">
        <f t="shared" si="14"/>
        <v>2.8464062500000002</v>
      </c>
      <c r="E46" s="1"/>
      <c r="F46" s="18" t="s">
        <v>30</v>
      </c>
      <c r="G46" s="13">
        <v>0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5.6" x14ac:dyDescent="0.3">
      <c r="A49" s="1"/>
      <c r="B49" s="14">
        <f>B33</f>
        <v>0</v>
      </c>
      <c r="C49" s="14">
        <f>C33</f>
        <v>0</v>
      </c>
      <c r="D49" s="15">
        <f>G33</f>
        <v>9.1150000000000002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5.6" x14ac:dyDescent="0.3">
      <c r="A50" s="1" t="s">
        <v>31</v>
      </c>
      <c r="B50" s="14">
        <f t="shared" ref="B50:C50" si="15">B34</f>
        <v>0</v>
      </c>
      <c r="C50" s="14">
        <f t="shared" si="15"/>
        <v>0</v>
      </c>
      <c r="D50" s="15">
        <f t="shared" ref="D50:D51" si="16">G34</f>
        <v>-0.10874999999999968</v>
      </c>
      <c r="E50" s="1"/>
      <c r="F50" s="18" t="s">
        <v>32</v>
      </c>
      <c r="G50" s="13">
        <f>MDETERM(B49:D51)</f>
        <v>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5.6" x14ac:dyDescent="0.3">
      <c r="A51" s="1"/>
      <c r="B51" s="14">
        <f t="shared" ref="B51:C51" si="17">B35</f>
        <v>0</v>
      </c>
      <c r="C51" s="14">
        <f t="shared" si="17"/>
        <v>0</v>
      </c>
      <c r="D51" s="15">
        <f t="shared" si="16"/>
        <v>5.8755625</v>
      </c>
      <c r="E51" s="1"/>
      <c r="F51" s="18" t="s">
        <v>33</v>
      </c>
      <c r="G51" s="13">
        <f>E28/G28</f>
        <v>0.57076247942951186</v>
      </c>
      <c r="H51" s="8">
        <f>E29/G29</f>
        <v>2.2977011494252926</v>
      </c>
      <c r="I51" s="8">
        <f>E30/G30</f>
        <v>0.48444829750343055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5.6" x14ac:dyDescent="0.3">
      <c r="A53" s="1" t="s">
        <v>38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5.6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5.6" x14ac:dyDescent="0.3">
      <c r="A56" s="19" t="s">
        <v>34</v>
      </c>
      <c r="B56" s="20">
        <v>0</v>
      </c>
      <c r="C56" s="21" t="s">
        <v>35</v>
      </c>
      <c r="D56" s="20">
        <v>0</v>
      </c>
      <c r="E56" s="22" t="s">
        <v>36</v>
      </c>
      <c r="F56" s="21" t="s">
        <v>35</v>
      </c>
      <c r="G56" s="20"/>
      <c r="H56" s="22" t="s">
        <v>37</v>
      </c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5.6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5.6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5.6" x14ac:dyDescent="0.3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5.6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5.6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5.6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5.6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5.6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5.6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5.6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5.6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5.6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5.6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5.6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5.6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5.6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5.6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5.6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5.6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5.6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5.6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5.6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5.6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5.6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5.6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5.6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5.6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5.6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5.6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5.6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5.6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5.6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5.6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5.6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5.6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5.6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5.6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5.6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5.6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5.6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5.6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5.6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5.6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5.6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5.6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5.6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5.6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5.6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5.6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5.6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5.6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5.6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5.6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5.6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5.6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5.6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5.6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5.6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5.6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5.6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5.6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5.6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5.6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5.6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5.6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5.6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5.6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5.6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5.6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5.6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5.6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5.6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5.6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5.6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5.6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5.6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5.6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5.6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5.6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5.6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5.6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5.6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5.6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5.6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5.6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5.6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5.6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5.6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5.6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5.6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5.6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5.6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5.6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5.6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5.6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5.6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5.6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5.6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5.6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5.6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5.6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5.6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5.6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5.6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5.6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5.6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5.6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5.6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5.6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5.6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5.6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5.6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5.6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5.6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5.6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5.6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5.6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5.6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5.6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5.6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5.6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5.6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5.6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5.6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5.6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5.6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5.6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5.6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5.6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5.6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5.6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5.6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5.6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5.6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5.6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5.6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5.6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5.6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5.6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5.6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5.6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5.6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5.6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5.6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5.6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5.6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5.6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5.6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5.6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5.6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5.6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5.6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5.6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5.6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5.6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5.6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5.6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5.6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5.6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5.6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5.6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5.6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5.6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5.6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5.6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5.6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5.6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5.6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5.6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5.6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5.6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5.6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5.6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5.6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5.6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5.6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5.6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5.6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5.6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5.6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5.6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5.6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5.6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5.6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5.6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5.6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5.6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5.6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5.6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5.6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5.6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5.6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5.6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5.6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5.6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5.6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5.6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5.6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5.6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5.6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5.6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5.6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5.6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5.6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5.6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5.6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5.6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5.6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5.6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5.6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5.6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5.6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5.6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5.6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5.6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5.6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5.6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5.6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5.6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5.6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5.6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5.6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5.6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5.6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5.6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5.6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5.6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5.6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5.6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5.6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5.6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5.6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5.6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5.6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5.6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5.6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5.6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5.6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5.6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5.6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5.6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5.6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5.6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5.6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5.6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5.6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5.6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5.6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5.6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5.6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5.6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5.6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5.6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5.6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5.6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5.6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5.6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5.6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5.6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5.6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5.6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5.6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5.6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5.6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5.6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5.6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5.6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5.6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5.6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5.6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5.6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5.6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5.6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5.6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5.6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5.6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5.6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5.6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5.6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5.6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5.6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5.6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5.6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5.6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5.6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5.6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5.6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5.6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5.6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5.6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5.6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5.6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5.6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5.6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5.6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5.6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5.6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5.6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5.6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5.6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5.6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5.6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5.6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5.6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5.6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5.6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5.6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5.6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5.6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5.6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5.6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5.6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5.6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5.6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5.6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5.6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5.6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5.6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5.6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5.6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5.6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5.6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5.6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5.6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5.6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5.6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5.6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5.6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5.6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5.6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5.6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5.6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5.6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5.6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5.6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5.6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5.6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5.6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5.6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5.6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5.6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5.6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5.6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5.6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5.6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5.6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5.6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5.6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5.6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5.6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5.6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5.6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5.6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5.6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5.6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5.6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5.6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5.6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5.6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5.6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5.6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5.6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5.6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5.6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5.6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5.6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5.6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5.6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5.6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5.6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5.6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5.6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5.6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5.6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5.6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5.6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5.6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5.6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5.6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5.6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5.6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5.6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5.6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5.6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5.6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5.6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5.6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5.6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5.6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5.6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5.6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5.6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5.6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5.6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5.6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5.6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5.6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5.6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5.6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5.6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5.6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5.6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5.6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5.6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5.6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5.6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5.6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5.6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5.6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5.6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5.6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5.6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5.6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5.6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5.6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5.6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5.6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5.6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5.6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5.6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5.6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5.6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5.6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5.6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5.6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5.6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5.6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5.6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5.6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5.6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5.6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5.6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5.6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5.6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5.6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5.6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5.6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5.6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5.6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5.6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5.6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5.6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5.6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5.6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5.6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5.6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5.6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5.6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5.6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5.6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5.6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5.6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5.6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5.6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5.6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5.6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5.6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5.6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5.6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5.6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5.6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5.6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5.6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5.6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5.6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5.6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5.6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5.6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5.6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5.6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5.6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5.6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5.6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5.6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5.6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5.6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5.6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5.6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5.6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5.6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5.6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5.6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5.6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5.6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5.6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5.6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5.6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5.6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5.6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5.6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5.6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5.6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5.6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</sheetData>
  <mergeCells count="7">
    <mergeCell ref="A25:B25"/>
    <mergeCell ref="A19:B19"/>
    <mergeCell ref="A20:B20"/>
    <mergeCell ref="A21:B21"/>
    <mergeCell ref="A22:B22"/>
    <mergeCell ref="A23:B23"/>
    <mergeCell ref="A24:B24"/>
  </mergeCells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EA8F8-CF08-4F95-A201-A1BCB3A76568}">
  <dimension ref="A1:CC99"/>
  <sheetViews>
    <sheetView topLeftCell="A60" zoomScale="130" zoomScaleNormal="130" workbookViewId="0">
      <selection activeCell="A70" sqref="A70:E70"/>
    </sheetView>
  </sheetViews>
  <sheetFormatPr defaultRowHeight="14.4" x14ac:dyDescent="0.3"/>
  <sheetData>
    <row r="1" spans="1:81" ht="15.6" x14ac:dyDescent="0.3">
      <c r="A1" s="54" t="s">
        <v>50</v>
      </c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</row>
    <row r="2" spans="1:81" ht="15.6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</row>
    <row r="3" spans="1:81" ht="15.6" x14ac:dyDescent="0.3">
      <c r="A3" s="2" t="s">
        <v>1</v>
      </c>
      <c r="B3" s="2">
        <v>1</v>
      </c>
      <c r="C3" s="2">
        <v>2</v>
      </c>
      <c r="D3" s="2">
        <v>3</v>
      </c>
      <c r="E3" s="2">
        <v>4</v>
      </c>
      <c r="F3" s="2">
        <v>5</v>
      </c>
      <c r="G3" s="26">
        <v>6</v>
      </c>
      <c r="H3" s="7">
        <v>7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</row>
    <row r="4" spans="1:81" ht="15.6" x14ac:dyDescent="0.3">
      <c r="A4" s="4" t="s">
        <v>2</v>
      </c>
      <c r="B4" s="29">
        <v>-0.75</v>
      </c>
      <c r="C4" s="29">
        <v>-0.5</v>
      </c>
      <c r="D4" s="29">
        <v>-0.25</v>
      </c>
      <c r="E4" s="29">
        <v>0</v>
      </c>
      <c r="F4" s="29">
        <v>0.25</v>
      </c>
      <c r="G4" s="29">
        <v>0.5</v>
      </c>
      <c r="H4" s="29">
        <v>0.75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</row>
    <row r="5" spans="1:81" ht="15.6" x14ac:dyDescent="0.3">
      <c r="A5" s="4" t="s">
        <v>3</v>
      </c>
      <c r="B5" s="29">
        <v>1.3</v>
      </c>
      <c r="C5" s="29">
        <v>1.1000000000000001</v>
      </c>
      <c r="D5" s="29">
        <v>0.2</v>
      </c>
      <c r="E5" s="29">
        <v>0</v>
      </c>
      <c r="F5" s="29">
        <v>0.5</v>
      </c>
      <c r="G5" s="29">
        <v>0.6</v>
      </c>
      <c r="H5" s="29">
        <v>1.5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</row>
    <row r="6" spans="1:81" ht="15.6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</row>
    <row r="7" spans="1:81" ht="15.6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</row>
    <row r="8" spans="1:81" ht="15.6" x14ac:dyDescent="0.3">
      <c r="A8" s="27" t="s">
        <v>4</v>
      </c>
      <c r="B8" s="28">
        <f t="shared" ref="B8:H8" si="0">POWER(B4,2)</f>
        <v>0.5625</v>
      </c>
      <c r="C8" s="28">
        <f t="shared" si="0"/>
        <v>0.25</v>
      </c>
      <c r="D8" s="28">
        <f t="shared" si="0"/>
        <v>6.25E-2</v>
      </c>
      <c r="E8" s="28">
        <f t="shared" si="0"/>
        <v>0</v>
      </c>
      <c r="F8" s="28">
        <f t="shared" si="0"/>
        <v>6.25E-2</v>
      </c>
      <c r="G8" s="28">
        <f t="shared" si="0"/>
        <v>0.25</v>
      </c>
      <c r="H8" s="28">
        <f t="shared" si="0"/>
        <v>0.5625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</row>
    <row r="9" spans="1:81" ht="15.6" x14ac:dyDescent="0.3">
      <c r="A9" s="27" t="s">
        <v>5</v>
      </c>
      <c r="B9" s="28">
        <f>POWER(B4,3)</f>
        <v>-0.421875</v>
      </c>
      <c r="C9" s="28">
        <f t="shared" ref="C9:G9" si="1">POWER(C4,3)</f>
        <v>-0.125</v>
      </c>
      <c r="D9" s="28">
        <f t="shared" si="1"/>
        <v>-1.5625E-2</v>
      </c>
      <c r="E9" s="28">
        <f t="shared" si="1"/>
        <v>0</v>
      </c>
      <c r="F9" s="28">
        <f t="shared" si="1"/>
        <v>1.5625E-2</v>
      </c>
      <c r="G9" s="28">
        <f t="shared" si="1"/>
        <v>0.125</v>
      </c>
      <c r="H9" s="28">
        <f>POWER(H4,3)</f>
        <v>0.421875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</row>
    <row r="10" spans="1:81" ht="15.6" x14ac:dyDescent="0.3">
      <c r="A10" s="27" t="s">
        <v>6</v>
      </c>
      <c r="B10" s="28">
        <f>POWER(B4,4)</f>
        <v>0.31640625</v>
      </c>
      <c r="C10" s="28">
        <f t="shared" ref="C10:H10" si="2">POWER(C4,4)</f>
        <v>6.25E-2</v>
      </c>
      <c r="D10" s="28">
        <f t="shared" si="2"/>
        <v>3.90625E-3</v>
      </c>
      <c r="E10" s="28">
        <f t="shared" si="2"/>
        <v>0</v>
      </c>
      <c r="F10" s="28">
        <f t="shared" si="2"/>
        <v>3.90625E-3</v>
      </c>
      <c r="G10" s="28">
        <f t="shared" si="2"/>
        <v>6.25E-2</v>
      </c>
      <c r="H10" s="28">
        <f t="shared" si="2"/>
        <v>0.31640625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</row>
    <row r="11" spans="1:81" ht="15.6" x14ac:dyDescent="0.3">
      <c r="A11" s="27" t="s">
        <v>7</v>
      </c>
      <c r="B11" s="28">
        <f>B5*B4</f>
        <v>-0.97500000000000009</v>
      </c>
      <c r="C11" s="28">
        <f t="shared" ref="C11:H11" si="3">C5*C4</f>
        <v>-0.55000000000000004</v>
      </c>
      <c r="D11" s="28">
        <f t="shared" si="3"/>
        <v>-0.05</v>
      </c>
      <c r="E11" s="28">
        <f t="shared" si="3"/>
        <v>0</v>
      </c>
      <c r="F11" s="28">
        <f t="shared" si="3"/>
        <v>0.125</v>
      </c>
      <c r="G11" s="28">
        <f t="shared" si="3"/>
        <v>0.3</v>
      </c>
      <c r="H11" s="28">
        <f t="shared" si="3"/>
        <v>1.125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</row>
    <row r="12" spans="1:81" ht="15.6" x14ac:dyDescent="0.3">
      <c r="A12" s="27" t="s">
        <v>8</v>
      </c>
      <c r="B12" s="28">
        <f>B5*B8</f>
        <v>0.73125000000000007</v>
      </c>
      <c r="C12" s="28">
        <f t="shared" ref="C12:H12" si="4">C5*C8</f>
        <v>0.27500000000000002</v>
      </c>
      <c r="D12" s="28">
        <f t="shared" si="4"/>
        <v>1.2500000000000001E-2</v>
      </c>
      <c r="E12" s="28">
        <f t="shared" si="4"/>
        <v>0</v>
      </c>
      <c r="F12" s="28">
        <f t="shared" si="4"/>
        <v>3.125E-2</v>
      </c>
      <c r="G12" s="28">
        <f t="shared" si="4"/>
        <v>0.15</v>
      </c>
      <c r="H12" s="28">
        <f t="shared" si="4"/>
        <v>0.84375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</row>
    <row r="13" spans="1:81" ht="15.6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</row>
    <row r="14" spans="1:81" ht="15.6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</row>
    <row r="15" spans="1:81" ht="15.6" x14ac:dyDescent="0.3">
      <c r="A15" s="1" t="s">
        <v>10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</row>
    <row r="16" spans="1:81" ht="15.6" x14ac:dyDescent="0.3">
      <c r="A16" s="9" t="s">
        <v>11</v>
      </c>
      <c r="B16" s="9">
        <f>H3</f>
        <v>7</v>
      </c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</row>
    <row r="17" spans="1:81" ht="15.6" x14ac:dyDescent="0.3">
      <c r="A17" s="51" t="s">
        <v>9</v>
      </c>
      <c r="B17" s="52"/>
      <c r="C17" s="28">
        <f>SUM(B4,C4,D4,E4,F4,G4,H4)</f>
        <v>0</v>
      </c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</row>
    <row r="18" spans="1:81" ht="15.6" x14ac:dyDescent="0.3">
      <c r="A18" s="51" t="s">
        <v>12</v>
      </c>
      <c r="B18" s="52"/>
      <c r="C18" s="28">
        <f>SUM(B8,C8,D8,E8,F8,G8,H8)</f>
        <v>1.75</v>
      </c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</row>
    <row r="19" spans="1:81" ht="15.6" x14ac:dyDescent="0.3">
      <c r="A19" s="51" t="s">
        <v>13</v>
      </c>
      <c r="B19" s="52"/>
      <c r="C19" s="28">
        <f>SUM(B9,C9,D9,E9,F9,G9,H9)</f>
        <v>0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P19" s="1"/>
      <c r="BQ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</row>
    <row r="20" spans="1:81" ht="15.6" x14ac:dyDescent="0.3">
      <c r="A20" s="51" t="s">
        <v>14</v>
      </c>
      <c r="B20" s="52"/>
      <c r="C20" s="28">
        <f>SUM(B10,C10,D10,E10,F10,G10,H10)</f>
        <v>0.765625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P20" s="1"/>
      <c r="BQ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</row>
    <row r="21" spans="1:81" ht="15.6" x14ac:dyDescent="0.3">
      <c r="A21" s="51" t="s">
        <v>15</v>
      </c>
      <c r="B21" s="52"/>
      <c r="C21" s="28">
        <f>SUM(B5,C5,D5,E5,F5,G5,H5)</f>
        <v>5.2000000000000011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P21" s="1"/>
      <c r="BQ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</row>
    <row r="22" spans="1:81" ht="15.6" x14ac:dyDescent="0.3">
      <c r="A22" s="51" t="s">
        <v>16</v>
      </c>
      <c r="B22" s="52"/>
      <c r="C22" s="28">
        <f>SUM(B11,C11,D11,E11,F11,G11,H11)</f>
        <v>-2.5000000000000133E-2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P22" s="1"/>
      <c r="BQ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</row>
    <row r="23" spans="1:81" ht="15.6" x14ac:dyDescent="0.3">
      <c r="A23" s="51" t="s">
        <v>17</v>
      </c>
      <c r="B23" s="52"/>
      <c r="C23" s="28">
        <f>SUM(B12,C12,D12,E12,F12,G12,H12)</f>
        <v>2.0437500000000002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P23" s="1"/>
      <c r="BQ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</row>
    <row r="24" spans="1:81" ht="15.6" x14ac:dyDescent="0.3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P24" s="1"/>
      <c r="BQ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</row>
    <row r="25" spans="1:81" ht="15.6" x14ac:dyDescent="0.3">
      <c r="A25" s="1" t="s">
        <v>18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</row>
    <row r="26" spans="1:81" ht="15.6" x14ac:dyDescent="0.3">
      <c r="A26" s="30">
        <f>B16</f>
        <v>7</v>
      </c>
      <c r="B26" s="31" t="s">
        <v>19</v>
      </c>
      <c r="C26" s="30">
        <f>C17</f>
        <v>0</v>
      </c>
      <c r="D26" s="31" t="s">
        <v>20</v>
      </c>
      <c r="E26" s="30">
        <f>C18</f>
        <v>1.75</v>
      </c>
      <c r="F26" s="31" t="s">
        <v>21</v>
      </c>
      <c r="G26" s="30">
        <f>C21</f>
        <v>5.2000000000000011</v>
      </c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</row>
    <row r="27" spans="1:81" ht="15.6" x14ac:dyDescent="0.3">
      <c r="A27" s="30">
        <f>C17</f>
        <v>0</v>
      </c>
      <c r="B27" s="31" t="s">
        <v>19</v>
      </c>
      <c r="C27" s="30">
        <f>C18</f>
        <v>1.75</v>
      </c>
      <c r="D27" s="31" t="s">
        <v>20</v>
      </c>
      <c r="E27" s="30">
        <f t="shared" ref="E27:E28" si="5">C19</f>
        <v>0</v>
      </c>
      <c r="F27" s="31" t="s">
        <v>21</v>
      </c>
      <c r="G27" s="30">
        <f t="shared" ref="G27:G28" si="6">C22</f>
        <v>-2.5000000000000133E-2</v>
      </c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</row>
    <row r="28" spans="1:81" ht="15.6" x14ac:dyDescent="0.3">
      <c r="A28" s="30">
        <f>C18</f>
        <v>1.75</v>
      </c>
      <c r="B28" s="31" t="s">
        <v>19</v>
      </c>
      <c r="C28" s="30">
        <f>C19</f>
        <v>0</v>
      </c>
      <c r="D28" s="31" t="s">
        <v>20</v>
      </c>
      <c r="E28" s="30">
        <f t="shared" si="5"/>
        <v>0.765625</v>
      </c>
      <c r="F28" s="31" t="s">
        <v>21</v>
      </c>
      <c r="G28" s="30">
        <f t="shared" si="6"/>
        <v>2.0437500000000002</v>
      </c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</row>
    <row r="29" spans="1:81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</row>
    <row r="30" spans="1:81" ht="15.6" x14ac:dyDescent="0.3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</row>
    <row r="31" spans="1:81" ht="15.6" x14ac:dyDescent="0.3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</row>
    <row r="32" spans="1:81" ht="15.6" x14ac:dyDescent="0.3">
      <c r="A32" s="1"/>
      <c r="B32" s="32">
        <f>A26</f>
        <v>7</v>
      </c>
      <c r="C32" s="32">
        <f>C26</f>
        <v>0</v>
      </c>
      <c r="D32" s="32">
        <f>E26</f>
        <v>1.75</v>
      </c>
      <c r="E32" s="1"/>
      <c r="F32" s="1"/>
      <c r="G32" s="33">
        <f>G26</f>
        <v>5.2000000000000011</v>
      </c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</row>
    <row r="33" spans="1:81" ht="15.6" x14ac:dyDescent="0.3">
      <c r="A33" s="12" t="s">
        <v>22</v>
      </c>
      <c r="B33" s="32">
        <f t="shared" ref="B33:B34" si="7">A27</f>
        <v>0</v>
      </c>
      <c r="C33" s="32">
        <f t="shared" ref="C33:C34" si="8">C27</f>
        <v>1.75</v>
      </c>
      <c r="D33" s="32">
        <f t="shared" ref="D33:D34" si="9">E27</f>
        <v>0</v>
      </c>
      <c r="E33" s="1"/>
      <c r="F33" s="1" t="s">
        <v>23</v>
      </c>
      <c r="G33" s="33">
        <f t="shared" ref="G33:G34" si="10">G27</f>
        <v>-2.5000000000000133E-2</v>
      </c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</row>
    <row r="34" spans="1:81" ht="15.6" x14ac:dyDescent="0.3">
      <c r="A34" s="1"/>
      <c r="B34" s="32">
        <f t="shared" si="7"/>
        <v>1.75</v>
      </c>
      <c r="C34" s="32">
        <f t="shared" si="8"/>
        <v>0</v>
      </c>
      <c r="D34" s="32">
        <f t="shared" si="9"/>
        <v>0.765625</v>
      </c>
      <c r="E34" s="1"/>
      <c r="F34" s="1"/>
      <c r="G34" s="33">
        <f t="shared" si="10"/>
        <v>2.0437500000000002</v>
      </c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</row>
    <row r="35" spans="1:81" ht="15.6" x14ac:dyDescent="0.3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</row>
    <row r="36" spans="1:81" ht="15.6" x14ac:dyDescent="0.3">
      <c r="A36" s="1" t="s">
        <v>51</v>
      </c>
      <c r="B36" s="34">
        <f>MDETERM(B32:D34)</f>
        <v>4.01953125</v>
      </c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</row>
    <row r="37" spans="1:81" ht="15.6" x14ac:dyDescent="0.3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</row>
    <row r="38" spans="1:81" ht="15.6" x14ac:dyDescent="0.3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</row>
    <row r="39" spans="1:81" ht="15.6" x14ac:dyDescent="0.3">
      <c r="A39" s="1"/>
      <c r="B39" s="36">
        <f>G32</f>
        <v>5.2000000000000011</v>
      </c>
      <c r="C39" s="37">
        <f>C32</f>
        <v>0</v>
      </c>
      <c r="D39" s="37">
        <f>D32</f>
        <v>1.75</v>
      </c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</row>
    <row r="40" spans="1:81" ht="15.6" x14ac:dyDescent="0.3">
      <c r="A40" s="1" t="s">
        <v>25</v>
      </c>
      <c r="B40" s="36">
        <f t="shared" ref="B40:B41" si="11">G33</f>
        <v>-2.5000000000000133E-2</v>
      </c>
      <c r="C40" s="37">
        <f t="shared" ref="C40:D41" si="12">C33</f>
        <v>1.75</v>
      </c>
      <c r="D40" s="37">
        <f t="shared" si="12"/>
        <v>0</v>
      </c>
      <c r="E40" s="1"/>
      <c r="F40" s="18" t="s">
        <v>26</v>
      </c>
      <c r="G40" s="35">
        <f>MDETERM(B39:D41)</f>
        <v>0.70820312500000149</v>
      </c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</row>
    <row r="41" spans="1:81" ht="15.6" x14ac:dyDescent="0.3">
      <c r="A41" s="1"/>
      <c r="B41" s="36">
        <f t="shared" si="11"/>
        <v>2.0437500000000002</v>
      </c>
      <c r="C41" s="37">
        <f t="shared" si="12"/>
        <v>0</v>
      </c>
      <c r="D41" s="37">
        <f t="shared" si="12"/>
        <v>0.765625</v>
      </c>
      <c r="E41" s="1"/>
      <c r="F41" s="18" t="s">
        <v>27</v>
      </c>
      <c r="G41" s="35">
        <f>G40/B36</f>
        <v>0.17619047619047656</v>
      </c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</row>
    <row r="42" spans="1:81" ht="15.6" x14ac:dyDescent="0.3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</row>
    <row r="43" spans="1:81" ht="15.6" x14ac:dyDescent="0.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</row>
    <row r="44" spans="1:81" ht="15.6" x14ac:dyDescent="0.3">
      <c r="A44" s="1"/>
      <c r="B44" s="37">
        <f>B32</f>
        <v>7</v>
      </c>
      <c r="C44" s="36">
        <f>G32</f>
        <v>5.2000000000000011</v>
      </c>
      <c r="D44" s="37">
        <f>D32</f>
        <v>1.75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</row>
    <row r="45" spans="1:81" ht="15.6" x14ac:dyDescent="0.3">
      <c r="A45" s="1" t="s">
        <v>28</v>
      </c>
      <c r="B45" s="37">
        <f t="shared" ref="B45:B46" si="13">B33</f>
        <v>0</v>
      </c>
      <c r="C45" s="36">
        <f t="shared" ref="C45:C46" si="14">G33</f>
        <v>-2.5000000000000133E-2</v>
      </c>
      <c r="D45" s="37">
        <f t="shared" ref="D45:D46" si="15">D33</f>
        <v>0</v>
      </c>
      <c r="E45" s="1"/>
      <c r="F45" s="18" t="s">
        <v>29</v>
      </c>
      <c r="G45" s="35">
        <f>MDETERM(B44:D46)</f>
        <v>-5.7421875000000309E-2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</row>
    <row r="46" spans="1:81" ht="15.6" x14ac:dyDescent="0.3">
      <c r="A46" s="1"/>
      <c r="B46" s="37">
        <f t="shared" si="13"/>
        <v>1.75</v>
      </c>
      <c r="C46" s="36">
        <f t="shared" si="14"/>
        <v>2.0437500000000002</v>
      </c>
      <c r="D46" s="37">
        <f t="shared" si="15"/>
        <v>0.765625</v>
      </c>
      <c r="E46" s="1"/>
      <c r="F46" s="18" t="s">
        <v>30</v>
      </c>
      <c r="G46" s="35">
        <f>G45/B36</f>
        <v>-1.4285714285714363E-2</v>
      </c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</row>
    <row r="47" spans="1:81" ht="15.6" x14ac:dyDescent="0.3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</row>
    <row r="48" spans="1:81" ht="15.6" x14ac:dyDescent="0.3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</row>
    <row r="49" spans="1:81" ht="15.6" x14ac:dyDescent="0.3">
      <c r="A49" s="1"/>
      <c r="B49" s="37">
        <f>B32</f>
        <v>7</v>
      </c>
      <c r="C49" s="37">
        <f>C32</f>
        <v>0</v>
      </c>
      <c r="D49" s="36">
        <f>G32</f>
        <v>5.2000000000000011</v>
      </c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</row>
    <row r="50" spans="1:81" ht="15.6" x14ac:dyDescent="0.3">
      <c r="A50" s="1" t="s">
        <v>31</v>
      </c>
      <c r="B50" s="37">
        <f t="shared" ref="B50:C51" si="16">B33</f>
        <v>0</v>
      </c>
      <c r="C50" s="37">
        <f t="shared" si="16"/>
        <v>1.75</v>
      </c>
      <c r="D50" s="36">
        <f t="shared" ref="D50:D51" si="17">G33</f>
        <v>-2.5000000000000133E-2</v>
      </c>
      <c r="E50" s="1"/>
      <c r="F50" s="18" t="s">
        <v>32</v>
      </c>
      <c r="G50" s="35">
        <f>MDETERM(B49:D51)</f>
        <v>9.1109374999999986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</row>
    <row r="51" spans="1:81" ht="15.6" x14ac:dyDescent="0.3">
      <c r="A51" s="1"/>
      <c r="B51" s="37">
        <f t="shared" si="16"/>
        <v>1.75</v>
      </c>
      <c r="C51" s="37">
        <f t="shared" si="16"/>
        <v>0</v>
      </c>
      <c r="D51" s="36">
        <f t="shared" si="17"/>
        <v>2.0437500000000002</v>
      </c>
      <c r="E51" s="1"/>
      <c r="F51" s="18" t="s">
        <v>33</v>
      </c>
      <c r="G51" s="35">
        <f>G50/B36</f>
        <v>2.2666666666666662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</row>
    <row r="52" spans="1:81" ht="15.6" x14ac:dyDescent="0.3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</row>
    <row r="53" spans="1:81" ht="15.6" x14ac:dyDescent="0.3">
      <c r="A53" s="40"/>
      <c r="B53" s="40"/>
      <c r="C53" s="40"/>
      <c r="D53" s="40"/>
      <c r="E53" s="40"/>
      <c r="F53" s="40"/>
      <c r="G53" s="40"/>
      <c r="H53" s="4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</row>
    <row r="54" spans="1:81" ht="15.6" x14ac:dyDescent="0.3">
      <c r="A54" s="1" t="s">
        <v>38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</row>
    <row r="55" spans="1:81" ht="15.6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</row>
    <row r="56" spans="1:81" ht="15.6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</row>
    <row r="57" spans="1:81" ht="15.6" x14ac:dyDescent="0.3">
      <c r="A57" s="19" t="s">
        <v>53</v>
      </c>
      <c r="B57" s="45">
        <f>G41</f>
        <v>0.17619047619047656</v>
      </c>
      <c r="C57" s="46" t="s">
        <v>35</v>
      </c>
      <c r="D57" s="45">
        <f>G46</f>
        <v>-1.4285714285714363E-2</v>
      </c>
      <c r="E57" s="45" t="s">
        <v>36</v>
      </c>
      <c r="F57" s="46" t="s">
        <v>35</v>
      </c>
      <c r="G57" s="45">
        <f>G51</f>
        <v>2.2666666666666662</v>
      </c>
      <c r="H57" s="45" t="s">
        <v>37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</row>
    <row r="58" spans="1:81" ht="15.6" x14ac:dyDescent="0.3">
      <c r="A58" s="44"/>
      <c r="B58" s="41"/>
      <c r="C58" s="41"/>
      <c r="D58" s="41"/>
      <c r="E58" s="41"/>
      <c r="F58" s="41"/>
      <c r="G58" s="41"/>
      <c r="H58" s="4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</row>
    <row r="59" spans="1:81" ht="15.6" x14ac:dyDescent="0.3">
      <c r="A59" s="44"/>
      <c r="B59" s="42"/>
      <c r="C59" s="42"/>
      <c r="D59" s="42"/>
      <c r="E59" s="42"/>
      <c r="F59" s="42"/>
      <c r="G59" s="42"/>
      <c r="H59" s="43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</row>
    <row r="60" spans="1:81" ht="15.6" x14ac:dyDescent="0.3">
      <c r="A60" s="1" t="s">
        <v>39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</row>
    <row r="61" spans="1:81" ht="15.6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</row>
    <row r="62" spans="1:81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</row>
    <row r="63" spans="1:81" ht="15.6" x14ac:dyDescent="0.3">
      <c r="A63" s="23" t="s">
        <v>1</v>
      </c>
      <c r="B63" s="23">
        <v>1</v>
      </c>
      <c r="C63" s="23">
        <v>2</v>
      </c>
      <c r="D63" s="23">
        <v>3</v>
      </c>
      <c r="E63" s="23">
        <v>4</v>
      </c>
      <c r="F63" s="23">
        <v>5</v>
      </c>
      <c r="G63" s="23">
        <v>6</v>
      </c>
      <c r="H63" s="7">
        <v>7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</row>
    <row r="64" spans="1:81" ht="15.6" x14ac:dyDescent="0.3">
      <c r="A64" s="23" t="s">
        <v>2</v>
      </c>
      <c r="B64" s="29">
        <v>-0.75</v>
      </c>
      <c r="C64" s="29">
        <v>-0.5</v>
      </c>
      <c r="D64" s="29">
        <v>-0.25</v>
      </c>
      <c r="E64" s="29">
        <v>0</v>
      </c>
      <c r="F64" s="29">
        <v>0.25</v>
      </c>
      <c r="G64" s="29">
        <v>0.5</v>
      </c>
      <c r="H64" s="29">
        <v>0.75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</row>
    <row r="65" spans="1:81" ht="15.6" x14ac:dyDescent="0.3">
      <c r="A65" s="23" t="s">
        <v>3</v>
      </c>
      <c r="B65" s="29">
        <v>1.3</v>
      </c>
      <c r="C65" s="29">
        <v>1.1000000000000001</v>
      </c>
      <c r="D65" s="29">
        <v>0.2</v>
      </c>
      <c r="E65" s="29">
        <v>0</v>
      </c>
      <c r="F65" s="29">
        <v>0.5</v>
      </c>
      <c r="G65" s="29">
        <v>0.6</v>
      </c>
      <c r="H65" s="29">
        <v>1.5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</row>
    <row r="66" spans="1:81" ht="15.6" x14ac:dyDescent="0.3">
      <c r="A66" s="23" t="s">
        <v>54</v>
      </c>
      <c r="B66" s="29">
        <f>$B$57+$D$57*B64+$G$57*B8</f>
        <v>1.461904761904762</v>
      </c>
      <c r="C66" s="29">
        <f>$B$57+$D$57*C64+$G$57*C8</f>
        <v>0.75000000000000022</v>
      </c>
      <c r="D66" s="29">
        <f t="shared" ref="D66:H66" si="18">$B$57+$D$57*D64+$G$57*D8</f>
        <v>0.32142857142857179</v>
      </c>
      <c r="E66" s="29">
        <f t="shared" si="18"/>
        <v>0.17619047619047656</v>
      </c>
      <c r="F66" s="29">
        <f t="shared" si="18"/>
        <v>0.31428571428571461</v>
      </c>
      <c r="G66" s="29">
        <f t="shared" si="18"/>
        <v>0.73571428571428599</v>
      </c>
      <c r="H66" s="29">
        <f t="shared" si="18"/>
        <v>1.4404761904761905</v>
      </c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</row>
    <row r="67" spans="1:81" ht="15.6" x14ac:dyDescent="0.3">
      <c r="A67" s="23" t="s">
        <v>41</v>
      </c>
      <c r="B67" s="29">
        <f>B65-B66</f>
        <v>-0.161904761904762</v>
      </c>
      <c r="C67" s="29">
        <f t="shared" ref="C67:H67" si="19">C65-C66</f>
        <v>0.34999999999999987</v>
      </c>
      <c r="D67" s="29">
        <f t="shared" si="19"/>
        <v>-0.12142857142857177</v>
      </c>
      <c r="E67" s="29">
        <f t="shared" si="19"/>
        <v>-0.17619047619047656</v>
      </c>
      <c r="F67" s="29">
        <f t="shared" si="19"/>
        <v>0.18571428571428539</v>
      </c>
      <c r="G67" s="29">
        <f t="shared" si="19"/>
        <v>-0.13571428571428601</v>
      </c>
      <c r="H67" s="29">
        <f t="shared" si="19"/>
        <v>5.9523809523809534E-2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</row>
    <row r="68" spans="1:81" ht="15.6" x14ac:dyDescent="0.3">
      <c r="A68" s="23" t="s">
        <v>42</v>
      </c>
      <c r="B68" s="29">
        <f>POWER(B67,2)</f>
        <v>2.6213151927437672E-2</v>
      </c>
      <c r="C68" s="29">
        <f t="shared" ref="C68:H68" si="20">POWER(C67,2)</f>
        <v>0.1224999999999999</v>
      </c>
      <c r="D68" s="29">
        <f t="shared" si="20"/>
        <v>1.4744897959183757E-2</v>
      </c>
      <c r="E68" s="29">
        <f t="shared" si="20"/>
        <v>3.1043083900226889E-2</v>
      </c>
      <c r="F68" s="29">
        <f t="shared" si="20"/>
        <v>3.4489795918367226E-2</v>
      </c>
      <c r="G68" s="29">
        <f t="shared" si="20"/>
        <v>1.8418367346938854E-2</v>
      </c>
      <c r="H68" s="29">
        <f t="shared" si="20"/>
        <v>3.5430839002267584E-3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</row>
    <row r="69" spans="1:81" ht="15.6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</row>
    <row r="70" spans="1:81" ht="15.6" x14ac:dyDescent="0.3">
      <c r="A70" s="53" t="s">
        <v>52</v>
      </c>
      <c r="B70" s="53"/>
      <c r="C70" s="53"/>
      <c r="D70" s="53"/>
      <c r="E70" s="49">
        <f>SUM(B68,C68,D68,E68,F68,G68,H68)</f>
        <v>0.25095238095238109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</row>
    <row r="71" spans="1:81" ht="15.6" x14ac:dyDescent="0.3">
      <c r="A71" s="44"/>
      <c r="B71" s="44"/>
      <c r="C71" s="44"/>
      <c r="D71" s="44"/>
      <c r="E71" s="44"/>
      <c r="F71" s="44"/>
      <c r="G71" s="44"/>
      <c r="H71" s="44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</row>
    <row r="72" spans="1:81" ht="15.6" x14ac:dyDescent="0.3">
      <c r="A72" s="44"/>
      <c r="B72" s="47"/>
      <c r="C72" s="47"/>
      <c r="D72" s="47"/>
      <c r="E72" s="47"/>
      <c r="F72" s="47"/>
      <c r="G72" s="47"/>
      <c r="H72" s="47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</row>
    <row r="73" spans="1:81" ht="15.6" x14ac:dyDescent="0.3">
      <c r="A73" s="44"/>
      <c r="B73" s="47"/>
      <c r="C73" s="47"/>
      <c r="D73" s="47"/>
      <c r="E73" s="47"/>
      <c r="F73" s="47"/>
      <c r="G73" s="47"/>
      <c r="H73" s="47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</row>
    <row r="74" spans="1:81" ht="15.6" x14ac:dyDescent="0.3">
      <c r="A74" s="44"/>
      <c r="B74" s="48"/>
      <c r="C74" s="48"/>
      <c r="D74" s="48"/>
      <c r="E74" s="48"/>
      <c r="F74" s="48"/>
      <c r="G74" s="48"/>
      <c r="H74" s="44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</row>
    <row r="75" spans="1:81" ht="15.6" x14ac:dyDescent="0.3">
      <c r="A75" s="44"/>
      <c r="B75" s="48"/>
      <c r="C75" s="48"/>
      <c r="D75" s="48"/>
      <c r="E75" s="48"/>
      <c r="F75" s="48"/>
      <c r="G75" s="48"/>
      <c r="H75" s="44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</row>
    <row r="76" spans="1:81" ht="15.6" x14ac:dyDescent="0.3">
      <c r="A76" s="44"/>
      <c r="B76" s="48"/>
      <c r="C76" s="48"/>
      <c r="D76" s="48"/>
      <c r="E76" s="48"/>
      <c r="F76" s="48"/>
      <c r="G76" s="48"/>
      <c r="H76" s="44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</row>
    <row r="77" spans="1:81" ht="15.6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</row>
    <row r="78" spans="1:81" ht="15.6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</row>
    <row r="79" spans="1:81" ht="15.6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</row>
    <row r="80" spans="1:81" ht="15.6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</row>
    <row r="81" spans="1:81" ht="15.6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</row>
    <row r="82" spans="1:81" ht="15.6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</row>
    <row r="83" spans="1:81" ht="15.6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</row>
    <row r="84" spans="1:81" ht="15.6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</row>
    <row r="85" spans="1:81" ht="15.6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</row>
    <row r="86" spans="1:81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</row>
    <row r="87" spans="1:81" ht="15.6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</row>
    <row r="88" spans="1:81" ht="15.6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</row>
    <row r="89" spans="1:81" ht="15.6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</row>
    <row r="90" spans="1:81" ht="15.6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</row>
    <row r="91" spans="1:81" ht="15.6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</row>
    <row r="92" spans="1:81" ht="15.6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</row>
    <row r="93" spans="1:81" ht="15.6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</row>
    <row r="94" spans="1:81" ht="15.6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</row>
    <row r="95" spans="1:81" ht="15.6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</row>
    <row r="96" spans="1:81" ht="15.6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</row>
    <row r="97" spans="1:81" ht="15.6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</row>
    <row r="98" spans="1:81" ht="15.6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</row>
    <row r="99" spans="1:81" ht="15.6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</row>
  </sheetData>
  <mergeCells count="9">
    <mergeCell ref="A23:B23"/>
    <mergeCell ref="A70:D70"/>
    <mergeCell ref="A1:M1"/>
    <mergeCell ref="A17:B17"/>
    <mergeCell ref="A18:B18"/>
    <mergeCell ref="A19:B19"/>
    <mergeCell ref="A20:B20"/>
    <mergeCell ref="A21:B21"/>
    <mergeCell ref="A22:B22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Exemplo 04</vt:lpstr>
      <vt:lpstr>Exercício 2</vt:lpstr>
      <vt:lpstr>Exercicio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Luilquer</dc:creator>
  <cp:lastModifiedBy>Carlos Luilquer</cp:lastModifiedBy>
  <dcterms:created xsi:type="dcterms:W3CDTF">2021-08-30T21:51:29Z</dcterms:created>
  <dcterms:modified xsi:type="dcterms:W3CDTF">2021-09-14T01:26:02Z</dcterms:modified>
</cp:coreProperties>
</file>