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Luilquer\Documents\UFSC\Turmas\Turmas 03\Modelagem e Simulação\Semanas\Prova\"/>
    </mc:Choice>
  </mc:AlternateContent>
  <xr:revisionPtr revIDLastSave="0" documentId="13_ncr:1_{A9441135-F63A-44A6-884C-C636FE228E0B}" xr6:coauthVersionLast="47" xr6:coauthVersionMax="47" xr10:uidLastSave="{00000000-0000-0000-0000-000000000000}"/>
  <bookViews>
    <workbookView xWindow="-108" yWindow="-108" windowWidth="23256" windowHeight="12576" activeTab="1" xr2:uid="{24186EC3-FD5F-4279-A34F-F8C908F49086}"/>
  </bookViews>
  <sheets>
    <sheet name="2. Tabela de distribuição de f." sheetId="1" r:id="rId1"/>
    <sheet name="3. Tabela de simulaçã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3" i="1"/>
  <c r="D4" i="1" s="1"/>
  <c r="D5" i="1" s="1"/>
  <c r="D6" i="1" s="1"/>
  <c r="D7" i="1" s="1"/>
  <c r="D8" i="1" s="1"/>
  <c r="D9" i="1" s="1"/>
  <c r="D10" i="1" s="1"/>
  <c r="D11" i="1" s="1"/>
  <c r="Z4" i="2"/>
  <c r="R4" i="2"/>
  <c r="J14" i="2"/>
  <c r="C6" i="2" l="1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5" i="2"/>
  <c r="N5" i="2"/>
  <c r="M5" i="2"/>
  <c r="M4" i="2"/>
  <c r="J6" i="2"/>
  <c r="J5" i="2"/>
  <c r="I7" i="2"/>
  <c r="I6" i="2"/>
  <c r="I5" i="2"/>
  <c r="F14" i="2"/>
  <c r="C14" i="2"/>
  <c r="H14" i="2"/>
  <c r="G14" i="2"/>
  <c r="E14" i="2"/>
  <c r="G13" i="2"/>
  <c r="H13" i="2"/>
  <c r="C13" i="2"/>
  <c r="F13" i="2"/>
  <c r="G12" i="2"/>
  <c r="F12" i="2"/>
  <c r="H12" i="2"/>
  <c r="C12" i="2"/>
  <c r="H11" i="2"/>
  <c r="G11" i="2"/>
  <c r="F11" i="2"/>
  <c r="C11" i="2"/>
  <c r="H10" i="2"/>
  <c r="G10" i="2"/>
  <c r="F10" i="2"/>
  <c r="C10" i="2"/>
  <c r="H9" i="2"/>
  <c r="G9" i="2"/>
  <c r="C9" i="2"/>
  <c r="F9" i="2" s="1"/>
  <c r="H8" i="2"/>
  <c r="G8" i="2"/>
  <c r="F8" i="2"/>
  <c r="C8" i="2"/>
  <c r="H7" i="2"/>
  <c r="F7" i="2"/>
  <c r="E7" i="2"/>
  <c r="C7" i="2"/>
  <c r="H6" i="2"/>
  <c r="F6" i="2"/>
  <c r="E6" i="2"/>
  <c r="H5" i="2"/>
  <c r="F5" i="2"/>
  <c r="E5" i="2"/>
  <c r="C5" i="2"/>
  <c r="O4" i="2"/>
  <c r="H4" i="2"/>
  <c r="F4" i="2"/>
  <c r="J7" i="2" l="1"/>
  <c r="L14" i="2" l="1"/>
  <c r="J8" i="2"/>
  <c r="J9" i="2" l="1"/>
  <c r="J10" i="2" l="1"/>
  <c r="J11" i="2" l="1"/>
  <c r="J12" i="2" l="1"/>
  <c r="J13" i="2" l="1"/>
  <c r="N14" i="2" l="1"/>
  <c r="M14" i="2"/>
</calcChain>
</file>

<file path=xl/sharedStrings.xml><?xml version="1.0" encoding="utf-8"?>
<sst xmlns="http://schemas.openxmlformats.org/spreadsheetml/2006/main" count="70" uniqueCount="58">
  <si>
    <t>Classes</t>
  </si>
  <si>
    <t>Ponto Médio</t>
  </si>
  <si>
    <t>Observações</t>
  </si>
  <si>
    <t>Frequência Acumulada</t>
  </si>
  <si>
    <t>Intervalo de Valores</t>
  </si>
  <si>
    <t>Caminhão</t>
  </si>
  <si>
    <t>Carga</t>
  </si>
  <si>
    <t>Balança</t>
  </si>
  <si>
    <t>TEC</t>
  </si>
  <si>
    <t>T</t>
  </si>
  <si>
    <t>relógio</t>
  </si>
  <si>
    <t>Tempo de serviço</t>
  </si>
  <si>
    <t>(horas)</t>
  </si>
  <si>
    <t>Fila</t>
  </si>
  <si>
    <t>Tempo saída</t>
  </si>
  <si>
    <t>Tempo livre operador</t>
  </si>
  <si>
    <t>Tempo no processo carga</t>
  </si>
  <si>
    <t>Tempo no processo balança</t>
  </si>
  <si>
    <t> 7</t>
  </si>
  <si>
    <t> 1,5</t>
  </si>
  <si>
    <t>Para o TEC</t>
  </si>
  <si>
    <t>0,3-0,8</t>
  </si>
  <si>
    <t>0,8-1,3</t>
  </si>
  <si>
    <t>1,3-1,8</t>
  </si>
  <si>
    <t>1,8-2,3</t>
  </si>
  <si>
    <t>2,3-2,8</t>
  </si>
  <si>
    <t>2,8-3,3</t>
  </si>
  <si>
    <t>3,3-3,8</t>
  </si>
  <si>
    <t>3,8-4,3</t>
  </si>
  <si>
    <t>4,3-4,8</t>
  </si>
  <si>
    <t>4,8-5,3</t>
  </si>
  <si>
    <t>[0,01-0,24]</t>
  </si>
  <si>
    <t>[0,25-0,35]</t>
  </si>
  <si>
    <t>[0,36-0,55]</t>
  </si>
  <si>
    <t>[0,56-0,66]</t>
  </si>
  <si>
    <t>[0,67-0,71]</t>
  </si>
  <si>
    <t>[0,72-0,75]</t>
  </si>
  <si>
    <t>[0,76-0,82]</t>
  </si>
  <si>
    <t>[0,83-0,93]</t>
  </si>
  <si>
    <t>[0,94-0,97]</t>
  </si>
  <si>
    <t>[0,98-0,00]</t>
  </si>
  <si>
    <t>O TEC do processo balança podem deixar de fora na resposta. Apenas permanece o tempo de chegada no relógio, acredito que com isso, as dúvidas estejam sanadas.</t>
  </si>
  <si>
    <t>Tempo de ocupação do operador de carga</t>
  </si>
  <si>
    <t>Tempo médio de fila da carga</t>
  </si>
  <si>
    <t>Probabilidade de um caminhão esperar na fila da carga</t>
  </si>
  <si>
    <t>Tempo médio de permanência no processo da balança</t>
  </si>
  <si>
    <t xml:space="preserve">Tempo de ocupação do operador da balança </t>
  </si>
  <si>
    <t>Livre (%)</t>
  </si>
  <si>
    <t>Ocupado (%)</t>
  </si>
  <si>
    <t> 1,10</t>
  </si>
  <si>
    <t>tempo livre</t>
  </si>
  <si>
    <t>0,89 min</t>
  </si>
  <si>
    <t>0,11 min</t>
  </si>
  <si>
    <t>0,24 min</t>
  </si>
  <si>
    <t>0,76 min</t>
  </si>
  <si>
    <t>Total</t>
  </si>
  <si>
    <t>0,32 min</t>
  </si>
  <si>
    <t>0,95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</si>
</sst>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000000"/>
      <name val="Times New Roman1"/>
    </font>
    <font>
      <sz val="12"/>
      <color rgb="FF000000"/>
      <name val="Times New Roman1"/>
    </font>
    <font>
      <b/>
      <sz val="12"/>
      <color rgb="FF333333"/>
      <name val="Times New Roman"/>
      <family val="1"/>
    </font>
    <font>
      <sz val="12"/>
      <color theme="1"/>
      <name val="Times New Roman1"/>
    </font>
    <font>
      <sz val="11"/>
      <color theme="1"/>
      <name val="Times New Roman"/>
      <family val="1"/>
    </font>
    <font>
      <sz val="10"/>
      <color rgb="FFFF0000"/>
      <name val="Times New Roman"/>
      <family val="1"/>
    </font>
    <font>
      <sz val="8"/>
      <color theme="1"/>
      <name val="Times New Roman"/>
      <family val="1"/>
    </font>
    <font>
      <sz val="8"/>
      <color rgb="FF000000"/>
      <name val="Times New Roman1"/>
    </font>
    <font>
      <b/>
      <sz val="10"/>
      <color rgb="FFFF0000"/>
      <name val="Times New Roman"/>
      <family val="1"/>
    </font>
    <font>
      <sz val="10"/>
      <color rgb="FF333333"/>
      <name val="Times New Roman"/>
      <family val="1"/>
    </font>
    <font>
      <b/>
      <sz val="10"/>
      <color rgb="FF333333"/>
      <name val="Times New Roman"/>
      <family val="1"/>
    </font>
    <font>
      <sz val="10"/>
      <color theme="1"/>
      <name val="Times New Roman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9"/>
      <color rgb="FF333333"/>
      <name val="Times New Roman"/>
      <family val="1"/>
    </font>
    <font>
      <sz val="9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B4C7E7"/>
        <bgColor rgb="FFB4C7E7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0" fillId="0" borderId="3" xfId="0" applyBorder="1"/>
    <xf numFmtId="0" fontId="8" fillId="0" borderId="0" xfId="0" applyFont="1"/>
    <xf numFmtId="2" fontId="1" fillId="0" borderId="3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2" fontId="7" fillId="3" borderId="3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9" fontId="1" fillId="0" borderId="3" xfId="0" applyNumberFormat="1" applyFont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/>
    </xf>
    <xf numFmtId="0" fontId="0" fillId="0" borderId="5" xfId="0" applyBorder="1"/>
    <xf numFmtId="2" fontId="6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2" fontId="10" fillId="3" borderId="3" xfId="0" applyNumberFormat="1" applyFont="1" applyFill="1" applyBorder="1" applyAlignment="1">
      <alignment horizontal="center" vertical="center" wrapText="1"/>
    </xf>
    <xf numFmtId="2" fontId="11" fillId="3" borderId="3" xfId="0" applyNumberFormat="1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top" wrapText="1"/>
    </xf>
    <xf numFmtId="0" fontId="14" fillId="0" borderId="3" xfId="0" applyFont="1" applyBorder="1"/>
    <xf numFmtId="0" fontId="14" fillId="4" borderId="3" xfId="0" applyFont="1" applyFill="1" applyBorder="1"/>
    <xf numFmtId="0" fontId="14" fillId="5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 wrapText="1"/>
    </xf>
    <xf numFmtId="0" fontId="17" fillId="0" borderId="3" xfId="0" applyFont="1" applyBorder="1"/>
    <xf numFmtId="0" fontId="16" fillId="6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7</xdr:col>
      <xdr:colOff>666164</xdr:colOff>
      <xdr:row>42</xdr:row>
      <xdr:rowOff>68670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4FF2747D-4A75-453E-9E0E-6B771EC865FE}"/>
            </a:ext>
          </a:extLst>
        </xdr:cNvPr>
        <xdr:cNvSpPr>
          <a:spLocks noChangeAspect="1" noChangeArrowheads="1"/>
        </xdr:cNvSpPr>
      </xdr:nvSpPr>
      <xdr:spPr bwMode="auto">
        <a:xfrm>
          <a:off x="0" y="3438939"/>
          <a:ext cx="5029200" cy="5040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228600</xdr:colOff>
      <xdr:row>14</xdr:row>
      <xdr:rowOff>177537</xdr:rowOff>
    </xdr:from>
    <xdr:to>
      <xdr:col>10</xdr:col>
      <xdr:colOff>554793</xdr:colOff>
      <xdr:row>26</xdr:row>
      <xdr:rowOff>59495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0B0EDF3-821F-4958-91EE-D9C1B1BB8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646" y="3360352"/>
          <a:ext cx="4087249" cy="2277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67040</xdr:rowOff>
    </xdr:from>
    <xdr:to>
      <xdr:col>9</xdr:col>
      <xdr:colOff>601834</xdr:colOff>
      <xdr:row>45</xdr:row>
      <xdr:rowOff>113406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1D7F5DD-3D1F-4E60-AFBB-3FF48B22C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391640"/>
          <a:ext cx="6289431" cy="32350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604C5-EEEF-484A-883B-BEF2C99A48C6}">
  <dimension ref="A1:BT810"/>
  <sheetViews>
    <sheetView zoomScale="145" zoomScaleNormal="145" workbookViewId="0">
      <selection activeCell="N7" sqref="N7"/>
    </sheetView>
  </sheetViews>
  <sheetFormatPr defaultRowHeight="14.4"/>
  <cols>
    <col min="1" max="1" width="12.21875" customWidth="1"/>
    <col min="2" max="2" width="15.21875" customWidth="1"/>
    <col min="3" max="3" width="13.88671875" customWidth="1"/>
    <col min="4" max="4" width="15" customWidth="1"/>
    <col min="5" max="5" width="14.5546875" customWidth="1"/>
    <col min="7" max="7" width="3.109375" customWidth="1"/>
    <col min="8" max="8" width="11.5546875" customWidth="1"/>
    <col min="9" max="9" width="13.88671875" customWidth="1"/>
    <col min="10" max="10" width="13.21875" customWidth="1"/>
    <col min="11" max="11" width="12.77734375" customWidth="1"/>
    <col min="12" max="12" width="14.77734375" customWidth="1"/>
  </cols>
  <sheetData>
    <row r="1" spans="1:12" ht="29.4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H1" s="7"/>
      <c r="I1" s="7"/>
      <c r="J1" s="7"/>
      <c r="K1" s="7"/>
      <c r="L1" s="7"/>
    </row>
    <row r="2" spans="1:12" ht="15.6">
      <c r="A2" s="3" t="s">
        <v>21</v>
      </c>
      <c r="B2" s="3">
        <v>0.55000000000000004</v>
      </c>
      <c r="C2" s="3">
        <v>24</v>
      </c>
      <c r="D2" s="3">
        <v>0.24</v>
      </c>
      <c r="E2" s="3" t="s">
        <v>31</v>
      </c>
      <c r="H2" s="7"/>
      <c r="I2" s="7"/>
      <c r="J2" s="7"/>
      <c r="K2" s="7"/>
      <c r="L2" s="7"/>
    </row>
    <row r="3" spans="1:12" ht="15.6">
      <c r="A3" s="3" t="s">
        <v>22</v>
      </c>
      <c r="B3" s="3">
        <v>1.05</v>
      </c>
      <c r="C3" s="3">
        <v>11</v>
      </c>
      <c r="D3" s="3">
        <f>(C3/100)+D2</f>
        <v>0.35</v>
      </c>
      <c r="E3" s="3" t="s">
        <v>32</v>
      </c>
      <c r="H3" s="7"/>
      <c r="I3" s="7"/>
      <c r="J3" s="7"/>
      <c r="K3" s="7"/>
      <c r="L3" s="7"/>
    </row>
    <row r="4" spans="1:12" ht="15.6">
      <c r="A4" s="3" t="s">
        <v>23</v>
      </c>
      <c r="B4" s="3">
        <v>1.55</v>
      </c>
      <c r="C4" s="3">
        <v>20</v>
      </c>
      <c r="D4" s="3">
        <f t="shared" ref="D4:D11" si="0">(C4/100)+D3</f>
        <v>0.55000000000000004</v>
      </c>
      <c r="E4" s="3" t="s">
        <v>33</v>
      </c>
      <c r="H4" s="7"/>
      <c r="I4" s="7"/>
      <c r="J4" s="7"/>
      <c r="K4" s="7"/>
      <c r="L4" s="7"/>
    </row>
    <row r="5" spans="1:12" ht="15.6">
      <c r="A5" s="3" t="s">
        <v>24</v>
      </c>
      <c r="B5" s="3">
        <v>2.0499999999999998</v>
      </c>
      <c r="C5" s="3">
        <v>11</v>
      </c>
      <c r="D5" s="3">
        <f t="shared" si="0"/>
        <v>0.66</v>
      </c>
      <c r="E5" s="3" t="s">
        <v>34</v>
      </c>
      <c r="H5" s="7"/>
      <c r="I5" s="7"/>
      <c r="J5" s="7"/>
      <c r="K5" s="7"/>
      <c r="L5" s="7"/>
    </row>
    <row r="6" spans="1:12" ht="15.6">
      <c r="A6" s="3" t="s">
        <v>25</v>
      </c>
      <c r="B6" s="3">
        <v>2.5499999999999998</v>
      </c>
      <c r="C6" s="3">
        <v>5</v>
      </c>
      <c r="D6" s="3">
        <f t="shared" si="0"/>
        <v>0.71000000000000008</v>
      </c>
      <c r="E6" s="3" t="s">
        <v>35</v>
      </c>
      <c r="H6" s="7"/>
      <c r="I6" s="7"/>
      <c r="J6" s="7"/>
      <c r="K6" s="7"/>
      <c r="L6" s="7"/>
    </row>
    <row r="7" spans="1:12" ht="15.6">
      <c r="A7" s="3" t="s">
        <v>26</v>
      </c>
      <c r="B7" s="3">
        <v>3.05</v>
      </c>
      <c r="C7" s="3">
        <v>4</v>
      </c>
      <c r="D7" s="3">
        <f t="shared" si="0"/>
        <v>0.75000000000000011</v>
      </c>
      <c r="E7" s="3" t="s">
        <v>36</v>
      </c>
      <c r="H7" s="7"/>
      <c r="I7" s="7"/>
      <c r="J7" s="7"/>
      <c r="K7" s="7"/>
      <c r="L7" s="7"/>
    </row>
    <row r="8" spans="1:12" ht="15.6">
      <c r="A8" s="3" t="s">
        <v>27</v>
      </c>
      <c r="B8" s="3">
        <v>3.55</v>
      </c>
      <c r="C8" s="3">
        <v>7</v>
      </c>
      <c r="D8" s="3">
        <f t="shared" si="0"/>
        <v>0.82000000000000006</v>
      </c>
      <c r="E8" s="3" t="s">
        <v>37</v>
      </c>
      <c r="H8" s="7"/>
      <c r="I8" s="7"/>
      <c r="J8" s="7"/>
      <c r="K8" s="7"/>
      <c r="L8" s="7"/>
    </row>
    <row r="9" spans="1:12" ht="15.6">
      <c r="A9" s="3" t="s">
        <v>28</v>
      </c>
      <c r="B9" s="3">
        <v>4.05</v>
      </c>
      <c r="C9" s="3">
        <v>11</v>
      </c>
      <c r="D9" s="3">
        <f t="shared" si="0"/>
        <v>0.93</v>
      </c>
      <c r="E9" s="3" t="s">
        <v>38</v>
      </c>
      <c r="H9" s="7"/>
      <c r="I9" s="7"/>
      <c r="J9" s="7"/>
      <c r="K9" s="7"/>
      <c r="L9" s="7"/>
    </row>
    <row r="10" spans="1:12" ht="15.6">
      <c r="A10" s="4" t="s">
        <v>29</v>
      </c>
      <c r="B10" s="4">
        <v>4.55</v>
      </c>
      <c r="C10" s="4">
        <v>4</v>
      </c>
      <c r="D10" s="3">
        <f t="shared" si="0"/>
        <v>0.97000000000000008</v>
      </c>
      <c r="E10" s="4" t="s">
        <v>39</v>
      </c>
      <c r="H10" s="7"/>
      <c r="I10" s="7"/>
      <c r="J10" s="7"/>
      <c r="K10" s="7"/>
      <c r="L10" s="7"/>
    </row>
    <row r="11" spans="1:12" ht="15.6">
      <c r="A11" s="5" t="s">
        <v>30</v>
      </c>
      <c r="B11" s="6">
        <v>5.05</v>
      </c>
      <c r="C11" s="6">
        <v>3</v>
      </c>
      <c r="D11" s="3">
        <f t="shared" si="0"/>
        <v>1</v>
      </c>
      <c r="E11" s="6" t="s">
        <v>40</v>
      </c>
      <c r="H11" s="7"/>
      <c r="I11" s="35"/>
      <c r="J11" s="35"/>
      <c r="K11" s="7"/>
      <c r="L11" s="35"/>
    </row>
    <row r="12" spans="1:12" ht="15.6">
      <c r="A12" s="7"/>
      <c r="C12">
        <f>SUM(C2,C3,C4,C5,C6,C7,C8,C9,C10,C11)</f>
        <v>100</v>
      </c>
      <c r="H12" s="21"/>
    </row>
    <row r="13" spans="1:12" ht="15.6">
      <c r="A13" s="7"/>
    </row>
    <row r="14" spans="1:12" ht="15.6">
      <c r="A14" s="7"/>
    </row>
    <row r="552" spans="38:72" ht="15.6"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</row>
    <row r="553" spans="38:72" ht="15.6"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</row>
    <row r="554" spans="38:72" ht="15.6"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</row>
    <row r="555" spans="38:72" ht="15.6"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</row>
    <row r="556" spans="38:72" ht="15.6"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</row>
    <row r="557" spans="38:72" ht="15.6"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</row>
    <row r="558" spans="38:72" ht="15.6"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</row>
    <row r="559" spans="38:72" ht="15.6"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</row>
    <row r="560" spans="38:72" ht="15.6"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</row>
    <row r="561" spans="38:72" ht="15.6"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</row>
    <row r="562" spans="38:72" ht="15.6"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</row>
    <row r="563" spans="38:72" ht="15.6"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</row>
    <row r="564" spans="38:72" ht="15.6"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</row>
    <row r="565" spans="38:72" ht="15.6"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</row>
    <row r="566" spans="38:72" ht="15.6"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</row>
    <row r="567" spans="38:72" ht="15.6"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</row>
    <row r="568" spans="38:72" ht="15.6"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</row>
    <row r="569" spans="38:72" ht="15.6"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</row>
    <row r="570" spans="38:72" ht="15.6"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</row>
    <row r="571" spans="38:72" ht="15.6"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</row>
    <row r="572" spans="38:72" ht="15.6"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</row>
    <row r="573" spans="38:72" ht="15.6"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</row>
    <row r="574" spans="38:72" ht="15.6"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</row>
    <row r="575" spans="38:72" ht="15.6"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</row>
    <row r="576" spans="38:72" ht="15.6"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</row>
    <row r="577" spans="38:72" ht="15.6"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</row>
    <row r="578" spans="38:72" ht="15.6"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</row>
    <row r="579" spans="38:72" ht="15.6"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</row>
    <row r="580" spans="38:72" ht="15.6"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</row>
    <row r="581" spans="38:72" ht="15.6"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</row>
    <row r="582" spans="38:72" ht="15.6"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</row>
    <row r="583" spans="38:72" ht="15.6"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</row>
    <row r="584" spans="38:72" ht="15.6"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</row>
    <row r="585" spans="38:72" ht="15.6"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</row>
    <row r="586" spans="38:72" ht="15.6"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</row>
    <row r="587" spans="38:72" ht="15.6"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</row>
    <row r="588" spans="38:72" ht="15.6"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</row>
    <row r="589" spans="38:72" ht="15.6"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</row>
    <row r="590" spans="38:72" ht="15.6"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</row>
    <row r="591" spans="38:72" ht="15.6"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</row>
    <row r="592" spans="38:72" ht="15.6"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</row>
    <row r="593" spans="38:72" ht="15.6"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</row>
    <row r="594" spans="38:72" ht="15.6"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</row>
    <row r="595" spans="38:72" ht="15.6"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</row>
    <row r="596" spans="38:72" ht="15.6"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</row>
    <row r="597" spans="38:72" ht="15.6"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</row>
    <row r="598" spans="38:72" ht="15.6"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</row>
    <row r="599" spans="38:72" ht="15.6"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</row>
    <row r="600" spans="38:72" ht="15.6"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</row>
    <row r="601" spans="38:72" ht="15.6"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</row>
    <row r="602" spans="38:72" ht="15.6"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</row>
    <row r="603" spans="38:72" ht="15.6"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</row>
    <row r="604" spans="38:72" ht="15.6"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</row>
    <row r="605" spans="38:72" ht="15.6"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</row>
    <row r="606" spans="38:72" ht="15.6"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</row>
    <row r="607" spans="38:72" ht="15.6"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</row>
    <row r="608" spans="38:72" ht="15.6"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</row>
    <row r="609" spans="38:72" ht="15.6"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</row>
    <row r="610" spans="38:72" ht="15.6"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</row>
    <row r="611" spans="38:72" ht="15.6"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</row>
    <row r="612" spans="38:72" ht="15.6"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</row>
    <row r="613" spans="38:72" ht="15.6"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</row>
    <row r="614" spans="38:72" ht="15.6"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</row>
    <row r="615" spans="38:72" ht="15.6"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</row>
    <row r="616" spans="38:72" ht="15.6"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</row>
    <row r="617" spans="38:72" ht="15.6"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</row>
    <row r="618" spans="38:72" ht="15.6"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</row>
    <row r="619" spans="38:72" ht="15.6"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</row>
    <row r="620" spans="38:72" ht="15.6"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</row>
    <row r="621" spans="38:72" ht="15.6"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</row>
    <row r="622" spans="38:72" ht="15.6"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</row>
    <row r="623" spans="38:72" ht="15.6"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</row>
    <row r="624" spans="38:72" ht="15.6"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</row>
    <row r="625" spans="38:72" ht="15.6"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</row>
    <row r="626" spans="38:72" ht="15.6"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</row>
    <row r="627" spans="38:72" ht="15.6"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</row>
    <row r="628" spans="38:72" ht="15.6"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</row>
    <row r="629" spans="38:72" ht="15.6"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</row>
    <row r="630" spans="38:72" ht="15.6"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</row>
    <row r="631" spans="38:72" ht="15.6"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</row>
    <row r="632" spans="38:72" ht="15.6"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</row>
    <row r="633" spans="38:72" ht="15.6"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</row>
    <row r="634" spans="38:72" ht="15.6"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</row>
    <row r="635" spans="38:72" ht="15.6"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</row>
    <row r="636" spans="38:72" ht="15.6"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</row>
    <row r="637" spans="38:72" ht="15.6"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</row>
    <row r="638" spans="38:72" ht="15.6"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</row>
    <row r="639" spans="38:72" ht="15.6"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</row>
    <row r="640" spans="38:72" ht="15.6"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</row>
    <row r="641" spans="38:72" ht="15.6"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</row>
    <row r="642" spans="38:72" ht="15.6"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</row>
    <row r="643" spans="38:72" ht="15.6"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</row>
    <row r="644" spans="38:72" ht="15.6"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</row>
    <row r="645" spans="38:72" ht="15.6"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</row>
    <row r="646" spans="38:72" ht="15.6"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</row>
    <row r="647" spans="38:72" ht="15.6"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</row>
    <row r="648" spans="38:72" ht="15.6"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</row>
    <row r="649" spans="38:72" ht="15.6"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</row>
    <row r="650" spans="38:72" ht="15.6"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</row>
    <row r="651" spans="38:72" ht="15.6"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</row>
    <row r="652" spans="38:72" ht="15.6"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</row>
    <row r="653" spans="38:72" ht="15.6"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</row>
    <row r="654" spans="38:72" ht="15.6"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</row>
    <row r="655" spans="38:72" ht="15.6"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</row>
    <row r="656" spans="38:72" ht="15.6"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</row>
    <row r="657" spans="38:72" ht="15.6"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</row>
    <row r="658" spans="38:72" ht="15.6"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</row>
    <row r="659" spans="38:72" ht="15.6"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</row>
    <row r="660" spans="38:72" ht="15.6"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</row>
    <row r="661" spans="38:72" ht="15.6"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</row>
    <row r="662" spans="38:72" ht="15.6"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</row>
    <row r="663" spans="38:72" ht="15.6"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</row>
    <row r="664" spans="38:72" ht="15.6"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</row>
    <row r="665" spans="38:72" ht="15.6"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</row>
    <row r="666" spans="38:72" ht="15.6"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</row>
    <row r="667" spans="38:72" ht="15.6"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</row>
    <row r="668" spans="38:72" ht="15.6"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</row>
    <row r="669" spans="38:72" ht="15.6"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</row>
    <row r="670" spans="38:72" ht="15.6"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</row>
    <row r="671" spans="38:72" ht="15.6"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</row>
    <row r="672" spans="38:72" ht="15.6"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</row>
    <row r="673" spans="38:72" ht="15.6"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</row>
    <row r="674" spans="38:72" ht="15.6"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</row>
    <row r="675" spans="38:72" ht="15.6"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</row>
    <row r="676" spans="38:72" ht="15.6"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</row>
    <row r="677" spans="38:72" ht="15.6"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</row>
    <row r="678" spans="38:72" ht="15.6"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</row>
    <row r="679" spans="38:72" ht="15.6"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</row>
    <row r="680" spans="38:72" ht="15.6"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</row>
    <row r="681" spans="38:72" ht="15.6"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</row>
    <row r="682" spans="38:72" ht="15.6"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</row>
    <row r="683" spans="38:72" ht="15.6"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</row>
    <row r="684" spans="38:72" ht="15.6"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</row>
    <row r="685" spans="38:72" ht="15.6"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</row>
    <row r="686" spans="38:72" ht="15.6"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</row>
    <row r="687" spans="38:72" ht="15.6"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</row>
    <row r="688" spans="38:72" ht="15.6"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</row>
    <row r="689" spans="38:72" ht="15.6"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</row>
    <row r="690" spans="38:72" ht="15.6"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</row>
    <row r="691" spans="38:72" ht="15.6"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</row>
    <row r="692" spans="38:72" ht="15.6"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</row>
    <row r="693" spans="38:72" ht="15.6"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</row>
    <row r="694" spans="38:72" ht="15.6"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</row>
    <row r="695" spans="38:72" ht="15.6"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</row>
    <row r="696" spans="38:72" ht="15.6"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</row>
    <row r="697" spans="38:72" ht="15.6"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</row>
    <row r="698" spans="38:72" ht="15.6"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</row>
    <row r="699" spans="38:72" ht="15.6"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</row>
    <row r="700" spans="38:72" ht="15.6"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</row>
    <row r="701" spans="38:72" ht="15.6"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</row>
    <row r="702" spans="38:72" ht="15.6"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</row>
    <row r="703" spans="38:72" ht="15.6"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</row>
    <row r="704" spans="38:72" ht="15.6"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</row>
    <row r="705" spans="38:72" ht="15.6"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</row>
    <row r="706" spans="38:72" ht="15.6"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</row>
    <row r="707" spans="38:72" ht="15.6"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</row>
    <row r="708" spans="38:72" ht="15.6"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</row>
    <row r="709" spans="38:72" ht="15.6"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</row>
    <row r="710" spans="38:72" ht="15.6"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</row>
    <row r="711" spans="38:72" ht="15.6"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</row>
    <row r="712" spans="38:72" ht="15.6"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</row>
    <row r="713" spans="38:72" ht="15.6"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</row>
    <row r="714" spans="38:72" ht="15.6"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</row>
    <row r="715" spans="38:72" ht="15.6"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</row>
    <row r="716" spans="38:72" ht="15.6"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</row>
    <row r="717" spans="38:72" ht="15.6"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</row>
    <row r="718" spans="38:72" ht="15.6"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</row>
    <row r="719" spans="38:72" ht="15.6"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</row>
    <row r="720" spans="38:72" ht="15.6"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</row>
    <row r="721" spans="38:72" ht="15.6"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</row>
    <row r="722" spans="38:72" ht="15.6"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</row>
    <row r="723" spans="38:72" ht="15.6"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</row>
    <row r="724" spans="38:72" ht="15.6"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</row>
    <row r="725" spans="38:72" ht="15.6"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</row>
    <row r="726" spans="38:72" ht="15.6"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</row>
    <row r="727" spans="38:72" ht="15.6"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</row>
    <row r="728" spans="38:72" ht="15.6"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</row>
    <row r="729" spans="38:72" ht="15.6"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</row>
    <row r="730" spans="38:72" ht="15.6"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</row>
    <row r="731" spans="38:72" ht="15.6"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</row>
    <row r="732" spans="38:72" ht="15.6"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</row>
    <row r="733" spans="38:72" ht="15.6"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</row>
    <row r="734" spans="38:72" ht="15.6"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</row>
    <row r="735" spans="38:72" ht="15.6"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</row>
    <row r="736" spans="38:72" ht="15.6"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</row>
    <row r="737" spans="38:72" ht="15.6"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</row>
    <row r="738" spans="38:72" ht="15.6"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</row>
    <row r="739" spans="38:72" ht="15.6"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</row>
    <row r="740" spans="38:72" ht="15.6"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</row>
    <row r="741" spans="38:72" ht="15.6"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</row>
    <row r="742" spans="38:72" ht="15.6"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</row>
    <row r="743" spans="38:72" ht="15.6"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</row>
    <row r="744" spans="38:72" ht="15.6"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</row>
    <row r="745" spans="38:72" ht="15.6"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</row>
    <row r="746" spans="38:72" ht="15.6"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</row>
    <row r="747" spans="38:72" ht="15.6"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</row>
    <row r="748" spans="38:72" ht="15.6"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</row>
    <row r="749" spans="38:72" ht="15.6"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</row>
    <row r="750" spans="38:72" ht="15.6"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</row>
    <row r="751" spans="38:72" ht="15.6"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</row>
    <row r="752" spans="38:72" ht="15.6"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</row>
    <row r="753" spans="38:72" ht="15.6"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</row>
    <row r="754" spans="38:72" ht="15.6"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</row>
    <row r="755" spans="38:72" ht="15.6"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</row>
    <row r="756" spans="38:72" ht="15.6"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</row>
    <row r="757" spans="38:72" ht="15.6"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</row>
    <row r="758" spans="38:72" ht="15.6"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</row>
    <row r="759" spans="38:72" ht="15.6"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</row>
    <row r="760" spans="38:72" ht="15.6"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</row>
    <row r="761" spans="38:72" ht="15.6"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</row>
    <row r="762" spans="38:72" ht="15.6"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</row>
    <row r="763" spans="38:72" ht="15.6"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</row>
    <row r="764" spans="38:72" ht="15.6"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</row>
    <row r="765" spans="38:72" ht="15.6"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</row>
    <row r="766" spans="38:72" ht="15.6"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</row>
    <row r="767" spans="38:72" ht="15.6"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</row>
    <row r="768" spans="38:72" ht="15.6"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</row>
    <row r="769" spans="38:72" ht="15.6"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</row>
    <row r="770" spans="38:72" ht="15.6"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</row>
    <row r="771" spans="38:72" ht="15.6"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</row>
    <row r="772" spans="38:72" ht="15.6"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</row>
    <row r="773" spans="38:72" ht="15.6"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</row>
    <row r="774" spans="38:72" ht="15.6"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</row>
    <row r="775" spans="38:72" ht="15.6"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</row>
    <row r="776" spans="38:72" ht="15.6"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</row>
    <row r="777" spans="38:72" ht="15.6"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</row>
    <row r="778" spans="38:72" ht="15.6"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</row>
    <row r="779" spans="38:72" ht="15.6"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</row>
    <row r="780" spans="38:72" ht="15.6"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</row>
    <row r="781" spans="38:72" ht="15.6"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</row>
    <row r="782" spans="38:72" ht="15.6"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</row>
    <row r="783" spans="38:72" ht="15.6"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</row>
    <row r="784" spans="38:72" ht="15.6"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</row>
    <row r="785" spans="38:72" ht="15.6"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</row>
    <row r="786" spans="38:72" ht="15.6"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</row>
    <row r="787" spans="38:72" ht="15.6"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</row>
    <row r="788" spans="38:72" ht="15.6"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</row>
    <row r="789" spans="38:72" ht="15.6"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</row>
    <row r="790" spans="38:72" ht="15.6"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</row>
    <row r="791" spans="38:72" ht="15.6"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</row>
    <row r="792" spans="38:72" ht="15.6"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</row>
    <row r="793" spans="38:72" ht="15.6"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</row>
    <row r="794" spans="38:72" ht="15.6"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</row>
    <row r="795" spans="38:72" ht="15.6"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</row>
    <row r="796" spans="38:72" ht="15.6"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</row>
    <row r="797" spans="38:72" ht="15.6"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</row>
    <row r="798" spans="38:72" ht="15.6"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</row>
    <row r="799" spans="38:72" ht="15.6"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</row>
    <row r="800" spans="38:72" ht="15.6"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</row>
    <row r="801" spans="38:72" ht="15.6"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</row>
    <row r="802" spans="38:72" ht="15.6"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</row>
    <row r="803" spans="38:72" ht="15.6"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</row>
    <row r="804" spans="38:72" ht="15.6"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</row>
    <row r="805" spans="38:72" ht="15.6"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</row>
    <row r="806" spans="38:72" ht="15.6"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</row>
    <row r="807" spans="38:72" ht="15.6"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</row>
    <row r="808" spans="38:72" ht="15.6"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</row>
    <row r="809" spans="38:72" ht="15.6"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</row>
    <row r="810" spans="38:72" ht="15.6"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6FA46-D0D6-4392-ADA9-F1369D031786}">
  <dimension ref="A1:AF413"/>
  <sheetViews>
    <sheetView tabSelected="1" zoomScale="130" zoomScaleNormal="130" workbookViewId="0">
      <selection activeCell="R1" sqref="R1:X1"/>
    </sheetView>
  </sheetViews>
  <sheetFormatPr defaultRowHeight="14.4"/>
  <cols>
    <col min="1" max="1" width="10.33203125" customWidth="1"/>
    <col min="8" max="8" width="10.33203125" bestFit="1" customWidth="1"/>
    <col min="13" max="13" width="10.33203125" bestFit="1" customWidth="1"/>
    <col min="15" max="15" width="10.33203125" bestFit="1" customWidth="1"/>
    <col min="18" max="18" width="12.88671875" customWidth="1"/>
    <col min="19" max="19" width="12.44140625" customWidth="1"/>
    <col min="20" max="20" width="14.6640625" customWidth="1"/>
    <col min="21" max="21" width="5.77734375" hidden="1" customWidth="1"/>
    <col min="22" max="24" width="8.88671875" hidden="1" customWidth="1"/>
    <col min="25" max="25" width="15.44140625" customWidth="1"/>
    <col min="26" max="26" width="20.44140625" customWidth="1"/>
    <col min="27" max="27" width="8.88671875" hidden="1" customWidth="1"/>
    <col min="28" max="28" width="0.33203125" hidden="1" customWidth="1"/>
    <col min="29" max="30" width="8.88671875" hidden="1" customWidth="1"/>
    <col min="31" max="31" width="0.77734375" hidden="1" customWidth="1"/>
  </cols>
  <sheetData>
    <row r="1" spans="1:32" ht="15.6">
      <c r="A1" s="36" t="s">
        <v>5</v>
      </c>
      <c r="B1" s="37" t="s">
        <v>6</v>
      </c>
      <c r="C1" s="38"/>
      <c r="D1" s="38"/>
      <c r="E1" s="38"/>
      <c r="F1" s="38"/>
      <c r="G1" s="38"/>
      <c r="H1" s="38"/>
      <c r="I1" s="39" t="s">
        <v>7</v>
      </c>
      <c r="J1" s="39"/>
      <c r="K1" s="39"/>
      <c r="L1" s="39"/>
      <c r="M1" s="39"/>
      <c r="N1" s="39"/>
      <c r="O1" s="39"/>
      <c r="P1" s="1"/>
      <c r="Q1" s="1"/>
      <c r="R1" s="30" t="s">
        <v>6</v>
      </c>
      <c r="S1" s="30"/>
      <c r="T1" s="30"/>
      <c r="U1" s="30"/>
      <c r="V1" s="30"/>
      <c r="W1" s="30"/>
      <c r="X1" s="30"/>
      <c r="Y1" s="31" t="s">
        <v>7</v>
      </c>
      <c r="Z1" s="31"/>
      <c r="AA1" s="31"/>
      <c r="AB1" s="31"/>
      <c r="AC1" s="31"/>
      <c r="AD1" s="31"/>
      <c r="AE1" s="31"/>
    </row>
    <row r="2" spans="1:32" ht="34.200000000000003" customHeight="1">
      <c r="A2" s="36"/>
      <c r="B2" s="40" t="s">
        <v>8</v>
      </c>
      <c r="C2" s="41" t="s">
        <v>9</v>
      </c>
      <c r="D2" s="42" t="s">
        <v>11</v>
      </c>
      <c r="E2" s="43" t="s">
        <v>13</v>
      </c>
      <c r="F2" s="43" t="s">
        <v>14</v>
      </c>
      <c r="G2" s="43" t="s">
        <v>15</v>
      </c>
      <c r="H2" s="43" t="s">
        <v>16</v>
      </c>
      <c r="I2" s="44" t="s">
        <v>8</v>
      </c>
      <c r="J2" s="45" t="s">
        <v>9</v>
      </c>
      <c r="K2" s="46" t="s">
        <v>11</v>
      </c>
      <c r="L2" s="47" t="s">
        <v>13</v>
      </c>
      <c r="M2" s="47" t="s">
        <v>14</v>
      </c>
      <c r="N2" s="47" t="s">
        <v>15</v>
      </c>
      <c r="O2" s="47" t="s">
        <v>17</v>
      </c>
      <c r="P2" s="1"/>
      <c r="Q2" s="1"/>
      <c r="R2" s="57" t="s">
        <v>42</v>
      </c>
      <c r="S2" s="57" t="s">
        <v>43</v>
      </c>
      <c r="T2" s="57" t="s">
        <v>44</v>
      </c>
      <c r="U2" s="58"/>
      <c r="V2" s="58"/>
      <c r="W2" s="58"/>
      <c r="X2" s="58"/>
      <c r="Y2" s="59" t="s">
        <v>45</v>
      </c>
      <c r="Z2" s="59" t="s">
        <v>46</v>
      </c>
      <c r="AA2" s="13"/>
      <c r="AB2" s="13"/>
      <c r="AC2" s="13"/>
      <c r="AD2" s="13"/>
      <c r="AE2" s="13"/>
    </row>
    <row r="3" spans="1:32" ht="15.6">
      <c r="A3" s="36"/>
      <c r="B3" s="40"/>
      <c r="C3" s="41" t="s">
        <v>10</v>
      </c>
      <c r="D3" s="42" t="s">
        <v>12</v>
      </c>
      <c r="E3" s="43"/>
      <c r="F3" s="43"/>
      <c r="G3" s="43"/>
      <c r="H3" s="43"/>
      <c r="I3" s="44"/>
      <c r="J3" s="45" t="s">
        <v>10</v>
      </c>
      <c r="K3" s="46"/>
      <c r="L3" s="47"/>
      <c r="M3" s="47"/>
      <c r="N3" s="47"/>
      <c r="O3" s="47"/>
      <c r="P3" s="1"/>
      <c r="Q3" s="14"/>
      <c r="R3" s="15" t="s">
        <v>51</v>
      </c>
      <c r="S3" s="23" t="s">
        <v>56</v>
      </c>
      <c r="T3" s="28">
        <v>0.3</v>
      </c>
      <c r="U3" s="23"/>
      <c r="V3" s="23"/>
      <c r="W3" s="23"/>
      <c r="X3" s="24"/>
      <c r="Y3" s="24" t="s">
        <v>57</v>
      </c>
      <c r="Z3" s="17" t="s">
        <v>54</v>
      </c>
      <c r="AA3" s="13"/>
      <c r="AB3" s="13"/>
      <c r="AC3" s="13"/>
      <c r="AD3" s="13"/>
      <c r="AE3" s="13"/>
      <c r="AF3" s="14"/>
    </row>
    <row r="4" spans="1:32" ht="15.6">
      <c r="A4" s="48">
        <v>1</v>
      </c>
      <c r="B4" s="49">
        <v>1.55</v>
      </c>
      <c r="C4" s="48">
        <v>1.55</v>
      </c>
      <c r="D4" s="50">
        <v>2.2000000000000002</v>
      </c>
      <c r="E4" s="48">
        <v>0</v>
      </c>
      <c r="F4" s="48">
        <f t="shared" ref="F4:F9" si="0">C4+D4</f>
        <v>3.75</v>
      </c>
      <c r="G4" s="48">
        <v>1.55</v>
      </c>
      <c r="H4" s="51">
        <f>D4+E4</f>
        <v>2.2000000000000002</v>
      </c>
      <c r="I4" s="19">
        <v>3.75</v>
      </c>
      <c r="J4" s="48">
        <v>3.75</v>
      </c>
      <c r="K4" s="50">
        <v>1</v>
      </c>
      <c r="L4" s="48">
        <v>0</v>
      </c>
      <c r="M4" s="51">
        <f>K4+J4</f>
        <v>4.75</v>
      </c>
      <c r="N4" s="48">
        <v>3.75</v>
      </c>
      <c r="O4" s="51">
        <f>L4+K4</f>
        <v>1</v>
      </c>
      <c r="P4" s="1"/>
      <c r="Q4" s="14" t="s">
        <v>48</v>
      </c>
      <c r="R4" s="16">
        <f>100-10.72</f>
        <v>89.28</v>
      </c>
      <c r="S4" s="16"/>
      <c r="T4" s="10"/>
      <c r="U4" s="1"/>
      <c r="V4" s="1"/>
      <c r="W4" s="1"/>
      <c r="X4" s="12"/>
      <c r="Y4" s="11"/>
      <c r="Z4" s="18">
        <f>100-23.63</f>
        <v>76.37</v>
      </c>
      <c r="AF4" s="14" t="s">
        <v>48</v>
      </c>
    </row>
    <row r="5" spans="1:32" ht="15.6">
      <c r="A5" s="48">
        <v>2</v>
      </c>
      <c r="B5" s="49">
        <v>1.05</v>
      </c>
      <c r="C5" s="48">
        <f>C4+B5</f>
        <v>2.6</v>
      </c>
      <c r="D5" s="50">
        <v>1.5</v>
      </c>
      <c r="E5" s="48">
        <f>F4-C5</f>
        <v>1.1499999999999999</v>
      </c>
      <c r="F5" s="51">
        <f t="shared" si="0"/>
        <v>4.0999999999999996</v>
      </c>
      <c r="G5" s="48">
        <v>0</v>
      </c>
      <c r="H5" s="48">
        <f>E5+D5</f>
        <v>2.65</v>
      </c>
      <c r="I5" s="20">
        <f>F5+G5</f>
        <v>4.0999999999999996</v>
      </c>
      <c r="J5" s="51">
        <f>J4+I5</f>
        <v>7.85</v>
      </c>
      <c r="K5" s="50">
        <v>0.8</v>
      </c>
      <c r="L5" s="48">
        <v>0</v>
      </c>
      <c r="M5" s="51">
        <f>J5+K5</f>
        <v>8.65</v>
      </c>
      <c r="N5" s="51">
        <f t="shared" ref="N5:N13" si="1">J5-M4</f>
        <v>3.0999999999999996</v>
      </c>
      <c r="O5" s="51">
        <f t="shared" ref="O5:O13" si="2">K5</f>
        <v>0.8</v>
      </c>
      <c r="P5" s="1"/>
      <c r="Q5" s="14" t="s">
        <v>50</v>
      </c>
      <c r="R5" s="16" t="s">
        <v>52</v>
      </c>
      <c r="S5" s="1"/>
      <c r="T5" s="1"/>
      <c r="U5" s="1"/>
      <c r="V5" s="1"/>
      <c r="W5" s="1"/>
      <c r="Z5" s="22" t="s">
        <v>53</v>
      </c>
      <c r="AF5" s="14" t="s">
        <v>50</v>
      </c>
    </row>
    <row r="6" spans="1:32" ht="15.6">
      <c r="A6" s="48">
        <v>3</v>
      </c>
      <c r="B6" s="49">
        <v>0.55000000000000004</v>
      </c>
      <c r="C6" s="48">
        <f>C5+B6</f>
        <v>3.1500000000000004</v>
      </c>
      <c r="D6" s="50">
        <v>1.6</v>
      </c>
      <c r="E6" s="48">
        <f>F5-C6</f>
        <v>0.94999999999999929</v>
      </c>
      <c r="F6" s="48">
        <f t="shared" si="0"/>
        <v>4.75</v>
      </c>
      <c r="G6" s="48">
        <v>0</v>
      </c>
      <c r="H6" s="48">
        <f>D6+E6</f>
        <v>2.5499999999999994</v>
      </c>
      <c r="I6" s="19">
        <f>F6+G6</f>
        <v>4.75</v>
      </c>
      <c r="J6" s="51">
        <f>J5+I6</f>
        <v>12.6</v>
      </c>
      <c r="K6" s="50">
        <v>0.6</v>
      </c>
      <c r="L6" s="48">
        <v>0</v>
      </c>
      <c r="M6" s="51">
        <f>J6+K6</f>
        <v>13.2</v>
      </c>
      <c r="N6" s="51">
        <f t="shared" si="1"/>
        <v>3.9499999999999993</v>
      </c>
      <c r="O6" s="51">
        <f t="shared" si="2"/>
        <v>0.6</v>
      </c>
      <c r="P6" s="1"/>
      <c r="Q6" s="14" t="s">
        <v>47</v>
      </c>
      <c r="R6" s="32">
        <v>10.72</v>
      </c>
      <c r="S6" s="1"/>
      <c r="T6" s="1"/>
      <c r="U6" s="1"/>
      <c r="V6" s="1"/>
      <c r="W6" s="1"/>
      <c r="Z6" s="34">
        <v>23.63</v>
      </c>
      <c r="AA6" s="33"/>
      <c r="AB6" s="13"/>
      <c r="AC6" s="13"/>
      <c r="AD6" s="13"/>
      <c r="AE6" s="13"/>
      <c r="AF6" s="14" t="s">
        <v>47</v>
      </c>
    </row>
    <row r="7" spans="1:32" ht="15.6">
      <c r="A7" s="48">
        <v>4</v>
      </c>
      <c r="B7" s="49">
        <v>0.55000000000000004</v>
      </c>
      <c r="C7" s="51">
        <f>C6+B7</f>
        <v>3.7</v>
      </c>
      <c r="D7" s="50">
        <v>2.1</v>
      </c>
      <c r="E7" s="48">
        <f>F6-C7</f>
        <v>1.0499999999999998</v>
      </c>
      <c r="F7" s="51">
        <f t="shared" si="0"/>
        <v>5.8000000000000007</v>
      </c>
      <c r="G7" s="48">
        <v>0</v>
      </c>
      <c r="H7" s="48">
        <f>D7+E7</f>
        <v>3.15</v>
      </c>
      <c r="I7" s="20">
        <f>F7+G7</f>
        <v>5.8000000000000007</v>
      </c>
      <c r="J7" s="48">
        <f t="shared" ref="J7:J13" si="3">J6+I7</f>
        <v>18.399999999999999</v>
      </c>
      <c r="K7" s="50">
        <v>0.8</v>
      </c>
      <c r="L7" s="48">
        <v>0</v>
      </c>
      <c r="M7" s="51">
        <f>J7+K7</f>
        <v>19.2</v>
      </c>
      <c r="N7" s="51">
        <f t="shared" si="1"/>
        <v>5.1999999999999993</v>
      </c>
      <c r="O7" s="51">
        <f t="shared" si="2"/>
        <v>0.8</v>
      </c>
      <c r="P7" s="1"/>
      <c r="Q7" s="14"/>
      <c r="R7" s="32"/>
      <c r="S7" s="1"/>
      <c r="T7" s="1"/>
      <c r="U7" s="1"/>
      <c r="V7" s="1"/>
      <c r="W7" s="1"/>
      <c r="Z7" s="34"/>
      <c r="AA7" s="33"/>
      <c r="AB7" s="13"/>
      <c r="AC7" s="13"/>
      <c r="AD7" s="13"/>
      <c r="AE7" s="13"/>
      <c r="AF7" s="14"/>
    </row>
    <row r="8" spans="1:32" ht="15.6">
      <c r="A8" s="48">
        <v>5</v>
      </c>
      <c r="B8" s="49">
        <v>4.55</v>
      </c>
      <c r="C8" s="48">
        <f>C7+B8</f>
        <v>8.25</v>
      </c>
      <c r="D8" s="50">
        <v>1</v>
      </c>
      <c r="E8" s="48">
        <v>0</v>
      </c>
      <c r="F8" s="48">
        <f t="shared" si="0"/>
        <v>9.25</v>
      </c>
      <c r="G8" s="48">
        <f t="shared" ref="G8:G13" si="4">C8-F7</f>
        <v>2.4499999999999993</v>
      </c>
      <c r="H8" s="51">
        <f>D8+E8</f>
        <v>1</v>
      </c>
      <c r="I8" s="19">
        <v>9.25</v>
      </c>
      <c r="J8" s="48">
        <f t="shared" si="3"/>
        <v>27.65</v>
      </c>
      <c r="K8" s="50">
        <v>1.3</v>
      </c>
      <c r="L8" s="48">
        <v>0</v>
      </c>
      <c r="M8" s="51">
        <f>J8+K8</f>
        <v>28.95</v>
      </c>
      <c r="N8" s="51">
        <f t="shared" si="1"/>
        <v>8.4499999999999993</v>
      </c>
      <c r="O8" s="51">
        <f t="shared" si="2"/>
        <v>1.3</v>
      </c>
      <c r="P8" s="1"/>
      <c r="Q8" s="1"/>
      <c r="R8" s="1"/>
      <c r="S8" s="1"/>
      <c r="T8" s="1"/>
      <c r="U8" s="1"/>
      <c r="V8" s="1"/>
      <c r="W8" s="1"/>
    </row>
    <row r="9" spans="1:32" ht="15.6">
      <c r="A9" s="48">
        <v>6</v>
      </c>
      <c r="B9" s="49">
        <v>2.0499999999999998</v>
      </c>
      <c r="C9" s="48">
        <f>B9+C8</f>
        <v>10.3</v>
      </c>
      <c r="D9" s="50">
        <v>0.7</v>
      </c>
      <c r="E9" s="48">
        <v>0</v>
      </c>
      <c r="F9" s="51">
        <f t="shared" si="0"/>
        <v>11</v>
      </c>
      <c r="G9" s="48">
        <f t="shared" si="4"/>
        <v>1.0500000000000007</v>
      </c>
      <c r="H9" s="51">
        <f>D9+E9</f>
        <v>0.7</v>
      </c>
      <c r="I9" s="20">
        <v>11</v>
      </c>
      <c r="J9" s="48">
        <f t="shared" si="3"/>
        <v>38.65</v>
      </c>
      <c r="K9" s="50">
        <v>0.5</v>
      </c>
      <c r="L9" s="48">
        <v>0</v>
      </c>
      <c r="M9" s="51">
        <f>J9+K9</f>
        <v>39.15</v>
      </c>
      <c r="N9" s="51">
        <f t="shared" si="1"/>
        <v>9.6999999999999993</v>
      </c>
      <c r="O9" s="51">
        <f t="shared" si="2"/>
        <v>0.5</v>
      </c>
      <c r="P9" s="1"/>
      <c r="Q9" s="1"/>
      <c r="R9" s="1"/>
      <c r="S9" s="1"/>
      <c r="T9" s="1"/>
      <c r="U9" s="1"/>
      <c r="V9" s="1"/>
      <c r="W9" s="1"/>
    </row>
    <row r="10" spans="1:32" ht="15.6">
      <c r="A10" s="48" t="s">
        <v>18</v>
      </c>
      <c r="B10" s="49">
        <v>1.55</v>
      </c>
      <c r="C10" s="48">
        <f>B10+C9</f>
        <v>11.850000000000001</v>
      </c>
      <c r="D10" s="50" t="s">
        <v>19</v>
      </c>
      <c r="E10" s="48">
        <v>0</v>
      </c>
      <c r="F10" s="48">
        <f>11.85+1.5</f>
        <v>13.35</v>
      </c>
      <c r="G10" s="48">
        <f t="shared" si="4"/>
        <v>0.85000000000000142</v>
      </c>
      <c r="H10" s="51">
        <f>1.5+0</f>
        <v>1.5</v>
      </c>
      <c r="I10" s="19">
        <v>13.35</v>
      </c>
      <c r="J10" s="51">
        <f t="shared" si="3"/>
        <v>52</v>
      </c>
      <c r="K10" s="50" t="s">
        <v>49</v>
      </c>
      <c r="L10" s="48">
        <v>0</v>
      </c>
      <c r="M10" s="51">
        <f>52+1.1</f>
        <v>53.1</v>
      </c>
      <c r="N10" s="51">
        <f t="shared" si="1"/>
        <v>12.850000000000001</v>
      </c>
      <c r="O10" s="51" t="str">
        <f t="shared" si="2"/>
        <v> 1,10</v>
      </c>
      <c r="P10" s="1"/>
      <c r="Q10" s="1"/>
      <c r="R10" s="1"/>
      <c r="S10" s="1"/>
      <c r="T10" s="1"/>
      <c r="U10" s="1"/>
      <c r="V10" s="1"/>
      <c r="W10" s="1"/>
    </row>
    <row r="11" spans="1:32" ht="15.6">
      <c r="A11" s="48">
        <v>8</v>
      </c>
      <c r="B11" s="49">
        <v>3.55</v>
      </c>
      <c r="C11" s="48">
        <f>B11+C10</f>
        <v>15.400000000000002</v>
      </c>
      <c r="D11" s="50">
        <v>1.2</v>
      </c>
      <c r="E11" s="48">
        <v>0</v>
      </c>
      <c r="F11" s="51">
        <f>C11+D11</f>
        <v>16.600000000000001</v>
      </c>
      <c r="G11" s="48">
        <f t="shared" si="4"/>
        <v>2.0500000000000025</v>
      </c>
      <c r="H11" s="51">
        <f>D11+E11</f>
        <v>1.2</v>
      </c>
      <c r="I11" s="20">
        <v>16.600000000000001</v>
      </c>
      <c r="J11" s="51">
        <f t="shared" si="3"/>
        <v>68.599999999999994</v>
      </c>
      <c r="K11" s="50">
        <v>0.8</v>
      </c>
      <c r="L11" s="48">
        <v>0</v>
      </c>
      <c r="M11" s="51">
        <f>J11+K11</f>
        <v>69.399999999999991</v>
      </c>
      <c r="N11" s="51">
        <f t="shared" si="1"/>
        <v>15.499999999999993</v>
      </c>
      <c r="O11" s="51">
        <f t="shared" si="2"/>
        <v>0.8</v>
      </c>
      <c r="P11" s="1"/>
      <c r="Q11" s="1"/>
      <c r="R11" s="1"/>
      <c r="S11" s="1"/>
      <c r="T11" s="1"/>
      <c r="U11" s="1"/>
      <c r="V11" s="1"/>
      <c r="W11" s="1"/>
    </row>
    <row r="12" spans="1:32" ht="15.6">
      <c r="A12" s="52">
        <v>9</v>
      </c>
      <c r="B12" s="49">
        <v>4.05</v>
      </c>
      <c r="C12" s="48">
        <f>B12+C11</f>
        <v>19.450000000000003</v>
      </c>
      <c r="D12" s="50">
        <v>0.8</v>
      </c>
      <c r="E12" s="48">
        <v>0</v>
      </c>
      <c r="F12" s="48">
        <f>C12+D12</f>
        <v>20.250000000000004</v>
      </c>
      <c r="G12" s="48">
        <f t="shared" si="4"/>
        <v>2.8500000000000014</v>
      </c>
      <c r="H12" s="51">
        <f>D12+E12</f>
        <v>0.8</v>
      </c>
      <c r="I12" s="19">
        <v>20.25</v>
      </c>
      <c r="J12" s="48">
        <f t="shared" si="3"/>
        <v>88.85</v>
      </c>
      <c r="K12" s="50">
        <v>1.5</v>
      </c>
      <c r="L12" s="48">
        <v>0</v>
      </c>
      <c r="M12" s="51">
        <f>J12+K12</f>
        <v>90.35</v>
      </c>
      <c r="N12" s="51">
        <f t="shared" si="1"/>
        <v>19.450000000000003</v>
      </c>
      <c r="O12" s="51">
        <f t="shared" si="2"/>
        <v>1.5</v>
      </c>
      <c r="P12" s="1"/>
      <c r="Q12" s="1"/>
      <c r="R12" s="1"/>
      <c r="S12" s="1"/>
      <c r="T12" s="1"/>
      <c r="U12" s="1"/>
      <c r="V12" s="1"/>
      <c r="W12" s="1"/>
    </row>
    <row r="13" spans="1:32" ht="15.6">
      <c r="A13" s="52">
        <v>10</v>
      </c>
      <c r="B13" s="49">
        <v>2.0499999999999998</v>
      </c>
      <c r="C13" s="48">
        <f>B13+C12</f>
        <v>21.500000000000004</v>
      </c>
      <c r="D13" s="50">
        <v>2.1</v>
      </c>
      <c r="E13" s="48">
        <v>0</v>
      </c>
      <c r="F13" s="51">
        <f>C13+D13</f>
        <v>23.600000000000005</v>
      </c>
      <c r="G13" s="48">
        <f t="shared" si="4"/>
        <v>1.25</v>
      </c>
      <c r="H13" s="51">
        <f>D13+E13</f>
        <v>2.1</v>
      </c>
      <c r="I13" s="20">
        <v>23.6</v>
      </c>
      <c r="J13" s="48">
        <f t="shared" si="3"/>
        <v>112.44999999999999</v>
      </c>
      <c r="K13" s="50">
        <v>1.1000000000000001</v>
      </c>
      <c r="L13" s="48">
        <v>0</v>
      </c>
      <c r="M13" s="51">
        <f>J13+K13</f>
        <v>113.54999999999998</v>
      </c>
      <c r="N13" s="51">
        <f t="shared" si="1"/>
        <v>22.099999999999994</v>
      </c>
      <c r="O13" s="51">
        <f t="shared" si="2"/>
        <v>1.1000000000000001</v>
      </c>
      <c r="P13" s="1"/>
      <c r="Q13" s="1"/>
      <c r="R13" s="1"/>
      <c r="S13" s="1"/>
      <c r="T13" s="1"/>
      <c r="U13" s="1"/>
      <c r="V13" s="1"/>
      <c r="W13" s="1"/>
    </row>
    <row r="14" spans="1:32" ht="15.6">
      <c r="A14" s="56" t="s">
        <v>55</v>
      </c>
      <c r="B14" s="54"/>
      <c r="C14" s="25">
        <f>SUM(C4,C5,C6,C7,C8,C9,C10,C11,C12,C13)</f>
        <v>97.750000000000014</v>
      </c>
      <c r="D14" s="25">
        <v>14.7</v>
      </c>
      <c r="E14" s="25">
        <f>SUM(E13,E12,E11,E10,E9,E8,E7,E6,E5,E4)</f>
        <v>3.149999999999999</v>
      </c>
      <c r="F14" s="25">
        <f>C14+D14</f>
        <v>112.45000000000002</v>
      </c>
      <c r="G14" s="25">
        <f>SUM(G13,G12,G11,G10,G9,G8,G7,G6,G5,G4)</f>
        <v>12.050000000000006</v>
      </c>
      <c r="H14" s="25">
        <f>SUM(H4,H5,H6,H7,H8,H9,H10,H11,H12,H13)</f>
        <v>17.849999999999998</v>
      </c>
      <c r="I14" s="53"/>
      <c r="J14" s="55">
        <f>SUM(J4,J5,J6,J7,J8,J9,J10,J11,J12,J13)</f>
        <v>430.8</v>
      </c>
      <c r="K14" s="26">
        <v>9.5</v>
      </c>
      <c r="L14" s="27">
        <f>SUM(L4,L5,L6,L7,L8,L9,L10,L11,L12,L13)</f>
        <v>0</v>
      </c>
      <c r="M14" s="27">
        <f>J14+K14</f>
        <v>440.3</v>
      </c>
      <c r="N14" s="27">
        <f>SUM(N4,N5,N6,N7,N8,N9,N10,N11,N12,N13)</f>
        <v>104.04999999999998</v>
      </c>
      <c r="O14" s="26">
        <v>9.5</v>
      </c>
      <c r="P14" s="1"/>
      <c r="Q14" s="1"/>
      <c r="R14" s="1"/>
      <c r="S14" s="1"/>
      <c r="T14" s="1"/>
      <c r="U14" s="1"/>
      <c r="V14" s="1"/>
      <c r="W14" s="1"/>
    </row>
    <row r="15" spans="1:32" ht="15.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32" ht="15.6">
      <c r="B16" s="29" t="s">
        <v>20</v>
      </c>
      <c r="C16" s="29"/>
      <c r="D16" s="29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6">
      <c r="B17" s="8">
        <v>1</v>
      </c>
      <c r="C17" s="8">
        <v>0.43</v>
      </c>
      <c r="D17" s="8">
        <v>1.55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.6">
      <c r="B18" s="8">
        <v>2</v>
      </c>
      <c r="C18" s="8">
        <v>0.25</v>
      </c>
      <c r="D18" s="8">
        <v>1.05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6">
      <c r="A19" s="1"/>
      <c r="B19" s="8">
        <v>3</v>
      </c>
      <c r="C19" s="8">
        <v>0.14000000000000001</v>
      </c>
      <c r="D19" s="8">
        <v>0.55000000000000004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6">
      <c r="A20" s="1"/>
      <c r="B20" s="8">
        <v>4</v>
      </c>
      <c r="C20" s="8">
        <v>0.09</v>
      </c>
      <c r="D20" s="8">
        <v>0.55000000000000004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6">
      <c r="A21" s="1"/>
      <c r="B21" s="8">
        <v>5</v>
      </c>
      <c r="C21" s="8">
        <v>0.95</v>
      </c>
      <c r="D21" s="8">
        <v>4.55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6">
      <c r="A22" s="1"/>
      <c r="B22" s="8">
        <v>6</v>
      </c>
      <c r="C22" s="8">
        <v>0.6</v>
      </c>
      <c r="D22" s="8">
        <v>2.0499999999999998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6">
      <c r="A23" s="1"/>
      <c r="B23" s="8">
        <v>7</v>
      </c>
      <c r="C23" s="8">
        <v>0.5</v>
      </c>
      <c r="D23" s="8">
        <v>1.55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.6">
      <c r="A24" s="1"/>
      <c r="B24" s="8">
        <v>8</v>
      </c>
      <c r="C24" s="8">
        <v>0.77</v>
      </c>
      <c r="D24" s="8">
        <v>3.55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6">
      <c r="A25" s="1"/>
      <c r="B25" s="8">
        <v>9</v>
      </c>
      <c r="C25" s="8">
        <v>0.86</v>
      </c>
      <c r="D25" s="8">
        <v>4.05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.6">
      <c r="A26" s="1"/>
      <c r="B26" s="8">
        <v>10</v>
      </c>
      <c r="C26" s="8">
        <v>0.62</v>
      </c>
      <c r="D26" s="8">
        <v>2.0499999999999998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.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6">
      <c r="A28" s="9" t="s">
        <v>41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.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.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.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.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.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.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.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.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.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.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.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.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.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.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.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.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.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.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.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.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.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.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.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5.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5.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5.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5.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5.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5.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5.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5.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5.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5.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5.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5.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5.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5.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5.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5.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5.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5.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5.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5.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5.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5.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5.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5.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5.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5.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5.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5.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5.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5.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5.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5.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5.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5.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5.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5.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5.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5.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5.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5.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5.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5.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5.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5.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5.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5.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5.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5.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5.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5.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5.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5.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5.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5.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5.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5.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5.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5.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5.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5.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5.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5.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5.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5.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5.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5.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5.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5.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5.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5.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5.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5.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5.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5.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5.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5.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5.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5.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5.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5.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5.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5.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5.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5.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5.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5.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5.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5.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5.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5.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5.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5.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5.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5.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5.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5.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5.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5.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5.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5.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5.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5.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5.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5.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5.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5.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5.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5.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5.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5.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5.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5.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5.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5.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5.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5.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5.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5.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5.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5.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5.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5.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5.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5.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5.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5.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5.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5.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5.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5.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5.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5.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5.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5.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5.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5.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5.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5.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5.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5.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5.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5.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5.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5.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5.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5.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5.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5.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5.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5.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5.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5.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5.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5.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5.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5.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5.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5.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5.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5.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5.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5.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5.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5.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5.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5.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5.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5.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5.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5.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5.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5.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5.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5.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5.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5.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5.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5.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5.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5.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5.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5.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5.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5.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5.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5.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5.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5.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5.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5.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5.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5.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</sheetData>
  <mergeCells count="17">
    <mergeCell ref="O2:O3"/>
    <mergeCell ref="B16:D16"/>
    <mergeCell ref="R1:X1"/>
    <mergeCell ref="Y1:AE1"/>
    <mergeCell ref="A1:A3"/>
    <mergeCell ref="B1:H1"/>
    <mergeCell ref="I1:O1"/>
    <mergeCell ref="B2:B3"/>
    <mergeCell ref="E2:E3"/>
    <mergeCell ref="F2:F3"/>
    <mergeCell ref="G2:G3"/>
    <mergeCell ref="H2:H3"/>
    <mergeCell ref="I2:I3"/>
    <mergeCell ref="K2:K3"/>
    <mergeCell ref="L2:L3"/>
    <mergeCell ref="M2:M3"/>
    <mergeCell ref="N2:N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2. Tabela de distribuição de f.</vt:lpstr>
      <vt:lpstr>3. Tabela de simulação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Luilquer</dc:creator>
  <cp:lastModifiedBy>Carlos Luilquer</cp:lastModifiedBy>
  <dcterms:created xsi:type="dcterms:W3CDTF">2021-08-10T17:43:11Z</dcterms:created>
  <dcterms:modified xsi:type="dcterms:W3CDTF">2021-08-13T13:26:52Z</dcterms:modified>
</cp:coreProperties>
</file>