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Modelagem e Simulação\Semanas\Semana 05\"/>
    </mc:Choice>
  </mc:AlternateContent>
  <xr:revisionPtr revIDLastSave="0" documentId="13_ncr:1_{50EBF82B-A9F6-4C4E-8754-06DA651202BD}" xr6:coauthVersionLast="46" xr6:coauthVersionMax="46" xr10:uidLastSave="{00000000-0000-0000-0000-000000000000}"/>
  <bookViews>
    <workbookView xWindow="-108" yWindow="-108" windowWidth="23256" windowHeight="12576" xr2:uid="{2B29F27C-508E-4718-A126-1E1022F6D3E9}"/>
  </bookViews>
  <sheets>
    <sheet name="Exercicio 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L42" i="1"/>
  <c r="D62" i="1"/>
  <c r="F62" i="1"/>
  <c r="H62" i="1"/>
  <c r="I62" i="1"/>
  <c r="G61" i="1"/>
  <c r="F61" i="1"/>
  <c r="H61" i="1" s="1"/>
  <c r="E61" i="1"/>
  <c r="C61" i="1"/>
  <c r="H60" i="1"/>
  <c r="G60" i="1"/>
  <c r="F60" i="1"/>
  <c r="C60" i="1"/>
  <c r="H59" i="1"/>
  <c r="G59" i="1"/>
  <c r="F59" i="1"/>
  <c r="E59" i="1"/>
  <c r="C59" i="1"/>
  <c r="H58" i="1"/>
  <c r="G58" i="1"/>
  <c r="F58" i="1"/>
  <c r="E58" i="1"/>
  <c r="C58" i="1"/>
  <c r="I57" i="1"/>
  <c r="H57" i="1"/>
  <c r="G57" i="1"/>
  <c r="C57" i="1"/>
  <c r="H56" i="1"/>
  <c r="G56" i="1"/>
  <c r="F56" i="1"/>
  <c r="E56" i="1"/>
  <c r="C56" i="1"/>
  <c r="I55" i="1"/>
  <c r="H55" i="1"/>
  <c r="G55" i="1"/>
  <c r="C55" i="1"/>
  <c r="H54" i="1"/>
  <c r="G54" i="1"/>
  <c r="F54" i="1"/>
  <c r="E54" i="1"/>
  <c r="C54" i="1"/>
  <c r="I53" i="1"/>
  <c r="H53" i="1"/>
  <c r="G53" i="1"/>
  <c r="C53" i="1"/>
  <c r="H52" i="1"/>
  <c r="H51" i="1"/>
  <c r="G52" i="1"/>
  <c r="F52" i="1"/>
  <c r="E52" i="1"/>
  <c r="C52" i="1"/>
  <c r="F51" i="1"/>
  <c r="E51" i="1"/>
  <c r="G51" i="1"/>
  <c r="C51" i="1"/>
  <c r="H50" i="1"/>
  <c r="G50" i="1"/>
  <c r="F50" i="1"/>
  <c r="E50" i="1"/>
  <c r="C50" i="1"/>
  <c r="I49" i="1"/>
  <c r="H49" i="1"/>
  <c r="G49" i="1"/>
  <c r="C49" i="1"/>
  <c r="I48" i="1"/>
  <c r="H48" i="1"/>
  <c r="G48" i="1"/>
  <c r="F47" i="1"/>
  <c r="C48" i="1"/>
  <c r="H47" i="1"/>
  <c r="G47" i="1"/>
  <c r="E47" i="1"/>
  <c r="C47" i="1"/>
  <c r="H46" i="1"/>
  <c r="G46" i="1"/>
  <c r="F46" i="1"/>
  <c r="E46" i="1"/>
  <c r="C46" i="1"/>
  <c r="H45" i="1"/>
  <c r="G45" i="1"/>
  <c r="F45" i="1"/>
  <c r="E45" i="1"/>
  <c r="C45" i="1"/>
  <c r="H44" i="1"/>
  <c r="G44" i="1"/>
  <c r="F44" i="1"/>
  <c r="E44" i="1"/>
  <c r="H43" i="1"/>
  <c r="G43" i="1"/>
  <c r="F43" i="1"/>
  <c r="H42" i="1"/>
  <c r="G4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<sst xmlns="http://schemas.openxmlformats.org/spreadsheetml/2006/main" count="55" uniqueCount="44">
  <si>
    <t>Distribuição de frequências das observações dos tempos de chegada</t>
  </si>
  <si>
    <t>Classes</t>
  </si>
  <si>
    <t>Ponto Médio(xi)</t>
  </si>
  <si>
    <t>Observações</t>
  </si>
  <si>
    <t>Frequência Acumulada</t>
  </si>
  <si>
    <t>Intervalos de Valores</t>
  </si>
  <si>
    <t>[0,00]</t>
  </si>
  <si>
    <t>0 --&gt; 3,6</t>
  </si>
  <si>
    <t>3,6 --&gt; 5,8</t>
  </si>
  <si>
    <t>5,8 --&gt; 7,2</t>
  </si>
  <si>
    <t>7,2 --&gt; 9,3</t>
  </si>
  <si>
    <t>9,3 --&gt; 11</t>
  </si>
  <si>
    <t>11 --&gt; 13,27</t>
  </si>
  <si>
    <t>13,27 --&gt; 14,24</t>
  </si>
  <si>
    <t>[0,01: 0,36]</t>
  </si>
  <si>
    <t>[0,37: 0,82]</t>
  </si>
  <si>
    <t>[0,83: 0,86]</t>
  </si>
  <si>
    <t>[0,97: 0,99]</t>
  </si>
  <si>
    <t>[0,91: 0,96]</t>
  </si>
  <si>
    <t>[0,87: 0,90]</t>
  </si>
  <si>
    <t>Distribuição de frequências das observações dos tempos de seriço</t>
  </si>
  <si>
    <t>0 --&gt; 5,8</t>
  </si>
  <si>
    <t>9,3 --&gt; 18,92</t>
  </si>
  <si>
    <t>[0,01: 0,9]</t>
  </si>
  <si>
    <t>[0,91: 0,91]</t>
  </si>
  <si>
    <t>[0,92: 0,97]</t>
  </si>
  <si>
    <t>[0,98: 0,00]</t>
  </si>
  <si>
    <t>Tabela 1 com NA's</t>
  </si>
  <si>
    <t>cliente</t>
  </si>
  <si>
    <t>TEC</t>
  </si>
  <si>
    <t>Tempo de chegada no relógio</t>
  </si>
  <si>
    <t>Tempo de serviço</t>
  </si>
  <si>
    <t>Tempo de inicío de serviço no relogio</t>
  </si>
  <si>
    <t>Tempo cleintes na fila</t>
  </si>
  <si>
    <t>Tempo final do serviço relógio</t>
  </si>
  <si>
    <t>Tempo do clinte no sistema</t>
  </si>
  <si>
    <t>Tempo livre do operador</t>
  </si>
  <si>
    <t>Tempo médio de espera na fila</t>
  </si>
  <si>
    <t>Probabilidade de um cliente esperar na fila</t>
  </si>
  <si>
    <t>Probabilidade do operador livre</t>
  </si>
  <si>
    <t>Tempo médio de serviço</t>
  </si>
  <si>
    <t xml:space="preserve">Tempo médio despendido no sistema </t>
  </si>
  <si>
    <t>(min)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</si>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</sst>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48</xdr:row>
      <xdr:rowOff>0</xdr:rowOff>
    </xdr:from>
    <xdr:to>
      <xdr:col>16</xdr:col>
      <xdr:colOff>487981</xdr:colOff>
      <xdr:row>60</xdr:row>
      <xdr:rowOff>160411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5CEE62-37EF-4771-AA7D-AAB9A5F1F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9896" y="9939130"/>
          <a:ext cx="4589528" cy="238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9115-B810-406E-99A5-B907A5A6F7F5}">
  <dimension ref="A1:W667"/>
  <sheetViews>
    <sheetView tabSelected="1" zoomScale="85" zoomScaleNormal="85" workbookViewId="0">
      <selection activeCell="K48" sqref="K48"/>
    </sheetView>
  </sheetViews>
  <sheetFormatPr defaultRowHeight="14.4" x14ac:dyDescent="0.3"/>
  <cols>
    <col min="1" max="1" width="14.6640625" customWidth="1"/>
    <col min="2" max="2" width="10.6640625" customWidth="1"/>
    <col min="3" max="3" width="14.5546875" customWidth="1"/>
    <col min="4" max="4" width="16.77734375" customWidth="1"/>
    <col min="5" max="5" width="13.109375" customWidth="1"/>
    <col min="9" max="9" width="12.77734375" customWidth="1"/>
    <col min="10" max="10" width="12" customWidth="1"/>
    <col min="11" max="11" width="13.88671875" customWidth="1"/>
    <col min="12" max="12" width="16.21875" customWidth="1"/>
    <col min="13" max="13" width="16.88671875" customWidth="1"/>
  </cols>
  <sheetData>
    <row r="1" spans="1:23" ht="15.6" x14ac:dyDescent="0.3">
      <c r="A1" s="6" t="s">
        <v>0</v>
      </c>
      <c r="B1" s="6"/>
      <c r="C1" s="6"/>
      <c r="D1" s="6"/>
      <c r="E1" s="6"/>
      <c r="F1" s="6"/>
      <c r="G1" s="6"/>
      <c r="H1" s="1"/>
      <c r="I1" s="8" t="s">
        <v>20</v>
      </c>
      <c r="J1" s="8"/>
      <c r="K1" s="8"/>
      <c r="L1" s="8"/>
      <c r="M1" s="8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1.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1"/>
      <c r="H2" s="1"/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4" t="s">
        <v>7</v>
      </c>
      <c r="B3" s="4">
        <v>1.8</v>
      </c>
      <c r="C3" s="4">
        <v>57</v>
      </c>
      <c r="D3" s="4">
        <v>0.56999999999999995</v>
      </c>
      <c r="E3" s="4" t="s">
        <v>14</v>
      </c>
      <c r="F3" s="3"/>
      <c r="G3" s="1"/>
      <c r="H3" s="1"/>
      <c r="I3" s="4" t="s">
        <v>21</v>
      </c>
      <c r="J3" s="4">
        <v>2.9</v>
      </c>
      <c r="K3" s="4">
        <v>90</v>
      </c>
      <c r="L3" s="4">
        <v>0.9</v>
      </c>
      <c r="M3" s="4" t="s">
        <v>23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4" t="s">
        <v>8</v>
      </c>
      <c r="B4" s="4">
        <v>4.7</v>
      </c>
      <c r="C4" s="4">
        <v>25</v>
      </c>
      <c r="D4" s="4">
        <v>0.82</v>
      </c>
      <c r="E4" s="4" t="s">
        <v>15</v>
      </c>
      <c r="F4" s="3"/>
      <c r="G4" s="1"/>
      <c r="H4" s="1"/>
      <c r="I4" s="4" t="s">
        <v>9</v>
      </c>
      <c r="J4" s="4">
        <v>6.5</v>
      </c>
      <c r="K4" s="4">
        <v>1</v>
      </c>
      <c r="L4" s="4">
        <v>0.91</v>
      </c>
      <c r="M4" s="4" t="s">
        <v>24</v>
      </c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4" t="s">
        <v>9</v>
      </c>
      <c r="B5" s="4">
        <v>6.5</v>
      </c>
      <c r="C5" s="4">
        <v>4</v>
      </c>
      <c r="D5" s="4">
        <v>0.86</v>
      </c>
      <c r="E5" s="4" t="s">
        <v>16</v>
      </c>
      <c r="F5" s="3"/>
      <c r="G5" s="1"/>
      <c r="H5" s="1"/>
      <c r="I5" s="4" t="s">
        <v>10</v>
      </c>
      <c r="J5" s="4">
        <v>8.25</v>
      </c>
      <c r="K5" s="4">
        <v>6</v>
      </c>
      <c r="L5" s="4">
        <v>0.97</v>
      </c>
      <c r="M5" s="4" t="s">
        <v>25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4" t="s">
        <v>10</v>
      </c>
      <c r="B6" s="4">
        <v>8.25</v>
      </c>
      <c r="C6" s="4">
        <v>4</v>
      </c>
      <c r="D6" s="4">
        <v>0.9</v>
      </c>
      <c r="E6" s="4" t="s">
        <v>19</v>
      </c>
      <c r="F6" s="3"/>
      <c r="G6" s="1"/>
      <c r="H6" s="1"/>
      <c r="I6" s="4" t="s">
        <v>22</v>
      </c>
      <c r="J6" s="4">
        <v>14.11</v>
      </c>
      <c r="K6" s="4">
        <v>3</v>
      </c>
      <c r="L6" s="4">
        <v>1</v>
      </c>
      <c r="M6" s="4" t="s">
        <v>26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4" t="s">
        <v>11</v>
      </c>
      <c r="B7" s="4">
        <v>10.15</v>
      </c>
      <c r="C7" s="4">
        <v>6</v>
      </c>
      <c r="D7" s="4">
        <v>0.96</v>
      </c>
      <c r="E7" s="4" t="s">
        <v>18</v>
      </c>
      <c r="F7" s="3"/>
      <c r="G7" s="1"/>
      <c r="H7" s="1"/>
      <c r="I7" s="4"/>
      <c r="J7" s="4"/>
      <c r="K7" s="4"/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4" t="s">
        <v>12</v>
      </c>
      <c r="B8" s="5">
        <v>12.135</v>
      </c>
      <c r="C8" s="4">
        <v>3</v>
      </c>
      <c r="D8" s="4">
        <v>0.99</v>
      </c>
      <c r="E8" s="4" t="s">
        <v>17</v>
      </c>
      <c r="F8" s="3"/>
      <c r="G8" s="1"/>
      <c r="H8" s="1"/>
      <c r="I8" s="4"/>
      <c r="J8" s="5"/>
      <c r="K8" s="4"/>
      <c r="L8" s="4"/>
      <c r="M8" s="4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4" t="s">
        <v>13</v>
      </c>
      <c r="B9" s="5">
        <v>13.755000000000001</v>
      </c>
      <c r="C9" s="4">
        <v>1</v>
      </c>
      <c r="D9" s="4">
        <v>1</v>
      </c>
      <c r="E9" s="4" t="s">
        <v>6</v>
      </c>
      <c r="F9" s="3"/>
      <c r="G9" s="1"/>
      <c r="H9" s="1"/>
      <c r="I9" s="4"/>
      <c r="J9" s="5"/>
      <c r="K9" s="4"/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4"/>
      <c r="B10" s="4"/>
      <c r="C10" s="4"/>
      <c r="D10" s="4"/>
      <c r="E10" s="4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"/>
      <c r="B11" s="4"/>
      <c r="C11" s="4"/>
      <c r="D11" s="4"/>
      <c r="E11" s="4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9" t="s">
        <v>27</v>
      </c>
      <c r="B16" s="9"/>
      <c r="C16" s="9"/>
      <c r="D16" s="1"/>
      <c r="E16" s="1"/>
      <c r="F16" s="1"/>
      <c r="G16" s="1"/>
      <c r="H16" s="1"/>
      <c r="I16" s="9" t="s">
        <v>27</v>
      </c>
      <c r="J16" s="9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3">
        <v>1</v>
      </c>
      <c r="B17" s="3">
        <v>0.98</v>
      </c>
      <c r="C17" s="3">
        <v>12.4</v>
      </c>
      <c r="D17" s="1"/>
      <c r="E17" s="1"/>
      <c r="F17" s="1"/>
      <c r="G17" s="1"/>
      <c r="H17" s="1"/>
      <c r="I17" s="3">
        <v>1</v>
      </c>
      <c r="J17" s="3">
        <v>0.98</v>
      </c>
      <c r="K17" s="3">
        <v>14.11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3">
        <v>2</v>
      </c>
      <c r="B18" s="3">
        <v>0.59</v>
      </c>
      <c r="C18" s="3">
        <v>4.7</v>
      </c>
      <c r="D18" s="1"/>
      <c r="E18" s="1"/>
      <c r="F18" s="1"/>
      <c r="G18" s="1"/>
      <c r="H18" s="1"/>
      <c r="I18" s="3">
        <v>2</v>
      </c>
      <c r="J18" s="3">
        <v>0.87</v>
      </c>
      <c r="K18" s="3">
        <v>2.9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3">
        <v>3</v>
      </c>
      <c r="B19" s="3">
        <v>0.21</v>
      </c>
      <c r="C19" s="3">
        <v>1.8</v>
      </c>
      <c r="D19" s="1"/>
      <c r="E19" s="1"/>
      <c r="F19" s="1"/>
      <c r="G19" s="1"/>
      <c r="H19" s="1"/>
      <c r="I19" s="3">
        <v>3</v>
      </c>
      <c r="J19" s="3">
        <v>0.82</v>
      </c>
      <c r="K19" s="3">
        <v>2.9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3">
        <v>4</v>
      </c>
      <c r="B20" s="3">
        <v>0.73</v>
      </c>
      <c r="C20" s="3">
        <v>4.7</v>
      </c>
      <c r="D20" s="1"/>
      <c r="E20" s="1"/>
      <c r="F20" s="1"/>
      <c r="G20" s="1"/>
      <c r="H20" s="1"/>
      <c r="I20" s="3">
        <v>4</v>
      </c>
      <c r="J20" s="3">
        <v>0.48</v>
      </c>
      <c r="K20" s="3">
        <v>2.9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3">
        <v>5</v>
      </c>
      <c r="B21" s="3">
        <v>0.69</v>
      </c>
      <c r="C21" s="3">
        <v>4.7</v>
      </c>
      <c r="D21" s="1"/>
      <c r="E21" s="1"/>
      <c r="F21" s="1"/>
      <c r="G21" s="1"/>
      <c r="H21" s="1"/>
      <c r="I21" s="3">
        <v>5</v>
      </c>
      <c r="J21" s="3">
        <v>0.08</v>
      </c>
      <c r="K21" s="3">
        <v>2.9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3">
        <v>6</v>
      </c>
      <c r="B22" s="3">
        <v>0.87</v>
      </c>
      <c r="C22" s="3">
        <v>8.25</v>
      </c>
      <c r="D22" s="1"/>
      <c r="E22" s="1"/>
      <c r="F22" s="1"/>
      <c r="G22" s="1"/>
      <c r="H22" s="1"/>
      <c r="I22" s="3">
        <v>6</v>
      </c>
      <c r="J22" s="3">
        <v>0.68</v>
      </c>
      <c r="K22" s="3">
        <v>2.9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3">
        <v>7</v>
      </c>
      <c r="B23" s="3">
        <v>0.95</v>
      </c>
      <c r="C23" s="3">
        <v>10.15</v>
      </c>
      <c r="D23" s="1"/>
      <c r="E23" s="1"/>
      <c r="F23" s="1"/>
      <c r="G23" s="1"/>
      <c r="H23" s="1"/>
      <c r="I23" s="3">
        <v>7</v>
      </c>
      <c r="J23" s="3">
        <v>0.8</v>
      </c>
      <c r="K23" s="3">
        <v>2.9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3">
        <v>8</v>
      </c>
      <c r="B24" s="3">
        <v>0.5</v>
      </c>
      <c r="C24" s="3">
        <v>4.7</v>
      </c>
      <c r="D24" s="1"/>
      <c r="E24" s="1"/>
      <c r="F24" s="1"/>
      <c r="G24" s="1"/>
      <c r="H24" s="1"/>
      <c r="I24" s="3">
        <v>8</v>
      </c>
      <c r="J24" s="3">
        <v>0.02</v>
      </c>
      <c r="K24" s="3">
        <v>2.9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3">
        <v>9</v>
      </c>
      <c r="B25" s="3">
        <v>0.17</v>
      </c>
      <c r="C25" s="3">
        <v>1.8</v>
      </c>
      <c r="D25" s="1"/>
      <c r="E25" s="1"/>
      <c r="F25" s="1"/>
      <c r="G25" s="1"/>
      <c r="H25" s="1"/>
      <c r="I25" s="3">
        <v>9</v>
      </c>
      <c r="J25" s="3">
        <v>0.37</v>
      </c>
      <c r="K25" s="3">
        <v>2.9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3">
        <v>10</v>
      </c>
      <c r="B26" s="3">
        <v>7.0000000000000007E-2</v>
      </c>
      <c r="C26" s="3">
        <v>1.8</v>
      </c>
      <c r="D26" s="1"/>
      <c r="E26" s="1"/>
      <c r="F26" s="1"/>
      <c r="G26" s="1"/>
      <c r="H26" s="1"/>
      <c r="I26" s="3">
        <v>10</v>
      </c>
      <c r="J26" s="3">
        <v>0.01</v>
      </c>
      <c r="K26" s="3">
        <v>2.9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3">
        <v>11</v>
      </c>
      <c r="B27" s="3">
        <v>0.82</v>
      </c>
      <c r="C27" s="3">
        <v>4.7</v>
      </c>
      <c r="D27" s="1"/>
      <c r="E27" s="1"/>
      <c r="F27" s="1"/>
      <c r="G27" s="1"/>
      <c r="H27" s="1"/>
      <c r="I27" s="3">
        <v>11</v>
      </c>
      <c r="J27" s="3">
        <v>0.59</v>
      </c>
      <c r="K27" s="3">
        <v>2.9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3">
        <v>12</v>
      </c>
      <c r="B28" s="3">
        <v>0.68</v>
      </c>
      <c r="C28" s="3">
        <v>4.7</v>
      </c>
      <c r="D28" s="1"/>
      <c r="E28" s="1"/>
      <c r="F28" s="1"/>
      <c r="G28" s="1"/>
      <c r="H28" s="1"/>
      <c r="I28" s="3">
        <v>12</v>
      </c>
      <c r="J28" s="3">
        <v>0.95</v>
      </c>
      <c r="K28" s="3">
        <v>8.25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3">
        <v>13</v>
      </c>
      <c r="B29" s="3">
        <v>7.0000000000000007E-2</v>
      </c>
      <c r="C29" s="3">
        <v>1.8</v>
      </c>
      <c r="D29" s="1"/>
      <c r="E29" s="1"/>
      <c r="F29" s="1"/>
      <c r="G29" s="1"/>
      <c r="H29" s="1"/>
      <c r="I29" s="3">
        <v>13</v>
      </c>
      <c r="J29" s="3">
        <v>0.68</v>
      </c>
      <c r="K29" s="3">
        <v>2.9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3">
        <v>14</v>
      </c>
      <c r="B30" s="3">
        <v>0.98</v>
      </c>
      <c r="C30" s="3">
        <v>12.4</v>
      </c>
      <c r="D30" s="1"/>
      <c r="E30" s="1"/>
      <c r="F30" s="1"/>
      <c r="G30" s="1"/>
      <c r="H30" s="1"/>
      <c r="I30" s="3">
        <v>14</v>
      </c>
      <c r="J30" s="3">
        <v>0.26</v>
      </c>
      <c r="K30" s="3">
        <v>2.9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3">
        <v>15</v>
      </c>
      <c r="B31" s="3">
        <v>0.4</v>
      </c>
      <c r="C31" s="3">
        <v>1.8</v>
      </c>
      <c r="D31" s="1"/>
      <c r="E31" s="1"/>
      <c r="F31" s="1"/>
      <c r="G31" s="1"/>
      <c r="H31" s="1"/>
      <c r="I31" s="3">
        <v>15</v>
      </c>
      <c r="J31" s="3">
        <v>0.52</v>
      </c>
      <c r="K31" s="3">
        <v>2.9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3">
        <v>16</v>
      </c>
      <c r="B32" s="3">
        <v>0.48</v>
      </c>
      <c r="C32" s="3">
        <v>4.7</v>
      </c>
      <c r="D32" s="1"/>
      <c r="E32" s="1"/>
      <c r="F32" s="1"/>
      <c r="G32" s="1"/>
      <c r="H32" s="1"/>
      <c r="I32" s="3">
        <v>16</v>
      </c>
      <c r="J32" s="3">
        <v>0.28000000000000003</v>
      </c>
      <c r="K32" s="3">
        <v>2.9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3">
        <v>17</v>
      </c>
      <c r="B33" s="3">
        <v>0.26</v>
      </c>
      <c r="C33" s="3">
        <v>1.8</v>
      </c>
      <c r="D33" s="1"/>
      <c r="E33" s="1"/>
      <c r="F33" s="1"/>
      <c r="G33" s="1"/>
      <c r="H33" s="1"/>
      <c r="I33" s="3">
        <v>17</v>
      </c>
      <c r="J33" s="3">
        <v>0</v>
      </c>
      <c r="K33" s="3">
        <v>14.11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3">
        <v>18</v>
      </c>
      <c r="B34" s="3">
        <v>0.23</v>
      </c>
      <c r="C34" s="3">
        <v>1.8</v>
      </c>
      <c r="D34" s="1"/>
      <c r="E34" s="1"/>
      <c r="F34" s="1"/>
      <c r="G34" s="1"/>
      <c r="H34" s="1"/>
      <c r="I34" s="3">
        <v>18</v>
      </c>
      <c r="J34" s="3">
        <v>0.27</v>
      </c>
      <c r="K34" s="3">
        <v>2.9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3">
        <v>19</v>
      </c>
      <c r="B35" s="3">
        <v>0.66</v>
      </c>
      <c r="C35" s="3">
        <v>4.7</v>
      </c>
      <c r="D35" s="1"/>
      <c r="E35" s="1"/>
      <c r="F35" s="1"/>
      <c r="G35" s="1"/>
      <c r="H35" s="1"/>
      <c r="I35" s="3">
        <v>19</v>
      </c>
      <c r="J35" s="3">
        <v>7.0000000000000007E-2</v>
      </c>
      <c r="K35" s="3">
        <v>2.9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3">
        <v>20</v>
      </c>
      <c r="B36" s="3">
        <v>0.84</v>
      </c>
      <c r="C36" s="3">
        <v>6.5</v>
      </c>
      <c r="D36" s="1"/>
      <c r="E36" s="1"/>
      <c r="F36" s="1"/>
      <c r="G36" s="1"/>
      <c r="H36" s="1"/>
      <c r="I36" s="3">
        <v>20</v>
      </c>
      <c r="J36" s="3">
        <v>0.06</v>
      </c>
      <c r="K36" s="3">
        <v>2.9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69" x14ac:dyDescent="0.3">
      <c r="A41" s="10" t="s">
        <v>28</v>
      </c>
      <c r="B41" s="10" t="s">
        <v>29</v>
      </c>
      <c r="C41" s="10" t="s">
        <v>30</v>
      </c>
      <c r="D41" s="10" t="s">
        <v>31</v>
      </c>
      <c r="E41" s="10" t="s">
        <v>32</v>
      </c>
      <c r="F41" s="10" t="s">
        <v>33</v>
      </c>
      <c r="G41" s="10" t="s">
        <v>34</v>
      </c>
      <c r="H41" s="10" t="s">
        <v>35</v>
      </c>
      <c r="I41" s="10" t="s">
        <v>36</v>
      </c>
      <c r="J41" s="1"/>
      <c r="K41" s="1"/>
      <c r="L41" s="10" t="s">
        <v>37</v>
      </c>
      <c r="M41" s="10" t="s">
        <v>38</v>
      </c>
      <c r="N41" s="10" t="s">
        <v>39</v>
      </c>
      <c r="O41" s="10" t="s">
        <v>40</v>
      </c>
      <c r="P41" s="10" t="s">
        <v>41</v>
      </c>
      <c r="Q41" s="1"/>
      <c r="R41" s="1"/>
      <c r="S41" s="1"/>
      <c r="T41" s="1"/>
      <c r="U41" s="1"/>
      <c r="V41" s="1"/>
      <c r="W41" s="1"/>
    </row>
    <row r="42" spans="1:23" x14ac:dyDescent="0.3">
      <c r="A42" s="11">
        <v>1</v>
      </c>
      <c r="B42" s="13">
        <v>12.4</v>
      </c>
      <c r="C42" s="14">
        <v>12.4</v>
      </c>
      <c r="D42" s="13">
        <v>14.11</v>
      </c>
      <c r="E42" s="14">
        <v>12.4</v>
      </c>
      <c r="F42" s="14">
        <v>0</v>
      </c>
      <c r="G42" s="14">
        <f>E42+D42</f>
        <v>26.509999999999998</v>
      </c>
      <c r="H42" s="14">
        <f>D42+F42</f>
        <v>14.11</v>
      </c>
      <c r="I42" s="14">
        <v>12.4</v>
      </c>
      <c r="J42" s="1"/>
      <c r="K42" s="1"/>
      <c r="L42" s="16">
        <f>F62/20</f>
        <v>4.1240000000000041</v>
      </c>
      <c r="M42" s="16">
        <f>(14/20) * 100</f>
        <v>70</v>
      </c>
      <c r="N42" s="16">
        <f>I62/G61</f>
        <v>0.2259723851637937</v>
      </c>
      <c r="O42" s="16">
        <f>D62/20</f>
        <v>4.2885</v>
      </c>
      <c r="P42" s="16">
        <f>H62/20</f>
        <v>8.412500000000005</v>
      </c>
      <c r="Q42" s="1"/>
      <c r="R42" s="1"/>
      <c r="S42" s="1"/>
      <c r="T42" s="1"/>
      <c r="U42" s="1"/>
      <c r="V42" s="1"/>
      <c r="W42" s="1"/>
    </row>
    <row r="43" spans="1:23" x14ac:dyDescent="0.3">
      <c r="A43" s="11">
        <f>1+A42</f>
        <v>2</v>
      </c>
      <c r="B43" s="13">
        <v>4.7</v>
      </c>
      <c r="C43" s="14">
        <v>17.100000000000001</v>
      </c>
      <c r="D43" s="13">
        <v>2.9</v>
      </c>
      <c r="E43" s="14">
        <v>26.51</v>
      </c>
      <c r="F43" s="14">
        <f>E43-C43</f>
        <v>9.41</v>
      </c>
      <c r="G43" s="14">
        <f>E43+D43</f>
        <v>29.41</v>
      </c>
      <c r="H43" s="14">
        <f>D43+F43</f>
        <v>12.31</v>
      </c>
      <c r="I43" s="14">
        <v>0</v>
      </c>
      <c r="J43" s="1"/>
      <c r="K43" s="1"/>
      <c r="L43" s="16"/>
      <c r="M43" s="16"/>
      <c r="N43" s="16"/>
      <c r="O43" s="16"/>
      <c r="P43" s="16"/>
      <c r="Q43" s="1"/>
      <c r="R43" s="1"/>
      <c r="S43" s="1"/>
      <c r="T43" s="1"/>
      <c r="U43" s="1"/>
      <c r="V43" s="1"/>
      <c r="W43" s="1"/>
    </row>
    <row r="44" spans="1:23" x14ac:dyDescent="0.3">
      <c r="A44" s="11">
        <f t="shared" ref="A44:A55" si="0">1+A43</f>
        <v>3</v>
      </c>
      <c r="B44" s="13">
        <v>1.8</v>
      </c>
      <c r="C44" s="14">
        <v>18.899999999999999</v>
      </c>
      <c r="D44" s="13">
        <v>2.9</v>
      </c>
      <c r="E44" s="14">
        <f>G43</f>
        <v>29.41</v>
      </c>
      <c r="F44" s="14">
        <f>E44-C44</f>
        <v>10.510000000000002</v>
      </c>
      <c r="G44" s="14">
        <f>E44+D44</f>
        <v>32.31</v>
      </c>
      <c r="H44" s="14">
        <f>F44+D44</f>
        <v>13.410000000000002</v>
      </c>
      <c r="I44" s="14">
        <v>0</v>
      </c>
      <c r="J44" s="1"/>
      <c r="K44" s="1"/>
      <c r="L44" s="7" t="s">
        <v>42</v>
      </c>
      <c r="M44" s="7" t="s">
        <v>43</v>
      </c>
      <c r="N44" s="7" t="s">
        <v>43</v>
      </c>
      <c r="O44" s="7" t="s">
        <v>42</v>
      </c>
      <c r="P44" s="7" t="s">
        <v>42</v>
      </c>
      <c r="Q44" s="1"/>
      <c r="R44" s="1"/>
      <c r="S44" s="1"/>
      <c r="T44" s="1"/>
      <c r="U44" s="1"/>
      <c r="V44" s="1"/>
      <c r="W44" s="1"/>
    </row>
    <row r="45" spans="1:23" x14ac:dyDescent="0.3">
      <c r="A45" s="11">
        <f t="shared" si="0"/>
        <v>4</v>
      </c>
      <c r="B45" s="13">
        <v>4.7</v>
      </c>
      <c r="C45" s="14">
        <f>C44+B45</f>
        <v>23.599999999999998</v>
      </c>
      <c r="D45" s="13">
        <v>2.9</v>
      </c>
      <c r="E45" s="14">
        <f>G44</f>
        <v>32.31</v>
      </c>
      <c r="F45" s="14">
        <f>E45-C45</f>
        <v>8.7100000000000044</v>
      </c>
      <c r="G45" s="14">
        <f>E45+D45</f>
        <v>35.21</v>
      </c>
      <c r="H45" s="14">
        <f>D45+F45</f>
        <v>11.610000000000005</v>
      </c>
      <c r="I45" s="14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11">
        <f t="shared" si="0"/>
        <v>5</v>
      </c>
      <c r="B46" s="13">
        <v>4.7</v>
      </c>
      <c r="C46" s="14">
        <f>C45+B46</f>
        <v>28.299999999999997</v>
      </c>
      <c r="D46" s="13">
        <v>2.9</v>
      </c>
      <c r="E46" s="14">
        <f>G45</f>
        <v>35.21</v>
      </c>
      <c r="F46" s="14">
        <f>E46-C46</f>
        <v>6.9100000000000037</v>
      </c>
      <c r="G46" s="14">
        <f>E46+D46</f>
        <v>38.11</v>
      </c>
      <c r="H46" s="14">
        <f>D46+F46</f>
        <v>9.8100000000000041</v>
      </c>
      <c r="I46" s="14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11">
        <f t="shared" si="0"/>
        <v>6</v>
      </c>
      <c r="B47" s="13">
        <v>8.25</v>
      </c>
      <c r="C47" s="14">
        <f>C46+B47</f>
        <v>36.549999999999997</v>
      </c>
      <c r="D47" s="13">
        <v>2.9</v>
      </c>
      <c r="E47" s="14">
        <f>G46</f>
        <v>38.11</v>
      </c>
      <c r="F47" s="14">
        <f>E47-C47</f>
        <v>1.5600000000000023</v>
      </c>
      <c r="G47" s="14">
        <f>E47+D47</f>
        <v>41.01</v>
      </c>
      <c r="H47" s="14">
        <f>D47+F47</f>
        <v>4.4600000000000026</v>
      </c>
      <c r="I47" s="14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11">
        <f t="shared" si="0"/>
        <v>7</v>
      </c>
      <c r="B48" s="13">
        <v>10.15</v>
      </c>
      <c r="C48" s="14">
        <f>C47+B48</f>
        <v>46.699999999999996</v>
      </c>
      <c r="D48" s="13">
        <v>2.9</v>
      </c>
      <c r="E48" s="14">
        <v>46.7</v>
      </c>
      <c r="F48" s="14">
        <v>0</v>
      </c>
      <c r="G48" s="14">
        <f>E48+D48</f>
        <v>49.6</v>
      </c>
      <c r="H48" s="14">
        <f>D48</f>
        <v>2.9</v>
      </c>
      <c r="I48" s="14">
        <f>E48-G47</f>
        <v>5.6900000000000048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11">
        <f t="shared" si="0"/>
        <v>8</v>
      </c>
      <c r="B49" s="13">
        <v>4.7</v>
      </c>
      <c r="C49" s="14">
        <f>C48+B49</f>
        <v>51.4</v>
      </c>
      <c r="D49" s="13">
        <v>2.9</v>
      </c>
      <c r="E49" s="14">
        <v>51.4</v>
      </c>
      <c r="F49" s="14">
        <v>0</v>
      </c>
      <c r="G49" s="14">
        <f>E49+D49</f>
        <v>54.3</v>
      </c>
      <c r="H49" s="14">
        <f>D49</f>
        <v>2.9</v>
      </c>
      <c r="I49" s="14">
        <f>E49-G48</f>
        <v>1.7999999999999972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11">
        <f t="shared" si="0"/>
        <v>9</v>
      </c>
      <c r="B50" s="13">
        <v>1.8</v>
      </c>
      <c r="C50" s="14">
        <f>C49+B50</f>
        <v>53.199999999999996</v>
      </c>
      <c r="D50" s="13">
        <v>2.9</v>
      </c>
      <c r="E50" s="14">
        <f>G49</f>
        <v>54.3</v>
      </c>
      <c r="F50" s="14">
        <f>E50-C50</f>
        <v>1.1000000000000014</v>
      </c>
      <c r="G50" s="14">
        <f>E50+D50</f>
        <v>57.199999999999996</v>
      </c>
      <c r="H50" s="14">
        <f>F50+D50</f>
        <v>4.0000000000000018</v>
      </c>
      <c r="I50" s="14"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11">
        <f t="shared" si="0"/>
        <v>10</v>
      </c>
      <c r="B51" s="13">
        <v>1.8</v>
      </c>
      <c r="C51" s="14">
        <f>C50+B51</f>
        <v>54.999999999999993</v>
      </c>
      <c r="D51" s="13">
        <v>2.9</v>
      </c>
      <c r="E51" s="14">
        <f>G50</f>
        <v>57.199999999999996</v>
      </c>
      <c r="F51" s="14">
        <f>E51-C51</f>
        <v>2.2000000000000028</v>
      </c>
      <c r="G51" s="14">
        <f>E51+D51</f>
        <v>60.099999999999994</v>
      </c>
      <c r="H51" s="14">
        <f>F51+D51</f>
        <v>5.1000000000000032</v>
      </c>
      <c r="I51" s="14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11">
        <f t="shared" si="0"/>
        <v>11</v>
      </c>
      <c r="B52" s="13">
        <v>4.7</v>
      </c>
      <c r="C52" s="14">
        <f>C51+B52</f>
        <v>59.699999999999996</v>
      </c>
      <c r="D52" s="13">
        <v>2.9</v>
      </c>
      <c r="E52" s="14">
        <f>G51</f>
        <v>60.099999999999994</v>
      </c>
      <c r="F52" s="14">
        <f>E52-C52</f>
        <v>0.39999999999999858</v>
      </c>
      <c r="G52" s="14">
        <f>E52+D52</f>
        <v>62.999999999999993</v>
      </c>
      <c r="H52" s="14">
        <f>F52+D52</f>
        <v>3.2999999999999985</v>
      </c>
      <c r="I52" s="14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11">
        <f t="shared" si="0"/>
        <v>12</v>
      </c>
      <c r="B53" s="13">
        <v>4.7</v>
      </c>
      <c r="C53" s="14">
        <f>C52+B53</f>
        <v>64.399999999999991</v>
      </c>
      <c r="D53" s="13">
        <v>8.25</v>
      </c>
      <c r="E53" s="14">
        <v>64.400000000000006</v>
      </c>
      <c r="F53" s="14">
        <v>0</v>
      </c>
      <c r="G53" s="14">
        <f>E53+D53</f>
        <v>72.650000000000006</v>
      </c>
      <c r="H53" s="14">
        <f>D53</f>
        <v>8.25</v>
      </c>
      <c r="I53" s="14">
        <f>E53-G52</f>
        <v>1.4000000000000128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11">
        <f t="shared" si="0"/>
        <v>13</v>
      </c>
      <c r="B54" s="13">
        <v>1.8</v>
      </c>
      <c r="C54" s="14">
        <f>C53+B54</f>
        <v>66.199999999999989</v>
      </c>
      <c r="D54" s="13">
        <v>2.9</v>
      </c>
      <c r="E54" s="14">
        <f>G53</f>
        <v>72.650000000000006</v>
      </c>
      <c r="F54" s="14">
        <f>E54-C54</f>
        <v>6.4500000000000171</v>
      </c>
      <c r="G54" s="14">
        <f>E54+D54</f>
        <v>75.550000000000011</v>
      </c>
      <c r="H54" s="14">
        <f>F54+D54</f>
        <v>9.3500000000000174</v>
      </c>
      <c r="I54" s="14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11">
        <f t="shared" si="0"/>
        <v>14</v>
      </c>
      <c r="B55" s="13">
        <v>12.4</v>
      </c>
      <c r="C55" s="14">
        <f>C54+B55</f>
        <v>78.599999999999994</v>
      </c>
      <c r="D55" s="13">
        <v>2.9</v>
      </c>
      <c r="E55" s="14">
        <v>78.599999999999994</v>
      </c>
      <c r="F55" s="14">
        <v>0</v>
      </c>
      <c r="G55" s="14">
        <f>E55+D55</f>
        <v>81.5</v>
      </c>
      <c r="H55" s="14">
        <f>D55</f>
        <v>2.9</v>
      </c>
      <c r="I55" s="14">
        <f>E55-G54</f>
        <v>3.0499999999999829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13">
        <v>15</v>
      </c>
      <c r="B56" s="13">
        <v>1.8</v>
      </c>
      <c r="C56" s="14">
        <f>C55+B56</f>
        <v>80.399999999999991</v>
      </c>
      <c r="D56" s="13">
        <v>2.9</v>
      </c>
      <c r="E56" s="12">
        <f>G55</f>
        <v>81.5</v>
      </c>
      <c r="F56" s="12">
        <f>E56-C56</f>
        <v>1.1000000000000085</v>
      </c>
      <c r="G56" s="12">
        <f>E56+D56</f>
        <v>84.4</v>
      </c>
      <c r="H56" s="12">
        <f>F56+D56</f>
        <v>4.0000000000000089</v>
      </c>
      <c r="I56" s="1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13">
        <v>16</v>
      </c>
      <c r="B57" s="13">
        <v>4.7</v>
      </c>
      <c r="C57" s="14">
        <f>C56+B57</f>
        <v>85.1</v>
      </c>
      <c r="D57" s="13">
        <v>2.9</v>
      </c>
      <c r="E57" s="12">
        <v>85.1</v>
      </c>
      <c r="F57" s="12">
        <v>0</v>
      </c>
      <c r="G57" s="12">
        <f>E57+D57</f>
        <v>88</v>
      </c>
      <c r="H57" s="12">
        <f>D57</f>
        <v>2.9</v>
      </c>
      <c r="I57" s="12">
        <f>E57-G56</f>
        <v>0.69999999999998863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13">
        <v>17</v>
      </c>
      <c r="B58" s="13">
        <v>1.8</v>
      </c>
      <c r="C58" s="14">
        <f>C57+B58</f>
        <v>86.899999999999991</v>
      </c>
      <c r="D58" s="13">
        <v>14.11</v>
      </c>
      <c r="E58" s="12">
        <f>G57</f>
        <v>88</v>
      </c>
      <c r="F58" s="12">
        <f>E58-C58</f>
        <v>1.1000000000000085</v>
      </c>
      <c r="G58" s="12">
        <f>E58+D58</f>
        <v>102.11</v>
      </c>
      <c r="H58" s="12">
        <f>F58+D58</f>
        <v>15.210000000000008</v>
      </c>
      <c r="I58" s="12"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13">
        <v>18</v>
      </c>
      <c r="B59" s="13">
        <v>1.8</v>
      </c>
      <c r="C59" s="14">
        <f>C58+B59</f>
        <v>88.699999999999989</v>
      </c>
      <c r="D59" s="13">
        <v>2.9</v>
      </c>
      <c r="E59" s="12">
        <f>G58</f>
        <v>102.11</v>
      </c>
      <c r="F59" s="12">
        <f>E59-C59</f>
        <v>13.410000000000011</v>
      </c>
      <c r="G59" s="12">
        <f>E59+D59</f>
        <v>105.01</v>
      </c>
      <c r="H59" s="12">
        <f>F59+D59</f>
        <v>16.310000000000009</v>
      </c>
      <c r="I59" s="1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13">
        <v>19</v>
      </c>
      <c r="B60" s="13">
        <v>4.7</v>
      </c>
      <c r="C60" s="14">
        <f>C59+B60</f>
        <v>93.399999999999991</v>
      </c>
      <c r="D60" s="13">
        <v>2.9</v>
      </c>
      <c r="E60" s="12">
        <v>105.01</v>
      </c>
      <c r="F60" s="12">
        <f>E60-C60</f>
        <v>11.610000000000014</v>
      </c>
      <c r="G60" s="12">
        <f>E60+D60</f>
        <v>107.91000000000001</v>
      </c>
      <c r="H60" s="12">
        <f>F60+D60</f>
        <v>14.510000000000014</v>
      </c>
      <c r="I60" s="1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13">
        <v>20</v>
      </c>
      <c r="B61" s="13">
        <v>6.5</v>
      </c>
      <c r="C61" s="14">
        <f>C60+B61</f>
        <v>99.899999999999991</v>
      </c>
      <c r="D61" s="13">
        <v>2.9</v>
      </c>
      <c r="E61" s="12">
        <f>G60</f>
        <v>107.91000000000001</v>
      </c>
      <c r="F61" s="12">
        <f>E61-C61</f>
        <v>8.0100000000000193</v>
      </c>
      <c r="G61" s="12">
        <f>E61+D61</f>
        <v>110.81000000000002</v>
      </c>
      <c r="H61" s="12">
        <f>F61+D61</f>
        <v>10.91000000000002</v>
      </c>
      <c r="I61" s="1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1"/>
      <c r="B62" s="1"/>
      <c r="C62" s="1"/>
      <c r="D62" s="15">
        <f>SUM(D61,D60,D59,D58,D57,D56,D55,D54,D53,D52,D51,D50,D49,D48,D47,D46,D45,D44,D43,D42)</f>
        <v>85.77</v>
      </c>
      <c r="E62" s="1"/>
      <c r="F62" s="15">
        <f>SUM(F61,F60,F59,F58,F56,F54,F52,F51,F50,F47,F46,F45,F44,F43)</f>
        <v>82.480000000000089</v>
      </c>
      <c r="G62" s="1"/>
      <c r="H62" s="15">
        <f>SUM(H61,H60,H59,H58,H57,H56,H55,H54,H53,H52,H51,H50,H49,H48,H47,H46,H45,H44,H43,H42)</f>
        <v>168.25000000000011</v>
      </c>
      <c r="I62" s="15">
        <f>SUM(I57,I55,I53,I49,I48,I42)</f>
        <v>25.039999999999985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3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</sheetData>
  <mergeCells count="9">
    <mergeCell ref="N42:N43"/>
    <mergeCell ref="O42:O43"/>
    <mergeCell ref="P42:P43"/>
    <mergeCell ref="A1:G1"/>
    <mergeCell ref="I1:M1"/>
    <mergeCell ref="A16:C16"/>
    <mergeCell ref="I16:K16"/>
    <mergeCell ref="L42:L43"/>
    <mergeCell ref="M42:M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2021-07-18T21:30:02Z</dcterms:created>
  <dcterms:modified xsi:type="dcterms:W3CDTF">2021-07-19T00:21:58Z</dcterms:modified>
</cp:coreProperties>
</file>