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356882\Desktop\"/>
    </mc:Choice>
  </mc:AlternateContent>
  <xr:revisionPtr revIDLastSave="0" documentId="8_{C67BF3AF-422E-4B32-B715-0EC45D2BCF7E}" xr6:coauthVersionLast="47" xr6:coauthVersionMax="47" xr10:uidLastSave="{00000000-0000-0000-0000-000000000000}"/>
  <bookViews>
    <workbookView xWindow="-120" yWindow="-120" windowWidth="20730" windowHeight="11310" xr2:uid="{F9C6981E-DD2E-4BEE-A268-32B1D6D3EB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L15" i="1"/>
  <c r="L6" i="1"/>
  <c r="X15" i="1"/>
  <c r="X6" i="1"/>
  <c r="T6" i="1"/>
  <c r="T16" i="1" s="1"/>
  <c r="T15" i="1"/>
  <c r="P4" i="1"/>
  <c r="P15" i="1"/>
  <c r="E14" i="1"/>
  <c r="E15" i="1"/>
  <c r="C15" i="1"/>
  <c r="C14" i="1"/>
  <c r="H11" i="1"/>
  <c r="H5" i="1"/>
  <c r="H4" i="1"/>
  <c r="H3" i="1"/>
  <c r="G11" i="1"/>
  <c r="G6" i="1"/>
  <c r="P6" i="1" l="1"/>
  <c r="P16" i="1" s="1"/>
  <c r="L16" i="1"/>
  <c r="X16" i="1"/>
  <c r="H6" i="1"/>
</calcChain>
</file>

<file path=xl/sharedStrings.xml><?xml version="1.0" encoding="utf-8"?>
<sst xmlns="http://schemas.openxmlformats.org/spreadsheetml/2006/main" count="55" uniqueCount="19">
  <si>
    <t>s</t>
  </si>
  <si>
    <t>ml</t>
  </si>
  <si>
    <t>st</t>
  </si>
  <si>
    <t>nu</t>
  </si>
  <si>
    <t>tn</t>
  </si>
  <si>
    <t>Marzo</t>
  </si>
  <si>
    <t>j</t>
  </si>
  <si>
    <t>Abril</t>
  </si>
  <si>
    <t>Mayo</t>
  </si>
  <si>
    <t>Saldo Total</t>
  </si>
  <si>
    <t>Ingreso Total</t>
  </si>
  <si>
    <t>Inversion</t>
  </si>
  <si>
    <t>i1</t>
  </si>
  <si>
    <t>i2</t>
  </si>
  <si>
    <t>junio</t>
  </si>
  <si>
    <t>b</t>
  </si>
  <si>
    <t>bono</t>
  </si>
  <si>
    <t>Jazz</t>
  </si>
  <si>
    <t>Fher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</si>
</sst>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2" applyFont="1"/>
    <xf numFmtId="4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1" xfId="0" applyBorder="1"/>
    <xf numFmtId="44" fontId="0" fillId="0" borderId="1" xfId="2" applyFont="1" applyBorder="1"/>
    <xf numFmtId="0" fontId="0" fillId="0" borderId="2" xfId="0" applyBorder="1"/>
    <xf numFmtId="44" fontId="0" fillId="0" borderId="2" xfId="2" applyFont="1" applyBorder="1"/>
    <xf numFmtId="0" fontId="0" fillId="0" borderId="3" xfId="0" applyBorder="1"/>
    <xf numFmtId="44" fontId="0" fillId="0" borderId="3" xfId="2" applyFont="1" applyBorder="1"/>
    <xf numFmtId="0" fontId="0" fillId="0" borderId="0" xfId="0" applyBorder="1"/>
    <xf numFmtId="0" fontId="0" fillId="2" borderId="4" xfId="0" applyFill="1" applyBorder="1"/>
    <xf numFmtId="44" fontId="0" fillId="2" borderId="5" xfId="2" applyFont="1" applyFill="1" applyBorder="1"/>
    <xf numFmtId="0" fontId="0" fillId="2" borderId="6" xfId="0" applyFill="1" applyBorder="1"/>
    <xf numFmtId="0" fontId="0" fillId="0" borderId="0" xfId="0" applyFill="1" applyBorder="1"/>
    <xf numFmtId="0" fontId="0" fillId="0" borderId="0" xfId="0" applyFill="1"/>
    <xf numFmtId="16" fontId="0" fillId="0" borderId="1" xfId="0" applyNumberFormat="1" applyBorder="1"/>
    <xf numFmtId="44" fontId="2" fillId="0" borderId="2" xfId="2" applyFont="1" applyBorder="1"/>
    <xf numFmtId="44" fontId="2" fillId="0" borderId="1" xfId="2" applyFont="1" applyBorder="1"/>
    <xf numFmtId="44" fontId="3" fillId="0" borderId="1" xfId="2" applyFont="1" applyBorder="1"/>
    <xf numFmtId="16" fontId="0" fillId="0" borderId="1" xfId="1" applyNumberFormat="1" applyFont="1" applyBorder="1"/>
    <xf numFmtId="43" fontId="0" fillId="0" borderId="1" xfId="1" applyFont="1" applyBorder="1"/>
    <xf numFmtId="16" fontId="0" fillId="0" borderId="0" xfId="0" applyNumberForma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D020-A9E8-41F1-97CE-3699B63ACC29}">
  <dimension ref="A1:Y16"/>
  <sheetViews>
    <sheetView tabSelected="1" topLeftCell="G1" workbookViewId="0">
      <selection activeCell="K1" sqref="K1:Y16"/>
    </sheetView>
  </sheetViews>
  <sheetFormatPr baseColWidth="10" defaultRowHeight="15" x14ac:dyDescent="0.25"/>
  <cols>
    <col min="4" max="4" width="11.7109375" bestFit="1" customWidth="1"/>
    <col min="6" max="6" width="12.42578125" bestFit="1" customWidth="1"/>
    <col min="7" max="8" width="11.5703125" style="1" bestFit="1" customWidth="1"/>
    <col min="9" max="9" width="6.42578125" bestFit="1" customWidth="1"/>
    <col min="10" max="10" width="3.42578125" style="16" customWidth="1"/>
    <col min="11" max="11" width="12.42578125" bestFit="1" customWidth="1"/>
    <col min="12" max="12" width="11.42578125" style="1"/>
    <col min="14" max="14" width="3.140625" style="11" customWidth="1"/>
    <col min="15" max="15" width="12.42578125" bestFit="1" customWidth="1"/>
    <col min="16" max="16" width="11.42578125" style="1"/>
    <col min="18" max="18" width="2.42578125" customWidth="1"/>
    <col min="20" max="20" width="11.42578125" style="1"/>
    <col min="21" max="21" width="11.42578125" style="3"/>
    <col min="22" max="22" width="2.42578125" customWidth="1"/>
    <col min="24" max="24" width="11.42578125" style="1"/>
    <col min="25" max="25" width="11.42578125" style="3"/>
  </cols>
  <sheetData>
    <row r="1" spans="1:25" x14ac:dyDescent="0.25">
      <c r="F1" s="5"/>
      <c r="G1" s="6"/>
      <c r="H1" s="6"/>
      <c r="I1" s="5" t="s">
        <v>5</v>
      </c>
      <c r="J1" s="15"/>
      <c r="M1" t="s">
        <v>5</v>
      </c>
      <c r="Q1" t="s">
        <v>7</v>
      </c>
      <c r="U1" s="3" t="s">
        <v>8</v>
      </c>
      <c r="Y1" s="3" t="s">
        <v>14</v>
      </c>
    </row>
    <row r="2" spans="1:25" x14ac:dyDescent="0.25">
      <c r="F2" s="5" t="s">
        <v>4</v>
      </c>
      <c r="G2" s="6">
        <v>3600</v>
      </c>
      <c r="H2" s="6">
        <v>0</v>
      </c>
      <c r="I2" s="5">
        <v>10</v>
      </c>
      <c r="J2" s="15"/>
      <c r="K2" s="5" t="s">
        <v>2</v>
      </c>
      <c r="L2" s="6">
        <v>-11885.38</v>
      </c>
      <c r="M2" s="17">
        <v>45720</v>
      </c>
      <c r="N2" s="23"/>
      <c r="O2" s="5" t="s">
        <v>4</v>
      </c>
      <c r="P2" s="6">
        <v>-3600</v>
      </c>
      <c r="Q2" s="17">
        <v>45726</v>
      </c>
      <c r="S2" s="5" t="s">
        <v>2</v>
      </c>
      <c r="T2" s="6">
        <v>-6000</v>
      </c>
      <c r="U2" s="21">
        <v>45781</v>
      </c>
      <c r="W2" s="5" t="s">
        <v>2</v>
      </c>
      <c r="X2" s="6">
        <v>-6000</v>
      </c>
      <c r="Y2" s="21">
        <v>45812</v>
      </c>
    </row>
    <row r="3" spans="1:25" x14ac:dyDescent="0.25">
      <c r="F3" s="5" t="s">
        <v>2</v>
      </c>
      <c r="G3" s="6">
        <v>11885.38</v>
      </c>
      <c r="H3" s="6">
        <f t="shared" ref="H3:H5" si="0">G3*-1</f>
        <v>-11885.38</v>
      </c>
      <c r="I3" s="5">
        <v>4</v>
      </c>
      <c r="J3" s="15"/>
      <c r="K3" s="5" t="s">
        <v>3</v>
      </c>
      <c r="L3" s="6">
        <v>-12388.71</v>
      </c>
      <c r="M3" s="17">
        <v>45719</v>
      </c>
      <c r="N3" s="23"/>
      <c r="O3" s="5" t="s">
        <v>2</v>
      </c>
      <c r="P3" s="6">
        <f>-4000-6555.91</f>
        <v>-10555.91</v>
      </c>
      <c r="Q3" s="17">
        <v>45749</v>
      </c>
      <c r="S3" s="5" t="s">
        <v>3</v>
      </c>
      <c r="T3" s="6">
        <v>-659.16</v>
      </c>
      <c r="U3" s="21">
        <v>45782</v>
      </c>
      <c r="W3" s="5" t="s">
        <v>3</v>
      </c>
      <c r="X3" s="6">
        <v>0</v>
      </c>
      <c r="Y3" s="21">
        <v>45813</v>
      </c>
    </row>
    <row r="4" spans="1:25" x14ac:dyDescent="0.25">
      <c r="F4" s="5" t="s">
        <v>3</v>
      </c>
      <c r="G4" s="6">
        <v>12388.71</v>
      </c>
      <c r="H4" s="6">
        <f t="shared" si="0"/>
        <v>-12388.71</v>
      </c>
      <c r="I4" s="5">
        <v>3</v>
      </c>
      <c r="J4" s="15"/>
      <c r="K4" s="5" t="s">
        <v>1</v>
      </c>
      <c r="L4" s="6">
        <v>-19957.599999999999</v>
      </c>
      <c r="M4" s="17">
        <v>45717</v>
      </c>
      <c r="N4" s="23"/>
      <c r="O4" s="5" t="s">
        <v>3</v>
      </c>
      <c r="P4" s="6">
        <f>-7688.42-12649.7</f>
        <v>-20338.120000000003</v>
      </c>
      <c r="Q4" s="17">
        <v>45750</v>
      </c>
      <c r="S4" s="5" t="s">
        <v>1</v>
      </c>
      <c r="T4" s="6">
        <v>-257</v>
      </c>
      <c r="U4" s="21">
        <v>45778</v>
      </c>
      <c r="W4" s="5" t="s">
        <v>1</v>
      </c>
      <c r="X4" s="6">
        <v>0</v>
      </c>
      <c r="Y4" s="21">
        <v>45809</v>
      </c>
    </row>
    <row r="5" spans="1:25" x14ac:dyDescent="0.25">
      <c r="F5" s="5" t="s">
        <v>1</v>
      </c>
      <c r="G5" s="6">
        <v>19957.599999999999</v>
      </c>
      <c r="H5" s="6">
        <f t="shared" si="0"/>
        <v>-19957.599999999999</v>
      </c>
      <c r="I5" s="5">
        <v>1</v>
      </c>
      <c r="J5" s="15"/>
      <c r="K5" s="5"/>
      <c r="L5" s="6"/>
      <c r="M5" s="17"/>
      <c r="N5" s="23"/>
      <c r="O5" s="5" t="s">
        <v>1</v>
      </c>
      <c r="P5" s="6">
        <v>-6659.92</v>
      </c>
      <c r="Q5" s="17">
        <v>45748</v>
      </c>
      <c r="R5" s="2"/>
      <c r="S5" s="5"/>
      <c r="T5" s="6"/>
      <c r="U5" s="17"/>
      <c r="V5" s="2"/>
      <c r="W5" s="5"/>
      <c r="X5" s="6"/>
      <c r="Y5" s="17"/>
    </row>
    <row r="6" spans="1:25" x14ac:dyDescent="0.25">
      <c r="F6" s="7" t="s">
        <v>9</v>
      </c>
      <c r="G6" s="8">
        <f>SUM(G2:G5)*-1</f>
        <v>-47831.689999999995</v>
      </c>
      <c r="H6" s="18">
        <f>SUM(H2:H5)</f>
        <v>-44231.689999999995</v>
      </c>
      <c r="I6" s="7"/>
      <c r="J6" s="15"/>
      <c r="K6" s="5" t="s">
        <v>9</v>
      </c>
      <c r="L6" s="19">
        <f>SUM(L2:L5)</f>
        <v>-44231.689999999995</v>
      </c>
      <c r="O6" s="5" t="s">
        <v>9</v>
      </c>
      <c r="P6" s="19">
        <f>SUM(P2:P5)</f>
        <v>-41153.949999999997</v>
      </c>
      <c r="S6" s="5" t="s">
        <v>9</v>
      </c>
      <c r="T6" s="19">
        <f>SUM(T2:T5)</f>
        <v>-6916.16</v>
      </c>
      <c r="U6" s="22"/>
      <c r="W6" s="5" t="s">
        <v>9</v>
      </c>
      <c r="X6" s="19">
        <f>SUM(X2:X5)</f>
        <v>-6000</v>
      </c>
      <c r="Y6" s="22"/>
    </row>
    <row r="7" spans="1:25" x14ac:dyDescent="0.25">
      <c r="F7" s="12"/>
      <c r="G7" s="13"/>
      <c r="H7" s="13"/>
      <c r="I7" s="14"/>
      <c r="J7" s="15"/>
    </row>
    <row r="8" spans="1:25" x14ac:dyDescent="0.25">
      <c r="F8" s="9" t="s">
        <v>15</v>
      </c>
      <c r="G8" s="10">
        <v>22942.95</v>
      </c>
      <c r="H8" s="10">
        <v>22942.95</v>
      </c>
      <c r="I8" s="9">
        <v>25</v>
      </c>
      <c r="J8" s="15"/>
    </row>
    <row r="9" spans="1:25" x14ac:dyDescent="0.25">
      <c r="F9" s="5" t="s">
        <v>0</v>
      </c>
      <c r="G9" s="6">
        <v>7200</v>
      </c>
      <c r="H9" s="6">
        <v>0</v>
      </c>
      <c r="I9" s="5"/>
      <c r="J9" s="15"/>
      <c r="K9" s="5" t="s">
        <v>16</v>
      </c>
      <c r="L9" s="6">
        <v>22942.95</v>
      </c>
      <c r="M9" s="17">
        <v>45713</v>
      </c>
      <c r="N9" s="23"/>
      <c r="O9" s="5" t="s">
        <v>18</v>
      </c>
      <c r="P9" s="6">
        <v>7200</v>
      </c>
      <c r="Q9" s="17">
        <v>45721</v>
      </c>
      <c r="S9" s="5" t="s">
        <v>18</v>
      </c>
      <c r="T9" s="6">
        <v>7200</v>
      </c>
      <c r="U9" s="17">
        <v>45751</v>
      </c>
      <c r="W9" s="5" t="s">
        <v>18</v>
      </c>
      <c r="X9" s="6">
        <v>7200</v>
      </c>
      <c r="Y9" s="17">
        <v>45782</v>
      </c>
    </row>
    <row r="10" spans="1:25" x14ac:dyDescent="0.25">
      <c r="F10" s="5" t="s">
        <v>6</v>
      </c>
      <c r="G10" s="6">
        <v>5000</v>
      </c>
      <c r="H10" s="6">
        <v>4300</v>
      </c>
      <c r="I10" s="5">
        <v>25</v>
      </c>
      <c r="J10" s="15"/>
      <c r="K10" s="5" t="s">
        <v>17</v>
      </c>
      <c r="L10" s="6">
        <v>4300</v>
      </c>
      <c r="M10" s="17">
        <v>45713</v>
      </c>
      <c r="N10" s="23"/>
      <c r="O10" s="5" t="s">
        <v>17</v>
      </c>
      <c r="P10" s="6">
        <v>3000</v>
      </c>
      <c r="Q10" s="17">
        <v>45727</v>
      </c>
      <c r="S10" s="5" t="s">
        <v>17</v>
      </c>
      <c r="T10" s="6">
        <v>3000</v>
      </c>
      <c r="U10" s="17">
        <v>45755</v>
      </c>
      <c r="W10" s="5" t="s">
        <v>17</v>
      </c>
      <c r="X10" s="6">
        <v>3000</v>
      </c>
      <c r="Y10" s="17">
        <v>45783</v>
      </c>
    </row>
    <row r="11" spans="1:25" x14ac:dyDescent="0.25">
      <c r="F11" s="5" t="s">
        <v>10</v>
      </c>
      <c r="G11" s="6">
        <f>SUM(G8:G10)</f>
        <v>35142.949999999997</v>
      </c>
      <c r="H11" s="20">
        <f>SUM(H8:H10)</f>
        <v>27242.95</v>
      </c>
      <c r="I11" s="5"/>
      <c r="J11" s="15"/>
      <c r="K11" s="5"/>
      <c r="L11" s="6"/>
      <c r="M11" s="17"/>
      <c r="N11" s="23"/>
      <c r="O11" s="5" t="s">
        <v>18</v>
      </c>
      <c r="P11" s="6">
        <v>7300</v>
      </c>
      <c r="Q11" s="17">
        <v>45737</v>
      </c>
      <c r="S11" s="5" t="s">
        <v>18</v>
      </c>
      <c r="T11" s="6">
        <v>7200</v>
      </c>
      <c r="U11" s="17">
        <v>45769</v>
      </c>
      <c r="W11" s="5" t="s">
        <v>18</v>
      </c>
      <c r="X11" s="6">
        <v>7200</v>
      </c>
      <c r="Y11" s="17">
        <v>45799</v>
      </c>
    </row>
    <row r="12" spans="1:25" x14ac:dyDescent="0.25">
      <c r="K12" s="5"/>
      <c r="L12" s="6"/>
      <c r="M12" s="17"/>
      <c r="N12" s="23"/>
      <c r="O12" s="5" t="s">
        <v>17</v>
      </c>
      <c r="P12" s="6">
        <v>3000</v>
      </c>
      <c r="Q12" s="17">
        <v>45741</v>
      </c>
      <c r="S12" s="5" t="s">
        <v>17</v>
      </c>
      <c r="T12" s="6">
        <v>3000</v>
      </c>
      <c r="U12" s="17">
        <v>45769</v>
      </c>
      <c r="W12" s="5" t="s">
        <v>17</v>
      </c>
      <c r="X12" s="6">
        <v>3000</v>
      </c>
      <c r="Y12" s="17">
        <v>45797</v>
      </c>
    </row>
    <row r="13" spans="1:25" x14ac:dyDescent="0.25">
      <c r="A13">
        <v>1</v>
      </c>
      <c r="B13" s="3">
        <v>11900</v>
      </c>
      <c r="C13" s="3">
        <v>749.7</v>
      </c>
      <c r="D13" s="3">
        <v>12649.7</v>
      </c>
      <c r="K13" s="5"/>
      <c r="L13" s="6"/>
      <c r="M13" s="17"/>
      <c r="N13" s="23"/>
      <c r="O13" s="5" t="s">
        <v>12</v>
      </c>
      <c r="P13" s="6">
        <v>40400.480000000003</v>
      </c>
      <c r="Q13" s="17">
        <v>45735</v>
      </c>
      <c r="S13" s="5"/>
      <c r="T13" s="6"/>
      <c r="U13" s="17"/>
      <c r="W13" s="5"/>
      <c r="X13" s="6"/>
      <c r="Y13" s="17"/>
    </row>
    <row r="14" spans="1:25" x14ac:dyDescent="0.25">
      <c r="A14">
        <v>3</v>
      </c>
      <c r="B14" s="3">
        <v>11900</v>
      </c>
      <c r="C14" s="3">
        <f>D14-B14</f>
        <v>1750</v>
      </c>
      <c r="D14" s="3">
        <v>13650</v>
      </c>
      <c r="E14" s="4">
        <f>D14/A14</f>
        <v>4550</v>
      </c>
      <c r="K14" s="5"/>
      <c r="L14" s="6"/>
      <c r="M14" s="17"/>
      <c r="N14" s="23"/>
      <c r="O14" s="5" t="s">
        <v>13</v>
      </c>
      <c r="P14" s="6">
        <v>4107.47</v>
      </c>
      <c r="Q14" s="17">
        <v>45736</v>
      </c>
      <c r="S14" s="5"/>
      <c r="T14" s="6"/>
      <c r="U14" s="17"/>
      <c r="W14" s="5"/>
      <c r="X14" s="6"/>
      <c r="Y14" s="17"/>
    </row>
    <row r="15" spans="1:25" x14ac:dyDescent="0.25">
      <c r="A15">
        <v>6</v>
      </c>
      <c r="B15" s="3">
        <v>11900</v>
      </c>
      <c r="C15" s="3">
        <f>D15-B15</f>
        <v>2309.41</v>
      </c>
      <c r="D15" s="3">
        <v>14209.41</v>
      </c>
      <c r="E15" s="4">
        <f>D15/A15</f>
        <v>2368.2350000000001</v>
      </c>
      <c r="K15" s="5" t="s">
        <v>10</v>
      </c>
      <c r="L15" s="20">
        <f>SUM(L9:L14)</f>
        <v>27242.95</v>
      </c>
      <c r="O15" s="5" t="s">
        <v>10</v>
      </c>
      <c r="P15" s="20">
        <f>SUM(P9:P14)</f>
        <v>65007.950000000004</v>
      </c>
      <c r="S15" s="5" t="s">
        <v>10</v>
      </c>
      <c r="T15" s="20">
        <f>SUM(T9:T12)</f>
        <v>20400</v>
      </c>
      <c r="W15" s="5" t="s">
        <v>10</v>
      </c>
      <c r="X15" s="20">
        <f>SUM(X9:X12)</f>
        <v>20400</v>
      </c>
    </row>
    <row r="16" spans="1:25" x14ac:dyDescent="0.25">
      <c r="K16" s="5" t="s">
        <v>11</v>
      </c>
      <c r="L16" s="6">
        <f>L6+L15</f>
        <v>-16988.739999999994</v>
      </c>
      <c r="O16" s="5" t="s">
        <v>11</v>
      </c>
      <c r="P16" s="6">
        <f>P6+P15</f>
        <v>23854.000000000007</v>
      </c>
      <c r="S16" s="5" t="s">
        <v>11</v>
      </c>
      <c r="T16" s="6">
        <f>T6+T15</f>
        <v>13483.84</v>
      </c>
      <c r="W16" s="5" t="s">
        <v>11</v>
      </c>
      <c r="X16" s="6">
        <f>X6+X15</f>
        <v>14400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RANGEL DIAZ</dc:creator>
  <cp:lastModifiedBy>LUIS FERNANDO RANGEL DIAZ</cp:lastModifiedBy>
  <dcterms:created xsi:type="dcterms:W3CDTF">2025-02-25T14:33:58Z</dcterms:created>
  <dcterms:modified xsi:type="dcterms:W3CDTF">2025-02-25T17:18:42Z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2025-02-25T17:18:42Z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1fa362c9-70e3-4cd4-a0ce-8cbfa764ac93</vt:lpwstr>
  </property>
  <property fmtid="{D5CDD505-2E9C-101B-9397-08002B2CF9AE}" pid="8" name="MSIP_Label_41b88ec2-a72b-4523-9e84-0458a1764731_ContentBits">
    <vt:lpwstr>0</vt:lpwstr>
  </property>
</Properties>
</file>