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ASEG\DIGITAL_3er trim\"/>
    </mc:Choice>
  </mc:AlternateContent>
  <xr:revisionPtr revIDLastSave="0" documentId="13_ncr:1_{530FD1C5-6C4B-49A8-98F9-471A29EE7E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C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E30" i="1"/>
  <c r="F30" i="1"/>
  <c r="B30" i="1"/>
  <c r="D34" i="1" l="1"/>
  <c r="G34" i="1" s="1"/>
  <c r="D33" i="1"/>
  <c r="G33" i="1" s="1"/>
  <c r="D32" i="1"/>
  <c r="G32" i="1" s="1"/>
  <c r="D31" i="1"/>
  <c r="D29" i="1"/>
  <c r="G29" i="1" s="1"/>
  <c r="D28" i="1"/>
  <c r="G28" i="1" s="1"/>
  <c r="D27" i="1"/>
  <c r="G27" i="1" s="1"/>
  <c r="D26" i="1"/>
  <c r="G26" i="1" s="1"/>
  <c r="D24" i="1"/>
  <c r="G24" i="1" s="1"/>
  <c r="D23" i="1"/>
  <c r="G23" i="1" s="1"/>
  <c r="D21" i="1"/>
  <c r="G21" i="1" s="1"/>
  <c r="D20" i="1"/>
  <c r="G20" i="1" s="1"/>
  <c r="D19" i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D8" i="1"/>
  <c r="G8" i="1" s="1"/>
  <c r="D7" i="1"/>
  <c r="G7" i="1" s="1"/>
  <c r="F25" i="1"/>
  <c r="E25" i="1"/>
  <c r="F22" i="1"/>
  <c r="E22" i="1"/>
  <c r="F18" i="1"/>
  <c r="E18" i="1"/>
  <c r="F9" i="1"/>
  <c r="E9" i="1"/>
  <c r="F6" i="1"/>
  <c r="E6" i="1"/>
  <c r="C25" i="1"/>
  <c r="C22" i="1"/>
  <c r="C18" i="1"/>
  <c r="C9" i="1"/>
  <c r="C6" i="1"/>
  <c r="B25" i="1"/>
  <c r="B22" i="1"/>
  <c r="B18" i="1"/>
  <c r="B9" i="1"/>
  <c r="B6" i="1"/>
  <c r="F35" i="1" l="1"/>
  <c r="B35" i="1"/>
  <c r="G31" i="1"/>
  <c r="G30" i="1" s="1"/>
  <c r="D30" i="1"/>
  <c r="C35" i="1"/>
  <c r="E35" i="1"/>
  <c r="D18" i="1"/>
  <c r="D6" i="1"/>
  <c r="G9" i="1"/>
  <c r="G25" i="1"/>
  <c r="G22" i="1"/>
  <c r="D25" i="1"/>
  <c r="D9" i="1"/>
  <c r="D22" i="1"/>
  <c r="G19" i="1"/>
  <c r="G18" i="1" s="1"/>
  <c r="G6" i="1"/>
  <c r="G35" i="1" l="1"/>
  <c r="D35" i="1"/>
</calcChain>
</file>

<file path=xl/sharedStrings.xml><?xml version="1.0" encoding="utf-8"?>
<sst xmlns="http://schemas.openxmlformats.org/spreadsheetml/2006/main" count="68" uniqueCount="68">
  <si>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</si>
  <si>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</si>
  <si>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</si>
  <si>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</si>
  <si>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</si>
  <si>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</si>
  <si>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</si>
  <si>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</si>
  <si>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</si>
  <si>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</si>
  <si>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</si>
  <si>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</si>
  <si>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</si>
  <si>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</si>
  <si>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</si>
  <si>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</si>
  <si>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</si>
  <si>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</si>
  <si>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</si>
  <si>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</si>
  <si>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</si>
  <si>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</si>
  <si>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</si>
  <si>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</si>
  <si>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Gasto Federalizado</t>
  </si>
  <si>
    <t>Programas</t>
  </si>
  <si>
    <t>Aprobado</t>
  </si>
  <si>
    <t>Modificado</t>
  </si>
  <si>
    <t>Devengado</t>
  </si>
  <si>
    <t>Pagado</t>
  </si>
  <si>
    <t>Subejercicio</t>
  </si>
  <si>
    <t>Egresos</t>
  </si>
  <si>
    <t>3 = (1 + 2 )</t>
  </si>
  <si>
    <t>6 = ( 3 - 4 )</t>
  </si>
  <si>
    <t>Ampliaciones/ (Reducciones)</t>
  </si>
  <si>
    <t>Programas de Gasto Federalizado (Gobierno Federal)</t>
  </si>
  <si>
    <t>Participaciones a Entidades Federativas y Municipios</t>
  </si>
  <si>
    <t>Costo Financiero, Deuda o Apoyos a Deudores y Ahorradores de la Banca</t>
  </si>
  <si>
    <t>Adeudos de Ejercicios Fiscales Anteriores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</si>
  <si>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</si>
  <si>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</si>
  <si>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</si>
  <si>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</si>
  <si>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</si>
  <si>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</si>
  <si>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</si>
  <si>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</si>
  <si>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</si>
  <si>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</si>
  <si>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</si>
  <si>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</si>
  <si>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</si>
  <si>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</si>
  <si>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</si>
  <si>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</si>
  <si>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</si>
  <si>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</si>
  <si>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</si>
  <si>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</si>
  <si>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</si>
  <si>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</si>
  <si>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</si>
  <si>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“Bajo protesta de decir verdad declaramos que los Estados Financieros y sus notas, son razonablemente correctos y son responsabilidad del emisor”</t>
  </si>
  <si>
    <t>INSTITUTO TECNOLOGICO SUPERIOR DE GUANAJUATO
Gasto por Categoría Programática
Del 1 de Enero al 30 de Septiembre de 2023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</si>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</sst>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7">
    <xf numFmtId="0" fontId="0" fillId="0" borderId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7" fillId="0" borderId="0" xfId="0" applyFont="1" applyProtection="1">
      <protection locked="0"/>
    </xf>
    <xf numFmtId="4" fontId="6" fillId="2" borderId="3" xfId="9" applyNumberFormat="1" applyFont="1" applyFill="1" applyBorder="1" applyAlignment="1">
      <alignment horizontal="center" vertical="center" wrapText="1"/>
    </xf>
    <xf numFmtId="4" fontId="6" fillId="2" borderId="4" xfId="9" applyNumberFormat="1" applyFont="1" applyFill="1" applyBorder="1" applyAlignment="1">
      <alignment horizontal="center" vertical="center" wrapText="1"/>
    </xf>
    <xf numFmtId="4" fontId="6" fillId="2" borderId="1" xfId="9" applyNumberFormat="1" applyFont="1" applyFill="1" applyBorder="1" applyAlignment="1">
      <alignment horizontal="center" vertical="center" wrapText="1"/>
    </xf>
    <xf numFmtId="0" fontId="6" fillId="2" borderId="4" xfId="9" applyNumberFormat="1" applyFont="1" applyFill="1" applyBorder="1" applyAlignment="1">
      <alignment horizontal="center" vertical="center" wrapText="1"/>
    </xf>
    <xf numFmtId="4" fontId="6" fillId="0" borderId="7" xfId="0" applyNumberFormat="1" applyFont="1" applyFill="1" applyBorder="1" applyAlignment="1" applyProtection="1">
      <alignment horizontal="right"/>
      <protection locked="0"/>
    </xf>
    <xf numFmtId="4" fontId="6" fillId="0" borderId="7" xfId="0" applyNumberFormat="1" applyFont="1" applyFill="1" applyBorder="1" applyProtection="1">
      <protection locked="0"/>
    </xf>
    <xf numFmtId="0" fontId="8" fillId="0" borderId="0" xfId="0" applyFont="1" applyBorder="1" applyProtection="1">
      <protection locked="0" hidden="1"/>
    </xf>
    <xf numFmtId="4" fontId="1" fillId="0" borderId="7" xfId="0" applyNumberFormat="1" applyFont="1" applyFill="1" applyBorder="1" applyProtection="1">
      <protection locked="0"/>
    </xf>
    <xf numFmtId="4" fontId="6" fillId="0" borderId="4" xfId="0" applyNumberFormat="1" applyFont="1" applyFill="1" applyBorder="1" applyProtection="1">
      <protection locked="0"/>
    </xf>
    <xf numFmtId="4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9" fillId="0" borderId="0" xfId="0" applyFont="1"/>
    <xf numFmtId="0" fontId="6" fillId="0" borderId="8" xfId="9" applyFont="1" applyFill="1" applyBorder="1" applyAlignment="1" applyProtection="1"/>
    <xf numFmtId="0" fontId="6" fillId="0" borderId="8" xfId="8" applyFont="1" applyFill="1" applyBorder="1" applyAlignment="1" applyProtection="1">
      <alignment horizontal="left" vertical="top" indent="1"/>
      <protection hidden="1"/>
    </xf>
    <xf numFmtId="0" fontId="1" fillId="0" borderId="8" xfId="0" applyFont="1" applyFill="1" applyBorder="1" applyAlignment="1" applyProtection="1">
      <alignment horizontal="left" indent="2"/>
    </xf>
    <xf numFmtId="0" fontId="6" fillId="0" borderId="8" xfId="0" applyFont="1" applyFill="1" applyBorder="1" applyAlignment="1" applyProtection="1">
      <alignment horizontal="left" indent="1"/>
    </xf>
    <xf numFmtId="0" fontId="9" fillId="0" borderId="4" xfId="0" applyFont="1" applyBorder="1" applyAlignment="1">
      <alignment horizontal="center"/>
    </xf>
    <xf numFmtId="0" fontId="6" fillId="2" borderId="2" xfId="9" applyFont="1" applyFill="1" applyBorder="1" applyAlignment="1" applyProtection="1">
      <alignment horizontal="center" vertical="center" wrapText="1"/>
      <protection locked="0"/>
    </xf>
    <xf numFmtId="4" fontId="6" fillId="2" borderId="5" xfId="9" applyNumberFormat="1" applyFont="1" applyFill="1" applyBorder="1" applyAlignment="1">
      <alignment horizontal="center" vertical="center" wrapText="1"/>
    </xf>
    <xf numFmtId="4" fontId="6" fillId="2" borderId="6" xfId="9" applyNumberFormat="1" applyFont="1" applyFill="1" applyBorder="1" applyAlignment="1">
      <alignment horizontal="center" vertical="center" wrapText="1"/>
    </xf>
    <xf numFmtId="0" fontId="6" fillId="2" borderId="1" xfId="9" applyFont="1" applyFill="1" applyBorder="1" applyAlignment="1" applyProtection="1">
      <alignment horizontal="center" vertical="center" wrapText="1"/>
      <protection locked="0"/>
    </xf>
    <xf numFmtId="0" fontId="6" fillId="2" borderId="3" xfId="9" applyFont="1" applyFill="1" applyBorder="1" applyAlignment="1" applyProtection="1">
      <alignment horizontal="center" vertical="center" wrapText="1"/>
      <protection locked="0"/>
    </xf>
    <xf numFmtId="0" fontId="6" fillId="2" borderId="5" xfId="9" applyFont="1" applyFill="1" applyBorder="1" applyAlignment="1">
      <alignment horizontal="center" vertical="center"/>
    </xf>
    <xf numFmtId="0" fontId="6" fillId="2" borderId="7" xfId="9" applyFont="1" applyFill="1" applyBorder="1" applyAlignment="1">
      <alignment horizontal="center" vertical="center"/>
    </xf>
    <xf numFmtId="0" fontId="6" fillId="2" borderId="6" xfId="9" applyFont="1" applyFill="1" applyBorder="1" applyAlignment="1">
      <alignment horizontal="center" vertical="center"/>
    </xf>
    <xf numFmtId="4" fontId="7" fillId="0" borderId="0" xfId="0" applyNumberFormat="1" applyFont="1" applyAlignment="1" applyProtection="1">
      <alignment horizontal="center"/>
      <protection locked="0"/>
    </xf>
  </cellXfs>
  <cellStyles count="77">
    <cellStyle name="Euro" xfId="1" xr:uid="{00000000-0005-0000-0000-000000000000}"/>
    <cellStyle name="Millares 2" xfId="2" xr:uid="{00000000-0005-0000-0000-000001000000}"/>
    <cellStyle name="Millares 2 10" xfId="67" xr:uid="{4D10A4E1-3292-42B7-A704-48A0BE09425F}"/>
    <cellStyle name="Millares 2 11" xfId="72" xr:uid="{D42E8993-7047-4AD0-AC04-373ED584FC76}"/>
    <cellStyle name="Millares 2 12" xfId="32" xr:uid="{E7D050F3-26BE-4170-BC6C-A6282ECB5FA4}"/>
    <cellStyle name="Millares 2 13" xfId="27" xr:uid="{597F38CA-6DB1-4583-833E-844FDF91CEF0}"/>
    <cellStyle name="Millares 2 14" xfId="22" xr:uid="{5EA8F227-377B-4E1F-9E20-6A02FB2CD8F0}"/>
    <cellStyle name="Millares 2 15" xfId="17" xr:uid="{2DB34945-CDE3-4578-A75B-BDB565C2083C}"/>
    <cellStyle name="Millares 2 2" xfId="3" xr:uid="{00000000-0005-0000-0000-000002000000}"/>
    <cellStyle name="Millares 2 2 10" xfId="33" xr:uid="{5B4094C8-9BC5-4ED1-8DFB-E136C8474883}"/>
    <cellStyle name="Millares 2 2 11" xfId="28" xr:uid="{05252FE2-8B71-4D9A-870A-E772A87B6A2B}"/>
    <cellStyle name="Millares 2 2 12" xfId="23" xr:uid="{BA70D741-8E9F-4BD3-B16D-4C069E79B25B}"/>
    <cellStyle name="Millares 2 2 13" xfId="18" xr:uid="{463E800A-2DBD-4101-B6EF-FDB7CEE0AB40}"/>
    <cellStyle name="Millares 2 2 2" xfId="38" xr:uid="{1E84EAC4-8A6B-4176-87DA-38EFA9B2E2D3}"/>
    <cellStyle name="Millares 2 2 3" xfId="43" xr:uid="{39E4F139-2B2B-44C7-AFF2-97B76089B356}"/>
    <cellStyle name="Millares 2 2 4" xfId="48" xr:uid="{ED128E31-2A8D-47DD-8B97-A5F66074D84C}"/>
    <cellStyle name="Millares 2 2 5" xfId="53" xr:uid="{AF62D0E5-53FE-4B0D-BEE5-743E3BCD8667}"/>
    <cellStyle name="Millares 2 2 6" xfId="58" xr:uid="{34777215-E5A9-4AF1-A48D-0B6E28AA8C48}"/>
    <cellStyle name="Millares 2 2 7" xfId="63" xr:uid="{4BD4C86B-E3F1-45F5-A72F-1199497E3BAB}"/>
    <cellStyle name="Millares 2 2 8" xfId="68" xr:uid="{0AF023CE-CFBE-451D-9BE9-D0BEFCA8DA86}"/>
    <cellStyle name="Millares 2 2 9" xfId="73" xr:uid="{AB5BE899-DF05-4D5F-9BF8-05F52D769AFB}"/>
    <cellStyle name="Millares 2 3" xfId="4" xr:uid="{00000000-0005-0000-0000-000003000000}"/>
    <cellStyle name="Millares 2 3 10" xfId="34" xr:uid="{81798E48-F28A-4B16-94A4-6C3F1B6B9CD0}"/>
    <cellStyle name="Millares 2 3 11" xfId="29" xr:uid="{52F709AD-AF00-4296-9C32-66F1D613F3D8}"/>
    <cellStyle name="Millares 2 3 12" xfId="24" xr:uid="{7A06DAAB-1336-406D-B8EF-D6A310EDC40D}"/>
    <cellStyle name="Millares 2 3 13" xfId="19" xr:uid="{18B4A80A-2C6C-41BB-9E69-73678B4E4C2C}"/>
    <cellStyle name="Millares 2 3 2" xfId="39" xr:uid="{94AEA3E7-8725-43EC-BC34-BEF096762ADF}"/>
    <cellStyle name="Millares 2 3 3" xfId="44" xr:uid="{8CCA2226-7F6D-455A-9D1A-47ED326C6BA3}"/>
    <cellStyle name="Millares 2 3 4" xfId="49" xr:uid="{9B3E18B3-7372-4651-AAFC-A1366F389DA9}"/>
    <cellStyle name="Millares 2 3 5" xfId="54" xr:uid="{68F9C677-F101-4841-AA39-53E61C09979C}"/>
    <cellStyle name="Millares 2 3 6" xfId="59" xr:uid="{53554D12-828D-48B1-9B3E-8D1E13F05FE3}"/>
    <cellStyle name="Millares 2 3 7" xfId="64" xr:uid="{9106AE1A-0F4E-43DE-842C-D396D04734EA}"/>
    <cellStyle name="Millares 2 3 8" xfId="69" xr:uid="{1223068F-C176-471B-8240-6AD2981568CE}"/>
    <cellStyle name="Millares 2 3 9" xfId="74" xr:uid="{98874310-FE09-4955-A52C-E0E87D319221}"/>
    <cellStyle name="Millares 2 4" xfId="37" xr:uid="{1FC12A59-59BF-4912-B2B8-78287A6E9CFE}"/>
    <cellStyle name="Millares 2 5" xfId="42" xr:uid="{675532A3-C933-4316-8E15-AB9F207A5EB9}"/>
    <cellStyle name="Millares 2 6" xfId="47" xr:uid="{0DEEEA8C-1F54-4176-9B88-67BC93374EBC}"/>
    <cellStyle name="Millares 2 7" xfId="52" xr:uid="{98B1B6A7-99E5-4E1E-9DFF-4A6C1B0271DC}"/>
    <cellStyle name="Millares 2 8" xfId="57" xr:uid="{518492EA-BB97-42F7-9F0C-BC9E1B5806B9}"/>
    <cellStyle name="Millares 2 9" xfId="62" xr:uid="{43229183-F6C3-45DF-8C64-3109F71D3C9E}"/>
    <cellStyle name="Millares 3" xfId="5" xr:uid="{00000000-0005-0000-0000-000004000000}"/>
    <cellStyle name="Millares 3 10" xfId="35" xr:uid="{19583E40-5229-4638-A99A-F125BE6970A9}"/>
    <cellStyle name="Millares 3 11" xfId="30" xr:uid="{81E2D8F0-4290-465C-9A81-BA5834517CCD}"/>
    <cellStyle name="Millares 3 12" xfId="25" xr:uid="{F85FAB19-B7CF-4785-B7C8-22A2FCACE3D7}"/>
    <cellStyle name="Millares 3 13" xfId="20" xr:uid="{B7F91CFB-0C33-4668-8480-2D0620EE4910}"/>
    <cellStyle name="Millares 3 2" xfId="40" xr:uid="{3363023E-3AFA-4C15-8D5A-35F060F2523F}"/>
    <cellStyle name="Millares 3 3" xfId="45" xr:uid="{C5068BD7-291D-4C5D-BEA2-F9497CF77646}"/>
    <cellStyle name="Millares 3 4" xfId="50" xr:uid="{CF87C858-4059-499E-B438-8BEB750A7788}"/>
    <cellStyle name="Millares 3 5" xfId="55" xr:uid="{7CD589D5-A281-40E3-B4DE-FAD52A1F2B22}"/>
    <cellStyle name="Millares 3 6" xfId="60" xr:uid="{4290BFB1-5958-4F7F-A0C4-0C717873AAEB}"/>
    <cellStyle name="Millares 3 7" xfId="65" xr:uid="{9F515360-866B-40E4-BC59-3E18FA23A6AD}"/>
    <cellStyle name="Millares 3 8" xfId="70" xr:uid="{A7A01132-F716-42D6-BE14-F6DE72E859B0}"/>
    <cellStyle name="Millares 3 9" xfId="75" xr:uid="{1D9B2600-3EC0-4F70-BEDE-1966EA8A3C02}"/>
    <cellStyle name="Moneda 2" xfId="6" xr:uid="{00000000-0005-0000-0000-000005000000}"/>
    <cellStyle name="Moneda 2 10" xfId="36" xr:uid="{7F854CB3-C0D5-470D-8C81-9D9A6C275F16}"/>
    <cellStyle name="Moneda 2 11" xfId="31" xr:uid="{F0AA9642-7FAD-4ED3-B88F-4594CC0C5230}"/>
    <cellStyle name="Moneda 2 12" xfId="26" xr:uid="{4DCD7E17-3A3E-42E6-8843-888D2DD70AF2}"/>
    <cellStyle name="Moneda 2 13" xfId="21" xr:uid="{4BF866DE-46A8-43A5-9EFB-2585448C428E}"/>
    <cellStyle name="Moneda 2 2" xfId="41" xr:uid="{62A419C7-803E-4E70-91E8-0541431FDFEC}"/>
    <cellStyle name="Moneda 2 3" xfId="46" xr:uid="{5CCB01BF-129F-4A85-818D-0B23BB4811F8}"/>
    <cellStyle name="Moneda 2 4" xfId="51" xr:uid="{C6FE59E8-81F3-476B-B641-7E3C070C69DE}"/>
    <cellStyle name="Moneda 2 5" xfId="56" xr:uid="{F40489FB-53D4-469F-9F92-60E545A8A15C}"/>
    <cellStyle name="Moneda 2 6" xfId="61" xr:uid="{6E7BB3A8-AD59-4489-A6F6-24222412DF31}"/>
    <cellStyle name="Moneda 2 7" xfId="66" xr:uid="{88430B4C-4629-4909-B851-90CEFE6444A6}"/>
    <cellStyle name="Moneda 2 8" xfId="71" xr:uid="{F9B74CF2-70D7-4E53-9FB9-85C995C4CB28}"/>
    <cellStyle name="Moneda 2 9" xfId="76" xr:uid="{62AA4F1F-7A7D-4DF8-8EED-C6B41270DCE3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Porcentual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43</xdr:row>
      <xdr:rowOff>9525</xdr:rowOff>
    </xdr:from>
    <xdr:to>
      <xdr:col>0</xdr:col>
      <xdr:colOff>2847975</xdr:colOff>
      <xdr:row>43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DDD3C392-76CB-4731-8B31-B6D6213C18D2}"/>
            </a:ext>
          </a:extLst>
        </xdr:cNvPr>
        <xdr:cNvCxnSpPr/>
      </xdr:nvCxnSpPr>
      <xdr:spPr>
        <a:xfrm>
          <a:off x="1323975" y="6886575"/>
          <a:ext cx="15240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43</xdr:row>
      <xdr:rowOff>0</xdr:rowOff>
    </xdr:from>
    <xdr:to>
      <xdr:col>5</xdr:col>
      <xdr:colOff>514350</xdr:colOff>
      <xdr:row>43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F9A6597-4C0C-4C5E-BA49-B01CC3F7EB5D}"/>
            </a:ext>
          </a:extLst>
        </xdr:cNvPr>
        <xdr:cNvCxnSpPr/>
      </xdr:nvCxnSpPr>
      <xdr:spPr>
        <a:xfrm>
          <a:off x="6896100" y="6877050"/>
          <a:ext cx="21717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5"/>
  <sheetViews>
    <sheetView showGridLines="0" tabSelected="1" zoomScaleNormal="100" zoomScaleSheetLayoutView="90" workbookViewId="0">
      <selection activeCell="I38" sqref="I38"/>
    </sheetView>
  </sheetViews>
  <sheetFormatPr baseColWidth="10" defaultColWidth="11.42578125" defaultRowHeight="12.75" x14ac:dyDescent="0.2"/>
  <cols>
    <col min="1" max="1" width="62.42578125" style="2" customWidth="1"/>
    <col min="2" max="2" width="15.7109375" style="2" customWidth="1"/>
    <col min="3" max="3" width="18.7109375" style="2" customWidth="1"/>
    <col min="4" max="4" width="15.7109375" style="2" customWidth="1"/>
    <col min="5" max="7" width="15.7109375" style="12" customWidth="1"/>
    <col min="8" max="16384" width="11.42578125" style="2"/>
  </cols>
  <sheetData>
    <row r="1" spans="1:8" ht="50.1" customHeight="1" x14ac:dyDescent="0.2">
      <c r="A1" s="23" t="s">
        <v>63</v>
      </c>
      <c r="B1" s="20"/>
      <c r="C1" s="20"/>
      <c r="D1" s="20"/>
      <c r="E1" s="20"/>
      <c r="F1" s="20"/>
      <c r="G1" s="24"/>
    </row>
    <row r="2" spans="1:8" ht="15" customHeight="1" x14ac:dyDescent="0.2">
      <c r="A2" s="25"/>
      <c r="B2" s="20" t="s">
        <v>31</v>
      </c>
      <c r="C2" s="20"/>
      <c r="D2" s="20"/>
      <c r="E2" s="20"/>
      <c r="F2" s="20"/>
      <c r="G2" s="21" t="s">
        <v>30</v>
      </c>
    </row>
    <row r="3" spans="1:8" ht="24.95" customHeight="1" x14ac:dyDescent="0.2">
      <c r="A3" s="26"/>
      <c r="B3" s="3" t="s">
        <v>26</v>
      </c>
      <c r="C3" s="4" t="s">
        <v>34</v>
      </c>
      <c r="D3" s="4" t="s">
        <v>27</v>
      </c>
      <c r="E3" s="4" t="s">
        <v>28</v>
      </c>
      <c r="F3" s="5" t="s">
        <v>29</v>
      </c>
      <c r="G3" s="22"/>
    </row>
    <row r="4" spans="1:8" x14ac:dyDescent="0.2">
      <c r="A4" s="27"/>
      <c r="B4" s="6">
        <v>1</v>
      </c>
      <c r="C4" s="6">
        <v>2</v>
      </c>
      <c r="D4" s="6" t="s">
        <v>32</v>
      </c>
      <c r="E4" s="6">
        <v>4</v>
      </c>
      <c r="F4" s="6">
        <v>5</v>
      </c>
      <c r="G4" s="6" t="s">
        <v>33</v>
      </c>
    </row>
    <row r="5" spans="1:8" x14ac:dyDescent="0.2">
      <c r="A5" s="15" t="s">
        <v>25</v>
      </c>
      <c r="B5" s="7"/>
      <c r="C5" s="7"/>
      <c r="D5" s="7"/>
      <c r="E5" s="7"/>
      <c r="F5" s="7"/>
      <c r="G5" s="7"/>
    </row>
    <row r="6" spans="1:8" x14ac:dyDescent="0.2">
      <c r="A6" s="16" t="s">
        <v>0</v>
      </c>
      <c r="B6" s="8">
        <f>SUM(B7:B8)</f>
        <v>250000</v>
      </c>
      <c r="C6" s="8">
        <f>SUM(C7:C8)</f>
        <v>506500</v>
      </c>
      <c r="D6" s="8">
        <f t="shared" ref="D6:G6" si="0">SUM(D7:D8)</f>
        <v>756500</v>
      </c>
      <c r="E6" s="8">
        <f t="shared" si="0"/>
        <v>20989.32</v>
      </c>
      <c r="F6" s="8">
        <f t="shared" si="0"/>
        <v>20989.32</v>
      </c>
      <c r="G6" s="8">
        <f t="shared" si="0"/>
        <v>735510.68</v>
      </c>
      <c r="H6" s="9">
        <v>0</v>
      </c>
    </row>
    <row r="7" spans="1:8" x14ac:dyDescent="0.2">
      <c r="A7" s="17" t="s">
        <v>1</v>
      </c>
      <c r="B7" s="10">
        <v>250000</v>
      </c>
      <c r="C7" s="10">
        <v>506500</v>
      </c>
      <c r="D7" s="10">
        <f>B7+C7</f>
        <v>756500</v>
      </c>
      <c r="E7" s="10">
        <v>20989.32</v>
      </c>
      <c r="F7" s="10">
        <v>20989.32</v>
      </c>
      <c r="G7" s="10">
        <f>D7-E7</f>
        <v>735510.68</v>
      </c>
      <c r="H7" s="9" t="s">
        <v>39</v>
      </c>
    </row>
    <row r="8" spans="1:8" x14ac:dyDescent="0.2">
      <c r="A8" s="17" t="s">
        <v>2</v>
      </c>
      <c r="B8" s="10">
        <v>0</v>
      </c>
      <c r="C8" s="10">
        <v>0</v>
      </c>
      <c r="D8" s="10">
        <f>B8+C8</f>
        <v>0</v>
      </c>
      <c r="E8" s="10">
        <v>0</v>
      </c>
      <c r="F8" s="10">
        <v>0</v>
      </c>
      <c r="G8" s="10">
        <f>D8-E8</f>
        <v>0</v>
      </c>
      <c r="H8" s="9" t="s">
        <v>40</v>
      </c>
    </row>
    <row r="9" spans="1:8" x14ac:dyDescent="0.2">
      <c r="A9" s="16" t="s">
        <v>3</v>
      </c>
      <c r="B9" s="8">
        <f>SUM(B10:B17)</f>
        <v>22342677.649999999</v>
      </c>
      <c r="C9" s="8">
        <f>SUM(C10:C17)</f>
        <v>17461682.530000001</v>
      </c>
      <c r="D9" s="8">
        <f t="shared" ref="D9:G9" si="1">SUM(D10:D17)</f>
        <v>39804360.179999992</v>
      </c>
      <c r="E9" s="8">
        <f t="shared" si="1"/>
        <v>23462126.759999998</v>
      </c>
      <c r="F9" s="8">
        <f t="shared" si="1"/>
        <v>23462126.759999998</v>
      </c>
      <c r="G9" s="8">
        <f t="shared" si="1"/>
        <v>16342233.419999998</v>
      </c>
      <c r="H9" s="9">
        <v>0</v>
      </c>
    </row>
    <row r="10" spans="1:8" x14ac:dyDescent="0.2">
      <c r="A10" s="17" t="s">
        <v>4</v>
      </c>
      <c r="B10" s="10">
        <v>15453156.529999999</v>
      </c>
      <c r="C10" s="10">
        <v>12970931.02</v>
      </c>
      <c r="D10" s="10">
        <f t="shared" ref="D10:D17" si="2">B10+C10</f>
        <v>28424087.549999997</v>
      </c>
      <c r="E10" s="10">
        <v>16872611.809999999</v>
      </c>
      <c r="F10" s="10">
        <v>16872611.809999999</v>
      </c>
      <c r="G10" s="10">
        <f t="shared" ref="G10:G17" si="3">D10-E10</f>
        <v>11551475.739999998</v>
      </c>
      <c r="H10" s="9" t="s">
        <v>41</v>
      </c>
    </row>
    <row r="11" spans="1:8" x14ac:dyDescent="0.2">
      <c r="A11" s="17" t="s">
        <v>5</v>
      </c>
      <c r="B11" s="10">
        <v>0</v>
      </c>
      <c r="C11" s="10">
        <v>0</v>
      </c>
      <c r="D11" s="10">
        <f t="shared" si="2"/>
        <v>0</v>
      </c>
      <c r="E11" s="10">
        <v>0</v>
      </c>
      <c r="F11" s="10">
        <v>0</v>
      </c>
      <c r="G11" s="10">
        <f t="shared" si="3"/>
        <v>0</v>
      </c>
      <c r="H11" s="9" t="s">
        <v>42</v>
      </c>
    </row>
    <row r="12" spans="1:8" x14ac:dyDescent="0.2">
      <c r="A12" s="17" t="s">
        <v>6</v>
      </c>
      <c r="B12" s="10">
        <v>6889521.1200000001</v>
      </c>
      <c r="C12" s="10">
        <v>4490751.51</v>
      </c>
      <c r="D12" s="10">
        <f t="shared" si="2"/>
        <v>11380272.629999999</v>
      </c>
      <c r="E12" s="10">
        <v>6589514.9500000002</v>
      </c>
      <c r="F12" s="10">
        <v>6589514.9500000002</v>
      </c>
      <c r="G12" s="10">
        <f t="shared" si="3"/>
        <v>4790757.6799999988</v>
      </c>
      <c r="H12" s="9" t="s">
        <v>43</v>
      </c>
    </row>
    <row r="13" spans="1:8" x14ac:dyDescent="0.2">
      <c r="A13" s="17" t="s">
        <v>7</v>
      </c>
      <c r="B13" s="10">
        <v>0</v>
      </c>
      <c r="C13" s="10">
        <v>0</v>
      </c>
      <c r="D13" s="10">
        <f t="shared" si="2"/>
        <v>0</v>
      </c>
      <c r="E13" s="10">
        <v>0</v>
      </c>
      <c r="F13" s="10">
        <v>0</v>
      </c>
      <c r="G13" s="10">
        <f t="shared" si="3"/>
        <v>0</v>
      </c>
      <c r="H13" s="9" t="s">
        <v>44</v>
      </c>
    </row>
    <row r="14" spans="1:8" x14ac:dyDescent="0.2">
      <c r="A14" s="17" t="s">
        <v>8</v>
      </c>
      <c r="B14" s="10">
        <v>0</v>
      </c>
      <c r="C14" s="10">
        <v>0</v>
      </c>
      <c r="D14" s="10">
        <f t="shared" si="2"/>
        <v>0</v>
      </c>
      <c r="E14" s="10">
        <v>0</v>
      </c>
      <c r="F14" s="10">
        <v>0</v>
      </c>
      <c r="G14" s="10">
        <f t="shared" si="3"/>
        <v>0</v>
      </c>
      <c r="H14" s="9" t="s">
        <v>45</v>
      </c>
    </row>
    <row r="15" spans="1:8" x14ac:dyDescent="0.2">
      <c r="A15" s="17" t="s">
        <v>9</v>
      </c>
      <c r="B15" s="10">
        <v>0</v>
      </c>
      <c r="C15" s="10">
        <v>0</v>
      </c>
      <c r="D15" s="10">
        <f t="shared" si="2"/>
        <v>0</v>
      </c>
      <c r="E15" s="10">
        <v>0</v>
      </c>
      <c r="F15" s="10">
        <v>0</v>
      </c>
      <c r="G15" s="10">
        <f t="shared" si="3"/>
        <v>0</v>
      </c>
      <c r="H15" s="9" t="s">
        <v>46</v>
      </c>
    </row>
    <row r="16" spans="1:8" x14ac:dyDescent="0.2">
      <c r="A16" s="17" t="s">
        <v>10</v>
      </c>
      <c r="B16" s="10">
        <v>0</v>
      </c>
      <c r="C16" s="10">
        <v>0</v>
      </c>
      <c r="D16" s="10">
        <f t="shared" si="2"/>
        <v>0</v>
      </c>
      <c r="E16" s="10">
        <v>0</v>
      </c>
      <c r="F16" s="10">
        <v>0</v>
      </c>
      <c r="G16" s="10">
        <f t="shared" si="3"/>
        <v>0</v>
      </c>
      <c r="H16" s="9" t="s">
        <v>47</v>
      </c>
    </row>
    <row r="17" spans="1:8" x14ac:dyDescent="0.2">
      <c r="A17" s="17" t="s">
        <v>11</v>
      </c>
      <c r="B17" s="10">
        <v>0</v>
      </c>
      <c r="C17" s="10">
        <v>0</v>
      </c>
      <c r="D17" s="10">
        <f t="shared" si="2"/>
        <v>0</v>
      </c>
      <c r="E17" s="10">
        <v>0</v>
      </c>
      <c r="F17" s="10">
        <v>0</v>
      </c>
      <c r="G17" s="10">
        <f t="shared" si="3"/>
        <v>0</v>
      </c>
      <c r="H17" s="9" t="s">
        <v>48</v>
      </c>
    </row>
    <row r="18" spans="1:8" x14ac:dyDescent="0.2">
      <c r="A18" s="16" t="s">
        <v>12</v>
      </c>
      <c r="B18" s="8">
        <f>SUM(B19:B21)</f>
        <v>1556949.87</v>
      </c>
      <c r="C18" s="8">
        <f>SUM(C19:C21)</f>
        <v>1987015.46</v>
      </c>
      <c r="D18" s="8">
        <f t="shared" ref="D18:G18" si="4">SUM(D19:D21)</f>
        <v>3543965.33</v>
      </c>
      <c r="E18" s="8">
        <f t="shared" si="4"/>
        <v>2218019.0499999998</v>
      </c>
      <c r="F18" s="8">
        <f t="shared" si="4"/>
        <v>2218019.0499999998</v>
      </c>
      <c r="G18" s="8">
        <f t="shared" si="4"/>
        <v>1325946.2800000003</v>
      </c>
      <c r="H18" s="9">
        <v>0</v>
      </c>
    </row>
    <row r="19" spans="1:8" x14ac:dyDescent="0.2">
      <c r="A19" s="17" t="s">
        <v>13</v>
      </c>
      <c r="B19" s="10">
        <v>1556949.87</v>
      </c>
      <c r="C19" s="10">
        <v>1987015.46</v>
      </c>
      <c r="D19" s="10">
        <f t="shared" ref="D19:D21" si="5">B19+C19</f>
        <v>3543965.33</v>
      </c>
      <c r="E19" s="10">
        <v>2218019.0499999998</v>
      </c>
      <c r="F19" s="10">
        <v>2218019.0499999998</v>
      </c>
      <c r="G19" s="10">
        <f t="shared" ref="G19:G21" si="6">D19-E19</f>
        <v>1325946.2800000003</v>
      </c>
      <c r="H19" s="9" t="s">
        <v>49</v>
      </c>
    </row>
    <row r="20" spans="1:8" x14ac:dyDescent="0.2">
      <c r="A20" s="17" t="s">
        <v>14</v>
      </c>
      <c r="B20" s="10">
        <v>0</v>
      </c>
      <c r="C20" s="10">
        <v>0</v>
      </c>
      <c r="D20" s="10">
        <f t="shared" si="5"/>
        <v>0</v>
      </c>
      <c r="E20" s="10">
        <v>0</v>
      </c>
      <c r="F20" s="10">
        <v>0</v>
      </c>
      <c r="G20" s="10">
        <f t="shared" si="6"/>
        <v>0</v>
      </c>
      <c r="H20" s="9" t="s">
        <v>50</v>
      </c>
    </row>
    <row r="21" spans="1:8" x14ac:dyDescent="0.2">
      <c r="A21" s="17" t="s">
        <v>15</v>
      </c>
      <c r="B21" s="10">
        <v>0</v>
      </c>
      <c r="C21" s="10">
        <v>0</v>
      </c>
      <c r="D21" s="10">
        <f t="shared" si="5"/>
        <v>0</v>
      </c>
      <c r="E21" s="10">
        <v>0</v>
      </c>
      <c r="F21" s="10">
        <v>0</v>
      </c>
      <c r="G21" s="10">
        <f t="shared" si="6"/>
        <v>0</v>
      </c>
      <c r="H21" s="9" t="s">
        <v>51</v>
      </c>
    </row>
    <row r="22" spans="1:8" x14ac:dyDescent="0.2">
      <c r="A22" s="16" t="s">
        <v>16</v>
      </c>
      <c r="B22" s="8">
        <f>SUM(B23:B24)</f>
        <v>0</v>
      </c>
      <c r="C22" s="8">
        <f>SUM(C23:C24)</f>
        <v>0</v>
      </c>
      <c r="D22" s="8">
        <f t="shared" ref="D22:G22" si="7">SUM(D23:D24)</f>
        <v>0</v>
      </c>
      <c r="E22" s="8">
        <f t="shared" si="7"/>
        <v>0</v>
      </c>
      <c r="F22" s="8">
        <f t="shared" si="7"/>
        <v>0</v>
      </c>
      <c r="G22" s="8">
        <f t="shared" si="7"/>
        <v>0</v>
      </c>
      <c r="H22" s="9">
        <v>0</v>
      </c>
    </row>
    <row r="23" spans="1:8" x14ac:dyDescent="0.2">
      <c r="A23" s="17" t="s">
        <v>17</v>
      </c>
      <c r="B23" s="10">
        <v>0</v>
      </c>
      <c r="C23" s="10">
        <v>0</v>
      </c>
      <c r="D23" s="10">
        <f t="shared" ref="D23:D24" si="8">B23+C23</f>
        <v>0</v>
      </c>
      <c r="E23" s="10">
        <v>0</v>
      </c>
      <c r="F23" s="10">
        <v>0</v>
      </c>
      <c r="G23" s="10">
        <f t="shared" ref="G23:G24" si="9">D23-E23</f>
        <v>0</v>
      </c>
      <c r="H23" s="9" t="s">
        <v>52</v>
      </c>
    </row>
    <row r="24" spans="1:8" x14ac:dyDescent="0.2">
      <c r="A24" s="17" t="s">
        <v>18</v>
      </c>
      <c r="B24" s="10">
        <v>0</v>
      </c>
      <c r="C24" s="10">
        <v>0</v>
      </c>
      <c r="D24" s="10">
        <f t="shared" si="8"/>
        <v>0</v>
      </c>
      <c r="E24" s="10">
        <v>0</v>
      </c>
      <c r="F24" s="10">
        <v>0</v>
      </c>
      <c r="G24" s="10">
        <f t="shared" si="9"/>
        <v>0</v>
      </c>
      <c r="H24" s="9" t="s">
        <v>53</v>
      </c>
    </row>
    <row r="25" spans="1:8" x14ac:dyDescent="0.2">
      <c r="A25" s="16" t="s">
        <v>19</v>
      </c>
      <c r="B25" s="8">
        <f>SUM(B26:B29)</f>
        <v>0</v>
      </c>
      <c r="C25" s="8">
        <f>SUM(C26:C29)</f>
        <v>0</v>
      </c>
      <c r="D25" s="8">
        <f t="shared" ref="D25:G25" si="10">SUM(D26:D29)</f>
        <v>0</v>
      </c>
      <c r="E25" s="8">
        <f t="shared" si="10"/>
        <v>0</v>
      </c>
      <c r="F25" s="8">
        <f t="shared" si="10"/>
        <v>0</v>
      </c>
      <c r="G25" s="8">
        <f t="shared" si="10"/>
        <v>0</v>
      </c>
      <c r="H25" s="9">
        <v>0</v>
      </c>
    </row>
    <row r="26" spans="1:8" x14ac:dyDescent="0.2">
      <c r="A26" s="17" t="s">
        <v>20</v>
      </c>
      <c r="B26" s="10">
        <v>0</v>
      </c>
      <c r="C26" s="10">
        <v>0</v>
      </c>
      <c r="D26" s="10">
        <f t="shared" ref="D26:D29" si="11">B26+C26</f>
        <v>0</v>
      </c>
      <c r="E26" s="10">
        <v>0</v>
      </c>
      <c r="F26" s="10">
        <v>0</v>
      </c>
      <c r="G26" s="10">
        <f t="shared" ref="G26:G29" si="12">D26-E26</f>
        <v>0</v>
      </c>
      <c r="H26" s="9" t="s">
        <v>54</v>
      </c>
    </row>
    <row r="27" spans="1:8" x14ac:dyDescent="0.2">
      <c r="A27" s="17" t="s">
        <v>21</v>
      </c>
      <c r="B27" s="10">
        <v>0</v>
      </c>
      <c r="C27" s="10">
        <v>0</v>
      </c>
      <c r="D27" s="10">
        <f t="shared" si="11"/>
        <v>0</v>
      </c>
      <c r="E27" s="10">
        <v>0</v>
      </c>
      <c r="F27" s="10">
        <v>0</v>
      </c>
      <c r="G27" s="10">
        <f t="shared" si="12"/>
        <v>0</v>
      </c>
      <c r="H27" s="9" t="s">
        <v>55</v>
      </c>
    </row>
    <row r="28" spans="1:8" x14ac:dyDescent="0.2">
      <c r="A28" s="17" t="s">
        <v>22</v>
      </c>
      <c r="B28" s="10">
        <v>0</v>
      </c>
      <c r="C28" s="10">
        <v>0</v>
      </c>
      <c r="D28" s="10">
        <f t="shared" si="11"/>
        <v>0</v>
      </c>
      <c r="E28" s="10">
        <v>0</v>
      </c>
      <c r="F28" s="10">
        <v>0</v>
      </c>
      <c r="G28" s="10">
        <f t="shared" si="12"/>
        <v>0</v>
      </c>
      <c r="H28" s="9" t="s">
        <v>56</v>
      </c>
    </row>
    <row r="29" spans="1:8" x14ac:dyDescent="0.2">
      <c r="A29" s="17" t="s">
        <v>23</v>
      </c>
      <c r="B29" s="10">
        <v>0</v>
      </c>
      <c r="C29" s="10">
        <v>0</v>
      </c>
      <c r="D29" s="10">
        <f t="shared" si="11"/>
        <v>0</v>
      </c>
      <c r="E29" s="10">
        <v>0</v>
      </c>
      <c r="F29" s="10">
        <v>0</v>
      </c>
      <c r="G29" s="10">
        <f t="shared" si="12"/>
        <v>0</v>
      </c>
      <c r="H29" s="9" t="s">
        <v>57</v>
      </c>
    </row>
    <row r="30" spans="1:8" x14ac:dyDescent="0.2">
      <c r="A30" s="16" t="s">
        <v>35</v>
      </c>
      <c r="B30" s="8">
        <f>SUM(B31)</f>
        <v>0</v>
      </c>
      <c r="C30" s="8">
        <f t="shared" ref="C30:G30" si="13">SUM(C31)</f>
        <v>0</v>
      </c>
      <c r="D30" s="8">
        <f t="shared" si="13"/>
        <v>0</v>
      </c>
      <c r="E30" s="8">
        <f t="shared" si="13"/>
        <v>0</v>
      </c>
      <c r="F30" s="8">
        <f t="shared" si="13"/>
        <v>0</v>
      </c>
      <c r="G30" s="8">
        <f t="shared" si="13"/>
        <v>0</v>
      </c>
      <c r="H30" s="9">
        <v>0</v>
      </c>
    </row>
    <row r="31" spans="1:8" x14ac:dyDescent="0.2">
      <c r="A31" s="17" t="s">
        <v>24</v>
      </c>
      <c r="B31" s="10">
        <v>0</v>
      </c>
      <c r="C31" s="10">
        <v>0</v>
      </c>
      <c r="D31" s="10">
        <f t="shared" ref="D31:D34" si="14">B31+C31</f>
        <v>0</v>
      </c>
      <c r="E31" s="10">
        <v>0</v>
      </c>
      <c r="F31" s="10">
        <v>0</v>
      </c>
      <c r="G31" s="10">
        <f t="shared" ref="G31:G34" si="15">D31-E31</f>
        <v>0</v>
      </c>
      <c r="H31" s="9" t="s">
        <v>58</v>
      </c>
    </row>
    <row r="32" spans="1:8" x14ac:dyDescent="0.2">
      <c r="A32" s="18" t="s">
        <v>36</v>
      </c>
      <c r="B32" s="8">
        <v>0</v>
      </c>
      <c r="C32" s="8">
        <v>0</v>
      </c>
      <c r="D32" s="8">
        <f t="shared" si="14"/>
        <v>0</v>
      </c>
      <c r="E32" s="8">
        <v>0</v>
      </c>
      <c r="F32" s="8">
        <v>0</v>
      </c>
      <c r="G32" s="8">
        <f t="shared" si="15"/>
        <v>0</v>
      </c>
      <c r="H32" s="9" t="s">
        <v>59</v>
      </c>
    </row>
    <row r="33" spans="1:8" x14ac:dyDescent="0.2">
      <c r="A33" s="18" t="s">
        <v>37</v>
      </c>
      <c r="B33" s="8">
        <v>0</v>
      </c>
      <c r="C33" s="8">
        <v>0</v>
      </c>
      <c r="D33" s="8">
        <f t="shared" si="14"/>
        <v>0</v>
      </c>
      <c r="E33" s="8">
        <v>0</v>
      </c>
      <c r="F33" s="8">
        <v>0</v>
      </c>
      <c r="G33" s="8">
        <f t="shared" si="15"/>
        <v>0</v>
      </c>
      <c r="H33" s="9" t="s">
        <v>60</v>
      </c>
    </row>
    <row r="34" spans="1:8" x14ac:dyDescent="0.2">
      <c r="A34" s="18" t="s">
        <v>38</v>
      </c>
      <c r="B34" s="8">
        <v>0</v>
      </c>
      <c r="C34" s="8">
        <v>0</v>
      </c>
      <c r="D34" s="8">
        <f t="shared" si="14"/>
        <v>0</v>
      </c>
      <c r="E34" s="8">
        <v>0</v>
      </c>
      <c r="F34" s="8">
        <v>0</v>
      </c>
      <c r="G34" s="8">
        <f t="shared" si="15"/>
        <v>0</v>
      </c>
      <c r="H34" s="9" t="s">
        <v>61</v>
      </c>
    </row>
    <row r="35" spans="1:8" ht="13.5" customHeight="1" x14ac:dyDescent="0.2">
      <c r="A35" s="19"/>
      <c r="B35" s="11">
        <f>SUM(B6+B9+B18+B22+B25+B30+B32+B33+B34)</f>
        <v>24149627.52</v>
      </c>
      <c r="C35" s="11">
        <f t="shared" ref="C35:G35" si="16">SUM(C6+C9+C18+C22+C25+C30+C32+C33+C34)</f>
        <v>19955197.990000002</v>
      </c>
      <c r="D35" s="11">
        <f t="shared" si="16"/>
        <v>44104825.50999999</v>
      </c>
      <c r="E35" s="11">
        <f t="shared" si="16"/>
        <v>25701135.129999999</v>
      </c>
      <c r="F35" s="11">
        <f t="shared" si="16"/>
        <v>25701135.129999999</v>
      </c>
      <c r="G35" s="11">
        <f t="shared" si="16"/>
        <v>18403690.379999999</v>
      </c>
    </row>
    <row r="37" spans="1:8" x14ac:dyDescent="0.2">
      <c r="A37" s="1" t="s">
        <v>62</v>
      </c>
    </row>
    <row r="44" spans="1:8" x14ac:dyDescent="0.2">
      <c r="A44" s="13" t="s">
        <v>64</v>
      </c>
      <c r="B44" s="14"/>
      <c r="C44" s="14"/>
      <c r="D44" s="28" t="s">
        <v>65</v>
      </c>
      <c r="E44" s="28"/>
      <c r="F44" s="28"/>
    </row>
    <row r="45" spans="1:8" x14ac:dyDescent="0.2">
      <c r="A45" s="13" t="s">
        <v>66</v>
      </c>
      <c r="B45" s="14"/>
      <c r="C45" s="14"/>
      <c r="D45" s="28" t="s">
        <v>67</v>
      </c>
      <c r="E45" s="28"/>
      <c r="F45" s="28"/>
    </row>
  </sheetData>
  <sheetProtection formatCells="0" formatColumns="0" formatRows="0" autoFilter="0"/>
  <protectedRanges>
    <protectedRange sqref="A36:G65520" name="Rango1"/>
    <protectedRange sqref="B30 B6 A10:B17 B9 A19:B21 B18 A23:B24 B22 A26:B29 B25 A7:B8 C6:G34 A31:B34" name="Rango1_3"/>
    <protectedRange sqref="B4:G5" name="Rango1_2_2"/>
    <protectedRange sqref="A35:G35" name="Rango1_1_2"/>
  </protectedRanges>
  <mergeCells count="6">
    <mergeCell ref="B2:F2"/>
    <mergeCell ref="G2:G3"/>
    <mergeCell ref="A1:G1"/>
    <mergeCell ref="A2:A4"/>
    <mergeCell ref="D45:F45"/>
    <mergeCell ref="D44:F44"/>
  </mergeCells>
  <printOptions horizontalCentered="1"/>
  <pageMargins left="0.27559055118110237" right="0.19685039370078741" top="0.74803149606299213" bottom="0.74803149606299213" header="0.31496062992125984" footer="0.31496062992125984"/>
  <pageSetup scale="78" orientation="landscape" r:id="rId1"/>
  <ignoredErrors>
    <ignoredError sqref="B6:G8 B31:G35 B9:C30 E9:F30" unlockedFormula="1"/>
    <ignoredError sqref="D9:D30 G9:G30" formula="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4AB682-C089-402D-9C49-FFBFD27CC20F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2023-10-06T21:24:43Z</cp:lastPrinted>
  <dcterms:created xsi:type="dcterms:W3CDTF">2012-12-11T21:13:37Z</dcterms:created>
  <dcterms:modified xsi:type="dcterms:W3CDTF">2023-10-06T21:24:44Z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