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6 LEY DE DISCIPLINA\"/>
    </mc:Choice>
  </mc:AlternateContent>
  <xr:revisionPtr revIDLastSave="0" documentId="8_{EF765919-0708-4D6E-AB77-825F2532722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6A" sheetId="1" r:id="rId1"/>
    <sheet name="F6B" sheetId="2" r:id="rId2"/>
    <sheet name="F6C" sheetId="3" r:id="rId3"/>
    <sheet name="F6D" sheetId="4" r:id="rId4"/>
  </sheets>
  <definedNames>
    <definedName name="_xlnm.Print_Area" localSheetId="0">F6A!$A$1:$G$160</definedName>
    <definedName name="_xlnm.Print_Area" localSheetId="2">F6C!$A$1:$G$78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G27" i="4" s="1"/>
  <c r="F19" i="2" l="1"/>
  <c r="E19" i="2"/>
  <c r="C19" i="2"/>
  <c r="B19" i="2"/>
  <c r="F9" i="2"/>
  <c r="E9" i="2"/>
  <c r="C9" i="2"/>
  <c r="B9" i="2"/>
  <c r="D28" i="2" l="1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20" i="2" l="1"/>
  <c r="G19" i="2" s="1"/>
  <c r="D19" i="2"/>
  <c r="D9" i="2"/>
  <c r="G10" i="2"/>
  <c r="G9" i="2" s="1"/>
  <c r="D31" i="4"/>
  <c r="G31" i="4" s="1"/>
  <c r="D30" i="4"/>
  <c r="G30" i="4" s="1"/>
  <c r="D29" i="4"/>
  <c r="G29" i="4" s="1"/>
  <c r="C24" i="4"/>
  <c r="B24" i="4"/>
  <c r="F24" i="4"/>
  <c r="E24" i="4"/>
  <c r="D26" i="4"/>
  <c r="G26" i="4" s="1"/>
  <c r="D25" i="4"/>
  <c r="G25" i="4" s="1"/>
  <c r="G24" i="4" s="1"/>
  <c r="D23" i="4"/>
  <c r="G23" i="4" s="1"/>
  <c r="D22" i="4"/>
  <c r="G22" i="4" s="1"/>
  <c r="D19" i="4"/>
  <c r="G19" i="4" s="1"/>
  <c r="D18" i="4"/>
  <c r="G18" i="4" s="1"/>
  <c r="D17" i="4"/>
  <c r="G17" i="4" s="1"/>
  <c r="D15" i="4"/>
  <c r="G15" i="4" s="1"/>
  <c r="D14" i="4"/>
  <c r="G14" i="4" s="1"/>
  <c r="D13" i="4"/>
  <c r="G13" i="4" s="1"/>
  <c r="D11" i="4"/>
  <c r="G11" i="4" s="1"/>
  <c r="D10" i="4"/>
  <c r="G10" i="4" s="1"/>
  <c r="D75" i="3"/>
  <c r="G75" i="3" s="1"/>
  <c r="D74" i="3"/>
  <c r="G74" i="3" s="1"/>
  <c r="D73" i="3"/>
  <c r="G73" i="3" s="1"/>
  <c r="D72" i="3"/>
  <c r="G72" i="3" s="1"/>
  <c r="D70" i="3"/>
  <c r="G70" i="3" s="1"/>
  <c r="D69" i="3"/>
  <c r="G69" i="3" s="1"/>
  <c r="D68" i="3"/>
  <c r="G68" i="3" s="1"/>
  <c r="D67" i="3"/>
  <c r="G67" i="3" s="1"/>
  <c r="D66" i="3"/>
  <c r="G66" i="3" s="1"/>
  <c r="D65" i="3"/>
  <c r="G65" i="3" s="1"/>
  <c r="D64" i="3"/>
  <c r="G64" i="3" s="1"/>
  <c r="D63" i="3"/>
  <c r="G63" i="3" s="1"/>
  <c r="D62" i="3"/>
  <c r="G62" i="3" s="1"/>
  <c r="D60" i="3"/>
  <c r="G60" i="3" s="1"/>
  <c r="D59" i="3"/>
  <c r="G59" i="3" s="1"/>
  <c r="D58" i="3"/>
  <c r="G58" i="3" s="1"/>
  <c r="D57" i="3"/>
  <c r="G57" i="3" s="1"/>
  <c r="D56" i="3"/>
  <c r="G56" i="3" s="1"/>
  <c r="D55" i="3"/>
  <c r="G55" i="3" s="1"/>
  <c r="D54" i="3"/>
  <c r="G54" i="3" s="1"/>
  <c r="D52" i="3"/>
  <c r="G52" i="3" s="1"/>
  <c r="D51" i="3"/>
  <c r="G51" i="3" s="1"/>
  <c r="D50" i="3"/>
  <c r="G50" i="3" s="1"/>
  <c r="D49" i="3"/>
  <c r="G49" i="3" s="1"/>
  <c r="D48" i="3"/>
  <c r="G48" i="3" s="1"/>
  <c r="D47" i="3"/>
  <c r="G47" i="3" s="1"/>
  <c r="D46" i="3"/>
  <c r="G46" i="3" s="1"/>
  <c r="D45" i="3"/>
  <c r="G45" i="3" s="1"/>
  <c r="D41" i="3"/>
  <c r="G41" i="3" s="1"/>
  <c r="D40" i="3"/>
  <c r="G40" i="3" s="1"/>
  <c r="D39" i="3"/>
  <c r="G39" i="3" s="1"/>
  <c r="D38" i="3"/>
  <c r="G38" i="3" s="1"/>
  <c r="D36" i="3"/>
  <c r="G36" i="3" s="1"/>
  <c r="D35" i="3"/>
  <c r="G35" i="3" s="1"/>
  <c r="D34" i="3"/>
  <c r="G34" i="3" s="1"/>
  <c r="D33" i="3"/>
  <c r="G33" i="3" s="1"/>
  <c r="D32" i="3"/>
  <c r="G32" i="3" s="1"/>
  <c r="D31" i="3"/>
  <c r="G31" i="3" s="1"/>
  <c r="D30" i="3"/>
  <c r="G30" i="3" s="1"/>
  <c r="D29" i="3"/>
  <c r="G29" i="3" s="1"/>
  <c r="G28" i="3"/>
  <c r="D28" i="3"/>
  <c r="D26" i="3"/>
  <c r="G26" i="3" s="1"/>
  <c r="D25" i="3"/>
  <c r="G25" i="3" s="1"/>
  <c r="D24" i="3"/>
  <c r="G24" i="3" s="1"/>
  <c r="D23" i="3"/>
  <c r="G23" i="3" s="1"/>
  <c r="D22" i="3"/>
  <c r="G22" i="3" s="1"/>
  <c r="D21" i="3"/>
  <c r="G21" i="3" s="1"/>
  <c r="D20" i="3"/>
  <c r="G20" i="3" s="1"/>
  <c r="D18" i="3"/>
  <c r="G18" i="3" s="1"/>
  <c r="D17" i="3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G145" i="1"/>
  <c r="G136" i="1"/>
  <c r="G135" i="1"/>
  <c r="G127" i="1"/>
  <c r="G118" i="1"/>
  <c r="G114" i="1"/>
  <c r="G105" i="1"/>
  <c r="G80" i="1"/>
  <c r="G76" i="1"/>
  <c r="G66" i="1"/>
  <c r="G56" i="1"/>
  <c r="G52" i="1"/>
  <c r="G39" i="1"/>
  <c r="G34" i="1"/>
  <c r="D157" i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G151" i="1" s="1"/>
  <c r="D149" i="1"/>
  <c r="G149" i="1" s="1"/>
  <c r="D148" i="1"/>
  <c r="G148" i="1" s="1"/>
  <c r="D147" i="1"/>
  <c r="G147" i="1" s="1"/>
  <c r="D145" i="1"/>
  <c r="D144" i="1"/>
  <c r="G144" i="1" s="1"/>
  <c r="D143" i="1"/>
  <c r="G143" i="1" s="1"/>
  <c r="D142" i="1"/>
  <c r="G142" i="1" s="1"/>
  <c r="D141" i="1"/>
  <c r="G141" i="1" s="1"/>
  <c r="D140" i="1"/>
  <c r="G140" i="1" s="1"/>
  <c r="D139" i="1"/>
  <c r="G139" i="1" s="1"/>
  <c r="D138" i="1"/>
  <c r="G138" i="1" s="1"/>
  <c r="D136" i="1"/>
  <c r="D135" i="1"/>
  <c r="D134" i="1"/>
  <c r="G134" i="1" s="1"/>
  <c r="D132" i="1"/>
  <c r="G132" i="1" s="1"/>
  <c r="D131" i="1"/>
  <c r="G131" i="1" s="1"/>
  <c r="D130" i="1"/>
  <c r="G130" i="1" s="1"/>
  <c r="D129" i="1"/>
  <c r="G129" i="1" s="1"/>
  <c r="D128" i="1"/>
  <c r="G128" i="1" s="1"/>
  <c r="D127" i="1"/>
  <c r="D126" i="1"/>
  <c r="G126" i="1" s="1"/>
  <c r="D125" i="1"/>
  <c r="G125" i="1" s="1"/>
  <c r="D124" i="1"/>
  <c r="G124" i="1" s="1"/>
  <c r="D122" i="1"/>
  <c r="G122" i="1" s="1"/>
  <c r="D121" i="1"/>
  <c r="G121" i="1" s="1"/>
  <c r="D120" i="1"/>
  <c r="G120" i="1" s="1"/>
  <c r="D119" i="1"/>
  <c r="G119" i="1" s="1"/>
  <c r="D118" i="1"/>
  <c r="D117" i="1"/>
  <c r="G117" i="1" s="1"/>
  <c r="D116" i="1"/>
  <c r="G116" i="1" s="1"/>
  <c r="D115" i="1"/>
  <c r="G115" i="1" s="1"/>
  <c r="D114" i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D104" i="1"/>
  <c r="G104" i="1" s="1"/>
  <c r="D102" i="1"/>
  <c r="G102" i="1" s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G96" i="1" s="1"/>
  <c r="D95" i="1"/>
  <c r="G95" i="1" s="1"/>
  <c r="D94" i="1"/>
  <c r="G94" i="1" s="1"/>
  <c r="D92" i="1"/>
  <c r="G92" i="1" s="1"/>
  <c r="D91" i="1"/>
  <c r="G91" i="1" s="1"/>
  <c r="D90" i="1"/>
  <c r="G90" i="1" s="1"/>
  <c r="D89" i="1"/>
  <c r="G89" i="1" s="1"/>
  <c r="D88" i="1"/>
  <c r="G88" i="1" s="1"/>
  <c r="D87" i="1"/>
  <c r="G87" i="1" s="1"/>
  <c r="D86" i="1"/>
  <c r="G86" i="1" s="1"/>
  <c r="D82" i="1"/>
  <c r="G82" i="1" s="1"/>
  <c r="D81" i="1"/>
  <c r="G81" i="1" s="1"/>
  <c r="D80" i="1"/>
  <c r="D79" i="1"/>
  <c r="G79" i="1" s="1"/>
  <c r="D78" i="1"/>
  <c r="G78" i="1" s="1"/>
  <c r="D77" i="1"/>
  <c r="G77" i="1" s="1"/>
  <c r="D76" i="1"/>
  <c r="D74" i="1"/>
  <c r="G74" i="1" s="1"/>
  <c r="D73" i="1"/>
  <c r="G73" i="1" s="1"/>
  <c r="D72" i="1"/>
  <c r="G72" i="1" s="1"/>
  <c r="D70" i="1"/>
  <c r="G70" i="1" s="1"/>
  <c r="D69" i="1"/>
  <c r="G69" i="1" s="1"/>
  <c r="D68" i="1"/>
  <c r="G68" i="1" s="1"/>
  <c r="D67" i="1"/>
  <c r="G67" i="1" s="1"/>
  <c r="D66" i="1"/>
  <c r="D65" i="1"/>
  <c r="G65" i="1" s="1"/>
  <c r="D64" i="1"/>
  <c r="G64" i="1" s="1"/>
  <c r="D63" i="1"/>
  <c r="G63" i="1" s="1"/>
  <c r="D61" i="1"/>
  <c r="G61" i="1" s="1"/>
  <c r="D60" i="1"/>
  <c r="G60" i="1" s="1"/>
  <c r="D59" i="1"/>
  <c r="G59" i="1" s="1"/>
  <c r="D57" i="1"/>
  <c r="G57" i="1" s="1"/>
  <c r="D56" i="1"/>
  <c r="D55" i="1"/>
  <c r="G55" i="1" s="1"/>
  <c r="D54" i="1"/>
  <c r="G54" i="1" s="1"/>
  <c r="D53" i="1"/>
  <c r="G53" i="1" s="1"/>
  <c r="D52" i="1"/>
  <c r="D51" i="1"/>
  <c r="G51" i="1" s="1"/>
  <c r="D50" i="1"/>
  <c r="G50" i="1" s="1"/>
  <c r="D49" i="1"/>
  <c r="G49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D37" i="1"/>
  <c r="G37" i="1" s="1"/>
  <c r="D36" i="1"/>
  <c r="G36" i="1" s="1"/>
  <c r="D35" i="1"/>
  <c r="G35" i="1" s="1"/>
  <c r="D34" i="1"/>
  <c r="D33" i="1"/>
  <c r="G33" i="1" s="1"/>
  <c r="D32" i="1"/>
  <c r="G32" i="1" s="1"/>
  <c r="D31" i="1"/>
  <c r="G31" i="1" s="1"/>
  <c r="D30" i="1"/>
  <c r="G30" i="1" s="1"/>
  <c r="D29" i="1"/>
  <c r="G29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24" i="4" l="1"/>
  <c r="B28" i="4"/>
  <c r="G28" i="4"/>
  <c r="G21" i="4" s="1"/>
  <c r="F28" i="4"/>
  <c r="F21" i="4" s="1"/>
  <c r="E28" i="4"/>
  <c r="E21" i="4" s="1"/>
  <c r="D28" i="4"/>
  <c r="D21" i="4" s="1"/>
  <c r="C28" i="4"/>
  <c r="C21" i="4" s="1"/>
  <c r="G16" i="4"/>
  <c r="F16" i="4"/>
  <c r="E16" i="4"/>
  <c r="D16" i="4"/>
  <c r="C16" i="4"/>
  <c r="B16" i="4"/>
  <c r="G12" i="4"/>
  <c r="F12" i="4"/>
  <c r="E12" i="4"/>
  <c r="D12" i="4"/>
  <c r="C12" i="4"/>
  <c r="B12" i="4"/>
  <c r="G71" i="3"/>
  <c r="F71" i="3"/>
  <c r="E71" i="3"/>
  <c r="D71" i="3"/>
  <c r="C71" i="3"/>
  <c r="B71" i="3"/>
  <c r="G61" i="3"/>
  <c r="F61" i="3"/>
  <c r="E61" i="3"/>
  <c r="D61" i="3"/>
  <c r="C61" i="3"/>
  <c r="B61" i="3"/>
  <c r="G53" i="3"/>
  <c r="F53" i="3"/>
  <c r="E53" i="3"/>
  <c r="D53" i="3"/>
  <c r="C53" i="3"/>
  <c r="B53" i="3"/>
  <c r="G44" i="3"/>
  <c r="F44" i="3"/>
  <c r="E44" i="3"/>
  <c r="D44" i="3"/>
  <c r="C44" i="3"/>
  <c r="B44" i="3"/>
  <c r="G37" i="3"/>
  <c r="F37" i="3"/>
  <c r="E37" i="3"/>
  <c r="D37" i="3"/>
  <c r="C37" i="3"/>
  <c r="B37" i="3"/>
  <c r="G27" i="3"/>
  <c r="F27" i="3"/>
  <c r="E27" i="3"/>
  <c r="D27" i="3"/>
  <c r="C27" i="3"/>
  <c r="B27" i="3"/>
  <c r="G19" i="3"/>
  <c r="F19" i="3"/>
  <c r="E19" i="3"/>
  <c r="D19" i="3"/>
  <c r="C19" i="3"/>
  <c r="B19" i="3"/>
  <c r="G10" i="3"/>
  <c r="F10" i="3"/>
  <c r="E10" i="3"/>
  <c r="D10" i="3"/>
  <c r="C10" i="3"/>
  <c r="B10" i="3"/>
  <c r="E29" i="2"/>
  <c r="C29" i="2"/>
  <c r="G62" i="1"/>
  <c r="F62" i="1"/>
  <c r="E62" i="1"/>
  <c r="D62" i="1"/>
  <c r="C62" i="1"/>
  <c r="B62" i="1"/>
  <c r="G150" i="1"/>
  <c r="F150" i="1"/>
  <c r="E150" i="1"/>
  <c r="D150" i="1"/>
  <c r="C150" i="1"/>
  <c r="B150" i="1"/>
  <c r="G146" i="1"/>
  <c r="F146" i="1"/>
  <c r="E146" i="1"/>
  <c r="D146" i="1"/>
  <c r="C146" i="1"/>
  <c r="B146" i="1"/>
  <c r="G137" i="1"/>
  <c r="F137" i="1"/>
  <c r="E137" i="1"/>
  <c r="D137" i="1"/>
  <c r="C137" i="1"/>
  <c r="B137" i="1"/>
  <c r="G133" i="1"/>
  <c r="F133" i="1"/>
  <c r="E133" i="1"/>
  <c r="D133" i="1"/>
  <c r="C133" i="1"/>
  <c r="B133" i="1"/>
  <c r="G123" i="1"/>
  <c r="F123" i="1"/>
  <c r="E123" i="1"/>
  <c r="D123" i="1"/>
  <c r="C123" i="1"/>
  <c r="B123" i="1"/>
  <c r="G113" i="1"/>
  <c r="F113" i="1"/>
  <c r="E113" i="1"/>
  <c r="D113" i="1"/>
  <c r="C113" i="1"/>
  <c r="B113" i="1"/>
  <c r="G103" i="1"/>
  <c r="F103" i="1"/>
  <c r="E103" i="1"/>
  <c r="D103" i="1"/>
  <c r="C103" i="1"/>
  <c r="B103" i="1"/>
  <c r="G93" i="1"/>
  <c r="F93" i="1"/>
  <c r="E93" i="1"/>
  <c r="D93" i="1"/>
  <c r="C93" i="1"/>
  <c r="B93" i="1"/>
  <c r="G85" i="1"/>
  <c r="F85" i="1"/>
  <c r="E85" i="1"/>
  <c r="D85" i="1"/>
  <c r="C85" i="1"/>
  <c r="B85" i="1"/>
  <c r="G75" i="1"/>
  <c r="F75" i="1"/>
  <c r="E75" i="1"/>
  <c r="D75" i="1"/>
  <c r="C75" i="1"/>
  <c r="B75" i="1"/>
  <c r="G71" i="1"/>
  <c r="F71" i="1"/>
  <c r="E71" i="1"/>
  <c r="D71" i="1"/>
  <c r="C71" i="1"/>
  <c r="B71" i="1"/>
  <c r="G58" i="1"/>
  <c r="F58" i="1"/>
  <c r="E58" i="1"/>
  <c r="D58" i="1"/>
  <c r="C58" i="1"/>
  <c r="B58" i="1"/>
  <c r="G48" i="1"/>
  <c r="F48" i="1"/>
  <c r="E48" i="1"/>
  <c r="D48" i="1"/>
  <c r="C48" i="1"/>
  <c r="B48" i="1"/>
  <c r="G38" i="1"/>
  <c r="F38" i="1"/>
  <c r="E38" i="1"/>
  <c r="D38" i="1"/>
  <c r="C38" i="1"/>
  <c r="B38" i="1"/>
  <c r="G28" i="1"/>
  <c r="F28" i="1"/>
  <c r="E28" i="1"/>
  <c r="D28" i="1"/>
  <c r="C28" i="1"/>
  <c r="B28" i="1"/>
  <c r="G18" i="1"/>
  <c r="F18" i="1"/>
  <c r="E18" i="1"/>
  <c r="D18" i="1"/>
  <c r="C18" i="1"/>
  <c r="B18" i="1"/>
  <c r="G10" i="1"/>
  <c r="F10" i="1"/>
  <c r="E10" i="1"/>
  <c r="D10" i="1"/>
  <c r="C10" i="1"/>
  <c r="B10" i="1"/>
  <c r="F9" i="4" l="1"/>
  <c r="F43" i="3"/>
  <c r="C9" i="3"/>
  <c r="B9" i="1"/>
  <c r="F29" i="2"/>
  <c r="F33" i="4"/>
  <c r="E9" i="4"/>
  <c r="E33" i="4" s="1"/>
  <c r="E43" i="3"/>
  <c r="F9" i="3"/>
  <c r="B29" i="2"/>
  <c r="D29" i="2" s="1"/>
  <c r="G29" i="2" s="1"/>
  <c r="E84" i="1"/>
  <c r="B21" i="4"/>
  <c r="C9" i="4"/>
  <c r="C33" i="4" s="1"/>
  <c r="G9" i="4"/>
  <c r="G33" i="4" s="1"/>
  <c r="D9" i="4"/>
  <c r="D33" i="4" s="1"/>
  <c r="B9" i="4"/>
  <c r="C43" i="3"/>
  <c r="G43" i="3"/>
  <c r="D43" i="3"/>
  <c r="B43" i="3"/>
  <c r="G9" i="3"/>
  <c r="D9" i="3"/>
  <c r="E9" i="3"/>
  <c r="B9" i="3"/>
  <c r="B77" i="3" s="1"/>
  <c r="F84" i="1"/>
  <c r="B84" i="1"/>
  <c r="C84" i="1"/>
  <c r="G84" i="1"/>
  <c r="D84" i="1"/>
  <c r="F9" i="1"/>
  <c r="C9" i="1"/>
  <c r="G9" i="1"/>
  <c r="E9" i="1"/>
  <c r="D9" i="1"/>
  <c r="F77" i="3" l="1"/>
  <c r="C77" i="3"/>
  <c r="C159" i="1"/>
  <c r="G159" i="1"/>
  <c r="G77" i="3"/>
  <c r="B33" i="4"/>
  <c r="E77" i="3"/>
  <c r="D77" i="3"/>
  <c r="E159" i="1"/>
  <c r="D159" i="1"/>
  <c r="F159" i="1"/>
  <c r="B159" i="1"/>
</calcChain>
</file>

<file path=xl/sharedStrings.xml><?xml version="1.0" encoding="utf-8"?>
<sst xmlns="http://schemas.openxmlformats.org/spreadsheetml/2006/main" count="499" uniqueCount="346">
  <si>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</si>
  <si>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</si>
  <si>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</si>
  <si>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</si>
  <si>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</si>
  <si>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</si>
  <si>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</si>
  <si>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</si>
  <si>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</si>
  <si>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</si>
  <si>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</si>
  <si>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</si>
  <si>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</si>
  <si>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</si>
  <si>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</si>
  <si>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</si>
  <si>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</si>
  <si>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</si>
  <si>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</si>
  <si>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</si>
  <si>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</si>
  <si>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</si>
  <si>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</si>
  <si>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</si>
  <si>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</si>
  <si>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</si>
  <si>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</si>
  <si>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</si>
  <si>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</si>
  <si>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</si>
  <si>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</si>
  <si>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</si>
  <si>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</si>
  <si>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</si>
  <si>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</si>
  <si>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</si>
  <si>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</si>
  <si>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</si>
  <si>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</si>
  <si>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</si>
  <si>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</si>
  <si>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</si>
  <si>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</si>
  <si>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</si>
  <si>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</si>
  <si>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</si>
  <si>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</si>
  <si>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</si>
  <si>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</si>
  <si>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</si>
  <si>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</si>
  <si>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</si>
  <si>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</si>
  <si>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</si>
  <si>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</si>
  <si>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</si>
  <si>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</si>
  <si>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</si>
  <si>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</si>
  <si>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</si>
  <si>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</si>
  <si>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</si>
  <si>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</si>
  <si>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</si>
  <si>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</si>
  <si>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</si>
  <si>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</si>
  <si>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</si>
  <si>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</si>
  <si>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</si>
  <si>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</si>
  <si>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</si>
  <si>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</si>
  <si>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</si>
  <si>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</si>
  <si>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</si>
  <si>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</si>
  <si>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</si>
  <si>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</si>
  <si>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</si>
  <si>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</si>
  <si>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</si>
  <si>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</si>
  <si>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</si>
  <si>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</si>
  <si>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</si>
  <si>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</si>
  <si>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</si>
  <si>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</si>
  <si>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</si>
  <si>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Ampliaciones/ (Reducciones)</t>
  </si>
  <si>
    <t>Modificado</t>
  </si>
  <si>
    <t>Pagado</t>
  </si>
  <si>
    <t>I. Gasto No Etiquetado (I=A+B+C+D+E+F+G+H)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</si>
  <si>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</si>
  <si>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</si>
  <si>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</si>
  <si>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</si>
  <si>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*</t>
  </si>
  <si>
    <t>II. Gasto Etiquetado (II=A+B+C+D+E+F+G+H)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</si>
  <si>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</si>
  <si>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</si>
  <si>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</si>
  <si>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</si>
  <si>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</si>
  <si>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</si>
  <si>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</si>
  <si>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</si>
  <si>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</si>
  <si>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</si>
  <si>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</si>
  <si>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</si>
  <si>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</si>
  <si>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</si>
  <si>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</si>
  <si>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</si>
  <si>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</si>
  <si>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</si>
  <si>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</si>
  <si>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</si>
  <si>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</si>
  <si>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</si>
  <si>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</si>
  <si>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</si>
  <si>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</si>
  <si>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</si>
  <si>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</si>
  <si>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</si>
  <si>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</si>
  <si>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</si>
  <si>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</si>
  <si>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</si>
  <si>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
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</si>
  <si>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</si>
  <si>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</si>
  <si>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</si>
  <si>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</si>
  <si>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</si>
  <si>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A. Gobierno (A=a1+a2+a3+a4+a5+a6+a7a+a8)</t>
  </si>
  <si>
    <t>D. Otras No Clasificadas en Funciones Anteriores (D=d1+d2+d3+d4)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</si>
  <si>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</si>
  <si>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</si>
  <si>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</si>
  <si>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</si>
  <si>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</si>
  <si>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</si>
  <si>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</si>
  <si>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</si>
  <si>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</si>
  <si>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</si>
  <si>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</si>
  <si>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</si>
  <si>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</si>
  <si>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</si>
  <si>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</si>
  <si>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</si>
  <si>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</si>
  <si>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</si>
  <si>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</si>
  <si>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</si>
  <si>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</si>
  <si>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</si>
  <si>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</si>
  <si>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</si>
  <si>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</si>
  <si>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</si>
  <si>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</si>
  <si>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</si>
  <si>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</si>
  <si>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</si>
  <si>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</si>
  <si>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</si>
  <si>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</si>
  <si>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</si>
  <si>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</si>
  <si>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</si>
  <si>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</si>
  <si>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</si>
  <si>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</si>
  <si>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</si>
  <si>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</si>
  <si>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</si>
  <si>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</si>
  <si>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</si>
  <si>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</si>
  <si>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</si>
  <si>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</si>
  <si>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</si>
  <si>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</si>
  <si>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</si>
  <si>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</si>
  <si>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</si>
  <si>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</si>
  <si>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</si>
  <si>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</si>
  <si>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</si>
  <si>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</si>
  <si>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</si>
  <si>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</si>
  <si>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</si>
  <si>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</si>
  <si>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</si>
  <si>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</si>
  <si>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</si>
  <si>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</si>
  <si>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</si>
  <si>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</si>
  <si>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</si>
  <si>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</si>
  <si>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85N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</si>
  <si>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</si>
  <si>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</si>
  <si>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</si>
  <si>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</si>
  <si>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</si>
  <si>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</si>
  <si>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</si>
  <si>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</si>
  <si>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</si>
  <si>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</si>
  <si>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</si>
  <si>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</si>
  <si>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</si>
  <si>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</si>
  <si>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</si>
  <si>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</si>
  <si>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</si>
  <si>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</si>
  <si>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</si>
  <si>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</si>
  <si>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</si>
  <si>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</si>
  <si>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</si>
  <si>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</si>
  <si>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</si>
  <si>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</si>
  <si>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</si>
  <si>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</si>
  <si>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</si>
  <si>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</si>
  <si>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</si>
  <si>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</si>
  <si>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</si>
  <si>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</si>
  <si>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</si>
  <si>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</si>
  <si>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</si>
  <si>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</si>
  <si>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</si>
  <si>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</si>
  <si>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</si>
  <si>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</si>
  <si>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</si>
  <si>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</si>
  <si>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</si>
  <si>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</si>
  <si>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</si>
  <si>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</si>
  <si>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</si>
  <si>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</si>
  <si>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</si>
  <si>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</si>
  <si>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</si>
  <si>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</si>
  <si>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</si>
  <si>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</si>
  <si>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</si>
  <si>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</si>
  <si>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</si>
  <si>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</si>
  <si>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</si>
  <si>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</si>
  <si>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</si>
  <si>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</si>
  <si>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</si>
  <si>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</si>
  <si>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</si>
  <si>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</si>
  <si>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01.01N</t>
  </si>
  <si>
    <t>01.02N</t>
  </si>
  <si>
    <t>01.03N</t>
  </si>
  <si>
    <t>01.04N</t>
  </si>
  <si>
    <t>01.05N</t>
  </si>
  <si>
    <t>01.06N</t>
  </si>
  <si>
    <t>01.07N</t>
  </si>
  <si>
    <t>01.08N</t>
  </si>
  <si>
    <t>02.01N</t>
  </si>
  <si>
    <t>02.02N</t>
  </si>
  <si>
    <t>02.03N</t>
  </si>
  <si>
    <t>02.04N</t>
  </si>
  <si>
    <t>02.05N</t>
  </si>
  <si>
    <t>02.06N</t>
  </si>
  <si>
    <t>02.07N</t>
  </si>
  <si>
    <t>03.01N</t>
  </si>
  <si>
    <t>03.02N</t>
  </si>
  <si>
    <t>03.03N</t>
  </si>
  <si>
    <t>03.04N</t>
  </si>
  <si>
    <t>03.05N</t>
  </si>
  <si>
    <t>03.06N</t>
  </si>
  <si>
    <t>03.07N</t>
  </si>
  <si>
    <t>03.08N</t>
  </si>
  <si>
    <t>03.09N</t>
  </si>
  <si>
    <t>04.01N</t>
  </si>
  <si>
    <t>04.02N</t>
  </si>
  <si>
    <t>04.03N</t>
  </si>
  <si>
    <t>04.04N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</si>
  <si>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</si>
  <si>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</si>
  <si>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</si>
  <si>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</si>
  <si>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</si>
  <si>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</si>
  <si>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</si>
  <si>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</si>
  <si>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</si>
  <si>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</si>
  <si>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</si>
  <si>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</si>
  <si>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</si>
  <si>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</si>
  <si>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</si>
  <si>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</si>
  <si>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</si>
  <si>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</si>
  <si>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</si>
  <si>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</si>
  <si>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</si>
  <si>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</si>
  <si>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</si>
  <si>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</si>
  <si>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04.01E</t>
  </si>
  <si>
    <t>04.02E</t>
  </si>
  <si>
    <t>04.03E</t>
  </si>
  <si>
    <t>04.04E</t>
  </si>
  <si>
    <t>Formato 6 c) Estado Analítico del Ejercicio del Presupuesto de Egresos Detallado -LDF 
                       (Clasificación Funcional)</t>
  </si>
  <si>
    <t xml:space="preserve"> INSTITUTO TECNOLOGICO SUPERIOR DE GUANAJUATO</t>
  </si>
  <si>
    <t>del 01 de Enero al 31 de Marzo de 2023</t>
  </si>
  <si>
    <t>211213043010000 DIRECCIÓN GENERAL ITESG</t>
  </si>
  <si>
    <t>211213043020000 SUBDIR ADMON Y FINANZAS ITESG</t>
  </si>
  <si>
    <t>211213043030000 SUBDIRECCIÓN ACADÉMICA ITESG</t>
  </si>
  <si>
    <t>211213043040000 SUBDIR DE PLANEACIÓN Y VINCULACIÓN ITESG</t>
  </si>
  <si>
    <t>Ing. Eusebio Vega Pérez</t>
  </si>
  <si>
    <t>Lic. Félix Valencia Rocha</t>
  </si>
  <si>
    <t>Director General</t>
  </si>
  <si>
    <t>Subdirector de Administración y Finanzas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</si>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</sst>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8" formatCode="_-* #,##0.00_-;\-* #,##0.00_-;_-* &quot;-&quot;??_-;_-@_-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Border="1"/>
    <xf numFmtId="0" fontId="0" fillId="3" borderId="13" xfId="0" applyFill="1" applyBorder="1" applyAlignment="1">
      <alignment horizontal="left" indent="9"/>
    </xf>
    <xf numFmtId="0" fontId="0" fillId="3" borderId="13" xfId="0" applyFill="1" applyBorder="1" applyAlignment="1">
      <alignment horizontal="left" indent="3"/>
    </xf>
    <xf numFmtId="0" fontId="1" fillId="3" borderId="13" xfId="0" applyFont="1" applyFill="1" applyBorder="1" applyAlignment="1">
      <alignment horizontal="left" indent="3"/>
    </xf>
    <xf numFmtId="0" fontId="1" fillId="2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1" fillId="3" borderId="12" xfId="0" applyFont="1" applyFill="1" applyBorder="1" applyAlignment="1">
      <alignment horizontal="left" vertical="center" indent="3"/>
    </xf>
    <xf numFmtId="0" fontId="0" fillId="3" borderId="13" xfId="0" applyFill="1" applyBorder="1" applyAlignment="1">
      <alignment horizontal="left" vertical="center" indent="6"/>
    </xf>
    <xf numFmtId="0" fontId="0" fillId="3" borderId="13" xfId="0" applyFill="1" applyBorder="1" applyAlignment="1">
      <alignment horizontal="left" vertical="center" indent="9"/>
    </xf>
    <xf numFmtId="0" fontId="0" fillId="3" borderId="13" xfId="0" applyFill="1" applyBorder="1" applyAlignment="1">
      <alignment horizontal="left" vertical="center" indent="3"/>
    </xf>
    <xf numFmtId="0" fontId="1" fillId="3" borderId="13" xfId="0" applyFont="1" applyFill="1" applyBorder="1" applyAlignment="1">
      <alignment horizontal="left" vertical="center" indent="3"/>
    </xf>
    <xf numFmtId="0" fontId="0" fillId="0" borderId="0" xfId="0"/>
    <xf numFmtId="0" fontId="0" fillId="0" borderId="0" xfId="0" applyFill="1" applyBorder="1"/>
    <xf numFmtId="0" fontId="1" fillId="0" borderId="12" xfId="0" applyFont="1" applyFill="1" applyBorder="1" applyAlignment="1">
      <alignment horizontal="left" vertical="center" indent="3"/>
    </xf>
    <xf numFmtId="0" fontId="1" fillId="0" borderId="13" xfId="0" applyFont="1" applyFill="1" applyBorder="1" applyAlignment="1">
      <alignment horizontal="left" vertical="center" indent="3"/>
    </xf>
    <xf numFmtId="0" fontId="0" fillId="0" borderId="14" xfId="0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6"/>
      <protection locked="0"/>
    </xf>
    <xf numFmtId="0" fontId="1" fillId="0" borderId="13" xfId="0" applyFont="1" applyFill="1" applyBorder="1" applyAlignment="1">
      <alignment horizontal="left" indent="3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7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7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43" fontId="0" fillId="0" borderId="14" xfId="3" applyFont="1" applyBorder="1"/>
    <xf numFmtId="164" fontId="1" fillId="3" borderId="13" xfId="3" applyNumberFormat="1" applyFont="1" applyFill="1" applyBorder="1" applyAlignment="1" applyProtection="1">
      <alignment vertical="center"/>
      <protection locked="0"/>
    </xf>
    <xf numFmtId="164" fontId="0" fillId="3" borderId="13" xfId="3" applyNumberFormat="1" applyFont="1" applyFill="1" applyBorder="1" applyAlignment="1" applyProtection="1">
      <alignment vertical="center"/>
      <protection locked="0"/>
    </xf>
    <xf numFmtId="164" fontId="0" fillId="3" borderId="13" xfId="3" applyNumberFormat="1" applyFont="1" applyFill="1" applyBorder="1" applyAlignment="1">
      <alignment vertical="center"/>
    </xf>
    <xf numFmtId="164" fontId="1" fillId="0" borderId="12" xfId="3" applyNumberFormat="1" applyFont="1" applyFill="1" applyBorder="1" applyAlignment="1" applyProtection="1">
      <alignment vertical="center"/>
      <protection locked="0"/>
    </xf>
    <xf numFmtId="164" fontId="0" fillId="0" borderId="13" xfId="3" applyNumberFormat="1" applyFont="1" applyFill="1" applyBorder="1" applyAlignment="1" applyProtection="1">
      <alignment vertical="center"/>
      <protection locked="0"/>
    </xf>
    <xf numFmtId="164" fontId="0" fillId="0" borderId="13" xfId="3" applyNumberFormat="1" applyFont="1" applyFill="1" applyBorder="1" applyAlignment="1">
      <alignment vertical="center"/>
    </xf>
    <xf numFmtId="164" fontId="1" fillId="0" borderId="13" xfId="3" applyNumberFormat="1" applyFont="1" applyFill="1" applyBorder="1" applyAlignment="1" applyProtection="1">
      <alignment vertical="center"/>
      <protection locked="0"/>
    </xf>
    <xf numFmtId="164" fontId="0" fillId="0" borderId="14" xfId="3" applyNumberFormat="1" applyFont="1" applyBorder="1" applyAlignment="1">
      <alignment vertical="center"/>
    </xf>
    <xf numFmtId="164" fontId="1" fillId="0" borderId="8" xfId="3" applyNumberFormat="1" applyFont="1" applyFill="1" applyBorder="1" applyAlignment="1" applyProtection="1">
      <alignment horizontal="right" vertical="center"/>
      <protection locked="0"/>
    </xf>
    <xf numFmtId="164" fontId="0" fillId="0" borderId="8" xfId="3" applyNumberFormat="1" applyFont="1" applyFill="1" applyBorder="1" applyAlignment="1" applyProtection="1">
      <alignment horizontal="right" vertical="center"/>
      <protection locked="0"/>
    </xf>
    <xf numFmtId="164" fontId="0" fillId="0" borderId="8" xfId="3" applyNumberFormat="1" applyFont="1" applyFill="1" applyBorder="1" applyAlignment="1">
      <alignment horizontal="right" vertical="center"/>
    </xf>
    <xf numFmtId="164" fontId="0" fillId="0" borderId="11" xfId="3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4" fontId="8" fillId="3" borderId="13" xfId="3" applyNumberFormat="1" applyFont="1" applyFill="1" applyBorder="1" applyAlignment="1" applyProtection="1">
      <alignment vertical="center"/>
      <protection locked="0"/>
    </xf>
    <xf numFmtId="0" fontId="0" fillId="0" borderId="13" xfId="0" applyFont="1" applyFill="1" applyBorder="1" applyAlignment="1" applyProtection="1">
      <alignment horizontal="left" vertical="center" indent="6"/>
      <protection locked="0"/>
    </xf>
    <xf numFmtId="164" fontId="8" fillId="0" borderId="13" xfId="3" applyNumberFormat="1" applyFont="1" applyFill="1" applyBorder="1" applyAlignment="1" applyProtection="1">
      <alignment vertical="center"/>
      <protection locked="0"/>
    </xf>
    <xf numFmtId="164" fontId="8" fillId="0" borderId="8" xfId="3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Alignment="1">
      <alignment horizontal="center"/>
    </xf>
    <xf numFmtId="0" fontId="10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7" xfId="1" applyFont="1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vertical="center" indent="3"/>
    </xf>
    <xf numFmtId="164" fontId="9" fillId="0" borderId="6" xfId="3" applyNumberFormat="1" applyFont="1" applyFill="1" applyBorder="1" applyAlignment="1" applyProtection="1">
      <alignment vertical="center"/>
      <protection locked="0"/>
    </xf>
    <xf numFmtId="0" fontId="10" fillId="0" borderId="13" xfId="0" applyFont="1" applyFill="1" applyBorder="1" applyAlignment="1">
      <alignment horizontal="left" vertical="center" indent="6"/>
    </xf>
    <xf numFmtId="164" fontId="10" fillId="0" borderId="8" xfId="3" applyNumberFormat="1" applyFont="1" applyFill="1" applyBorder="1" applyAlignment="1" applyProtection="1">
      <alignment vertical="center"/>
      <protection locked="0"/>
    </xf>
    <xf numFmtId="0" fontId="10" fillId="0" borderId="13" xfId="0" applyFont="1" applyFill="1" applyBorder="1" applyAlignment="1">
      <alignment horizontal="left" vertical="center" indent="9"/>
    </xf>
    <xf numFmtId="0" fontId="10" fillId="0" borderId="13" xfId="0" applyFont="1" applyFill="1" applyBorder="1" applyAlignment="1">
      <alignment horizontal="left" vertical="center" wrapText="1" indent="9"/>
    </xf>
    <xf numFmtId="0" fontId="10" fillId="0" borderId="13" xfId="0" applyFont="1" applyFill="1" applyBorder="1" applyAlignment="1">
      <alignment horizontal="left" vertical="center" wrapText="1" indent="6"/>
    </xf>
    <xf numFmtId="0" fontId="9" fillId="0" borderId="13" xfId="0" applyFont="1" applyFill="1" applyBorder="1" applyAlignment="1">
      <alignment horizontal="left" vertical="center" indent="3"/>
    </xf>
    <xf numFmtId="164" fontId="9" fillId="0" borderId="8" xfId="3" applyNumberFormat="1" applyFont="1" applyFill="1" applyBorder="1" applyAlignment="1" applyProtection="1">
      <alignment vertical="center"/>
      <protection locked="0"/>
    </xf>
    <xf numFmtId="0" fontId="10" fillId="0" borderId="13" xfId="0" applyFont="1" applyFill="1" applyBorder="1" applyAlignment="1">
      <alignment horizontal="left" wrapText="1" indent="9"/>
    </xf>
    <xf numFmtId="164" fontId="10" fillId="0" borderId="8" xfId="3" applyNumberFormat="1" applyFont="1" applyFill="1" applyBorder="1" applyAlignment="1" applyProtection="1">
      <alignment vertical="center" wrapText="1"/>
      <protection locked="0"/>
    </xf>
    <xf numFmtId="0" fontId="10" fillId="0" borderId="13" xfId="0" applyFont="1" applyFill="1" applyBorder="1" applyAlignment="1">
      <alignment vertical="center"/>
    </xf>
    <xf numFmtId="164" fontId="10" fillId="0" borderId="8" xfId="3" applyNumberFormat="1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164" fontId="10" fillId="0" borderId="11" xfId="3" applyNumberFormat="1" applyFont="1" applyFill="1" applyBorder="1"/>
    <xf numFmtId="0" fontId="10" fillId="0" borderId="0" xfId="0" applyFont="1" applyBorder="1"/>
    <xf numFmtId="0" fontId="12" fillId="0" borderId="0" xfId="0" applyFont="1"/>
  </cellXfs>
  <cellStyles count="5">
    <cellStyle name="Millares" xfId="3" builtinId="3"/>
    <cellStyle name="Millares 2" xfId="4" xr:uid="{610CEB5F-F96C-434E-B156-85C4DA8BA9A7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88</xdr:row>
      <xdr:rowOff>0</xdr:rowOff>
    </xdr:from>
    <xdr:to>
      <xdr:col>0</xdr:col>
      <xdr:colOff>3359943</xdr:colOff>
      <xdr:row>88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1CCAE75-0BCB-4DF2-A781-53C3C94BADD4}"/>
            </a:ext>
          </a:extLst>
        </xdr:cNvPr>
        <xdr:cNvCxnSpPr/>
      </xdr:nvCxnSpPr>
      <xdr:spPr>
        <a:xfrm>
          <a:off x="1323975" y="18373725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AF3D3D8-56C1-4747-B3CD-35253039D05D}"/>
            </a:ext>
          </a:extLst>
        </xdr:cNvPr>
        <xdr:cNvCxnSpPr/>
      </xdr:nvCxnSpPr>
      <xdr:spPr>
        <a:xfrm>
          <a:off x="9534525" y="18373725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showGridLines="0" zoomScale="85" zoomScaleNormal="85" workbookViewId="0">
      <selection activeCell="A3" sqref="A3:G3"/>
    </sheetView>
  </sheetViews>
  <sheetFormatPr baseColWidth="10" defaultRowHeight="15"/>
  <cols>
    <col min="1" max="1" width="103.28515625" customWidth="1"/>
    <col min="2" max="5" width="21" customWidth="1"/>
    <col min="6" max="6" width="20.85546875" customWidth="1"/>
    <col min="7" max="7" width="21" customWidth="1"/>
  </cols>
  <sheetData>
    <row r="1" spans="1:8" ht="48.75" customHeight="1">
      <c r="A1" s="64" t="s">
        <v>0</v>
      </c>
      <c r="B1" s="65"/>
      <c r="C1" s="65"/>
      <c r="D1" s="65"/>
      <c r="E1" s="65"/>
      <c r="F1" s="65"/>
      <c r="G1" s="65"/>
    </row>
    <row r="2" spans="1:8">
      <c r="A2" s="68" t="s">
        <v>335</v>
      </c>
      <c r="B2" s="68"/>
      <c r="C2" s="68"/>
      <c r="D2" s="68"/>
      <c r="E2" s="68"/>
      <c r="F2" s="68"/>
      <c r="G2" s="68"/>
    </row>
    <row r="3" spans="1:8">
      <c r="A3" s="69" t="s">
        <v>1</v>
      </c>
      <c r="B3" s="69"/>
      <c r="C3" s="69"/>
      <c r="D3" s="69"/>
      <c r="E3" s="69"/>
      <c r="F3" s="69"/>
      <c r="G3" s="69"/>
    </row>
    <row r="4" spans="1:8">
      <c r="A4" s="69" t="s">
        <v>2</v>
      </c>
      <c r="B4" s="69"/>
      <c r="C4" s="69"/>
      <c r="D4" s="69"/>
      <c r="E4" s="69"/>
      <c r="F4" s="69"/>
      <c r="G4" s="69"/>
    </row>
    <row r="5" spans="1:8">
      <c r="A5" s="70" t="s">
        <v>336</v>
      </c>
      <c r="B5" s="70"/>
      <c r="C5" s="70"/>
      <c r="D5" s="70"/>
      <c r="E5" s="70"/>
      <c r="F5" s="70"/>
      <c r="G5" s="70"/>
    </row>
    <row r="6" spans="1:8">
      <c r="A6" s="71" t="s">
        <v>3</v>
      </c>
      <c r="B6" s="71"/>
      <c r="C6" s="71"/>
      <c r="D6" s="71"/>
      <c r="E6" s="71"/>
      <c r="F6" s="71"/>
      <c r="G6" s="71"/>
    </row>
    <row r="7" spans="1:8">
      <c r="A7" s="66" t="s">
        <v>4</v>
      </c>
      <c r="B7" s="66" t="s">
        <v>5</v>
      </c>
      <c r="C7" s="66"/>
      <c r="D7" s="66"/>
      <c r="E7" s="66"/>
      <c r="F7" s="66"/>
      <c r="G7" s="67" t="s">
        <v>6</v>
      </c>
    </row>
    <row r="8" spans="1:8" ht="30">
      <c r="A8" s="66"/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66"/>
    </row>
    <row r="9" spans="1:8">
      <c r="A9" s="7" t="s">
        <v>12</v>
      </c>
      <c r="B9" s="52">
        <f>B10+B18+B189+B28+B38+B48+B58+B62+B71+B75</f>
        <v>24149627.52</v>
      </c>
      <c r="C9" s="52">
        <f t="shared" ref="C9:G9" si="0">C10+C18+C189+C28+C38+C48+C58+C62+C71+C75</f>
        <v>-229718.99999999994</v>
      </c>
      <c r="D9" s="52">
        <f t="shared" si="0"/>
        <v>23919908.52</v>
      </c>
      <c r="E9" s="52">
        <f t="shared" si="0"/>
        <v>5487653.5900000008</v>
      </c>
      <c r="F9" s="52">
        <f t="shared" si="0"/>
        <v>5487653.5900000008</v>
      </c>
      <c r="G9" s="52">
        <f t="shared" si="0"/>
        <v>18432254.93</v>
      </c>
    </row>
    <row r="10" spans="1:8">
      <c r="A10" s="8" t="s">
        <v>13</v>
      </c>
      <c r="B10" s="53">
        <f>SUM(B11:B17)</f>
        <v>17999684</v>
      </c>
      <c r="C10" s="53">
        <f t="shared" ref="C10:G10" si="1">SUM(C11:C17)</f>
        <v>-126417.99999999994</v>
      </c>
      <c r="D10" s="53">
        <f t="shared" si="1"/>
        <v>17873266</v>
      </c>
      <c r="E10" s="53">
        <f t="shared" si="1"/>
        <v>4549037.330000001</v>
      </c>
      <c r="F10" s="53">
        <f t="shared" si="1"/>
        <v>4549037.330000001</v>
      </c>
      <c r="G10" s="53">
        <f t="shared" si="1"/>
        <v>13324228.670000002</v>
      </c>
    </row>
    <row r="11" spans="1:8">
      <c r="A11" s="9" t="s">
        <v>14</v>
      </c>
      <c r="B11" s="89">
        <v>11598060.220000001</v>
      </c>
      <c r="C11" s="89">
        <v>842497.8</v>
      </c>
      <c r="D11" s="53">
        <f>B11+C11</f>
        <v>12440558.020000001</v>
      </c>
      <c r="E11" s="89">
        <v>3655888.29</v>
      </c>
      <c r="F11" s="89">
        <v>3655888.29</v>
      </c>
      <c r="G11" s="53">
        <f>D11-E11</f>
        <v>8784669.7300000004</v>
      </c>
      <c r="H11" s="31" t="s">
        <v>156</v>
      </c>
    </row>
    <row r="12" spans="1:8">
      <c r="A12" s="9" t="s">
        <v>15</v>
      </c>
      <c r="B12" s="53">
        <v>0</v>
      </c>
      <c r="C12" s="53">
        <v>0</v>
      </c>
      <c r="D12" s="53">
        <f t="shared" ref="D12:D17" si="2">B12+C12</f>
        <v>0</v>
      </c>
      <c r="E12" s="53">
        <v>0</v>
      </c>
      <c r="F12" s="53">
        <v>0</v>
      </c>
      <c r="G12" s="53">
        <f t="shared" ref="G12:G17" si="3">D12-E12</f>
        <v>0</v>
      </c>
      <c r="H12" s="31" t="s">
        <v>157</v>
      </c>
    </row>
    <row r="13" spans="1:8">
      <c r="A13" s="9" t="s">
        <v>16</v>
      </c>
      <c r="B13" s="89">
        <v>2038475.02</v>
      </c>
      <c r="C13" s="89">
        <v>739.25</v>
      </c>
      <c r="D13" s="53">
        <f t="shared" si="2"/>
        <v>2039214.27</v>
      </c>
      <c r="E13" s="89">
        <v>5517.95</v>
      </c>
      <c r="F13" s="89">
        <v>5517.95</v>
      </c>
      <c r="G13" s="53">
        <f t="shared" si="3"/>
        <v>2033696.32</v>
      </c>
      <c r="H13" s="31" t="s">
        <v>158</v>
      </c>
    </row>
    <row r="14" spans="1:8">
      <c r="A14" s="9" t="s">
        <v>17</v>
      </c>
      <c r="B14" s="89">
        <v>3469496</v>
      </c>
      <c r="C14" s="89">
        <v>-761667.74</v>
      </c>
      <c r="D14" s="53">
        <f t="shared" si="2"/>
        <v>2707828.26</v>
      </c>
      <c r="E14" s="89">
        <v>601514.56999999995</v>
      </c>
      <c r="F14" s="89">
        <v>601514.56999999995</v>
      </c>
      <c r="G14" s="53">
        <f t="shared" si="3"/>
        <v>2106313.69</v>
      </c>
      <c r="H14" s="31" t="s">
        <v>159</v>
      </c>
    </row>
    <row r="15" spans="1:8">
      <c r="A15" s="9" t="s">
        <v>18</v>
      </c>
      <c r="B15" s="89">
        <v>599905.56000000006</v>
      </c>
      <c r="C15" s="89">
        <v>-81569.31</v>
      </c>
      <c r="D15" s="53">
        <f t="shared" si="2"/>
        <v>518336.25000000006</v>
      </c>
      <c r="E15" s="89">
        <v>143055.28</v>
      </c>
      <c r="F15" s="89">
        <v>143055.28</v>
      </c>
      <c r="G15" s="53">
        <f t="shared" si="3"/>
        <v>375280.97000000009</v>
      </c>
      <c r="H15" s="31" t="s">
        <v>160</v>
      </c>
    </row>
    <row r="16" spans="1:8">
      <c r="A16" s="9" t="s">
        <v>19</v>
      </c>
      <c r="B16" s="53">
        <v>0</v>
      </c>
      <c r="C16" s="53">
        <v>0</v>
      </c>
      <c r="D16" s="53">
        <f t="shared" si="2"/>
        <v>0</v>
      </c>
      <c r="E16" s="53">
        <v>0</v>
      </c>
      <c r="F16" s="53">
        <v>0</v>
      </c>
      <c r="G16" s="53">
        <f t="shared" si="3"/>
        <v>0</v>
      </c>
      <c r="H16" s="31" t="s">
        <v>161</v>
      </c>
    </row>
    <row r="17" spans="1:8">
      <c r="A17" s="9" t="s">
        <v>20</v>
      </c>
      <c r="B17" s="89">
        <v>293747.20000000001</v>
      </c>
      <c r="C17" s="89">
        <v>-126418</v>
      </c>
      <c r="D17" s="53">
        <f t="shared" si="2"/>
        <v>167329.20000000001</v>
      </c>
      <c r="E17" s="89">
        <v>143061.24</v>
      </c>
      <c r="F17" s="89">
        <v>143061.24</v>
      </c>
      <c r="G17" s="53">
        <f t="shared" si="3"/>
        <v>24267.960000000021</v>
      </c>
      <c r="H17" s="31" t="s">
        <v>162</v>
      </c>
    </row>
    <row r="18" spans="1:8">
      <c r="A18" s="8" t="s">
        <v>21</v>
      </c>
      <c r="B18" s="53">
        <f>SUM(B19:B27)</f>
        <v>379085</v>
      </c>
      <c r="C18" s="53">
        <f t="shared" ref="C18:G18" si="4">SUM(C19:C27)</f>
        <v>0</v>
      </c>
      <c r="D18" s="53">
        <f t="shared" si="4"/>
        <v>379085</v>
      </c>
      <c r="E18" s="53">
        <f t="shared" si="4"/>
        <v>44937.14</v>
      </c>
      <c r="F18" s="53">
        <f t="shared" si="4"/>
        <v>44937.14</v>
      </c>
      <c r="G18" s="53">
        <f t="shared" si="4"/>
        <v>334147.86</v>
      </c>
    </row>
    <row r="19" spans="1:8">
      <c r="A19" s="9" t="s">
        <v>22</v>
      </c>
      <c r="B19" s="89">
        <v>139000</v>
      </c>
      <c r="C19" s="89">
        <v>0</v>
      </c>
      <c r="D19" s="53">
        <f t="shared" ref="D19:D27" si="5">B19+C19</f>
        <v>139000</v>
      </c>
      <c r="E19" s="89">
        <v>34976.26</v>
      </c>
      <c r="F19" s="89">
        <v>34976.26</v>
      </c>
      <c r="G19" s="53">
        <f t="shared" ref="G19:G27" si="6">D19-E19</f>
        <v>104023.73999999999</v>
      </c>
      <c r="H19" s="32" t="s">
        <v>163</v>
      </c>
    </row>
    <row r="20" spans="1:8">
      <c r="A20" s="9" t="s">
        <v>23</v>
      </c>
      <c r="B20" s="89">
        <v>8000</v>
      </c>
      <c r="C20" s="89">
        <v>0</v>
      </c>
      <c r="D20" s="53">
        <f t="shared" si="5"/>
        <v>8000</v>
      </c>
      <c r="E20" s="89">
        <v>0</v>
      </c>
      <c r="F20" s="89">
        <v>0</v>
      </c>
      <c r="G20" s="53">
        <f t="shared" si="6"/>
        <v>8000</v>
      </c>
      <c r="H20" s="32" t="s">
        <v>164</v>
      </c>
    </row>
    <row r="21" spans="1:8">
      <c r="A21" s="9" t="s">
        <v>24</v>
      </c>
      <c r="B21" s="89">
        <v>10500</v>
      </c>
      <c r="C21" s="89">
        <v>0</v>
      </c>
      <c r="D21" s="53">
        <f t="shared" si="5"/>
        <v>10500</v>
      </c>
      <c r="E21" s="89">
        <v>0</v>
      </c>
      <c r="F21" s="89">
        <v>0</v>
      </c>
      <c r="G21" s="53">
        <f t="shared" si="6"/>
        <v>10500</v>
      </c>
      <c r="H21" s="32" t="s">
        <v>165</v>
      </c>
    </row>
    <row r="22" spans="1:8">
      <c r="A22" s="9" t="s">
        <v>25</v>
      </c>
      <c r="B22" s="89">
        <v>33500</v>
      </c>
      <c r="C22" s="89">
        <v>0</v>
      </c>
      <c r="D22" s="53">
        <f t="shared" si="5"/>
        <v>33500</v>
      </c>
      <c r="E22" s="89">
        <v>0</v>
      </c>
      <c r="F22" s="89">
        <v>0</v>
      </c>
      <c r="G22" s="53">
        <f t="shared" si="6"/>
        <v>33500</v>
      </c>
      <c r="H22" s="32" t="s">
        <v>166</v>
      </c>
    </row>
    <row r="23" spans="1:8">
      <c r="A23" s="9" t="s">
        <v>26</v>
      </c>
      <c r="B23" s="89">
        <v>38885</v>
      </c>
      <c r="C23" s="89">
        <v>0</v>
      </c>
      <c r="D23" s="53">
        <f t="shared" si="5"/>
        <v>38885</v>
      </c>
      <c r="E23" s="89">
        <v>8026.91</v>
      </c>
      <c r="F23" s="89">
        <v>8026.91</v>
      </c>
      <c r="G23" s="53">
        <f t="shared" si="6"/>
        <v>30858.09</v>
      </c>
      <c r="H23" s="32" t="s">
        <v>167</v>
      </c>
    </row>
    <row r="24" spans="1:8">
      <c r="A24" s="9" t="s">
        <v>27</v>
      </c>
      <c r="B24" s="89">
        <v>19200</v>
      </c>
      <c r="C24" s="89">
        <v>0</v>
      </c>
      <c r="D24" s="53">
        <f t="shared" si="5"/>
        <v>19200</v>
      </c>
      <c r="E24" s="89">
        <v>1727.49</v>
      </c>
      <c r="F24" s="89">
        <v>1727.49</v>
      </c>
      <c r="G24" s="53">
        <f t="shared" si="6"/>
        <v>17472.509999999998</v>
      </c>
      <c r="H24" s="32" t="s">
        <v>168</v>
      </c>
    </row>
    <row r="25" spans="1:8">
      <c r="A25" s="9" t="s">
        <v>28</v>
      </c>
      <c r="B25" s="89">
        <v>5000</v>
      </c>
      <c r="C25" s="89">
        <v>0</v>
      </c>
      <c r="D25" s="53">
        <f t="shared" si="5"/>
        <v>5000</v>
      </c>
      <c r="E25" s="89">
        <v>206.48</v>
      </c>
      <c r="F25" s="89">
        <v>206.48</v>
      </c>
      <c r="G25" s="53">
        <f t="shared" si="6"/>
        <v>4793.5200000000004</v>
      </c>
      <c r="H25" s="32" t="s">
        <v>169</v>
      </c>
    </row>
    <row r="26" spans="1:8">
      <c r="A26" s="9" t="s">
        <v>29</v>
      </c>
      <c r="B26" s="53">
        <v>0</v>
      </c>
      <c r="C26" s="53">
        <v>0</v>
      </c>
      <c r="D26" s="53">
        <f t="shared" si="5"/>
        <v>0</v>
      </c>
      <c r="E26" s="53">
        <v>0</v>
      </c>
      <c r="F26" s="53">
        <v>0</v>
      </c>
      <c r="G26" s="53">
        <f t="shared" si="6"/>
        <v>0</v>
      </c>
      <c r="H26" s="32" t="s">
        <v>170</v>
      </c>
    </row>
    <row r="27" spans="1:8">
      <c r="A27" s="9" t="s">
        <v>30</v>
      </c>
      <c r="B27" s="89">
        <v>125000</v>
      </c>
      <c r="C27" s="89">
        <v>0</v>
      </c>
      <c r="D27" s="53">
        <f t="shared" si="5"/>
        <v>125000</v>
      </c>
      <c r="E27" s="89">
        <v>0</v>
      </c>
      <c r="F27" s="89">
        <v>0</v>
      </c>
      <c r="G27" s="53">
        <f t="shared" si="6"/>
        <v>125000</v>
      </c>
      <c r="H27" s="32" t="s">
        <v>171</v>
      </c>
    </row>
    <row r="28" spans="1:8">
      <c r="A28" s="8" t="s">
        <v>31</v>
      </c>
      <c r="B28" s="53">
        <f>SUM(B29:B37)</f>
        <v>5369858.5199999996</v>
      </c>
      <c r="C28" s="53">
        <f t="shared" ref="C28:G28" si="7">SUM(C29:C37)</f>
        <v>-119301</v>
      </c>
      <c r="D28" s="53">
        <f t="shared" si="7"/>
        <v>5250557.5199999996</v>
      </c>
      <c r="E28" s="53">
        <f t="shared" si="7"/>
        <v>882999.12</v>
      </c>
      <c r="F28" s="53">
        <f t="shared" si="7"/>
        <v>882999.12</v>
      </c>
      <c r="G28" s="53">
        <f t="shared" si="7"/>
        <v>4367558.3999999994</v>
      </c>
    </row>
    <row r="29" spans="1:8">
      <c r="A29" s="9" t="s">
        <v>32</v>
      </c>
      <c r="B29" s="89">
        <v>389040</v>
      </c>
      <c r="C29" s="89">
        <v>0</v>
      </c>
      <c r="D29" s="53">
        <f t="shared" ref="D29:D82" si="8">B29+C29</f>
        <v>389040</v>
      </c>
      <c r="E29" s="89">
        <v>51446</v>
      </c>
      <c r="F29" s="89">
        <v>51446</v>
      </c>
      <c r="G29" s="53">
        <f t="shared" ref="G29:G37" si="9">D29-E29</f>
        <v>337594</v>
      </c>
      <c r="H29" s="33" t="s">
        <v>172</v>
      </c>
    </row>
    <row r="30" spans="1:8">
      <c r="A30" s="9" t="s">
        <v>33</v>
      </c>
      <c r="B30" s="89">
        <v>272864</v>
      </c>
      <c r="C30" s="89">
        <v>16444.810000000001</v>
      </c>
      <c r="D30" s="53">
        <f t="shared" si="8"/>
        <v>289308.81</v>
      </c>
      <c r="E30" s="89">
        <v>16444.810000000001</v>
      </c>
      <c r="F30" s="89">
        <v>16444.810000000001</v>
      </c>
      <c r="G30" s="53">
        <f t="shared" si="9"/>
        <v>272864</v>
      </c>
      <c r="H30" s="33" t="s">
        <v>173</v>
      </c>
    </row>
    <row r="31" spans="1:8">
      <c r="A31" s="9" t="s">
        <v>34</v>
      </c>
      <c r="B31" s="89">
        <v>1764500</v>
      </c>
      <c r="C31" s="89">
        <v>-119745.81</v>
      </c>
      <c r="D31" s="53">
        <f t="shared" si="8"/>
        <v>1644754.19</v>
      </c>
      <c r="E31" s="89">
        <v>195870.06</v>
      </c>
      <c r="F31" s="89">
        <v>195870.06</v>
      </c>
      <c r="G31" s="53">
        <f t="shared" si="9"/>
        <v>1448884.13</v>
      </c>
      <c r="H31" s="33" t="s">
        <v>174</v>
      </c>
    </row>
    <row r="32" spans="1:8">
      <c r="A32" s="9" t="s">
        <v>35</v>
      </c>
      <c r="B32" s="89">
        <v>335855.52</v>
      </c>
      <c r="C32" s="89">
        <v>0</v>
      </c>
      <c r="D32" s="53">
        <f t="shared" si="8"/>
        <v>335855.52</v>
      </c>
      <c r="E32" s="89">
        <v>23705.37</v>
      </c>
      <c r="F32" s="89">
        <v>23705.37</v>
      </c>
      <c r="G32" s="53">
        <f t="shared" si="9"/>
        <v>312150.15000000002</v>
      </c>
      <c r="H32" s="33" t="s">
        <v>175</v>
      </c>
    </row>
    <row r="33" spans="1:8">
      <c r="A33" s="9" t="s">
        <v>36</v>
      </c>
      <c r="B33" s="89">
        <v>1729939</v>
      </c>
      <c r="C33" s="89">
        <v>0</v>
      </c>
      <c r="D33" s="53">
        <f t="shared" si="8"/>
        <v>1729939</v>
      </c>
      <c r="E33" s="89">
        <v>432698.14</v>
      </c>
      <c r="F33" s="89">
        <v>432698.14</v>
      </c>
      <c r="G33" s="53">
        <f t="shared" si="9"/>
        <v>1297240.8599999999</v>
      </c>
      <c r="H33" s="33" t="s">
        <v>176</v>
      </c>
    </row>
    <row r="34" spans="1:8">
      <c r="A34" s="9" t="s">
        <v>37</v>
      </c>
      <c r="B34" s="53">
        <v>0</v>
      </c>
      <c r="C34" s="53">
        <v>0</v>
      </c>
      <c r="D34" s="53">
        <f t="shared" si="8"/>
        <v>0</v>
      </c>
      <c r="E34" s="53">
        <v>0</v>
      </c>
      <c r="F34" s="53">
        <v>0</v>
      </c>
      <c r="G34" s="53">
        <f t="shared" si="9"/>
        <v>0</v>
      </c>
      <c r="H34" s="33" t="s">
        <v>177</v>
      </c>
    </row>
    <row r="35" spans="1:8">
      <c r="A35" s="9" t="s">
        <v>38</v>
      </c>
      <c r="B35" s="89">
        <v>115000</v>
      </c>
      <c r="C35" s="89">
        <v>4020</v>
      </c>
      <c r="D35" s="53">
        <f t="shared" si="8"/>
        <v>119020</v>
      </c>
      <c r="E35" s="89">
        <v>0</v>
      </c>
      <c r="F35" s="89">
        <v>0</v>
      </c>
      <c r="G35" s="53">
        <f t="shared" si="9"/>
        <v>119020</v>
      </c>
      <c r="H35" s="33" t="s">
        <v>178</v>
      </c>
    </row>
    <row r="36" spans="1:8">
      <c r="A36" s="9" t="s">
        <v>39</v>
      </c>
      <c r="B36" s="89">
        <v>452400</v>
      </c>
      <c r="C36" s="89">
        <v>-36000</v>
      </c>
      <c r="D36" s="53">
        <f t="shared" si="8"/>
        <v>416400</v>
      </c>
      <c r="E36" s="89">
        <v>39541.74</v>
      </c>
      <c r="F36" s="89">
        <v>39541.74</v>
      </c>
      <c r="G36" s="53">
        <f t="shared" si="9"/>
        <v>376858.26</v>
      </c>
      <c r="H36" s="33" t="s">
        <v>179</v>
      </c>
    </row>
    <row r="37" spans="1:8">
      <c r="A37" s="9" t="s">
        <v>40</v>
      </c>
      <c r="B37" s="89">
        <v>310260</v>
      </c>
      <c r="C37" s="89">
        <v>15980</v>
      </c>
      <c r="D37" s="53">
        <f t="shared" si="8"/>
        <v>326240</v>
      </c>
      <c r="E37" s="89">
        <v>123293</v>
      </c>
      <c r="F37" s="89">
        <v>123293</v>
      </c>
      <c r="G37" s="53">
        <f t="shared" si="9"/>
        <v>202947</v>
      </c>
      <c r="H37" s="33" t="s">
        <v>180</v>
      </c>
    </row>
    <row r="38" spans="1:8">
      <c r="A38" s="8" t="s">
        <v>41</v>
      </c>
      <c r="B38" s="53">
        <f>SUM(B39:B47)</f>
        <v>301000</v>
      </c>
      <c r="C38" s="53">
        <f t="shared" ref="C38:G38" si="10">SUM(C39:C47)</f>
        <v>16000</v>
      </c>
      <c r="D38" s="53">
        <f t="shared" si="10"/>
        <v>317000</v>
      </c>
      <c r="E38" s="53">
        <f t="shared" si="10"/>
        <v>10680</v>
      </c>
      <c r="F38" s="53">
        <f t="shared" si="10"/>
        <v>10680</v>
      </c>
      <c r="G38" s="53">
        <f t="shared" si="10"/>
        <v>306320</v>
      </c>
    </row>
    <row r="39" spans="1:8">
      <c r="A39" s="9" t="s">
        <v>42</v>
      </c>
      <c r="B39" s="53">
        <v>0</v>
      </c>
      <c r="C39" s="53">
        <v>0</v>
      </c>
      <c r="D39" s="53">
        <f t="shared" si="8"/>
        <v>0</v>
      </c>
      <c r="E39" s="53">
        <v>0</v>
      </c>
      <c r="F39" s="53">
        <v>0</v>
      </c>
      <c r="G39" s="53">
        <f t="shared" ref="G39:G47" si="11">D39-E39</f>
        <v>0</v>
      </c>
      <c r="H39" s="34" t="s">
        <v>181</v>
      </c>
    </row>
    <row r="40" spans="1:8">
      <c r="A40" s="9" t="s">
        <v>43</v>
      </c>
      <c r="B40" s="53">
        <v>0</v>
      </c>
      <c r="C40" s="53">
        <v>0</v>
      </c>
      <c r="D40" s="53">
        <f t="shared" si="8"/>
        <v>0</v>
      </c>
      <c r="E40" s="53">
        <v>0</v>
      </c>
      <c r="F40" s="53">
        <v>0</v>
      </c>
      <c r="G40" s="53">
        <f t="shared" si="11"/>
        <v>0</v>
      </c>
      <c r="H40" s="34" t="s">
        <v>182</v>
      </c>
    </row>
    <row r="41" spans="1:8">
      <c r="A41" s="9" t="s">
        <v>44</v>
      </c>
      <c r="B41" s="53">
        <v>0</v>
      </c>
      <c r="C41" s="53">
        <v>0</v>
      </c>
      <c r="D41" s="53">
        <f t="shared" si="8"/>
        <v>0</v>
      </c>
      <c r="E41" s="53">
        <v>0</v>
      </c>
      <c r="F41" s="53">
        <v>0</v>
      </c>
      <c r="G41" s="53">
        <f t="shared" si="11"/>
        <v>0</v>
      </c>
      <c r="H41" s="34" t="s">
        <v>183</v>
      </c>
    </row>
    <row r="42" spans="1:8">
      <c r="A42" s="9" t="s">
        <v>45</v>
      </c>
      <c r="B42" s="89">
        <v>301000</v>
      </c>
      <c r="C42" s="89">
        <v>16000</v>
      </c>
      <c r="D42" s="53">
        <f t="shared" si="8"/>
        <v>317000</v>
      </c>
      <c r="E42" s="89">
        <v>10680</v>
      </c>
      <c r="F42" s="89">
        <v>10680</v>
      </c>
      <c r="G42" s="53">
        <f t="shared" si="11"/>
        <v>306320</v>
      </c>
      <c r="H42" s="34" t="s">
        <v>184</v>
      </c>
    </row>
    <row r="43" spans="1:8">
      <c r="A43" s="9" t="s">
        <v>46</v>
      </c>
      <c r="B43" s="53">
        <v>0</v>
      </c>
      <c r="C43" s="53">
        <v>0</v>
      </c>
      <c r="D43" s="53">
        <f t="shared" si="8"/>
        <v>0</v>
      </c>
      <c r="E43" s="53">
        <v>0</v>
      </c>
      <c r="F43" s="53">
        <v>0</v>
      </c>
      <c r="G43" s="53">
        <f t="shared" si="11"/>
        <v>0</v>
      </c>
      <c r="H43" s="34" t="s">
        <v>185</v>
      </c>
    </row>
    <row r="44" spans="1:8">
      <c r="A44" s="9" t="s">
        <v>47</v>
      </c>
      <c r="B44" s="53">
        <v>0</v>
      </c>
      <c r="C44" s="53">
        <v>0</v>
      </c>
      <c r="D44" s="53">
        <f t="shared" si="8"/>
        <v>0</v>
      </c>
      <c r="E44" s="53">
        <v>0</v>
      </c>
      <c r="F44" s="53">
        <v>0</v>
      </c>
      <c r="G44" s="53">
        <f t="shared" si="11"/>
        <v>0</v>
      </c>
      <c r="H44" s="34" t="s">
        <v>186</v>
      </c>
    </row>
    <row r="45" spans="1:8">
      <c r="A45" s="9" t="s">
        <v>48</v>
      </c>
      <c r="B45" s="53">
        <v>0</v>
      </c>
      <c r="C45" s="53">
        <v>0</v>
      </c>
      <c r="D45" s="53">
        <f t="shared" si="8"/>
        <v>0</v>
      </c>
      <c r="E45" s="53">
        <v>0</v>
      </c>
      <c r="F45" s="53">
        <v>0</v>
      </c>
      <c r="G45" s="53">
        <f t="shared" si="11"/>
        <v>0</v>
      </c>
      <c r="H45" s="35"/>
    </row>
    <row r="46" spans="1:8">
      <c r="A46" s="9" t="s">
        <v>49</v>
      </c>
      <c r="B46" s="53">
        <v>0</v>
      </c>
      <c r="C46" s="53">
        <v>0</v>
      </c>
      <c r="D46" s="53">
        <f t="shared" si="8"/>
        <v>0</v>
      </c>
      <c r="E46" s="53">
        <v>0</v>
      </c>
      <c r="F46" s="53">
        <v>0</v>
      </c>
      <c r="G46" s="53">
        <f t="shared" si="11"/>
        <v>0</v>
      </c>
      <c r="H46" s="35"/>
    </row>
    <row r="47" spans="1:8">
      <c r="A47" s="9" t="s">
        <v>50</v>
      </c>
      <c r="B47" s="53">
        <v>0</v>
      </c>
      <c r="C47" s="53">
        <v>0</v>
      </c>
      <c r="D47" s="53">
        <f t="shared" si="8"/>
        <v>0</v>
      </c>
      <c r="E47" s="53">
        <v>0</v>
      </c>
      <c r="F47" s="53">
        <v>0</v>
      </c>
      <c r="G47" s="53">
        <f t="shared" si="11"/>
        <v>0</v>
      </c>
      <c r="H47" s="34" t="s">
        <v>187</v>
      </c>
    </row>
    <row r="48" spans="1:8">
      <c r="A48" s="8" t="s">
        <v>51</v>
      </c>
      <c r="B48" s="53">
        <f>SUM(B49:B57)</f>
        <v>100000</v>
      </c>
      <c r="C48" s="53">
        <f t="shared" ref="C48:G48" si="12">SUM(C49:C57)</f>
        <v>0</v>
      </c>
      <c r="D48" s="53">
        <f t="shared" si="12"/>
        <v>100000</v>
      </c>
      <c r="E48" s="53">
        <f t="shared" si="12"/>
        <v>0</v>
      </c>
      <c r="F48" s="53">
        <f t="shared" si="12"/>
        <v>0</v>
      </c>
      <c r="G48" s="53">
        <f t="shared" si="12"/>
        <v>100000</v>
      </c>
    </row>
    <row r="49" spans="1:8">
      <c r="A49" s="9" t="s">
        <v>52</v>
      </c>
      <c r="B49" s="89">
        <v>100000</v>
      </c>
      <c r="C49" s="89">
        <v>0</v>
      </c>
      <c r="D49" s="53">
        <f t="shared" si="8"/>
        <v>100000</v>
      </c>
      <c r="E49" s="89">
        <v>0</v>
      </c>
      <c r="F49" s="89">
        <v>0</v>
      </c>
      <c r="G49" s="53">
        <f t="shared" ref="G49:G57" si="13">D49-E49</f>
        <v>100000</v>
      </c>
      <c r="H49" s="36" t="s">
        <v>188</v>
      </c>
    </row>
    <row r="50" spans="1:8">
      <c r="A50" s="9" t="s">
        <v>53</v>
      </c>
      <c r="B50" s="53">
        <v>0</v>
      </c>
      <c r="C50" s="53">
        <v>0</v>
      </c>
      <c r="D50" s="53">
        <f t="shared" si="8"/>
        <v>0</v>
      </c>
      <c r="E50" s="53">
        <v>0</v>
      </c>
      <c r="F50" s="53">
        <v>0</v>
      </c>
      <c r="G50" s="53">
        <f t="shared" si="13"/>
        <v>0</v>
      </c>
      <c r="H50" s="36" t="s">
        <v>189</v>
      </c>
    </row>
    <row r="51" spans="1:8">
      <c r="A51" s="9" t="s">
        <v>54</v>
      </c>
      <c r="B51" s="53">
        <v>0</v>
      </c>
      <c r="C51" s="53">
        <v>0</v>
      </c>
      <c r="D51" s="53">
        <f t="shared" si="8"/>
        <v>0</v>
      </c>
      <c r="E51" s="53">
        <v>0</v>
      </c>
      <c r="F51" s="53">
        <v>0</v>
      </c>
      <c r="G51" s="53">
        <f t="shared" si="13"/>
        <v>0</v>
      </c>
      <c r="H51" s="36" t="s">
        <v>190</v>
      </c>
    </row>
    <row r="52" spans="1:8">
      <c r="A52" s="9" t="s">
        <v>55</v>
      </c>
      <c r="B52" s="53">
        <v>0</v>
      </c>
      <c r="C52" s="53">
        <v>0</v>
      </c>
      <c r="D52" s="53">
        <f t="shared" si="8"/>
        <v>0</v>
      </c>
      <c r="E52" s="53">
        <v>0</v>
      </c>
      <c r="F52" s="53">
        <v>0</v>
      </c>
      <c r="G52" s="53">
        <f t="shared" si="13"/>
        <v>0</v>
      </c>
      <c r="H52" s="36" t="s">
        <v>191</v>
      </c>
    </row>
    <row r="53" spans="1:8">
      <c r="A53" s="9" t="s">
        <v>56</v>
      </c>
      <c r="B53" s="53">
        <v>0</v>
      </c>
      <c r="C53" s="53">
        <v>0</v>
      </c>
      <c r="D53" s="53">
        <f t="shared" si="8"/>
        <v>0</v>
      </c>
      <c r="E53" s="53">
        <v>0</v>
      </c>
      <c r="F53" s="53">
        <v>0</v>
      </c>
      <c r="G53" s="53">
        <f t="shared" si="13"/>
        <v>0</v>
      </c>
      <c r="H53" s="36" t="s">
        <v>192</v>
      </c>
    </row>
    <row r="54" spans="1:8">
      <c r="A54" s="9" t="s">
        <v>57</v>
      </c>
      <c r="B54" s="53">
        <v>0</v>
      </c>
      <c r="C54" s="53">
        <v>0</v>
      </c>
      <c r="D54" s="53">
        <f t="shared" si="8"/>
        <v>0</v>
      </c>
      <c r="E54" s="53">
        <v>0</v>
      </c>
      <c r="F54" s="53">
        <v>0</v>
      </c>
      <c r="G54" s="53">
        <f t="shared" si="13"/>
        <v>0</v>
      </c>
      <c r="H54" s="36" t="s">
        <v>193</v>
      </c>
    </row>
    <row r="55" spans="1:8">
      <c r="A55" s="9" t="s">
        <v>58</v>
      </c>
      <c r="B55" s="53">
        <v>0</v>
      </c>
      <c r="C55" s="53">
        <v>0</v>
      </c>
      <c r="D55" s="53">
        <f t="shared" si="8"/>
        <v>0</v>
      </c>
      <c r="E55" s="53">
        <v>0</v>
      </c>
      <c r="F55" s="53">
        <v>0</v>
      </c>
      <c r="G55" s="53">
        <f t="shared" si="13"/>
        <v>0</v>
      </c>
      <c r="H55" s="36" t="s">
        <v>194</v>
      </c>
    </row>
    <row r="56" spans="1:8">
      <c r="A56" s="9" t="s">
        <v>59</v>
      </c>
      <c r="B56" s="53">
        <v>0</v>
      </c>
      <c r="C56" s="53">
        <v>0</v>
      </c>
      <c r="D56" s="53">
        <f t="shared" si="8"/>
        <v>0</v>
      </c>
      <c r="E56" s="53">
        <v>0</v>
      </c>
      <c r="F56" s="53">
        <v>0</v>
      </c>
      <c r="G56" s="53">
        <f t="shared" si="13"/>
        <v>0</v>
      </c>
      <c r="H56" s="36" t="s">
        <v>195</v>
      </c>
    </row>
    <row r="57" spans="1:8">
      <c r="A57" s="9" t="s">
        <v>60</v>
      </c>
      <c r="B57" s="53">
        <v>0</v>
      </c>
      <c r="C57" s="53">
        <v>0</v>
      </c>
      <c r="D57" s="53">
        <f t="shared" si="8"/>
        <v>0</v>
      </c>
      <c r="E57" s="53">
        <v>0</v>
      </c>
      <c r="F57" s="53">
        <v>0</v>
      </c>
      <c r="G57" s="53">
        <f t="shared" si="13"/>
        <v>0</v>
      </c>
      <c r="H57" s="36" t="s">
        <v>196</v>
      </c>
    </row>
    <row r="58" spans="1:8">
      <c r="A58" s="8" t="s">
        <v>61</v>
      </c>
      <c r="B58" s="53">
        <f>SUM(B59:B61)</f>
        <v>0</v>
      </c>
      <c r="C58" s="53">
        <f t="shared" ref="C58:G58" si="14">SUM(C59:C61)</f>
        <v>0</v>
      </c>
      <c r="D58" s="53">
        <f t="shared" si="14"/>
        <v>0</v>
      </c>
      <c r="E58" s="53">
        <f t="shared" si="14"/>
        <v>0</v>
      </c>
      <c r="F58" s="53">
        <f t="shared" si="14"/>
        <v>0</v>
      </c>
      <c r="G58" s="53">
        <f t="shared" si="14"/>
        <v>0</v>
      </c>
    </row>
    <row r="59" spans="1:8">
      <c r="A59" s="9" t="s">
        <v>62</v>
      </c>
      <c r="B59" s="53">
        <v>0</v>
      </c>
      <c r="C59" s="53">
        <v>0</v>
      </c>
      <c r="D59" s="53">
        <f t="shared" si="8"/>
        <v>0</v>
      </c>
      <c r="E59" s="53">
        <v>0</v>
      </c>
      <c r="F59" s="53">
        <v>0</v>
      </c>
      <c r="G59" s="53">
        <f t="shared" ref="G59:G61" si="15">D59-E59</f>
        <v>0</v>
      </c>
      <c r="H59" s="37" t="s">
        <v>197</v>
      </c>
    </row>
    <row r="60" spans="1:8">
      <c r="A60" s="9" t="s">
        <v>63</v>
      </c>
      <c r="B60" s="53">
        <v>0</v>
      </c>
      <c r="C60" s="53">
        <v>0</v>
      </c>
      <c r="D60" s="53">
        <f t="shared" si="8"/>
        <v>0</v>
      </c>
      <c r="E60" s="53">
        <v>0</v>
      </c>
      <c r="F60" s="53">
        <v>0</v>
      </c>
      <c r="G60" s="53">
        <f t="shared" si="15"/>
        <v>0</v>
      </c>
      <c r="H60" s="37" t="s">
        <v>198</v>
      </c>
    </row>
    <row r="61" spans="1:8">
      <c r="A61" s="9" t="s">
        <v>64</v>
      </c>
      <c r="B61" s="53">
        <v>0</v>
      </c>
      <c r="C61" s="53">
        <v>0</v>
      </c>
      <c r="D61" s="53">
        <f t="shared" si="8"/>
        <v>0</v>
      </c>
      <c r="E61" s="53">
        <v>0</v>
      </c>
      <c r="F61" s="53">
        <v>0</v>
      </c>
      <c r="G61" s="53">
        <f t="shared" si="15"/>
        <v>0</v>
      </c>
      <c r="H61" s="37" t="s">
        <v>199</v>
      </c>
    </row>
    <row r="62" spans="1:8">
      <c r="A62" s="8" t="s">
        <v>65</v>
      </c>
      <c r="B62" s="53">
        <f>SUM(B63:B67,B69:B70)</f>
        <v>0</v>
      </c>
      <c r="C62" s="53">
        <f t="shared" ref="C62:G62" si="16">SUM(C63:C67,C69:C70)</f>
        <v>0</v>
      </c>
      <c r="D62" s="53">
        <f t="shared" si="16"/>
        <v>0</v>
      </c>
      <c r="E62" s="53">
        <f t="shared" si="16"/>
        <v>0</v>
      </c>
      <c r="F62" s="53">
        <f t="shared" si="16"/>
        <v>0</v>
      </c>
      <c r="G62" s="53">
        <f t="shared" si="16"/>
        <v>0</v>
      </c>
    </row>
    <row r="63" spans="1:8">
      <c r="A63" s="9" t="s">
        <v>66</v>
      </c>
      <c r="B63" s="53">
        <v>0</v>
      </c>
      <c r="C63" s="53">
        <v>0</v>
      </c>
      <c r="D63" s="53">
        <f t="shared" si="8"/>
        <v>0</v>
      </c>
      <c r="E63" s="53">
        <v>0</v>
      </c>
      <c r="F63" s="53">
        <v>0</v>
      </c>
      <c r="G63" s="53">
        <f t="shared" ref="G63:G70" si="17">D63-E63</f>
        <v>0</v>
      </c>
      <c r="H63" s="38" t="s">
        <v>200</v>
      </c>
    </row>
    <row r="64" spans="1:8">
      <c r="A64" s="9" t="s">
        <v>67</v>
      </c>
      <c r="B64" s="53">
        <v>0</v>
      </c>
      <c r="C64" s="53">
        <v>0</v>
      </c>
      <c r="D64" s="53">
        <f t="shared" si="8"/>
        <v>0</v>
      </c>
      <c r="E64" s="53">
        <v>0</v>
      </c>
      <c r="F64" s="53">
        <v>0</v>
      </c>
      <c r="G64" s="53">
        <f t="shared" si="17"/>
        <v>0</v>
      </c>
      <c r="H64" s="38" t="s">
        <v>201</v>
      </c>
    </row>
    <row r="65" spans="1:8">
      <c r="A65" s="9" t="s">
        <v>68</v>
      </c>
      <c r="B65" s="53">
        <v>0</v>
      </c>
      <c r="C65" s="53">
        <v>0</v>
      </c>
      <c r="D65" s="53">
        <f t="shared" si="8"/>
        <v>0</v>
      </c>
      <c r="E65" s="53">
        <v>0</v>
      </c>
      <c r="F65" s="53">
        <v>0</v>
      </c>
      <c r="G65" s="53">
        <f t="shared" si="17"/>
        <v>0</v>
      </c>
      <c r="H65" s="38" t="s">
        <v>202</v>
      </c>
    </row>
    <row r="66" spans="1:8">
      <c r="A66" s="9" t="s">
        <v>69</v>
      </c>
      <c r="B66" s="53">
        <v>0</v>
      </c>
      <c r="C66" s="53">
        <v>0</v>
      </c>
      <c r="D66" s="53">
        <f t="shared" si="8"/>
        <v>0</v>
      </c>
      <c r="E66" s="53">
        <v>0</v>
      </c>
      <c r="F66" s="53">
        <v>0</v>
      </c>
      <c r="G66" s="53">
        <f t="shared" si="17"/>
        <v>0</v>
      </c>
      <c r="H66" s="38" t="s">
        <v>203</v>
      </c>
    </row>
    <row r="67" spans="1:8">
      <c r="A67" s="9" t="s">
        <v>70</v>
      </c>
      <c r="B67" s="53">
        <v>0</v>
      </c>
      <c r="C67" s="53">
        <v>0</v>
      </c>
      <c r="D67" s="53">
        <f t="shared" si="8"/>
        <v>0</v>
      </c>
      <c r="E67" s="53">
        <v>0</v>
      </c>
      <c r="F67" s="53">
        <v>0</v>
      </c>
      <c r="G67" s="53">
        <f t="shared" si="17"/>
        <v>0</v>
      </c>
      <c r="H67" s="38" t="s">
        <v>204</v>
      </c>
    </row>
    <row r="68" spans="1:8">
      <c r="A68" s="9" t="s">
        <v>71</v>
      </c>
      <c r="B68" s="53">
        <v>0</v>
      </c>
      <c r="C68" s="53">
        <v>0</v>
      </c>
      <c r="D68" s="53">
        <f t="shared" si="8"/>
        <v>0</v>
      </c>
      <c r="E68" s="53">
        <v>0</v>
      </c>
      <c r="F68" s="53">
        <v>0</v>
      </c>
      <c r="G68" s="53">
        <f t="shared" si="17"/>
        <v>0</v>
      </c>
      <c r="H68" s="38"/>
    </row>
    <row r="69" spans="1:8">
      <c r="A69" s="9" t="s">
        <v>72</v>
      </c>
      <c r="B69" s="53">
        <v>0</v>
      </c>
      <c r="C69" s="53">
        <v>0</v>
      </c>
      <c r="D69" s="53">
        <f t="shared" si="8"/>
        <v>0</v>
      </c>
      <c r="E69" s="53">
        <v>0</v>
      </c>
      <c r="F69" s="53">
        <v>0</v>
      </c>
      <c r="G69" s="53">
        <f t="shared" si="17"/>
        <v>0</v>
      </c>
      <c r="H69" s="38" t="s">
        <v>205</v>
      </c>
    </row>
    <row r="70" spans="1:8">
      <c r="A70" s="9" t="s">
        <v>73</v>
      </c>
      <c r="B70" s="53">
        <v>0</v>
      </c>
      <c r="C70" s="53">
        <v>0</v>
      </c>
      <c r="D70" s="53">
        <f t="shared" si="8"/>
        <v>0</v>
      </c>
      <c r="E70" s="53">
        <v>0</v>
      </c>
      <c r="F70" s="53">
        <v>0</v>
      </c>
      <c r="G70" s="53">
        <f t="shared" si="17"/>
        <v>0</v>
      </c>
      <c r="H70" s="38" t="s">
        <v>206</v>
      </c>
    </row>
    <row r="71" spans="1:8">
      <c r="A71" s="8" t="s">
        <v>74</v>
      </c>
      <c r="B71" s="53">
        <f>SUM(B72:B74)</f>
        <v>0</v>
      </c>
      <c r="C71" s="53">
        <f t="shared" ref="C71:G71" si="18">SUM(C72:C74)</f>
        <v>0</v>
      </c>
      <c r="D71" s="53">
        <f t="shared" si="18"/>
        <v>0</v>
      </c>
      <c r="E71" s="53">
        <f t="shared" si="18"/>
        <v>0</v>
      </c>
      <c r="F71" s="53">
        <f t="shared" si="18"/>
        <v>0</v>
      </c>
      <c r="G71" s="53">
        <f t="shared" si="18"/>
        <v>0</v>
      </c>
    </row>
    <row r="72" spans="1:8">
      <c r="A72" s="9" t="s">
        <v>75</v>
      </c>
      <c r="B72" s="53">
        <v>0</v>
      </c>
      <c r="C72" s="53">
        <v>0</v>
      </c>
      <c r="D72" s="53">
        <f t="shared" si="8"/>
        <v>0</v>
      </c>
      <c r="E72" s="53">
        <v>0</v>
      </c>
      <c r="F72" s="53">
        <v>0</v>
      </c>
      <c r="G72" s="53">
        <f t="shared" ref="G72:G74" si="19">D72-E72</f>
        <v>0</v>
      </c>
      <c r="H72" s="39" t="s">
        <v>207</v>
      </c>
    </row>
    <row r="73" spans="1:8">
      <c r="A73" s="9" t="s">
        <v>76</v>
      </c>
      <c r="B73" s="53">
        <v>0</v>
      </c>
      <c r="C73" s="53">
        <v>0</v>
      </c>
      <c r="D73" s="53">
        <f t="shared" si="8"/>
        <v>0</v>
      </c>
      <c r="E73" s="53">
        <v>0</v>
      </c>
      <c r="F73" s="53">
        <v>0</v>
      </c>
      <c r="G73" s="53">
        <f t="shared" si="19"/>
        <v>0</v>
      </c>
      <c r="H73" s="39" t="s">
        <v>208</v>
      </c>
    </row>
    <row r="74" spans="1:8">
      <c r="A74" s="9" t="s">
        <v>77</v>
      </c>
      <c r="B74" s="53">
        <v>0</v>
      </c>
      <c r="C74" s="53">
        <v>0</v>
      </c>
      <c r="D74" s="53">
        <f t="shared" si="8"/>
        <v>0</v>
      </c>
      <c r="E74" s="53">
        <v>0</v>
      </c>
      <c r="F74" s="53">
        <v>0</v>
      </c>
      <c r="G74" s="53">
        <f t="shared" si="19"/>
        <v>0</v>
      </c>
      <c r="H74" s="39" t="s">
        <v>209</v>
      </c>
    </row>
    <row r="75" spans="1:8">
      <c r="A75" s="8" t="s">
        <v>78</v>
      </c>
      <c r="B75" s="53">
        <f>SUM(B76:B82)</f>
        <v>0</v>
      </c>
      <c r="C75" s="53">
        <f t="shared" ref="C75:G75" si="20">SUM(C76:C82)</f>
        <v>0</v>
      </c>
      <c r="D75" s="53">
        <f t="shared" si="20"/>
        <v>0</v>
      </c>
      <c r="E75" s="53">
        <f t="shared" si="20"/>
        <v>0</v>
      </c>
      <c r="F75" s="53">
        <f t="shared" si="20"/>
        <v>0</v>
      </c>
      <c r="G75" s="53">
        <f t="shared" si="20"/>
        <v>0</v>
      </c>
    </row>
    <row r="76" spans="1:8">
      <c r="A76" s="9" t="s">
        <v>79</v>
      </c>
      <c r="B76" s="53">
        <v>0</v>
      </c>
      <c r="C76" s="53">
        <v>0</v>
      </c>
      <c r="D76" s="53">
        <f t="shared" si="8"/>
        <v>0</v>
      </c>
      <c r="E76" s="53">
        <v>0</v>
      </c>
      <c r="F76" s="53">
        <v>0</v>
      </c>
      <c r="G76" s="53">
        <f t="shared" ref="G76:G82" si="21">D76-E76</f>
        <v>0</v>
      </c>
      <c r="H76" s="40" t="s">
        <v>210</v>
      </c>
    </row>
    <row r="77" spans="1:8">
      <c r="A77" s="9" t="s">
        <v>80</v>
      </c>
      <c r="B77" s="53">
        <v>0</v>
      </c>
      <c r="C77" s="53">
        <v>0</v>
      </c>
      <c r="D77" s="53">
        <f t="shared" si="8"/>
        <v>0</v>
      </c>
      <c r="E77" s="53">
        <v>0</v>
      </c>
      <c r="F77" s="53">
        <v>0</v>
      </c>
      <c r="G77" s="53">
        <f t="shared" si="21"/>
        <v>0</v>
      </c>
      <c r="H77" s="40" t="s">
        <v>211</v>
      </c>
    </row>
    <row r="78" spans="1:8">
      <c r="A78" s="9" t="s">
        <v>81</v>
      </c>
      <c r="B78" s="53">
        <v>0</v>
      </c>
      <c r="C78" s="53">
        <v>0</v>
      </c>
      <c r="D78" s="53">
        <f t="shared" si="8"/>
        <v>0</v>
      </c>
      <c r="E78" s="53">
        <v>0</v>
      </c>
      <c r="F78" s="53">
        <v>0</v>
      </c>
      <c r="G78" s="53">
        <f t="shared" si="21"/>
        <v>0</v>
      </c>
      <c r="H78" s="40" t="s">
        <v>212</v>
      </c>
    </row>
    <row r="79" spans="1:8">
      <c r="A79" s="9" t="s">
        <v>82</v>
      </c>
      <c r="B79" s="53">
        <v>0</v>
      </c>
      <c r="C79" s="53">
        <v>0</v>
      </c>
      <c r="D79" s="53">
        <f t="shared" si="8"/>
        <v>0</v>
      </c>
      <c r="E79" s="53">
        <v>0</v>
      </c>
      <c r="F79" s="53">
        <v>0</v>
      </c>
      <c r="G79" s="53">
        <f t="shared" si="21"/>
        <v>0</v>
      </c>
      <c r="H79" s="40" t="s">
        <v>213</v>
      </c>
    </row>
    <row r="80" spans="1:8">
      <c r="A80" s="9" t="s">
        <v>83</v>
      </c>
      <c r="B80" s="53">
        <v>0</v>
      </c>
      <c r="C80" s="53">
        <v>0</v>
      </c>
      <c r="D80" s="53">
        <f t="shared" si="8"/>
        <v>0</v>
      </c>
      <c r="E80" s="53">
        <v>0</v>
      </c>
      <c r="F80" s="53">
        <v>0</v>
      </c>
      <c r="G80" s="53">
        <f t="shared" si="21"/>
        <v>0</v>
      </c>
      <c r="H80" s="40" t="s">
        <v>214</v>
      </c>
    </row>
    <row r="81" spans="1:8">
      <c r="A81" s="9" t="s">
        <v>84</v>
      </c>
      <c r="B81" s="53">
        <v>0</v>
      </c>
      <c r="C81" s="53">
        <v>0</v>
      </c>
      <c r="D81" s="53">
        <f t="shared" si="8"/>
        <v>0</v>
      </c>
      <c r="E81" s="53">
        <v>0</v>
      </c>
      <c r="F81" s="53">
        <v>0</v>
      </c>
      <c r="G81" s="53">
        <f t="shared" si="21"/>
        <v>0</v>
      </c>
      <c r="H81" s="40" t="s">
        <v>215</v>
      </c>
    </row>
    <row r="82" spans="1:8">
      <c r="A82" s="9" t="s">
        <v>85</v>
      </c>
      <c r="B82" s="53">
        <v>0</v>
      </c>
      <c r="C82" s="53">
        <v>0</v>
      </c>
      <c r="D82" s="53">
        <f t="shared" si="8"/>
        <v>0</v>
      </c>
      <c r="E82" s="53">
        <v>0</v>
      </c>
      <c r="F82" s="53">
        <v>0</v>
      </c>
      <c r="G82" s="53">
        <f t="shared" si="21"/>
        <v>0</v>
      </c>
      <c r="H82" s="40" t="s">
        <v>216</v>
      </c>
    </row>
    <row r="83" spans="1:8">
      <c r="A83" s="10"/>
      <c r="B83" s="54"/>
      <c r="C83" s="54"/>
      <c r="D83" s="54"/>
      <c r="E83" s="54"/>
      <c r="F83" s="54"/>
      <c r="G83" s="54"/>
    </row>
    <row r="84" spans="1:8">
      <c r="A84" s="11" t="s">
        <v>86</v>
      </c>
      <c r="B84" s="52">
        <f>B85+B93+B103+B113+B123+B133+B137+B146+B150</f>
        <v>0</v>
      </c>
      <c r="C84" s="52">
        <f t="shared" ref="C84:G84" si="22">C85+C93+C103+C113+C123+C133+C137+C146+C150</f>
        <v>19341010</v>
      </c>
      <c r="D84" s="52">
        <f t="shared" si="22"/>
        <v>19341010</v>
      </c>
      <c r="E84" s="52">
        <f t="shared" si="22"/>
        <v>2103592.25</v>
      </c>
      <c r="F84" s="52">
        <f t="shared" si="22"/>
        <v>2103592.25</v>
      </c>
      <c r="G84" s="52">
        <f t="shared" si="22"/>
        <v>17237417.75</v>
      </c>
    </row>
    <row r="85" spans="1:8">
      <c r="A85" s="8" t="s">
        <v>13</v>
      </c>
      <c r="B85" s="53">
        <f>SUM(B86:B92)</f>
        <v>0</v>
      </c>
      <c r="C85" s="53">
        <f t="shared" ref="C85:G85" si="23">SUM(C86:C92)</f>
        <v>17873266</v>
      </c>
      <c r="D85" s="53">
        <f t="shared" si="23"/>
        <v>17873266</v>
      </c>
      <c r="E85" s="53">
        <f t="shared" si="23"/>
        <v>1994995.4000000001</v>
      </c>
      <c r="F85" s="53">
        <f t="shared" si="23"/>
        <v>1994995.4000000001</v>
      </c>
      <c r="G85" s="53">
        <f t="shared" si="23"/>
        <v>15878270.600000001</v>
      </c>
    </row>
    <row r="86" spans="1:8">
      <c r="A86" s="9" t="s">
        <v>14</v>
      </c>
      <c r="B86" s="89">
        <v>0</v>
      </c>
      <c r="C86" s="89">
        <v>11625136.060000001</v>
      </c>
      <c r="D86" s="53">
        <f t="shared" ref="D86:D92" si="24">B86+C86</f>
        <v>11625136.060000001</v>
      </c>
      <c r="E86" s="89">
        <v>1695435.87</v>
      </c>
      <c r="F86" s="89">
        <v>1695435.87</v>
      </c>
      <c r="G86" s="53">
        <f t="shared" ref="G86:G92" si="25">D86-E86</f>
        <v>9929700.1900000013</v>
      </c>
      <c r="H86" s="41" t="s">
        <v>217</v>
      </c>
    </row>
    <row r="87" spans="1:8">
      <c r="A87" s="9" t="s">
        <v>15</v>
      </c>
      <c r="B87" s="53">
        <v>0</v>
      </c>
      <c r="C87" s="53">
        <v>0</v>
      </c>
      <c r="D87" s="53">
        <f t="shared" si="24"/>
        <v>0</v>
      </c>
      <c r="E87" s="53">
        <v>0</v>
      </c>
      <c r="F87" s="53">
        <v>0</v>
      </c>
      <c r="G87" s="53">
        <f t="shared" si="25"/>
        <v>0</v>
      </c>
      <c r="H87" s="41" t="s">
        <v>218</v>
      </c>
    </row>
    <row r="88" spans="1:8">
      <c r="A88" s="9" t="s">
        <v>16</v>
      </c>
      <c r="B88" s="89">
        <v>0</v>
      </c>
      <c r="C88" s="89">
        <v>2038473.5</v>
      </c>
      <c r="D88" s="53">
        <f t="shared" si="24"/>
        <v>2038473.5</v>
      </c>
      <c r="E88" s="89">
        <v>0</v>
      </c>
      <c r="F88" s="89">
        <v>0</v>
      </c>
      <c r="G88" s="53">
        <f t="shared" si="25"/>
        <v>2038473.5</v>
      </c>
      <c r="H88" s="41" t="s">
        <v>219</v>
      </c>
    </row>
    <row r="89" spans="1:8">
      <c r="A89" s="9" t="s">
        <v>17</v>
      </c>
      <c r="B89" s="89">
        <v>0</v>
      </c>
      <c r="C89" s="89">
        <v>3469496.94</v>
      </c>
      <c r="D89" s="53">
        <f t="shared" si="24"/>
        <v>3469496.94</v>
      </c>
      <c r="E89" s="89">
        <v>167646.78</v>
      </c>
      <c r="F89" s="89">
        <v>167646.78</v>
      </c>
      <c r="G89" s="53">
        <f t="shared" si="25"/>
        <v>3301850.16</v>
      </c>
      <c r="H89" s="41" t="s">
        <v>220</v>
      </c>
    </row>
    <row r="90" spans="1:8">
      <c r="A90" s="9" t="s">
        <v>18</v>
      </c>
      <c r="B90" s="89">
        <v>0</v>
      </c>
      <c r="C90" s="89">
        <v>572830.30000000005</v>
      </c>
      <c r="D90" s="53">
        <f t="shared" si="24"/>
        <v>572830.30000000005</v>
      </c>
      <c r="E90" s="89">
        <v>64615.81</v>
      </c>
      <c r="F90" s="89">
        <v>64615.81</v>
      </c>
      <c r="G90" s="53">
        <f t="shared" si="25"/>
        <v>508214.49000000005</v>
      </c>
      <c r="H90" s="41" t="s">
        <v>221</v>
      </c>
    </row>
    <row r="91" spans="1:8">
      <c r="A91" s="9" t="s">
        <v>19</v>
      </c>
      <c r="B91" s="53">
        <v>0</v>
      </c>
      <c r="C91" s="53">
        <v>0</v>
      </c>
      <c r="D91" s="53">
        <f t="shared" si="24"/>
        <v>0</v>
      </c>
      <c r="E91" s="53">
        <v>0</v>
      </c>
      <c r="F91" s="53">
        <v>0</v>
      </c>
      <c r="G91" s="53">
        <f t="shared" si="25"/>
        <v>0</v>
      </c>
      <c r="H91" s="41" t="s">
        <v>222</v>
      </c>
    </row>
    <row r="92" spans="1:8">
      <c r="A92" s="9" t="s">
        <v>20</v>
      </c>
      <c r="B92" s="89">
        <v>0</v>
      </c>
      <c r="C92" s="89">
        <v>167329.20000000001</v>
      </c>
      <c r="D92" s="53">
        <f t="shared" si="24"/>
        <v>167329.20000000001</v>
      </c>
      <c r="E92" s="89">
        <v>67296.94</v>
      </c>
      <c r="F92" s="89">
        <v>67296.94</v>
      </c>
      <c r="G92" s="53">
        <f t="shared" si="25"/>
        <v>100032.26000000001</v>
      </c>
      <c r="H92" s="41" t="s">
        <v>223</v>
      </c>
    </row>
    <row r="93" spans="1:8">
      <c r="A93" s="8" t="s">
        <v>21</v>
      </c>
      <c r="B93" s="53">
        <f>SUM(B94:B102)</f>
        <v>0</v>
      </c>
      <c r="C93" s="53">
        <f t="shared" ref="C93:G93" si="26">SUM(C94:C102)</f>
        <v>212480</v>
      </c>
      <c r="D93" s="53">
        <f t="shared" si="26"/>
        <v>212480</v>
      </c>
      <c r="E93" s="53">
        <f t="shared" si="26"/>
        <v>20710.48</v>
      </c>
      <c r="F93" s="53">
        <f t="shared" si="26"/>
        <v>20710.48</v>
      </c>
      <c r="G93" s="53">
        <f t="shared" si="26"/>
        <v>191769.52000000002</v>
      </c>
    </row>
    <row r="94" spans="1:8">
      <c r="A94" s="9" t="s">
        <v>22</v>
      </c>
      <c r="B94" s="89">
        <v>0</v>
      </c>
      <c r="C94" s="89">
        <v>26100</v>
      </c>
      <c r="D94" s="53">
        <f t="shared" ref="D94:D102" si="27">B94+C94</f>
        <v>26100</v>
      </c>
      <c r="E94" s="89">
        <v>0</v>
      </c>
      <c r="F94" s="89">
        <v>0</v>
      </c>
      <c r="G94" s="53">
        <f t="shared" ref="G94:G102" si="28">D94-E94</f>
        <v>26100</v>
      </c>
      <c r="H94" s="42" t="s">
        <v>224</v>
      </c>
    </row>
    <row r="95" spans="1:8">
      <c r="A95" s="9" t="s">
        <v>23</v>
      </c>
      <c r="B95" s="89">
        <v>0</v>
      </c>
      <c r="C95" s="89">
        <v>36000</v>
      </c>
      <c r="D95" s="53">
        <f t="shared" si="27"/>
        <v>36000</v>
      </c>
      <c r="E95" s="89">
        <v>3988</v>
      </c>
      <c r="F95" s="89">
        <v>3988</v>
      </c>
      <c r="G95" s="53">
        <f t="shared" si="28"/>
        <v>32012</v>
      </c>
      <c r="H95" s="42" t="s">
        <v>225</v>
      </c>
    </row>
    <row r="96" spans="1:8">
      <c r="A96" s="9" t="s">
        <v>24</v>
      </c>
      <c r="B96" s="53">
        <v>0</v>
      </c>
      <c r="C96" s="53">
        <v>0</v>
      </c>
      <c r="D96" s="53">
        <f t="shared" si="27"/>
        <v>0</v>
      </c>
      <c r="E96" s="53">
        <v>0</v>
      </c>
      <c r="F96" s="53">
        <v>0</v>
      </c>
      <c r="G96" s="53">
        <f t="shared" si="28"/>
        <v>0</v>
      </c>
      <c r="H96" s="42" t="s">
        <v>226</v>
      </c>
    </row>
    <row r="97" spans="1:8">
      <c r="A97" s="9" t="s">
        <v>25</v>
      </c>
      <c r="B97" s="53">
        <v>0</v>
      </c>
      <c r="C97" s="53">
        <v>0</v>
      </c>
      <c r="D97" s="53">
        <f t="shared" si="27"/>
        <v>0</v>
      </c>
      <c r="E97" s="53">
        <v>0</v>
      </c>
      <c r="F97" s="53">
        <v>0</v>
      </c>
      <c r="G97" s="53">
        <f t="shared" si="28"/>
        <v>0</v>
      </c>
      <c r="H97" s="42" t="s">
        <v>227</v>
      </c>
    </row>
    <row r="98" spans="1:8">
      <c r="A98" s="2" t="s">
        <v>26</v>
      </c>
      <c r="B98" s="53">
        <v>0</v>
      </c>
      <c r="C98" s="53">
        <v>0</v>
      </c>
      <c r="D98" s="53">
        <f t="shared" si="27"/>
        <v>0</v>
      </c>
      <c r="E98" s="53">
        <v>0</v>
      </c>
      <c r="F98" s="53">
        <v>0</v>
      </c>
      <c r="G98" s="53">
        <f t="shared" si="28"/>
        <v>0</v>
      </c>
      <c r="H98" s="42" t="s">
        <v>228</v>
      </c>
    </row>
    <row r="99" spans="1:8">
      <c r="A99" s="9" t="s">
        <v>27</v>
      </c>
      <c r="B99" s="89">
        <v>0</v>
      </c>
      <c r="C99" s="89">
        <v>146380</v>
      </c>
      <c r="D99" s="53">
        <f t="shared" si="27"/>
        <v>146380</v>
      </c>
      <c r="E99" s="89">
        <v>16722.48</v>
      </c>
      <c r="F99" s="89">
        <v>16722.48</v>
      </c>
      <c r="G99" s="53">
        <f t="shared" si="28"/>
        <v>129657.52</v>
      </c>
      <c r="H99" s="42" t="s">
        <v>229</v>
      </c>
    </row>
    <row r="100" spans="1:8">
      <c r="A100" s="9" t="s">
        <v>28</v>
      </c>
      <c r="B100" s="89">
        <v>0</v>
      </c>
      <c r="C100" s="89">
        <v>4000</v>
      </c>
      <c r="D100" s="53">
        <f t="shared" si="27"/>
        <v>4000</v>
      </c>
      <c r="E100" s="89">
        <v>0</v>
      </c>
      <c r="F100" s="89">
        <v>0</v>
      </c>
      <c r="G100" s="53">
        <f t="shared" si="28"/>
        <v>4000</v>
      </c>
      <c r="H100" s="42" t="s">
        <v>230</v>
      </c>
    </row>
    <row r="101" spans="1:8">
      <c r="A101" s="9" t="s">
        <v>29</v>
      </c>
      <c r="B101" s="53">
        <v>0</v>
      </c>
      <c r="C101" s="53">
        <v>0</v>
      </c>
      <c r="D101" s="53">
        <f t="shared" si="27"/>
        <v>0</v>
      </c>
      <c r="E101" s="53">
        <v>0</v>
      </c>
      <c r="F101" s="53">
        <v>0</v>
      </c>
      <c r="G101" s="53">
        <f t="shared" si="28"/>
        <v>0</v>
      </c>
      <c r="H101" s="42" t="s">
        <v>231</v>
      </c>
    </row>
    <row r="102" spans="1:8">
      <c r="A102" s="9" t="s">
        <v>30</v>
      </c>
      <c r="B102" s="53">
        <v>0</v>
      </c>
      <c r="C102" s="53">
        <v>0</v>
      </c>
      <c r="D102" s="53">
        <f t="shared" si="27"/>
        <v>0</v>
      </c>
      <c r="E102" s="53">
        <v>0</v>
      </c>
      <c r="F102" s="53">
        <v>0</v>
      </c>
      <c r="G102" s="53">
        <f t="shared" si="28"/>
        <v>0</v>
      </c>
      <c r="H102" s="42" t="s">
        <v>232</v>
      </c>
    </row>
    <row r="103" spans="1:8">
      <c r="A103" s="8" t="s">
        <v>31</v>
      </c>
      <c r="B103" s="53">
        <f>SUM(B104:B112)</f>
        <v>0</v>
      </c>
      <c r="C103" s="53">
        <f t="shared" ref="C103:G103" si="29">SUM(C104:C112)</f>
        <v>1255264</v>
      </c>
      <c r="D103" s="53">
        <f t="shared" si="29"/>
        <v>1255264</v>
      </c>
      <c r="E103" s="53">
        <f t="shared" si="29"/>
        <v>87886.37</v>
      </c>
      <c r="F103" s="53">
        <f t="shared" si="29"/>
        <v>87886.37</v>
      </c>
      <c r="G103" s="53">
        <f t="shared" si="29"/>
        <v>1167377.6299999999</v>
      </c>
    </row>
    <row r="104" spans="1:8">
      <c r="A104" s="9" t="s">
        <v>32</v>
      </c>
      <c r="B104" s="89">
        <v>0</v>
      </c>
      <c r="C104" s="89">
        <v>452440</v>
      </c>
      <c r="D104" s="53">
        <f t="shared" ref="D104:D112" si="30">B104+C104</f>
        <v>452440</v>
      </c>
      <c r="E104" s="89">
        <v>63957.45</v>
      </c>
      <c r="F104" s="89">
        <v>63957.45</v>
      </c>
      <c r="G104" s="53">
        <f t="shared" ref="G104:G112" si="31">D104-E104</f>
        <v>388482.55</v>
      </c>
      <c r="H104" s="43" t="s">
        <v>233</v>
      </c>
    </row>
    <row r="105" spans="1:8">
      <c r="A105" s="9" t="s">
        <v>33</v>
      </c>
      <c r="B105" s="53">
        <v>0</v>
      </c>
      <c r="C105" s="53">
        <v>0</v>
      </c>
      <c r="D105" s="53">
        <f t="shared" si="30"/>
        <v>0</v>
      </c>
      <c r="E105" s="53">
        <v>0</v>
      </c>
      <c r="F105" s="53">
        <v>0</v>
      </c>
      <c r="G105" s="53">
        <f t="shared" si="31"/>
        <v>0</v>
      </c>
      <c r="H105" s="43" t="s">
        <v>234</v>
      </c>
    </row>
    <row r="106" spans="1:8">
      <c r="A106" s="9" t="s">
        <v>34</v>
      </c>
      <c r="B106" s="89">
        <v>0</v>
      </c>
      <c r="C106" s="89">
        <v>241320</v>
      </c>
      <c r="D106" s="53">
        <f t="shared" si="30"/>
        <v>241320</v>
      </c>
      <c r="E106" s="89">
        <v>14272.41</v>
      </c>
      <c r="F106" s="89">
        <v>14272.41</v>
      </c>
      <c r="G106" s="53">
        <f t="shared" si="31"/>
        <v>227047.59</v>
      </c>
      <c r="H106" s="43" t="s">
        <v>235</v>
      </c>
    </row>
    <row r="107" spans="1:8">
      <c r="A107" s="9" t="s">
        <v>35</v>
      </c>
      <c r="B107" s="89">
        <v>0</v>
      </c>
      <c r="C107" s="89">
        <v>12000</v>
      </c>
      <c r="D107" s="53">
        <f t="shared" si="30"/>
        <v>12000</v>
      </c>
      <c r="E107" s="89">
        <v>0</v>
      </c>
      <c r="F107" s="89">
        <v>0</v>
      </c>
      <c r="G107" s="53">
        <f t="shared" si="31"/>
        <v>12000</v>
      </c>
      <c r="H107" s="43" t="s">
        <v>236</v>
      </c>
    </row>
    <row r="108" spans="1:8">
      <c r="A108" s="9" t="s">
        <v>36</v>
      </c>
      <c r="B108" s="89">
        <v>0</v>
      </c>
      <c r="C108" s="89">
        <v>38638</v>
      </c>
      <c r="D108" s="53">
        <f t="shared" si="30"/>
        <v>38638</v>
      </c>
      <c r="E108" s="89">
        <v>0</v>
      </c>
      <c r="F108" s="89">
        <v>0</v>
      </c>
      <c r="G108" s="53">
        <f t="shared" si="31"/>
        <v>38638</v>
      </c>
      <c r="H108" s="43" t="s">
        <v>237</v>
      </c>
    </row>
    <row r="109" spans="1:8">
      <c r="A109" s="9" t="s">
        <v>37</v>
      </c>
      <c r="B109" s="89">
        <v>0</v>
      </c>
      <c r="C109" s="89">
        <v>132720</v>
      </c>
      <c r="D109" s="53">
        <f t="shared" si="30"/>
        <v>132720</v>
      </c>
      <c r="E109" s="89">
        <v>0</v>
      </c>
      <c r="F109" s="89">
        <v>0</v>
      </c>
      <c r="G109" s="53">
        <f t="shared" si="31"/>
        <v>132720</v>
      </c>
      <c r="H109" s="43" t="s">
        <v>238</v>
      </c>
    </row>
    <row r="110" spans="1:8">
      <c r="A110" s="9" t="s">
        <v>38</v>
      </c>
      <c r="B110" s="89">
        <v>0</v>
      </c>
      <c r="C110" s="89">
        <v>122300</v>
      </c>
      <c r="D110" s="53">
        <f t="shared" si="30"/>
        <v>122300</v>
      </c>
      <c r="E110" s="89">
        <v>6748.51</v>
      </c>
      <c r="F110" s="89">
        <v>6748.51</v>
      </c>
      <c r="G110" s="53">
        <f t="shared" si="31"/>
        <v>115551.49</v>
      </c>
      <c r="H110" s="43" t="s">
        <v>239</v>
      </c>
    </row>
    <row r="111" spans="1:8">
      <c r="A111" s="9" t="s">
        <v>39</v>
      </c>
      <c r="B111" s="89">
        <v>0</v>
      </c>
      <c r="C111" s="89">
        <v>35000</v>
      </c>
      <c r="D111" s="53">
        <f t="shared" si="30"/>
        <v>35000</v>
      </c>
      <c r="E111" s="89">
        <v>0</v>
      </c>
      <c r="F111" s="89">
        <v>0</v>
      </c>
      <c r="G111" s="53">
        <f t="shared" si="31"/>
        <v>35000</v>
      </c>
      <c r="H111" s="43" t="s">
        <v>240</v>
      </c>
    </row>
    <row r="112" spans="1:8">
      <c r="A112" s="9" t="s">
        <v>40</v>
      </c>
      <c r="B112" s="89">
        <v>0</v>
      </c>
      <c r="C112" s="89">
        <v>220846</v>
      </c>
      <c r="D112" s="53">
        <f t="shared" si="30"/>
        <v>220846</v>
      </c>
      <c r="E112" s="89">
        <v>2908</v>
      </c>
      <c r="F112" s="89">
        <v>2908</v>
      </c>
      <c r="G112" s="53">
        <f t="shared" si="31"/>
        <v>217938</v>
      </c>
      <c r="H112" s="43" t="s">
        <v>241</v>
      </c>
    </row>
    <row r="113" spans="1:8">
      <c r="A113" s="8" t="s">
        <v>41</v>
      </c>
      <c r="B113" s="53">
        <f>SUM(B114:B122)</f>
        <v>0</v>
      </c>
      <c r="C113" s="53">
        <f t="shared" ref="C113:G113" si="32">SUM(C114:C122)</f>
        <v>0</v>
      </c>
      <c r="D113" s="53">
        <f t="shared" si="32"/>
        <v>0</v>
      </c>
      <c r="E113" s="53">
        <f t="shared" si="32"/>
        <v>0</v>
      </c>
      <c r="F113" s="53">
        <f t="shared" si="32"/>
        <v>0</v>
      </c>
      <c r="G113" s="53">
        <f t="shared" si="32"/>
        <v>0</v>
      </c>
    </row>
    <row r="114" spans="1:8">
      <c r="A114" s="9" t="s">
        <v>42</v>
      </c>
      <c r="B114" s="53">
        <v>0</v>
      </c>
      <c r="C114" s="53">
        <v>0</v>
      </c>
      <c r="D114" s="53">
        <f t="shared" ref="D114:D122" si="33">B114+C114</f>
        <v>0</v>
      </c>
      <c r="E114" s="53">
        <v>0</v>
      </c>
      <c r="F114" s="53">
        <v>0</v>
      </c>
      <c r="G114" s="53">
        <f t="shared" ref="G114:G122" si="34">D114-E114</f>
        <v>0</v>
      </c>
      <c r="H114" s="44" t="s">
        <v>242</v>
      </c>
    </row>
    <row r="115" spans="1:8">
      <c r="A115" s="9" t="s">
        <v>43</v>
      </c>
      <c r="B115" s="53">
        <v>0</v>
      </c>
      <c r="C115" s="53">
        <v>0</v>
      </c>
      <c r="D115" s="53">
        <f t="shared" si="33"/>
        <v>0</v>
      </c>
      <c r="E115" s="53">
        <v>0</v>
      </c>
      <c r="F115" s="53">
        <v>0</v>
      </c>
      <c r="G115" s="53">
        <f t="shared" si="34"/>
        <v>0</v>
      </c>
      <c r="H115" s="44" t="s">
        <v>243</v>
      </c>
    </row>
    <row r="116" spans="1:8">
      <c r="A116" s="9" t="s">
        <v>44</v>
      </c>
      <c r="B116" s="53">
        <v>0</v>
      </c>
      <c r="C116" s="53">
        <v>0</v>
      </c>
      <c r="D116" s="53">
        <f t="shared" si="33"/>
        <v>0</v>
      </c>
      <c r="E116" s="53">
        <v>0</v>
      </c>
      <c r="F116" s="53">
        <v>0</v>
      </c>
      <c r="G116" s="53">
        <f t="shared" si="34"/>
        <v>0</v>
      </c>
      <c r="H116" s="44" t="s">
        <v>244</v>
      </c>
    </row>
    <row r="117" spans="1:8">
      <c r="A117" s="9" t="s">
        <v>45</v>
      </c>
      <c r="B117" s="53">
        <v>0</v>
      </c>
      <c r="C117" s="53">
        <v>0</v>
      </c>
      <c r="D117" s="53">
        <f t="shared" si="33"/>
        <v>0</v>
      </c>
      <c r="E117" s="53">
        <v>0</v>
      </c>
      <c r="F117" s="53">
        <v>0</v>
      </c>
      <c r="G117" s="53">
        <f t="shared" si="34"/>
        <v>0</v>
      </c>
      <c r="H117" s="44" t="s">
        <v>245</v>
      </c>
    </row>
    <row r="118" spans="1:8">
      <c r="A118" s="9" t="s">
        <v>46</v>
      </c>
      <c r="B118" s="53">
        <v>0</v>
      </c>
      <c r="C118" s="53">
        <v>0</v>
      </c>
      <c r="D118" s="53">
        <f t="shared" si="33"/>
        <v>0</v>
      </c>
      <c r="E118" s="53">
        <v>0</v>
      </c>
      <c r="F118" s="53">
        <v>0</v>
      </c>
      <c r="G118" s="53">
        <f t="shared" si="34"/>
        <v>0</v>
      </c>
      <c r="H118" s="44" t="s">
        <v>246</v>
      </c>
    </row>
    <row r="119" spans="1:8">
      <c r="A119" s="9" t="s">
        <v>47</v>
      </c>
      <c r="B119" s="53">
        <v>0</v>
      </c>
      <c r="C119" s="53">
        <v>0</v>
      </c>
      <c r="D119" s="53">
        <f t="shared" si="33"/>
        <v>0</v>
      </c>
      <c r="E119" s="53">
        <v>0</v>
      </c>
      <c r="F119" s="53">
        <v>0</v>
      </c>
      <c r="G119" s="53">
        <f t="shared" si="34"/>
        <v>0</v>
      </c>
      <c r="H119" s="44" t="s">
        <v>247</v>
      </c>
    </row>
    <row r="120" spans="1:8">
      <c r="A120" s="9" t="s">
        <v>48</v>
      </c>
      <c r="B120" s="53">
        <v>0</v>
      </c>
      <c r="C120" s="53">
        <v>0</v>
      </c>
      <c r="D120" s="53">
        <f t="shared" si="33"/>
        <v>0</v>
      </c>
      <c r="E120" s="53">
        <v>0</v>
      </c>
      <c r="F120" s="53">
        <v>0</v>
      </c>
      <c r="G120" s="53">
        <f t="shared" si="34"/>
        <v>0</v>
      </c>
      <c r="H120" s="45"/>
    </row>
    <row r="121" spans="1:8">
      <c r="A121" s="9" t="s">
        <v>49</v>
      </c>
      <c r="B121" s="53">
        <v>0</v>
      </c>
      <c r="C121" s="53">
        <v>0</v>
      </c>
      <c r="D121" s="53">
        <f t="shared" si="33"/>
        <v>0</v>
      </c>
      <c r="E121" s="53">
        <v>0</v>
      </c>
      <c r="F121" s="53">
        <v>0</v>
      </c>
      <c r="G121" s="53">
        <f t="shared" si="34"/>
        <v>0</v>
      </c>
      <c r="H121" s="45"/>
    </row>
    <row r="122" spans="1:8">
      <c r="A122" s="9" t="s">
        <v>50</v>
      </c>
      <c r="B122" s="53">
        <v>0</v>
      </c>
      <c r="C122" s="53">
        <v>0</v>
      </c>
      <c r="D122" s="53">
        <f t="shared" si="33"/>
        <v>0</v>
      </c>
      <c r="E122" s="53">
        <v>0</v>
      </c>
      <c r="F122" s="53">
        <v>0</v>
      </c>
      <c r="G122" s="53">
        <f t="shared" si="34"/>
        <v>0</v>
      </c>
      <c r="H122" s="44" t="s">
        <v>248</v>
      </c>
    </row>
    <row r="123" spans="1:8">
      <c r="A123" s="8" t="s">
        <v>51</v>
      </c>
      <c r="B123" s="53">
        <f>SUM(B124:B132)</f>
        <v>0</v>
      </c>
      <c r="C123" s="53">
        <f t="shared" ref="C123:G123" si="35">SUM(C124:C132)</f>
        <v>0</v>
      </c>
      <c r="D123" s="53">
        <f t="shared" si="35"/>
        <v>0</v>
      </c>
      <c r="E123" s="53">
        <f t="shared" si="35"/>
        <v>0</v>
      </c>
      <c r="F123" s="53">
        <f t="shared" si="35"/>
        <v>0</v>
      </c>
      <c r="G123" s="53">
        <f t="shared" si="35"/>
        <v>0</v>
      </c>
    </row>
    <row r="124" spans="1:8">
      <c r="A124" s="9" t="s">
        <v>52</v>
      </c>
      <c r="B124" s="53">
        <v>0</v>
      </c>
      <c r="C124" s="53">
        <v>0</v>
      </c>
      <c r="D124" s="53">
        <f t="shared" ref="D124:D132" si="36">B124+C124</f>
        <v>0</v>
      </c>
      <c r="E124" s="53">
        <v>0</v>
      </c>
      <c r="F124" s="53">
        <v>0</v>
      </c>
      <c r="G124" s="53">
        <f t="shared" ref="G124:G132" si="37">D124-E124</f>
        <v>0</v>
      </c>
      <c r="H124" s="46" t="s">
        <v>249</v>
      </c>
    </row>
    <row r="125" spans="1:8">
      <c r="A125" s="9" t="s">
        <v>53</v>
      </c>
      <c r="B125" s="53">
        <v>0</v>
      </c>
      <c r="C125" s="53">
        <v>0</v>
      </c>
      <c r="D125" s="53">
        <f t="shared" si="36"/>
        <v>0</v>
      </c>
      <c r="E125" s="53">
        <v>0</v>
      </c>
      <c r="F125" s="53">
        <v>0</v>
      </c>
      <c r="G125" s="53">
        <f t="shared" si="37"/>
        <v>0</v>
      </c>
      <c r="H125" s="46" t="s">
        <v>250</v>
      </c>
    </row>
    <row r="126" spans="1:8">
      <c r="A126" s="9" t="s">
        <v>54</v>
      </c>
      <c r="B126" s="53">
        <v>0</v>
      </c>
      <c r="C126" s="53">
        <v>0</v>
      </c>
      <c r="D126" s="53">
        <f t="shared" si="36"/>
        <v>0</v>
      </c>
      <c r="E126" s="53">
        <v>0</v>
      </c>
      <c r="F126" s="53">
        <v>0</v>
      </c>
      <c r="G126" s="53">
        <f t="shared" si="37"/>
        <v>0</v>
      </c>
      <c r="H126" s="46" t="s">
        <v>251</v>
      </c>
    </row>
    <row r="127" spans="1:8">
      <c r="A127" s="9" t="s">
        <v>55</v>
      </c>
      <c r="B127" s="53">
        <v>0</v>
      </c>
      <c r="C127" s="53">
        <v>0</v>
      </c>
      <c r="D127" s="53">
        <f t="shared" si="36"/>
        <v>0</v>
      </c>
      <c r="E127" s="53">
        <v>0</v>
      </c>
      <c r="F127" s="53">
        <v>0</v>
      </c>
      <c r="G127" s="53">
        <f t="shared" si="37"/>
        <v>0</v>
      </c>
      <c r="H127" s="46" t="s">
        <v>252</v>
      </c>
    </row>
    <row r="128" spans="1:8">
      <c r="A128" s="9" t="s">
        <v>56</v>
      </c>
      <c r="B128" s="53">
        <v>0</v>
      </c>
      <c r="C128" s="53">
        <v>0</v>
      </c>
      <c r="D128" s="53">
        <f t="shared" si="36"/>
        <v>0</v>
      </c>
      <c r="E128" s="53">
        <v>0</v>
      </c>
      <c r="F128" s="53">
        <v>0</v>
      </c>
      <c r="G128" s="53">
        <f t="shared" si="37"/>
        <v>0</v>
      </c>
      <c r="H128" s="46" t="s">
        <v>253</v>
      </c>
    </row>
    <row r="129" spans="1:8">
      <c r="A129" s="9" t="s">
        <v>57</v>
      </c>
      <c r="B129" s="53">
        <v>0</v>
      </c>
      <c r="C129" s="53">
        <v>0</v>
      </c>
      <c r="D129" s="53">
        <f t="shared" si="36"/>
        <v>0</v>
      </c>
      <c r="E129" s="53">
        <v>0</v>
      </c>
      <c r="F129" s="53">
        <v>0</v>
      </c>
      <c r="G129" s="53">
        <f t="shared" si="37"/>
        <v>0</v>
      </c>
      <c r="H129" s="46" t="s">
        <v>254</v>
      </c>
    </row>
    <row r="130" spans="1:8">
      <c r="A130" s="9" t="s">
        <v>58</v>
      </c>
      <c r="B130" s="53">
        <v>0</v>
      </c>
      <c r="C130" s="53">
        <v>0</v>
      </c>
      <c r="D130" s="53">
        <f t="shared" si="36"/>
        <v>0</v>
      </c>
      <c r="E130" s="53">
        <v>0</v>
      </c>
      <c r="F130" s="53">
        <v>0</v>
      </c>
      <c r="G130" s="53">
        <f t="shared" si="37"/>
        <v>0</v>
      </c>
      <c r="H130" s="46" t="s">
        <v>255</v>
      </c>
    </row>
    <row r="131" spans="1:8">
      <c r="A131" s="9" t="s">
        <v>59</v>
      </c>
      <c r="B131" s="53">
        <v>0</v>
      </c>
      <c r="C131" s="53">
        <v>0</v>
      </c>
      <c r="D131" s="53">
        <f t="shared" si="36"/>
        <v>0</v>
      </c>
      <c r="E131" s="53">
        <v>0</v>
      </c>
      <c r="F131" s="53">
        <v>0</v>
      </c>
      <c r="G131" s="53">
        <f t="shared" si="37"/>
        <v>0</v>
      </c>
      <c r="H131" s="46" t="s">
        <v>256</v>
      </c>
    </row>
    <row r="132" spans="1:8">
      <c r="A132" s="9" t="s">
        <v>60</v>
      </c>
      <c r="B132" s="53">
        <v>0</v>
      </c>
      <c r="C132" s="53">
        <v>0</v>
      </c>
      <c r="D132" s="53">
        <f t="shared" si="36"/>
        <v>0</v>
      </c>
      <c r="E132" s="53">
        <v>0</v>
      </c>
      <c r="F132" s="53">
        <v>0</v>
      </c>
      <c r="G132" s="53">
        <f t="shared" si="37"/>
        <v>0</v>
      </c>
      <c r="H132" s="46" t="s">
        <v>257</v>
      </c>
    </row>
    <row r="133" spans="1:8">
      <c r="A133" s="8" t="s">
        <v>61</v>
      </c>
      <c r="B133" s="53">
        <f>SUM(B134:B136)</f>
        <v>0</v>
      </c>
      <c r="C133" s="53">
        <f t="shared" ref="C133:G133" si="38">SUM(C134:C136)</f>
        <v>0</v>
      </c>
      <c r="D133" s="53">
        <f t="shared" si="38"/>
        <v>0</v>
      </c>
      <c r="E133" s="53">
        <f t="shared" si="38"/>
        <v>0</v>
      </c>
      <c r="F133" s="53">
        <f t="shared" si="38"/>
        <v>0</v>
      </c>
      <c r="G133" s="53">
        <f t="shared" si="38"/>
        <v>0</v>
      </c>
    </row>
    <row r="134" spans="1:8">
      <c r="A134" s="9" t="s">
        <v>62</v>
      </c>
      <c r="B134" s="53">
        <v>0</v>
      </c>
      <c r="C134" s="53">
        <v>0</v>
      </c>
      <c r="D134" s="53">
        <f t="shared" ref="D134:D157" si="39">B134+C134</f>
        <v>0</v>
      </c>
      <c r="E134" s="53">
        <v>0</v>
      </c>
      <c r="F134" s="53">
        <v>0</v>
      </c>
      <c r="G134" s="53">
        <f t="shared" ref="G134:G136" si="40">D134-E134</f>
        <v>0</v>
      </c>
      <c r="H134" s="47" t="s">
        <v>258</v>
      </c>
    </row>
    <row r="135" spans="1:8">
      <c r="A135" s="9" t="s">
        <v>63</v>
      </c>
      <c r="B135" s="53">
        <v>0</v>
      </c>
      <c r="C135" s="53">
        <v>0</v>
      </c>
      <c r="D135" s="53">
        <f t="shared" si="39"/>
        <v>0</v>
      </c>
      <c r="E135" s="53">
        <v>0</v>
      </c>
      <c r="F135" s="53">
        <v>0</v>
      </c>
      <c r="G135" s="53">
        <f t="shared" si="40"/>
        <v>0</v>
      </c>
      <c r="H135" s="47" t="s">
        <v>259</v>
      </c>
    </row>
    <row r="136" spans="1:8">
      <c r="A136" s="9" t="s">
        <v>64</v>
      </c>
      <c r="B136" s="53">
        <v>0</v>
      </c>
      <c r="C136" s="53">
        <v>0</v>
      </c>
      <c r="D136" s="53">
        <f t="shared" si="39"/>
        <v>0</v>
      </c>
      <c r="E136" s="53">
        <v>0</v>
      </c>
      <c r="F136" s="53">
        <v>0</v>
      </c>
      <c r="G136" s="53">
        <f t="shared" si="40"/>
        <v>0</v>
      </c>
      <c r="H136" s="47" t="s">
        <v>260</v>
      </c>
    </row>
    <row r="137" spans="1:8">
      <c r="A137" s="8" t="s">
        <v>65</v>
      </c>
      <c r="B137" s="53">
        <f>SUM(B138:B142,B144:B145)</f>
        <v>0</v>
      </c>
      <c r="C137" s="53">
        <f t="shared" ref="C137:G137" si="41">SUM(C138:C142,C144:C145)</f>
        <v>0</v>
      </c>
      <c r="D137" s="53">
        <f t="shared" si="41"/>
        <v>0</v>
      </c>
      <c r="E137" s="53">
        <f t="shared" si="41"/>
        <v>0</v>
      </c>
      <c r="F137" s="53">
        <f t="shared" si="41"/>
        <v>0</v>
      </c>
      <c r="G137" s="53">
        <f t="shared" si="41"/>
        <v>0</v>
      </c>
    </row>
    <row r="138" spans="1:8">
      <c r="A138" s="9" t="s">
        <v>66</v>
      </c>
      <c r="B138" s="53">
        <v>0</v>
      </c>
      <c r="C138" s="53">
        <v>0</v>
      </c>
      <c r="D138" s="53">
        <f t="shared" si="39"/>
        <v>0</v>
      </c>
      <c r="E138" s="53">
        <v>0</v>
      </c>
      <c r="F138" s="53">
        <v>0</v>
      </c>
      <c r="G138" s="53">
        <f t="shared" ref="G138:G145" si="42">D138-E138</f>
        <v>0</v>
      </c>
      <c r="H138" s="48" t="s">
        <v>261</v>
      </c>
    </row>
    <row r="139" spans="1:8">
      <c r="A139" s="9" t="s">
        <v>67</v>
      </c>
      <c r="B139" s="53">
        <v>0</v>
      </c>
      <c r="C139" s="53">
        <v>0</v>
      </c>
      <c r="D139" s="53">
        <f t="shared" si="39"/>
        <v>0</v>
      </c>
      <c r="E139" s="53">
        <v>0</v>
      </c>
      <c r="F139" s="53">
        <v>0</v>
      </c>
      <c r="G139" s="53">
        <f t="shared" si="42"/>
        <v>0</v>
      </c>
      <c r="H139" s="48" t="s">
        <v>262</v>
      </c>
    </row>
    <row r="140" spans="1:8">
      <c r="A140" s="9" t="s">
        <v>68</v>
      </c>
      <c r="B140" s="53">
        <v>0</v>
      </c>
      <c r="C140" s="53">
        <v>0</v>
      </c>
      <c r="D140" s="53">
        <f t="shared" si="39"/>
        <v>0</v>
      </c>
      <c r="E140" s="53">
        <v>0</v>
      </c>
      <c r="F140" s="53">
        <v>0</v>
      </c>
      <c r="G140" s="53">
        <f t="shared" si="42"/>
        <v>0</v>
      </c>
      <c r="H140" s="48" t="s">
        <v>263</v>
      </c>
    </row>
    <row r="141" spans="1:8">
      <c r="A141" s="9" t="s">
        <v>69</v>
      </c>
      <c r="B141" s="53">
        <v>0</v>
      </c>
      <c r="C141" s="53">
        <v>0</v>
      </c>
      <c r="D141" s="53">
        <f t="shared" si="39"/>
        <v>0</v>
      </c>
      <c r="E141" s="53">
        <v>0</v>
      </c>
      <c r="F141" s="53">
        <v>0</v>
      </c>
      <c r="G141" s="53">
        <f t="shared" si="42"/>
        <v>0</v>
      </c>
      <c r="H141" s="48" t="s">
        <v>264</v>
      </c>
    </row>
    <row r="142" spans="1:8">
      <c r="A142" s="9" t="s">
        <v>70</v>
      </c>
      <c r="B142" s="53">
        <v>0</v>
      </c>
      <c r="C142" s="53">
        <v>0</v>
      </c>
      <c r="D142" s="53">
        <f t="shared" si="39"/>
        <v>0</v>
      </c>
      <c r="E142" s="53">
        <v>0</v>
      </c>
      <c r="F142" s="53">
        <v>0</v>
      </c>
      <c r="G142" s="53">
        <f t="shared" si="42"/>
        <v>0</v>
      </c>
      <c r="H142" s="48" t="s">
        <v>265</v>
      </c>
    </row>
    <row r="143" spans="1:8">
      <c r="A143" s="9" t="s">
        <v>71</v>
      </c>
      <c r="B143" s="53">
        <v>0</v>
      </c>
      <c r="C143" s="53">
        <v>0</v>
      </c>
      <c r="D143" s="53">
        <f t="shared" si="39"/>
        <v>0</v>
      </c>
      <c r="E143" s="53">
        <v>0</v>
      </c>
      <c r="F143" s="53">
        <v>0</v>
      </c>
      <c r="G143" s="53">
        <f t="shared" si="42"/>
        <v>0</v>
      </c>
      <c r="H143" s="48"/>
    </row>
    <row r="144" spans="1:8">
      <c r="A144" s="9" t="s">
        <v>72</v>
      </c>
      <c r="B144" s="53">
        <v>0</v>
      </c>
      <c r="C144" s="53">
        <v>0</v>
      </c>
      <c r="D144" s="53">
        <f t="shared" si="39"/>
        <v>0</v>
      </c>
      <c r="E144" s="53">
        <v>0</v>
      </c>
      <c r="F144" s="53">
        <v>0</v>
      </c>
      <c r="G144" s="53">
        <f t="shared" si="42"/>
        <v>0</v>
      </c>
      <c r="H144" s="48" t="s">
        <v>266</v>
      </c>
    </row>
    <row r="145" spans="1:8">
      <c r="A145" s="9" t="s">
        <v>73</v>
      </c>
      <c r="B145" s="53">
        <v>0</v>
      </c>
      <c r="C145" s="53">
        <v>0</v>
      </c>
      <c r="D145" s="53">
        <f t="shared" si="39"/>
        <v>0</v>
      </c>
      <c r="E145" s="53">
        <v>0</v>
      </c>
      <c r="F145" s="53">
        <v>0</v>
      </c>
      <c r="G145" s="53">
        <f t="shared" si="42"/>
        <v>0</v>
      </c>
      <c r="H145" s="48" t="s">
        <v>267</v>
      </c>
    </row>
    <row r="146" spans="1:8">
      <c r="A146" s="8" t="s">
        <v>74</v>
      </c>
      <c r="B146" s="53">
        <f>SUM(B147:B149)</f>
        <v>0</v>
      </c>
      <c r="C146" s="53">
        <f t="shared" ref="C146:G146" si="43">SUM(C147:C149)</f>
        <v>0</v>
      </c>
      <c r="D146" s="53">
        <f t="shared" si="43"/>
        <v>0</v>
      </c>
      <c r="E146" s="53">
        <f t="shared" si="43"/>
        <v>0</v>
      </c>
      <c r="F146" s="53">
        <f t="shared" si="43"/>
        <v>0</v>
      </c>
      <c r="G146" s="53">
        <f t="shared" si="43"/>
        <v>0</v>
      </c>
    </row>
    <row r="147" spans="1:8">
      <c r="A147" s="9" t="s">
        <v>75</v>
      </c>
      <c r="B147" s="53">
        <v>0</v>
      </c>
      <c r="C147" s="53">
        <v>0</v>
      </c>
      <c r="D147" s="53">
        <f t="shared" si="39"/>
        <v>0</v>
      </c>
      <c r="E147" s="53">
        <v>0</v>
      </c>
      <c r="F147" s="53">
        <v>0</v>
      </c>
      <c r="G147" s="53">
        <f t="shared" ref="G147:G149" si="44">D147-E147</f>
        <v>0</v>
      </c>
      <c r="H147" s="49" t="s">
        <v>268</v>
      </c>
    </row>
    <row r="148" spans="1:8">
      <c r="A148" s="9" t="s">
        <v>76</v>
      </c>
      <c r="B148" s="53">
        <v>0</v>
      </c>
      <c r="C148" s="53">
        <v>0</v>
      </c>
      <c r="D148" s="53">
        <f t="shared" si="39"/>
        <v>0</v>
      </c>
      <c r="E148" s="53">
        <v>0</v>
      </c>
      <c r="F148" s="53">
        <v>0</v>
      </c>
      <c r="G148" s="53">
        <f t="shared" si="44"/>
        <v>0</v>
      </c>
      <c r="H148" s="49" t="s">
        <v>269</v>
      </c>
    </row>
    <row r="149" spans="1:8">
      <c r="A149" s="9" t="s">
        <v>77</v>
      </c>
      <c r="B149" s="53">
        <v>0</v>
      </c>
      <c r="C149" s="53">
        <v>0</v>
      </c>
      <c r="D149" s="53">
        <f t="shared" si="39"/>
        <v>0</v>
      </c>
      <c r="E149" s="53">
        <v>0</v>
      </c>
      <c r="F149" s="53">
        <v>0</v>
      </c>
      <c r="G149" s="53">
        <f t="shared" si="44"/>
        <v>0</v>
      </c>
      <c r="H149" s="49" t="s">
        <v>270</v>
      </c>
    </row>
    <row r="150" spans="1:8">
      <c r="A150" s="8" t="s">
        <v>78</v>
      </c>
      <c r="B150" s="53">
        <f>SUM(B151:B157)</f>
        <v>0</v>
      </c>
      <c r="C150" s="53">
        <f t="shared" ref="C150:G150" si="45">SUM(C151:C157)</f>
        <v>0</v>
      </c>
      <c r="D150" s="53">
        <f t="shared" si="45"/>
        <v>0</v>
      </c>
      <c r="E150" s="53">
        <f t="shared" si="45"/>
        <v>0</v>
      </c>
      <c r="F150" s="53">
        <f t="shared" si="45"/>
        <v>0</v>
      </c>
      <c r="G150" s="53">
        <f t="shared" si="45"/>
        <v>0</v>
      </c>
    </row>
    <row r="151" spans="1:8">
      <c r="A151" s="9" t="s">
        <v>79</v>
      </c>
      <c r="B151" s="53">
        <v>0</v>
      </c>
      <c r="C151" s="53">
        <v>0</v>
      </c>
      <c r="D151" s="53">
        <f t="shared" si="39"/>
        <v>0</v>
      </c>
      <c r="E151" s="53">
        <v>0</v>
      </c>
      <c r="F151" s="53">
        <v>0</v>
      </c>
      <c r="G151" s="53">
        <f t="shared" ref="G151:G157" si="46">D151-E151</f>
        <v>0</v>
      </c>
      <c r="H151" s="50" t="s">
        <v>271</v>
      </c>
    </row>
    <row r="152" spans="1:8">
      <c r="A152" s="9" t="s">
        <v>80</v>
      </c>
      <c r="B152" s="53">
        <v>0</v>
      </c>
      <c r="C152" s="53">
        <v>0</v>
      </c>
      <c r="D152" s="53">
        <f t="shared" si="39"/>
        <v>0</v>
      </c>
      <c r="E152" s="53">
        <v>0</v>
      </c>
      <c r="F152" s="53">
        <v>0</v>
      </c>
      <c r="G152" s="53">
        <f t="shared" si="46"/>
        <v>0</v>
      </c>
      <c r="H152" s="50" t="s">
        <v>272</v>
      </c>
    </row>
    <row r="153" spans="1:8">
      <c r="A153" s="9" t="s">
        <v>81</v>
      </c>
      <c r="B153" s="53">
        <v>0</v>
      </c>
      <c r="C153" s="53">
        <v>0</v>
      </c>
      <c r="D153" s="53">
        <f t="shared" si="39"/>
        <v>0</v>
      </c>
      <c r="E153" s="53">
        <v>0</v>
      </c>
      <c r="F153" s="53">
        <v>0</v>
      </c>
      <c r="G153" s="53">
        <f t="shared" si="46"/>
        <v>0</v>
      </c>
      <c r="H153" s="50" t="s">
        <v>273</v>
      </c>
    </row>
    <row r="154" spans="1:8">
      <c r="A154" s="2" t="s">
        <v>82</v>
      </c>
      <c r="B154" s="53">
        <v>0</v>
      </c>
      <c r="C154" s="53">
        <v>0</v>
      </c>
      <c r="D154" s="53">
        <f t="shared" si="39"/>
        <v>0</v>
      </c>
      <c r="E154" s="53">
        <v>0</v>
      </c>
      <c r="F154" s="53">
        <v>0</v>
      </c>
      <c r="G154" s="53">
        <f t="shared" si="46"/>
        <v>0</v>
      </c>
      <c r="H154" s="50" t="s">
        <v>274</v>
      </c>
    </row>
    <row r="155" spans="1:8">
      <c r="A155" s="9" t="s">
        <v>83</v>
      </c>
      <c r="B155" s="53">
        <v>0</v>
      </c>
      <c r="C155" s="53">
        <v>0</v>
      </c>
      <c r="D155" s="53">
        <f t="shared" si="39"/>
        <v>0</v>
      </c>
      <c r="E155" s="53">
        <v>0</v>
      </c>
      <c r="F155" s="53">
        <v>0</v>
      </c>
      <c r="G155" s="53">
        <f t="shared" si="46"/>
        <v>0</v>
      </c>
      <c r="H155" s="50" t="s">
        <v>275</v>
      </c>
    </row>
    <row r="156" spans="1:8">
      <c r="A156" s="9" t="s">
        <v>84</v>
      </c>
      <c r="B156" s="53">
        <v>0</v>
      </c>
      <c r="C156" s="53">
        <v>0</v>
      </c>
      <c r="D156" s="53">
        <f t="shared" si="39"/>
        <v>0</v>
      </c>
      <c r="E156" s="53">
        <v>0</v>
      </c>
      <c r="F156" s="53">
        <v>0</v>
      </c>
      <c r="G156" s="53">
        <f t="shared" si="46"/>
        <v>0</v>
      </c>
      <c r="H156" s="50" t="s">
        <v>276</v>
      </c>
    </row>
    <row r="157" spans="1:8">
      <c r="A157" s="9" t="s">
        <v>85</v>
      </c>
      <c r="B157" s="53">
        <v>0</v>
      </c>
      <c r="C157" s="53">
        <v>0</v>
      </c>
      <c r="D157" s="53">
        <f t="shared" si="39"/>
        <v>0</v>
      </c>
      <c r="E157" s="53">
        <v>0</v>
      </c>
      <c r="F157" s="53">
        <v>0</v>
      </c>
      <c r="G157" s="53">
        <f t="shared" si="46"/>
        <v>0</v>
      </c>
      <c r="H157" s="50" t="s">
        <v>277</v>
      </c>
    </row>
    <row r="158" spans="1:8">
      <c r="A158" s="3"/>
      <c r="B158" s="54"/>
      <c r="C158" s="54"/>
      <c r="D158" s="54"/>
      <c r="E158" s="54"/>
      <c r="F158" s="54"/>
      <c r="G158" s="54"/>
    </row>
    <row r="159" spans="1:8">
      <c r="A159" s="4" t="s">
        <v>87</v>
      </c>
      <c r="B159" s="52">
        <f>B9+B84</f>
        <v>24149627.52</v>
      </c>
      <c r="C159" s="52">
        <f t="shared" ref="C159:G159" si="47">C9+C84</f>
        <v>19111291</v>
      </c>
      <c r="D159" s="52">
        <f t="shared" si="47"/>
        <v>43260918.519999996</v>
      </c>
      <c r="E159" s="52">
        <f t="shared" si="47"/>
        <v>7591245.8400000008</v>
      </c>
      <c r="F159" s="52">
        <f t="shared" si="47"/>
        <v>7591245.8400000008</v>
      </c>
      <c r="G159" s="52">
        <f t="shared" si="47"/>
        <v>35669672.68</v>
      </c>
    </row>
    <row r="160" spans="1:8">
      <c r="A160" s="6"/>
      <c r="B160" s="51"/>
      <c r="C160" s="51"/>
      <c r="D160" s="51"/>
      <c r="E160" s="51"/>
      <c r="F160" s="51"/>
      <c r="G160" s="51"/>
    </row>
    <row r="161" spans="1:1">
      <c r="A161" s="1"/>
    </row>
  </sheetData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pageMargins left="0.25" right="0.25" top="0.75" bottom="0.75" header="0.3" footer="0.3"/>
  <pageSetup scale="40" orientation="portrait" r:id="rId1"/>
  <rowBreaks count="1" manualBreakCount="1">
    <brk id="83" max="6" man="1"/>
  </rowBreaks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showGridLines="0" zoomScaleNormal="100" workbookViewId="0">
      <selection activeCell="A2" sqref="A2:G2"/>
    </sheetView>
  </sheetViews>
  <sheetFormatPr baseColWidth="10" defaultRowHeight="15"/>
  <cols>
    <col min="1" max="1" width="58.140625" customWidth="1"/>
    <col min="2" max="7" width="21.7109375" customWidth="1"/>
  </cols>
  <sheetData>
    <row r="1" spans="1:7" ht="53.25" customHeight="1">
      <c r="A1" s="64" t="s">
        <v>88</v>
      </c>
      <c r="B1" s="64"/>
      <c r="C1" s="64"/>
      <c r="D1" s="64"/>
      <c r="E1" s="64"/>
      <c r="F1" s="64"/>
      <c r="G1" s="64"/>
    </row>
    <row r="2" spans="1:7">
      <c r="A2" s="79" t="s">
        <v>335</v>
      </c>
      <c r="B2" s="80"/>
      <c r="C2" s="80"/>
      <c r="D2" s="80"/>
      <c r="E2" s="80"/>
      <c r="F2" s="80"/>
      <c r="G2" s="81"/>
    </row>
    <row r="3" spans="1:7">
      <c r="A3" s="82" t="s">
        <v>1</v>
      </c>
      <c r="B3" s="83"/>
      <c r="C3" s="83"/>
      <c r="D3" s="83"/>
      <c r="E3" s="83"/>
      <c r="F3" s="83"/>
      <c r="G3" s="84"/>
    </row>
    <row r="4" spans="1:7">
      <c r="A4" s="82" t="s">
        <v>89</v>
      </c>
      <c r="B4" s="83"/>
      <c r="C4" s="83"/>
      <c r="D4" s="83"/>
      <c r="E4" s="83"/>
      <c r="F4" s="83"/>
      <c r="G4" s="84"/>
    </row>
    <row r="5" spans="1:7">
      <c r="A5" s="85" t="s">
        <v>336</v>
      </c>
      <c r="B5" s="86"/>
      <c r="C5" s="86"/>
      <c r="D5" s="86"/>
      <c r="E5" s="86"/>
      <c r="F5" s="86"/>
      <c r="G5" s="87"/>
    </row>
    <row r="6" spans="1:7">
      <c r="A6" s="72" t="s">
        <v>3</v>
      </c>
      <c r="B6" s="73"/>
      <c r="C6" s="73"/>
      <c r="D6" s="73"/>
      <c r="E6" s="73"/>
      <c r="F6" s="73"/>
      <c r="G6" s="74"/>
    </row>
    <row r="7" spans="1:7">
      <c r="A7" s="75" t="s">
        <v>4</v>
      </c>
      <c r="B7" s="76" t="s">
        <v>5</v>
      </c>
      <c r="C7" s="76"/>
      <c r="D7" s="76"/>
      <c r="E7" s="76"/>
      <c r="F7" s="76"/>
      <c r="G7" s="77" t="s">
        <v>6</v>
      </c>
    </row>
    <row r="8" spans="1:7" ht="30">
      <c r="A8" s="71"/>
      <c r="B8" s="29" t="s">
        <v>7</v>
      </c>
      <c r="C8" s="30" t="s">
        <v>90</v>
      </c>
      <c r="D8" s="29" t="s">
        <v>91</v>
      </c>
      <c r="E8" s="29" t="s">
        <v>10</v>
      </c>
      <c r="F8" s="29" t="s">
        <v>92</v>
      </c>
      <c r="G8" s="78"/>
    </row>
    <row r="9" spans="1:7">
      <c r="A9" s="14" t="s">
        <v>93</v>
      </c>
      <c r="B9" s="55">
        <f>SUM(B10:B18)</f>
        <v>24149627.52</v>
      </c>
      <c r="C9" s="55">
        <f t="shared" ref="C9:G9" si="0">SUM(C10:C18)</f>
        <v>-229719.00000000006</v>
      </c>
      <c r="D9" s="55">
        <f t="shared" si="0"/>
        <v>23919908.52</v>
      </c>
      <c r="E9" s="55">
        <f t="shared" si="0"/>
        <v>5487653.5899999999</v>
      </c>
      <c r="F9" s="55">
        <f t="shared" si="0"/>
        <v>5487653.5899999999</v>
      </c>
      <c r="G9" s="55">
        <f t="shared" si="0"/>
        <v>18432254.93</v>
      </c>
    </row>
    <row r="10" spans="1:7">
      <c r="A10" s="90" t="s">
        <v>337</v>
      </c>
      <c r="B10" s="91">
        <v>1556949.87</v>
      </c>
      <c r="C10" s="91">
        <v>277790.96999999997</v>
      </c>
      <c r="D10" s="56">
        <f>B10+C10</f>
        <v>1834740.84</v>
      </c>
      <c r="E10" s="91">
        <v>437450.56</v>
      </c>
      <c r="F10" s="91">
        <v>437450.56</v>
      </c>
      <c r="G10" s="56">
        <f>D10-E10</f>
        <v>1397290.28</v>
      </c>
    </row>
    <row r="11" spans="1:7">
      <c r="A11" s="90" t="s">
        <v>338</v>
      </c>
      <c r="B11" s="91">
        <v>6721178.5199999996</v>
      </c>
      <c r="C11" s="91">
        <v>-654320.28</v>
      </c>
      <c r="D11" s="56">
        <f t="shared" ref="D11:D17" si="1">B11+C11</f>
        <v>6066858.2399999993</v>
      </c>
      <c r="E11" s="91">
        <v>1353515.98</v>
      </c>
      <c r="F11" s="91">
        <v>1353515.98</v>
      </c>
      <c r="G11" s="56">
        <f t="shared" ref="G11:G17" si="2">D11-E11</f>
        <v>4713342.26</v>
      </c>
    </row>
    <row r="12" spans="1:7">
      <c r="A12" s="90" t="s">
        <v>339</v>
      </c>
      <c r="B12" s="91">
        <v>12986745.09</v>
      </c>
      <c r="C12" s="91">
        <v>140603.97</v>
      </c>
      <c r="D12" s="56">
        <f t="shared" si="1"/>
        <v>13127349.060000001</v>
      </c>
      <c r="E12" s="91">
        <v>3042890.96</v>
      </c>
      <c r="F12" s="91">
        <v>3042890.96</v>
      </c>
      <c r="G12" s="56">
        <f t="shared" si="2"/>
        <v>10084458.100000001</v>
      </c>
    </row>
    <row r="13" spans="1:7">
      <c r="A13" s="90" t="s">
        <v>340</v>
      </c>
      <c r="B13" s="91">
        <v>2884754.04</v>
      </c>
      <c r="C13" s="91">
        <v>6206.34</v>
      </c>
      <c r="D13" s="56">
        <f t="shared" si="1"/>
        <v>2890960.38</v>
      </c>
      <c r="E13" s="91">
        <v>653796.09</v>
      </c>
      <c r="F13" s="91">
        <v>653796.09</v>
      </c>
      <c r="G13" s="56">
        <f t="shared" si="2"/>
        <v>2237164.29</v>
      </c>
    </row>
    <row r="14" spans="1:7">
      <c r="A14" s="18" t="s">
        <v>94</v>
      </c>
      <c r="B14" s="56">
        <v>0</v>
      </c>
      <c r="C14" s="56">
        <v>0</v>
      </c>
      <c r="D14" s="56">
        <f t="shared" si="1"/>
        <v>0</v>
      </c>
      <c r="E14" s="56">
        <v>0</v>
      </c>
      <c r="F14" s="56">
        <v>0</v>
      </c>
      <c r="G14" s="56">
        <f t="shared" si="2"/>
        <v>0</v>
      </c>
    </row>
    <row r="15" spans="1:7">
      <c r="A15" s="18" t="s">
        <v>95</v>
      </c>
      <c r="B15" s="56">
        <v>0</v>
      </c>
      <c r="C15" s="56">
        <v>0</v>
      </c>
      <c r="D15" s="56">
        <f t="shared" si="1"/>
        <v>0</v>
      </c>
      <c r="E15" s="56">
        <v>0</v>
      </c>
      <c r="F15" s="56">
        <v>0</v>
      </c>
      <c r="G15" s="56">
        <f t="shared" si="2"/>
        <v>0</v>
      </c>
    </row>
    <row r="16" spans="1:7">
      <c r="A16" s="18" t="s">
        <v>96</v>
      </c>
      <c r="B16" s="56">
        <v>0</v>
      </c>
      <c r="C16" s="56">
        <v>0</v>
      </c>
      <c r="D16" s="56">
        <f t="shared" si="1"/>
        <v>0</v>
      </c>
      <c r="E16" s="56">
        <v>0</v>
      </c>
      <c r="F16" s="56">
        <v>0</v>
      </c>
      <c r="G16" s="56">
        <f t="shared" si="2"/>
        <v>0</v>
      </c>
    </row>
    <row r="17" spans="1:7">
      <c r="A17" s="18" t="s">
        <v>97</v>
      </c>
      <c r="B17" s="56">
        <v>0</v>
      </c>
      <c r="C17" s="56">
        <v>0</v>
      </c>
      <c r="D17" s="56">
        <f t="shared" si="1"/>
        <v>0</v>
      </c>
      <c r="E17" s="56">
        <v>0</v>
      </c>
      <c r="F17" s="56">
        <v>0</v>
      </c>
      <c r="G17" s="56">
        <f t="shared" si="2"/>
        <v>0</v>
      </c>
    </row>
    <row r="18" spans="1:7">
      <c r="A18" s="17" t="s">
        <v>98</v>
      </c>
      <c r="B18" s="57"/>
      <c r="C18" s="57"/>
      <c r="D18" s="57"/>
      <c r="E18" s="57"/>
      <c r="F18" s="57"/>
      <c r="G18" s="57"/>
    </row>
    <row r="19" spans="1:7">
      <c r="A19" s="15" t="s">
        <v>99</v>
      </c>
      <c r="B19" s="58">
        <f>SUM(B20:B28)</f>
        <v>0</v>
      </c>
      <c r="C19" s="58">
        <f t="shared" ref="C19:G19" si="3">SUM(C20:C28)</f>
        <v>19341010</v>
      </c>
      <c r="D19" s="58">
        <f t="shared" si="3"/>
        <v>19341010</v>
      </c>
      <c r="E19" s="58">
        <f t="shared" si="3"/>
        <v>2103592.25</v>
      </c>
      <c r="F19" s="58">
        <f t="shared" si="3"/>
        <v>2103592.25</v>
      </c>
      <c r="G19" s="58">
        <f t="shared" si="3"/>
        <v>17237417.75</v>
      </c>
    </row>
    <row r="20" spans="1:7">
      <c r="A20" s="90" t="s">
        <v>337</v>
      </c>
      <c r="B20" s="91">
        <v>0</v>
      </c>
      <c r="C20" s="91">
        <v>1440410.34</v>
      </c>
      <c r="D20" s="56">
        <f t="shared" ref="D20:D28" si="4">B20+C20</f>
        <v>1440410.34</v>
      </c>
      <c r="E20" s="91">
        <v>147049.01999999999</v>
      </c>
      <c r="F20" s="91">
        <v>147049.01999999999</v>
      </c>
      <c r="G20" s="56">
        <f t="shared" ref="G20:G28" si="5">D20-E20</f>
        <v>1293361.32</v>
      </c>
    </row>
    <row r="21" spans="1:7">
      <c r="A21" s="90" t="s">
        <v>338</v>
      </c>
      <c r="B21" s="91">
        <v>0</v>
      </c>
      <c r="C21" s="91">
        <v>3598728.31</v>
      </c>
      <c r="D21" s="56">
        <f t="shared" si="4"/>
        <v>3598728.31</v>
      </c>
      <c r="E21" s="91">
        <v>326085.17</v>
      </c>
      <c r="F21" s="91">
        <v>326085.17</v>
      </c>
      <c r="G21" s="56">
        <f t="shared" si="5"/>
        <v>3272643.14</v>
      </c>
    </row>
    <row r="22" spans="1:7">
      <c r="A22" s="90" t="s">
        <v>339</v>
      </c>
      <c r="B22" s="91">
        <v>0</v>
      </c>
      <c r="C22" s="91">
        <v>11572760.960000001</v>
      </c>
      <c r="D22" s="56">
        <f t="shared" si="4"/>
        <v>11572760.960000001</v>
      </c>
      <c r="E22" s="91">
        <v>1342014.69</v>
      </c>
      <c r="F22" s="91">
        <v>1342014.69</v>
      </c>
      <c r="G22" s="56">
        <f t="shared" si="5"/>
        <v>10230746.270000001</v>
      </c>
    </row>
    <row r="23" spans="1:7">
      <c r="A23" s="90" t="s">
        <v>340</v>
      </c>
      <c r="B23" s="91">
        <v>0</v>
      </c>
      <c r="C23" s="91">
        <v>2729110.39</v>
      </c>
      <c r="D23" s="56">
        <f t="shared" si="4"/>
        <v>2729110.39</v>
      </c>
      <c r="E23" s="91">
        <v>288443.37</v>
      </c>
      <c r="F23" s="91">
        <v>288443.37</v>
      </c>
      <c r="G23" s="56">
        <f t="shared" si="5"/>
        <v>2440667.02</v>
      </c>
    </row>
    <row r="24" spans="1:7">
      <c r="A24" s="18" t="s">
        <v>94</v>
      </c>
      <c r="B24" s="56">
        <v>0</v>
      </c>
      <c r="C24" s="56">
        <v>0</v>
      </c>
      <c r="D24" s="56">
        <f t="shared" si="4"/>
        <v>0</v>
      </c>
      <c r="E24" s="56">
        <v>0</v>
      </c>
      <c r="F24" s="56">
        <v>0</v>
      </c>
      <c r="G24" s="56">
        <f t="shared" si="5"/>
        <v>0</v>
      </c>
    </row>
    <row r="25" spans="1:7">
      <c r="A25" s="18" t="s">
        <v>95</v>
      </c>
      <c r="B25" s="56">
        <v>0</v>
      </c>
      <c r="C25" s="56">
        <v>0</v>
      </c>
      <c r="D25" s="56">
        <f t="shared" si="4"/>
        <v>0</v>
      </c>
      <c r="E25" s="56">
        <v>0</v>
      </c>
      <c r="F25" s="56">
        <v>0</v>
      </c>
      <c r="G25" s="56">
        <f t="shared" si="5"/>
        <v>0</v>
      </c>
    </row>
    <row r="26" spans="1:7">
      <c r="A26" s="18" t="s">
        <v>96</v>
      </c>
      <c r="B26" s="56">
        <v>0</v>
      </c>
      <c r="C26" s="56">
        <v>0</v>
      </c>
      <c r="D26" s="56">
        <f t="shared" si="4"/>
        <v>0</v>
      </c>
      <c r="E26" s="56">
        <v>0</v>
      </c>
      <c r="F26" s="56">
        <v>0</v>
      </c>
      <c r="G26" s="56">
        <f t="shared" si="5"/>
        <v>0</v>
      </c>
    </row>
    <row r="27" spans="1:7">
      <c r="A27" s="18" t="s">
        <v>97</v>
      </c>
      <c r="B27" s="56">
        <v>0</v>
      </c>
      <c r="C27" s="56">
        <v>0</v>
      </c>
      <c r="D27" s="56">
        <f t="shared" si="4"/>
        <v>0</v>
      </c>
      <c r="E27" s="56">
        <v>0</v>
      </c>
      <c r="F27" s="56">
        <v>0</v>
      </c>
      <c r="G27" s="56">
        <f t="shared" si="5"/>
        <v>0</v>
      </c>
    </row>
    <row r="28" spans="1:7">
      <c r="A28" s="17" t="s">
        <v>98</v>
      </c>
      <c r="B28" s="57"/>
      <c r="C28" s="57"/>
      <c r="D28" s="56">
        <f t="shared" si="4"/>
        <v>0</v>
      </c>
      <c r="E28" s="56"/>
      <c r="F28" s="56"/>
      <c r="G28" s="56">
        <f t="shared" si="5"/>
        <v>0</v>
      </c>
    </row>
    <row r="29" spans="1:7">
      <c r="A29" s="15" t="s">
        <v>87</v>
      </c>
      <c r="B29" s="58">
        <f>B9+B19</f>
        <v>24149627.52</v>
      </c>
      <c r="C29" s="58">
        <f t="shared" ref="C29:F29" si="6">C9+C19</f>
        <v>19111291</v>
      </c>
      <c r="D29" s="58">
        <f>B29+C29</f>
        <v>43260918.519999996</v>
      </c>
      <c r="E29" s="58">
        <f t="shared" si="6"/>
        <v>7591245.8399999999</v>
      </c>
      <c r="F29" s="58">
        <f t="shared" si="6"/>
        <v>7591245.8399999999</v>
      </c>
      <c r="G29" s="58">
        <f>D29-E29</f>
        <v>35669672.679999992</v>
      </c>
    </row>
    <row r="30" spans="1:7">
      <c r="A30" s="16"/>
      <c r="B30" s="59"/>
      <c r="C30" s="59"/>
      <c r="D30" s="59"/>
      <c r="E30" s="59"/>
      <c r="F30" s="59"/>
      <c r="G30" s="59"/>
    </row>
    <row r="31" spans="1:7">
      <c r="A31" s="13"/>
      <c r="B31" s="12"/>
      <c r="C31" s="12"/>
      <c r="D31" s="12"/>
      <c r="E31" s="12"/>
      <c r="F31" s="12"/>
      <c r="G31" s="12"/>
    </row>
  </sheetData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pageMargins left="0.25" right="0.25" top="0.75" bottom="0.75" header="0.3" footer="0.3"/>
  <pageSetup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showGridLines="0" tabSelected="1" topLeftCell="A50" zoomScaleNormal="100" workbookViewId="0">
      <selection sqref="A1:G90"/>
    </sheetView>
  </sheetViews>
  <sheetFormatPr baseColWidth="10" defaultRowHeight="12.75"/>
  <cols>
    <col min="1" max="1" width="70.28515625" style="94" customWidth="1"/>
    <col min="2" max="7" width="22" style="94" customWidth="1"/>
    <col min="8" max="16384" width="11.42578125" style="94"/>
  </cols>
  <sheetData>
    <row r="1" spans="1:8" ht="51.75" customHeight="1">
      <c r="A1" s="100" t="s">
        <v>334</v>
      </c>
      <c r="B1" s="101"/>
      <c r="C1" s="101"/>
      <c r="D1" s="101"/>
      <c r="E1" s="101"/>
      <c r="F1" s="101"/>
      <c r="G1" s="101"/>
    </row>
    <row r="2" spans="1:8">
      <c r="A2" s="102" t="s">
        <v>335</v>
      </c>
      <c r="B2" s="103"/>
      <c r="C2" s="103"/>
      <c r="D2" s="103"/>
      <c r="E2" s="103"/>
      <c r="F2" s="103"/>
      <c r="G2" s="104"/>
    </row>
    <row r="3" spans="1:8">
      <c r="A3" s="105" t="s">
        <v>100</v>
      </c>
      <c r="B3" s="106"/>
      <c r="C3" s="106"/>
      <c r="D3" s="106"/>
      <c r="E3" s="106"/>
      <c r="F3" s="106"/>
      <c r="G3" s="107"/>
    </row>
    <row r="4" spans="1:8">
      <c r="A4" s="105" t="s">
        <v>101</v>
      </c>
      <c r="B4" s="106"/>
      <c r="C4" s="106"/>
      <c r="D4" s="106"/>
      <c r="E4" s="106"/>
      <c r="F4" s="106"/>
      <c r="G4" s="107"/>
    </row>
    <row r="5" spans="1:8">
      <c r="A5" s="108" t="s">
        <v>336</v>
      </c>
      <c r="B5" s="109"/>
      <c r="C5" s="109"/>
      <c r="D5" s="109"/>
      <c r="E5" s="109"/>
      <c r="F5" s="109"/>
      <c r="G5" s="110"/>
    </row>
    <row r="6" spans="1:8">
      <c r="A6" s="111" t="s">
        <v>3</v>
      </c>
      <c r="B6" s="112"/>
      <c r="C6" s="112"/>
      <c r="D6" s="112"/>
      <c r="E6" s="112"/>
      <c r="F6" s="112"/>
      <c r="G6" s="113"/>
    </row>
    <row r="7" spans="1:8">
      <c r="A7" s="106" t="s">
        <v>4</v>
      </c>
      <c r="B7" s="111" t="s">
        <v>5</v>
      </c>
      <c r="C7" s="112"/>
      <c r="D7" s="112"/>
      <c r="E7" s="112"/>
      <c r="F7" s="113"/>
      <c r="G7" s="114" t="s">
        <v>102</v>
      </c>
    </row>
    <row r="8" spans="1:8" ht="25.5">
      <c r="A8" s="106"/>
      <c r="B8" s="95" t="s">
        <v>7</v>
      </c>
      <c r="C8" s="98" t="s">
        <v>103</v>
      </c>
      <c r="D8" s="95" t="s">
        <v>9</v>
      </c>
      <c r="E8" s="95" t="s">
        <v>10</v>
      </c>
      <c r="F8" s="96" t="s">
        <v>92</v>
      </c>
      <c r="G8" s="115"/>
    </row>
    <row r="9" spans="1:8">
      <c r="A9" s="116" t="s">
        <v>104</v>
      </c>
      <c r="B9" s="117">
        <f>B10+B19+B27+B37</f>
        <v>24149627.52</v>
      </c>
      <c r="C9" s="117">
        <f t="shared" ref="C9:G9" si="0">C10+C19+C27+C37</f>
        <v>-229719</v>
      </c>
      <c r="D9" s="117">
        <f t="shared" si="0"/>
        <v>23919908.52</v>
      </c>
      <c r="E9" s="117">
        <f t="shared" si="0"/>
        <v>5487653.5899999999</v>
      </c>
      <c r="F9" s="117">
        <f t="shared" si="0"/>
        <v>5487653.5899999999</v>
      </c>
      <c r="G9" s="117">
        <f t="shared" si="0"/>
        <v>18432254.93</v>
      </c>
    </row>
    <row r="10" spans="1:8">
      <c r="A10" s="118" t="s">
        <v>105</v>
      </c>
      <c r="B10" s="119">
        <f>SUM(B11:B18)</f>
        <v>0</v>
      </c>
      <c r="C10" s="119">
        <f t="shared" ref="C10:G10" si="1">SUM(C11:C18)</f>
        <v>0</v>
      </c>
      <c r="D10" s="119">
        <f t="shared" si="1"/>
        <v>0</v>
      </c>
      <c r="E10" s="119">
        <f t="shared" si="1"/>
        <v>0</v>
      </c>
      <c r="F10" s="119">
        <f t="shared" si="1"/>
        <v>0</v>
      </c>
      <c r="G10" s="119">
        <f t="shared" si="1"/>
        <v>0</v>
      </c>
    </row>
    <row r="11" spans="1:8">
      <c r="A11" s="120" t="s">
        <v>106</v>
      </c>
      <c r="B11" s="119">
        <v>0</v>
      </c>
      <c r="C11" s="119">
        <v>0</v>
      </c>
      <c r="D11" s="119">
        <f>B11+C11</f>
        <v>0</v>
      </c>
      <c r="E11" s="119">
        <v>0</v>
      </c>
      <c r="F11" s="119">
        <v>0</v>
      </c>
      <c r="G11" s="119">
        <f>D11-E11</f>
        <v>0</v>
      </c>
      <c r="H11" s="97" t="s">
        <v>278</v>
      </c>
    </row>
    <row r="12" spans="1:8">
      <c r="A12" s="120" t="s">
        <v>107</v>
      </c>
      <c r="B12" s="119">
        <v>0</v>
      </c>
      <c r="C12" s="119">
        <v>0</v>
      </c>
      <c r="D12" s="119">
        <f t="shared" ref="D12:D18" si="2">B12+C12</f>
        <v>0</v>
      </c>
      <c r="E12" s="119">
        <v>0</v>
      </c>
      <c r="F12" s="119">
        <v>0</v>
      </c>
      <c r="G12" s="119">
        <f t="shared" ref="G12:G18" si="3">D12-E12</f>
        <v>0</v>
      </c>
      <c r="H12" s="97" t="s">
        <v>279</v>
      </c>
    </row>
    <row r="13" spans="1:8">
      <c r="A13" s="120" t="s">
        <v>108</v>
      </c>
      <c r="B13" s="119">
        <v>0</v>
      </c>
      <c r="C13" s="119">
        <v>0</v>
      </c>
      <c r="D13" s="119">
        <f t="shared" si="2"/>
        <v>0</v>
      </c>
      <c r="E13" s="119">
        <v>0</v>
      </c>
      <c r="F13" s="119">
        <v>0</v>
      </c>
      <c r="G13" s="119">
        <f t="shared" si="3"/>
        <v>0</v>
      </c>
      <c r="H13" s="97" t="s">
        <v>280</v>
      </c>
    </row>
    <row r="14" spans="1:8">
      <c r="A14" s="120" t="s">
        <v>109</v>
      </c>
      <c r="B14" s="119">
        <v>0</v>
      </c>
      <c r="C14" s="119">
        <v>0</v>
      </c>
      <c r="D14" s="119">
        <f t="shared" si="2"/>
        <v>0</v>
      </c>
      <c r="E14" s="119">
        <v>0</v>
      </c>
      <c r="F14" s="119">
        <v>0</v>
      </c>
      <c r="G14" s="119">
        <f t="shared" si="3"/>
        <v>0</v>
      </c>
      <c r="H14" s="97" t="s">
        <v>281</v>
      </c>
    </row>
    <row r="15" spans="1:8">
      <c r="A15" s="120" t="s">
        <v>110</v>
      </c>
      <c r="B15" s="119">
        <v>0</v>
      </c>
      <c r="C15" s="119">
        <v>0</v>
      </c>
      <c r="D15" s="119">
        <f t="shared" si="2"/>
        <v>0</v>
      </c>
      <c r="E15" s="119">
        <v>0</v>
      </c>
      <c r="F15" s="119">
        <v>0</v>
      </c>
      <c r="G15" s="119">
        <f t="shared" si="3"/>
        <v>0</v>
      </c>
      <c r="H15" s="97" t="s">
        <v>282</v>
      </c>
    </row>
    <row r="16" spans="1:8">
      <c r="A16" s="120" t="s">
        <v>111</v>
      </c>
      <c r="B16" s="119">
        <v>0</v>
      </c>
      <c r="C16" s="119">
        <v>0</v>
      </c>
      <c r="D16" s="119">
        <f t="shared" si="2"/>
        <v>0</v>
      </c>
      <c r="E16" s="119">
        <v>0</v>
      </c>
      <c r="F16" s="119">
        <v>0</v>
      </c>
      <c r="G16" s="119">
        <f t="shared" si="3"/>
        <v>0</v>
      </c>
      <c r="H16" s="97" t="s">
        <v>283</v>
      </c>
    </row>
    <row r="17" spans="1:8">
      <c r="A17" s="120" t="s">
        <v>112</v>
      </c>
      <c r="B17" s="119">
        <v>0</v>
      </c>
      <c r="C17" s="119">
        <v>0</v>
      </c>
      <c r="D17" s="119">
        <f t="shared" si="2"/>
        <v>0</v>
      </c>
      <c r="E17" s="119">
        <v>0</v>
      </c>
      <c r="F17" s="119">
        <v>0</v>
      </c>
      <c r="G17" s="119">
        <f t="shared" si="3"/>
        <v>0</v>
      </c>
      <c r="H17" s="97" t="s">
        <v>284</v>
      </c>
    </row>
    <row r="18" spans="1:8">
      <c r="A18" s="120" t="s">
        <v>113</v>
      </c>
      <c r="B18" s="119">
        <v>0</v>
      </c>
      <c r="C18" s="119">
        <v>0</v>
      </c>
      <c r="D18" s="119">
        <f t="shared" si="2"/>
        <v>0</v>
      </c>
      <c r="E18" s="119">
        <v>0</v>
      </c>
      <c r="F18" s="119">
        <v>0</v>
      </c>
      <c r="G18" s="119">
        <f t="shared" si="3"/>
        <v>0</v>
      </c>
      <c r="H18" s="97" t="s">
        <v>285</v>
      </c>
    </row>
    <row r="19" spans="1:8">
      <c r="A19" s="118" t="s">
        <v>114</v>
      </c>
      <c r="B19" s="119">
        <f>SUM(B20:B26)</f>
        <v>23899627.52</v>
      </c>
      <c r="C19" s="119">
        <f t="shared" ref="C19:G19" si="4">SUM(C20:C26)</f>
        <v>-229719</v>
      </c>
      <c r="D19" s="119">
        <f t="shared" si="4"/>
        <v>23669908.52</v>
      </c>
      <c r="E19" s="119">
        <f t="shared" si="4"/>
        <v>5487653.5899999999</v>
      </c>
      <c r="F19" s="119">
        <f t="shared" si="4"/>
        <v>5487653.5899999999</v>
      </c>
      <c r="G19" s="119">
        <f t="shared" si="4"/>
        <v>18182254.93</v>
      </c>
    </row>
    <row r="20" spans="1:8">
      <c r="A20" s="120" t="s">
        <v>115</v>
      </c>
      <c r="B20" s="119">
        <v>0</v>
      </c>
      <c r="C20" s="119">
        <v>0</v>
      </c>
      <c r="D20" s="119">
        <f t="shared" ref="D20:D26" si="5">B20+C20</f>
        <v>0</v>
      </c>
      <c r="E20" s="119">
        <v>0</v>
      </c>
      <c r="F20" s="119">
        <v>0</v>
      </c>
      <c r="G20" s="119">
        <f t="shared" ref="G20:G26" si="6">D20-E20</f>
        <v>0</v>
      </c>
      <c r="H20" s="97" t="s">
        <v>286</v>
      </c>
    </row>
    <row r="21" spans="1:8">
      <c r="A21" s="120" t="s">
        <v>116</v>
      </c>
      <c r="B21" s="119">
        <v>0</v>
      </c>
      <c r="C21" s="119">
        <v>0</v>
      </c>
      <c r="D21" s="119">
        <f t="shared" si="5"/>
        <v>0</v>
      </c>
      <c r="E21" s="119">
        <v>0</v>
      </c>
      <c r="F21" s="119">
        <v>0</v>
      </c>
      <c r="G21" s="119">
        <f t="shared" si="6"/>
        <v>0</v>
      </c>
      <c r="H21" s="97" t="s">
        <v>287</v>
      </c>
    </row>
    <row r="22" spans="1:8">
      <c r="A22" s="120" t="s">
        <v>117</v>
      </c>
      <c r="B22" s="119">
        <v>0</v>
      </c>
      <c r="C22" s="119">
        <v>0</v>
      </c>
      <c r="D22" s="119">
        <f t="shared" si="5"/>
        <v>0</v>
      </c>
      <c r="E22" s="119">
        <v>0</v>
      </c>
      <c r="F22" s="119">
        <v>0</v>
      </c>
      <c r="G22" s="119">
        <f t="shared" si="6"/>
        <v>0</v>
      </c>
      <c r="H22" s="97" t="s">
        <v>288</v>
      </c>
    </row>
    <row r="23" spans="1:8">
      <c r="A23" s="120" t="s">
        <v>118</v>
      </c>
      <c r="B23" s="119">
        <v>0</v>
      </c>
      <c r="C23" s="119">
        <v>0</v>
      </c>
      <c r="D23" s="119">
        <f t="shared" si="5"/>
        <v>0</v>
      </c>
      <c r="E23" s="119">
        <v>0</v>
      </c>
      <c r="F23" s="119">
        <v>0</v>
      </c>
      <c r="G23" s="119">
        <f t="shared" si="6"/>
        <v>0</v>
      </c>
      <c r="H23" s="97" t="s">
        <v>289</v>
      </c>
    </row>
    <row r="24" spans="1:8">
      <c r="A24" s="120" t="s">
        <v>119</v>
      </c>
      <c r="B24" s="119">
        <v>23899627.52</v>
      </c>
      <c r="C24" s="119">
        <v>-229719</v>
      </c>
      <c r="D24" s="119">
        <f t="shared" si="5"/>
        <v>23669908.52</v>
      </c>
      <c r="E24" s="119">
        <v>5487653.5899999999</v>
      </c>
      <c r="F24" s="119">
        <v>5487653.5899999999</v>
      </c>
      <c r="G24" s="119">
        <f t="shared" si="6"/>
        <v>18182254.93</v>
      </c>
      <c r="H24" s="97" t="s">
        <v>290</v>
      </c>
    </row>
    <row r="25" spans="1:8">
      <c r="A25" s="120" t="s">
        <v>120</v>
      </c>
      <c r="B25" s="119">
        <v>0</v>
      </c>
      <c r="C25" s="119">
        <v>0</v>
      </c>
      <c r="D25" s="119">
        <f t="shared" si="5"/>
        <v>0</v>
      </c>
      <c r="E25" s="119">
        <v>0</v>
      </c>
      <c r="F25" s="119">
        <v>0</v>
      </c>
      <c r="G25" s="119">
        <f t="shared" si="6"/>
        <v>0</v>
      </c>
      <c r="H25" s="97" t="s">
        <v>291</v>
      </c>
    </row>
    <row r="26" spans="1:8">
      <c r="A26" s="120" t="s">
        <v>121</v>
      </c>
      <c r="B26" s="119">
        <v>0</v>
      </c>
      <c r="C26" s="119">
        <v>0</v>
      </c>
      <c r="D26" s="119">
        <f t="shared" si="5"/>
        <v>0</v>
      </c>
      <c r="E26" s="119">
        <v>0</v>
      </c>
      <c r="F26" s="119">
        <v>0</v>
      </c>
      <c r="G26" s="119">
        <f t="shared" si="6"/>
        <v>0</v>
      </c>
      <c r="H26" s="97" t="s">
        <v>292</v>
      </c>
    </row>
    <row r="27" spans="1:8">
      <c r="A27" s="118" t="s">
        <v>122</v>
      </c>
      <c r="B27" s="119">
        <f>SUM(B28:B36)</f>
        <v>250000</v>
      </c>
      <c r="C27" s="119">
        <f t="shared" ref="C27:G27" si="7">SUM(C28:C36)</f>
        <v>0</v>
      </c>
      <c r="D27" s="119">
        <f t="shared" si="7"/>
        <v>250000</v>
      </c>
      <c r="E27" s="119">
        <f t="shared" si="7"/>
        <v>0</v>
      </c>
      <c r="F27" s="119">
        <f t="shared" si="7"/>
        <v>0</v>
      </c>
      <c r="G27" s="119">
        <f t="shared" si="7"/>
        <v>250000</v>
      </c>
    </row>
    <row r="28" spans="1:8">
      <c r="A28" s="121" t="s">
        <v>123</v>
      </c>
      <c r="B28" s="119">
        <v>0</v>
      </c>
      <c r="C28" s="119">
        <v>0</v>
      </c>
      <c r="D28" s="119">
        <f t="shared" ref="D28:D36" si="8">B28+C28</f>
        <v>0</v>
      </c>
      <c r="E28" s="119">
        <v>0</v>
      </c>
      <c r="F28" s="119">
        <v>0</v>
      </c>
      <c r="G28" s="119">
        <f t="shared" ref="G28:G36" si="9">D28-E28</f>
        <v>0</v>
      </c>
      <c r="H28" s="97" t="s">
        <v>293</v>
      </c>
    </row>
    <row r="29" spans="1:8">
      <c r="A29" s="120" t="s">
        <v>124</v>
      </c>
      <c r="B29" s="119">
        <v>0</v>
      </c>
      <c r="C29" s="119">
        <v>0</v>
      </c>
      <c r="D29" s="119">
        <f t="shared" si="8"/>
        <v>0</v>
      </c>
      <c r="E29" s="119">
        <v>0</v>
      </c>
      <c r="F29" s="119">
        <v>0</v>
      </c>
      <c r="G29" s="119">
        <f t="shared" si="9"/>
        <v>0</v>
      </c>
      <c r="H29" s="97" t="s">
        <v>294</v>
      </c>
    </row>
    <row r="30" spans="1:8">
      <c r="A30" s="120" t="s">
        <v>125</v>
      </c>
      <c r="B30" s="119">
        <v>0</v>
      </c>
      <c r="C30" s="119">
        <v>0</v>
      </c>
      <c r="D30" s="119">
        <f t="shared" si="8"/>
        <v>0</v>
      </c>
      <c r="E30" s="119">
        <v>0</v>
      </c>
      <c r="F30" s="119">
        <v>0</v>
      </c>
      <c r="G30" s="119">
        <f t="shared" si="9"/>
        <v>0</v>
      </c>
      <c r="H30" s="97" t="s">
        <v>295</v>
      </c>
    </row>
    <row r="31" spans="1:8">
      <c r="A31" s="120" t="s">
        <v>126</v>
      </c>
      <c r="B31" s="119">
        <v>0</v>
      </c>
      <c r="C31" s="119">
        <v>0</v>
      </c>
      <c r="D31" s="119">
        <f t="shared" si="8"/>
        <v>0</v>
      </c>
      <c r="E31" s="119">
        <v>0</v>
      </c>
      <c r="F31" s="119">
        <v>0</v>
      </c>
      <c r="G31" s="119">
        <f t="shared" si="9"/>
        <v>0</v>
      </c>
      <c r="H31" s="97" t="s">
        <v>296</v>
      </c>
    </row>
    <row r="32" spans="1:8">
      <c r="A32" s="120" t="s">
        <v>127</v>
      </c>
      <c r="B32" s="119">
        <v>0</v>
      </c>
      <c r="C32" s="119">
        <v>0</v>
      </c>
      <c r="D32" s="119">
        <f t="shared" si="8"/>
        <v>0</v>
      </c>
      <c r="E32" s="119">
        <v>0</v>
      </c>
      <c r="F32" s="119">
        <v>0</v>
      </c>
      <c r="G32" s="119">
        <f t="shared" si="9"/>
        <v>0</v>
      </c>
      <c r="H32" s="97" t="s">
        <v>297</v>
      </c>
    </row>
    <row r="33" spans="1:8">
      <c r="A33" s="120" t="s">
        <v>128</v>
      </c>
      <c r="B33" s="119">
        <v>0</v>
      </c>
      <c r="C33" s="119">
        <v>0</v>
      </c>
      <c r="D33" s="119">
        <f t="shared" si="8"/>
        <v>0</v>
      </c>
      <c r="E33" s="119">
        <v>0</v>
      </c>
      <c r="F33" s="119">
        <v>0</v>
      </c>
      <c r="G33" s="119">
        <f t="shared" si="9"/>
        <v>0</v>
      </c>
      <c r="H33" s="97" t="s">
        <v>298</v>
      </c>
    </row>
    <row r="34" spans="1:8">
      <c r="A34" s="120" t="s">
        <v>129</v>
      </c>
      <c r="B34" s="119">
        <v>0</v>
      </c>
      <c r="C34" s="119">
        <v>0</v>
      </c>
      <c r="D34" s="119">
        <f t="shared" si="8"/>
        <v>0</v>
      </c>
      <c r="E34" s="119">
        <v>0</v>
      </c>
      <c r="F34" s="119">
        <v>0</v>
      </c>
      <c r="G34" s="119">
        <f t="shared" si="9"/>
        <v>0</v>
      </c>
      <c r="H34" s="97" t="s">
        <v>299</v>
      </c>
    </row>
    <row r="35" spans="1:8">
      <c r="A35" s="120" t="s">
        <v>130</v>
      </c>
      <c r="B35" s="119">
        <v>250000</v>
      </c>
      <c r="C35" s="119">
        <v>0</v>
      </c>
      <c r="D35" s="119">
        <f t="shared" si="8"/>
        <v>250000</v>
      </c>
      <c r="E35" s="119">
        <v>0</v>
      </c>
      <c r="F35" s="119">
        <v>0</v>
      </c>
      <c r="G35" s="119">
        <f t="shared" si="9"/>
        <v>250000</v>
      </c>
      <c r="H35" s="97" t="s">
        <v>300</v>
      </c>
    </row>
    <row r="36" spans="1:8">
      <c r="A36" s="120" t="s">
        <v>131</v>
      </c>
      <c r="B36" s="119">
        <v>0</v>
      </c>
      <c r="C36" s="119">
        <v>0</v>
      </c>
      <c r="D36" s="119">
        <f t="shared" si="8"/>
        <v>0</v>
      </c>
      <c r="E36" s="119">
        <v>0</v>
      </c>
      <c r="F36" s="119">
        <v>0</v>
      </c>
      <c r="G36" s="119">
        <f t="shared" si="9"/>
        <v>0</v>
      </c>
      <c r="H36" s="97" t="s">
        <v>301</v>
      </c>
    </row>
    <row r="37" spans="1:8" ht="25.5">
      <c r="A37" s="122" t="s">
        <v>132</v>
      </c>
      <c r="B37" s="119">
        <f>SUM(B38:B41)</f>
        <v>0</v>
      </c>
      <c r="C37" s="119">
        <f t="shared" ref="C37:G37" si="10">SUM(C38:C41)</f>
        <v>0</v>
      </c>
      <c r="D37" s="119">
        <f t="shared" si="10"/>
        <v>0</v>
      </c>
      <c r="E37" s="119">
        <f t="shared" si="10"/>
        <v>0</v>
      </c>
      <c r="F37" s="119">
        <f t="shared" si="10"/>
        <v>0</v>
      </c>
      <c r="G37" s="119">
        <f t="shared" si="10"/>
        <v>0</v>
      </c>
    </row>
    <row r="38" spans="1:8" ht="25.5">
      <c r="A38" s="121" t="s">
        <v>133</v>
      </c>
      <c r="B38" s="119">
        <v>0</v>
      </c>
      <c r="C38" s="119">
        <v>0</v>
      </c>
      <c r="D38" s="119">
        <f t="shared" ref="D38:D41" si="11">B38+C38</f>
        <v>0</v>
      </c>
      <c r="E38" s="119">
        <v>0</v>
      </c>
      <c r="F38" s="119">
        <v>0</v>
      </c>
      <c r="G38" s="119">
        <f t="shared" ref="G38:G41" si="12">D38-E38</f>
        <v>0</v>
      </c>
      <c r="H38" s="97" t="s">
        <v>302</v>
      </c>
    </row>
    <row r="39" spans="1:8" ht="25.5">
      <c r="A39" s="121" t="s">
        <v>134</v>
      </c>
      <c r="B39" s="119">
        <v>0</v>
      </c>
      <c r="C39" s="119">
        <v>0</v>
      </c>
      <c r="D39" s="119">
        <f t="shared" si="11"/>
        <v>0</v>
      </c>
      <c r="E39" s="119">
        <v>0</v>
      </c>
      <c r="F39" s="119">
        <v>0</v>
      </c>
      <c r="G39" s="119">
        <f t="shared" si="12"/>
        <v>0</v>
      </c>
      <c r="H39" s="97" t="s">
        <v>303</v>
      </c>
    </row>
    <row r="40" spans="1:8">
      <c r="A40" s="121" t="s">
        <v>135</v>
      </c>
      <c r="B40" s="119">
        <v>0</v>
      </c>
      <c r="C40" s="119">
        <v>0</v>
      </c>
      <c r="D40" s="119">
        <f t="shared" si="11"/>
        <v>0</v>
      </c>
      <c r="E40" s="119">
        <v>0</v>
      </c>
      <c r="F40" s="119">
        <v>0</v>
      </c>
      <c r="G40" s="119">
        <f t="shared" si="12"/>
        <v>0</v>
      </c>
      <c r="H40" s="97" t="s">
        <v>304</v>
      </c>
    </row>
    <row r="41" spans="1:8">
      <c r="A41" s="121" t="s">
        <v>136</v>
      </c>
      <c r="B41" s="119">
        <v>0</v>
      </c>
      <c r="C41" s="119">
        <v>0</v>
      </c>
      <c r="D41" s="119">
        <f t="shared" si="11"/>
        <v>0</v>
      </c>
      <c r="E41" s="119">
        <v>0</v>
      </c>
      <c r="F41" s="119">
        <v>0</v>
      </c>
      <c r="G41" s="119">
        <f t="shared" si="12"/>
        <v>0</v>
      </c>
      <c r="H41" s="97" t="s">
        <v>305</v>
      </c>
    </row>
    <row r="42" spans="1:8">
      <c r="A42" s="121"/>
      <c r="B42" s="119"/>
      <c r="C42" s="119"/>
      <c r="D42" s="119"/>
      <c r="E42" s="119"/>
      <c r="F42" s="119"/>
      <c r="G42" s="119"/>
    </row>
    <row r="43" spans="1:8">
      <c r="A43" s="123" t="s">
        <v>137</v>
      </c>
      <c r="B43" s="124">
        <f>B44+B53+B61+B71</f>
        <v>0</v>
      </c>
      <c r="C43" s="124">
        <f t="shared" ref="C43:G43" si="13">C44+C53+C61+C71</f>
        <v>19341010</v>
      </c>
      <c r="D43" s="124">
        <f t="shared" si="13"/>
        <v>19341010</v>
      </c>
      <c r="E43" s="124">
        <f t="shared" si="13"/>
        <v>2103592.25</v>
      </c>
      <c r="F43" s="124">
        <f t="shared" si="13"/>
        <v>2103592.25</v>
      </c>
      <c r="G43" s="124">
        <f t="shared" si="13"/>
        <v>17237417.75</v>
      </c>
    </row>
    <row r="44" spans="1:8">
      <c r="A44" s="118" t="s">
        <v>138</v>
      </c>
      <c r="B44" s="119">
        <f>SUM(B45:B52)</f>
        <v>0</v>
      </c>
      <c r="C44" s="119">
        <f t="shared" ref="C44:G44" si="14">SUM(C45:C52)</f>
        <v>0</v>
      </c>
      <c r="D44" s="119">
        <f t="shared" si="14"/>
        <v>0</v>
      </c>
      <c r="E44" s="119">
        <f t="shared" si="14"/>
        <v>0</v>
      </c>
      <c r="F44" s="119">
        <f t="shared" si="14"/>
        <v>0</v>
      </c>
      <c r="G44" s="119">
        <f t="shared" si="14"/>
        <v>0</v>
      </c>
    </row>
    <row r="45" spans="1:8">
      <c r="A45" s="121" t="s">
        <v>106</v>
      </c>
      <c r="B45" s="119">
        <v>0</v>
      </c>
      <c r="C45" s="119">
        <v>0</v>
      </c>
      <c r="D45" s="119">
        <f t="shared" ref="D45:D52" si="15">B45+C45</f>
        <v>0</v>
      </c>
      <c r="E45" s="119">
        <v>0</v>
      </c>
      <c r="F45" s="119">
        <v>0</v>
      </c>
      <c r="G45" s="119">
        <f t="shared" ref="G45:G52" si="16">D45-E45</f>
        <v>0</v>
      </c>
      <c r="H45" s="97" t="s">
        <v>306</v>
      </c>
    </row>
    <row r="46" spans="1:8">
      <c r="A46" s="121" t="s">
        <v>107</v>
      </c>
      <c r="B46" s="119">
        <v>0</v>
      </c>
      <c r="C46" s="119">
        <v>0</v>
      </c>
      <c r="D46" s="119">
        <f t="shared" si="15"/>
        <v>0</v>
      </c>
      <c r="E46" s="119">
        <v>0</v>
      </c>
      <c r="F46" s="119">
        <v>0</v>
      </c>
      <c r="G46" s="119">
        <f t="shared" si="16"/>
        <v>0</v>
      </c>
      <c r="H46" s="97" t="s">
        <v>307</v>
      </c>
    </row>
    <row r="47" spans="1:8">
      <c r="A47" s="121" t="s">
        <v>108</v>
      </c>
      <c r="B47" s="119">
        <v>0</v>
      </c>
      <c r="C47" s="119">
        <v>0</v>
      </c>
      <c r="D47" s="119">
        <f t="shared" si="15"/>
        <v>0</v>
      </c>
      <c r="E47" s="119">
        <v>0</v>
      </c>
      <c r="F47" s="119">
        <v>0</v>
      </c>
      <c r="G47" s="119">
        <f t="shared" si="16"/>
        <v>0</v>
      </c>
      <c r="H47" s="97" t="s">
        <v>308</v>
      </c>
    </row>
    <row r="48" spans="1:8">
      <c r="A48" s="121" t="s">
        <v>109</v>
      </c>
      <c r="B48" s="119">
        <v>0</v>
      </c>
      <c r="C48" s="119">
        <v>0</v>
      </c>
      <c r="D48" s="119">
        <f t="shared" si="15"/>
        <v>0</v>
      </c>
      <c r="E48" s="119">
        <v>0</v>
      </c>
      <c r="F48" s="119">
        <v>0</v>
      </c>
      <c r="G48" s="119">
        <f t="shared" si="16"/>
        <v>0</v>
      </c>
      <c r="H48" s="97" t="s">
        <v>309</v>
      </c>
    </row>
    <row r="49" spans="1:8">
      <c r="A49" s="121" t="s">
        <v>110</v>
      </c>
      <c r="B49" s="119">
        <v>0</v>
      </c>
      <c r="C49" s="119">
        <v>0</v>
      </c>
      <c r="D49" s="119">
        <f t="shared" si="15"/>
        <v>0</v>
      </c>
      <c r="E49" s="119">
        <v>0</v>
      </c>
      <c r="F49" s="119">
        <v>0</v>
      </c>
      <c r="G49" s="119">
        <f t="shared" si="16"/>
        <v>0</v>
      </c>
      <c r="H49" s="97" t="s">
        <v>310</v>
      </c>
    </row>
    <row r="50" spans="1:8">
      <c r="A50" s="121" t="s">
        <v>111</v>
      </c>
      <c r="B50" s="119">
        <v>0</v>
      </c>
      <c r="C50" s="119">
        <v>0</v>
      </c>
      <c r="D50" s="119">
        <f t="shared" si="15"/>
        <v>0</v>
      </c>
      <c r="E50" s="119">
        <v>0</v>
      </c>
      <c r="F50" s="119">
        <v>0</v>
      </c>
      <c r="G50" s="119">
        <f t="shared" si="16"/>
        <v>0</v>
      </c>
      <c r="H50" s="97" t="s">
        <v>311</v>
      </c>
    </row>
    <row r="51" spans="1:8">
      <c r="A51" s="121" t="s">
        <v>112</v>
      </c>
      <c r="B51" s="119">
        <v>0</v>
      </c>
      <c r="C51" s="119">
        <v>0</v>
      </c>
      <c r="D51" s="119">
        <f t="shared" si="15"/>
        <v>0</v>
      </c>
      <c r="E51" s="119">
        <v>0</v>
      </c>
      <c r="F51" s="119">
        <v>0</v>
      </c>
      <c r="G51" s="119">
        <f t="shared" si="16"/>
        <v>0</v>
      </c>
      <c r="H51" s="97" t="s">
        <v>312</v>
      </c>
    </row>
    <row r="52" spans="1:8">
      <c r="A52" s="121" t="s">
        <v>113</v>
      </c>
      <c r="B52" s="119">
        <v>0</v>
      </c>
      <c r="C52" s="119">
        <v>0</v>
      </c>
      <c r="D52" s="119">
        <f t="shared" si="15"/>
        <v>0</v>
      </c>
      <c r="E52" s="119">
        <v>0</v>
      </c>
      <c r="F52" s="119">
        <v>0</v>
      </c>
      <c r="G52" s="119">
        <f t="shared" si="16"/>
        <v>0</v>
      </c>
      <c r="H52" s="97" t="s">
        <v>313</v>
      </c>
    </row>
    <row r="53" spans="1:8">
      <c r="A53" s="118" t="s">
        <v>114</v>
      </c>
      <c r="B53" s="119">
        <f>SUM(B54:B60)</f>
        <v>0</v>
      </c>
      <c r="C53" s="119">
        <f t="shared" ref="C53:G53" si="17">SUM(C54:C60)</f>
        <v>19341010</v>
      </c>
      <c r="D53" s="119">
        <f t="shared" si="17"/>
        <v>19341010</v>
      </c>
      <c r="E53" s="119">
        <f t="shared" si="17"/>
        <v>2103592.25</v>
      </c>
      <c r="F53" s="119">
        <f t="shared" si="17"/>
        <v>2103592.25</v>
      </c>
      <c r="G53" s="119">
        <f t="shared" si="17"/>
        <v>17237417.75</v>
      </c>
    </row>
    <row r="54" spans="1:8">
      <c r="A54" s="121" t="s">
        <v>115</v>
      </c>
      <c r="B54" s="119">
        <v>0</v>
      </c>
      <c r="C54" s="119">
        <v>0</v>
      </c>
      <c r="D54" s="119">
        <f t="shared" ref="D54:D60" si="18">B54+C54</f>
        <v>0</v>
      </c>
      <c r="E54" s="119">
        <v>0</v>
      </c>
      <c r="F54" s="119">
        <v>0</v>
      </c>
      <c r="G54" s="119">
        <f t="shared" ref="G54:G60" si="19">D54-E54</f>
        <v>0</v>
      </c>
      <c r="H54" s="97" t="s">
        <v>314</v>
      </c>
    </row>
    <row r="55" spans="1:8">
      <c r="A55" s="121" t="s">
        <v>116</v>
      </c>
      <c r="B55" s="119">
        <v>0</v>
      </c>
      <c r="C55" s="119">
        <v>0</v>
      </c>
      <c r="D55" s="119">
        <f t="shared" si="18"/>
        <v>0</v>
      </c>
      <c r="E55" s="119">
        <v>0</v>
      </c>
      <c r="F55" s="119">
        <v>0</v>
      </c>
      <c r="G55" s="119">
        <f t="shared" si="19"/>
        <v>0</v>
      </c>
      <c r="H55" s="97" t="s">
        <v>315</v>
      </c>
    </row>
    <row r="56" spans="1:8">
      <c r="A56" s="121" t="s">
        <v>117</v>
      </c>
      <c r="B56" s="119">
        <v>0</v>
      </c>
      <c r="C56" s="119">
        <v>0</v>
      </c>
      <c r="D56" s="119">
        <f t="shared" si="18"/>
        <v>0</v>
      </c>
      <c r="E56" s="119">
        <v>0</v>
      </c>
      <c r="F56" s="119">
        <v>0</v>
      </c>
      <c r="G56" s="119">
        <f t="shared" si="19"/>
        <v>0</v>
      </c>
      <c r="H56" s="97" t="s">
        <v>316</v>
      </c>
    </row>
    <row r="57" spans="1:8">
      <c r="A57" s="125" t="s">
        <v>118</v>
      </c>
      <c r="B57" s="119">
        <v>0</v>
      </c>
      <c r="C57" s="119">
        <v>0</v>
      </c>
      <c r="D57" s="119">
        <f t="shared" si="18"/>
        <v>0</v>
      </c>
      <c r="E57" s="119">
        <v>0</v>
      </c>
      <c r="F57" s="119">
        <v>0</v>
      </c>
      <c r="G57" s="119">
        <f t="shared" si="19"/>
        <v>0</v>
      </c>
      <c r="H57" s="97" t="s">
        <v>317</v>
      </c>
    </row>
    <row r="58" spans="1:8">
      <c r="A58" s="121" t="s">
        <v>119</v>
      </c>
      <c r="B58" s="119">
        <v>0</v>
      </c>
      <c r="C58" s="119">
        <v>19341010</v>
      </c>
      <c r="D58" s="119">
        <f t="shared" si="18"/>
        <v>19341010</v>
      </c>
      <c r="E58" s="119">
        <v>2103592.25</v>
      </c>
      <c r="F58" s="119">
        <v>2103592.25</v>
      </c>
      <c r="G58" s="119">
        <f t="shared" si="19"/>
        <v>17237417.75</v>
      </c>
      <c r="H58" s="97" t="s">
        <v>318</v>
      </c>
    </row>
    <row r="59" spans="1:8">
      <c r="A59" s="121" t="s">
        <v>120</v>
      </c>
      <c r="B59" s="119">
        <v>0</v>
      </c>
      <c r="C59" s="119">
        <v>0</v>
      </c>
      <c r="D59" s="119">
        <f t="shared" si="18"/>
        <v>0</v>
      </c>
      <c r="E59" s="119">
        <v>0</v>
      </c>
      <c r="F59" s="119">
        <v>0</v>
      </c>
      <c r="G59" s="119">
        <f t="shared" si="19"/>
        <v>0</v>
      </c>
      <c r="H59" s="97" t="s">
        <v>319</v>
      </c>
    </row>
    <row r="60" spans="1:8">
      <c r="A60" s="121" t="s">
        <v>121</v>
      </c>
      <c r="B60" s="119">
        <v>0</v>
      </c>
      <c r="C60" s="119">
        <v>0</v>
      </c>
      <c r="D60" s="119">
        <f t="shared" si="18"/>
        <v>0</v>
      </c>
      <c r="E60" s="119">
        <v>0</v>
      </c>
      <c r="F60" s="119">
        <v>0</v>
      </c>
      <c r="G60" s="119">
        <f t="shared" si="19"/>
        <v>0</v>
      </c>
      <c r="H60" s="97" t="s">
        <v>320</v>
      </c>
    </row>
    <row r="61" spans="1:8">
      <c r="A61" s="118" t="s">
        <v>122</v>
      </c>
      <c r="B61" s="119">
        <f>SUM(B62:B70)</f>
        <v>0</v>
      </c>
      <c r="C61" s="119">
        <f t="shared" ref="C61:G61" si="20">SUM(C62:C70)</f>
        <v>0</v>
      </c>
      <c r="D61" s="119">
        <f t="shared" si="20"/>
        <v>0</v>
      </c>
      <c r="E61" s="119">
        <f t="shared" si="20"/>
        <v>0</v>
      </c>
      <c r="F61" s="119">
        <f t="shared" si="20"/>
        <v>0</v>
      </c>
      <c r="G61" s="119">
        <f t="shared" si="20"/>
        <v>0</v>
      </c>
    </row>
    <row r="62" spans="1:8">
      <c r="A62" s="121" t="s">
        <v>123</v>
      </c>
      <c r="B62" s="119">
        <v>0</v>
      </c>
      <c r="C62" s="119">
        <v>0</v>
      </c>
      <c r="D62" s="119">
        <f t="shared" ref="D62:D70" si="21">B62+C62</f>
        <v>0</v>
      </c>
      <c r="E62" s="119">
        <v>0</v>
      </c>
      <c r="F62" s="119">
        <v>0</v>
      </c>
      <c r="G62" s="119">
        <f t="shared" ref="G62:G70" si="22">D62-E62</f>
        <v>0</v>
      </c>
      <c r="H62" s="97" t="s">
        <v>321</v>
      </c>
    </row>
    <row r="63" spans="1:8">
      <c r="A63" s="121" t="s">
        <v>124</v>
      </c>
      <c r="B63" s="119">
        <v>0</v>
      </c>
      <c r="C63" s="119">
        <v>0</v>
      </c>
      <c r="D63" s="119">
        <f t="shared" si="21"/>
        <v>0</v>
      </c>
      <c r="E63" s="119">
        <v>0</v>
      </c>
      <c r="F63" s="119">
        <v>0</v>
      </c>
      <c r="G63" s="119">
        <f t="shared" si="22"/>
        <v>0</v>
      </c>
      <c r="H63" s="97" t="s">
        <v>322</v>
      </c>
    </row>
    <row r="64" spans="1:8">
      <c r="A64" s="121" t="s">
        <v>125</v>
      </c>
      <c r="B64" s="119">
        <v>0</v>
      </c>
      <c r="C64" s="119">
        <v>0</v>
      </c>
      <c r="D64" s="119">
        <f t="shared" si="21"/>
        <v>0</v>
      </c>
      <c r="E64" s="119">
        <v>0</v>
      </c>
      <c r="F64" s="119">
        <v>0</v>
      </c>
      <c r="G64" s="119">
        <f t="shared" si="22"/>
        <v>0</v>
      </c>
      <c r="H64" s="97" t="s">
        <v>323</v>
      </c>
    </row>
    <row r="65" spans="1:8">
      <c r="A65" s="121" t="s">
        <v>126</v>
      </c>
      <c r="B65" s="119">
        <v>0</v>
      </c>
      <c r="C65" s="119">
        <v>0</v>
      </c>
      <c r="D65" s="119">
        <f t="shared" si="21"/>
        <v>0</v>
      </c>
      <c r="E65" s="119">
        <v>0</v>
      </c>
      <c r="F65" s="119">
        <v>0</v>
      </c>
      <c r="G65" s="119">
        <f t="shared" si="22"/>
        <v>0</v>
      </c>
      <c r="H65" s="97" t="s">
        <v>324</v>
      </c>
    </row>
    <row r="66" spans="1:8">
      <c r="A66" s="121" t="s">
        <v>127</v>
      </c>
      <c r="B66" s="119">
        <v>0</v>
      </c>
      <c r="C66" s="119">
        <v>0</v>
      </c>
      <c r="D66" s="119">
        <f t="shared" si="21"/>
        <v>0</v>
      </c>
      <c r="E66" s="119">
        <v>0</v>
      </c>
      <c r="F66" s="119">
        <v>0</v>
      </c>
      <c r="G66" s="119">
        <f t="shared" si="22"/>
        <v>0</v>
      </c>
      <c r="H66" s="97" t="s">
        <v>325</v>
      </c>
    </row>
    <row r="67" spans="1:8">
      <c r="A67" s="121" t="s">
        <v>128</v>
      </c>
      <c r="B67" s="119">
        <v>0</v>
      </c>
      <c r="C67" s="119">
        <v>0</v>
      </c>
      <c r="D67" s="119">
        <f t="shared" si="21"/>
        <v>0</v>
      </c>
      <c r="E67" s="119">
        <v>0</v>
      </c>
      <c r="F67" s="119">
        <v>0</v>
      </c>
      <c r="G67" s="119">
        <f t="shared" si="22"/>
        <v>0</v>
      </c>
      <c r="H67" s="97" t="s">
        <v>326</v>
      </c>
    </row>
    <row r="68" spans="1:8">
      <c r="A68" s="121" t="s">
        <v>129</v>
      </c>
      <c r="B68" s="119">
        <v>0</v>
      </c>
      <c r="C68" s="119">
        <v>0</v>
      </c>
      <c r="D68" s="119">
        <f t="shared" si="21"/>
        <v>0</v>
      </c>
      <c r="E68" s="119">
        <v>0</v>
      </c>
      <c r="F68" s="119">
        <v>0</v>
      </c>
      <c r="G68" s="119">
        <f t="shared" si="22"/>
        <v>0</v>
      </c>
      <c r="H68" s="97" t="s">
        <v>327</v>
      </c>
    </row>
    <row r="69" spans="1:8">
      <c r="A69" s="121" t="s">
        <v>130</v>
      </c>
      <c r="B69" s="119">
        <v>0</v>
      </c>
      <c r="C69" s="119">
        <v>0</v>
      </c>
      <c r="D69" s="119">
        <f t="shared" si="21"/>
        <v>0</v>
      </c>
      <c r="E69" s="119">
        <v>0</v>
      </c>
      <c r="F69" s="119">
        <v>0</v>
      </c>
      <c r="G69" s="119">
        <f t="shared" si="22"/>
        <v>0</v>
      </c>
      <c r="H69" s="97" t="s">
        <v>328</v>
      </c>
    </row>
    <row r="70" spans="1:8">
      <c r="A70" s="121" t="s">
        <v>131</v>
      </c>
      <c r="B70" s="119">
        <v>0</v>
      </c>
      <c r="C70" s="119">
        <v>0</v>
      </c>
      <c r="D70" s="119">
        <f t="shared" si="21"/>
        <v>0</v>
      </c>
      <c r="E70" s="119">
        <v>0</v>
      </c>
      <c r="F70" s="119">
        <v>0</v>
      </c>
      <c r="G70" s="119">
        <f t="shared" si="22"/>
        <v>0</v>
      </c>
      <c r="H70" s="97" t="s">
        <v>329</v>
      </c>
    </row>
    <row r="71" spans="1:8">
      <c r="A71" s="122" t="s">
        <v>139</v>
      </c>
      <c r="B71" s="126">
        <f>SUM(B72:B75)</f>
        <v>0</v>
      </c>
      <c r="C71" s="126">
        <f t="shared" ref="C71:G71" si="23">SUM(C72:C75)</f>
        <v>0</v>
      </c>
      <c r="D71" s="126">
        <f t="shared" si="23"/>
        <v>0</v>
      </c>
      <c r="E71" s="126">
        <f t="shared" si="23"/>
        <v>0</v>
      </c>
      <c r="F71" s="126">
        <f t="shared" si="23"/>
        <v>0</v>
      </c>
      <c r="G71" s="126">
        <f t="shared" si="23"/>
        <v>0</v>
      </c>
    </row>
    <row r="72" spans="1:8" ht="25.5">
      <c r="A72" s="121" t="s">
        <v>133</v>
      </c>
      <c r="B72" s="119">
        <v>0</v>
      </c>
      <c r="C72" s="119">
        <v>0</v>
      </c>
      <c r="D72" s="119">
        <f t="shared" ref="D72:D75" si="24">B72+C72</f>
        <v>0</v>
      </c>
      <c r="E72" s="119">
        <v>0</v>
      </c>
      <c r="F72" s="119">
        <v>0</v>
      </c>
      <c r="G72" s="119">
        <f t="shared" ref="G72:G75" si="25">D72-E72</f>
        <v>0</v>
      </c>
      <c r="H72" s="97" t="s">
        <v>330</v>
      </c>
    </row>
    <row r="73" spans="1:8" ht="25.5">
      <c r="A73" s="121" t="s">
        <v>134</v>
      </c>
      <c r="B73" s="119">
        <v>0</v>
      </c>
      <c r="C73" s="119">
        <v>0</v>
      </c>
      <c r="D73" s="119">
        <f t="shared" si="24"/>
        <v>0</v>
      </c>
      <c r="E73" s="119">
        <v>0</v>
      </c>
      <c r="F73" s="119">
        <v>0</v>
      </c>
      <c r="G73" s="119">
        <f t="shared" si="25"/>
        <v>0</v>
      </c>
      <c r="H73" s="97" t="s">
        <v>331</v>
      </c>
    </row>
    <row r="74" spans="1:8">
      <c r="A74" s="121" t="s">
        <v>135</v>
      </c>
      <c r="B74" s="119">
        <v>0</v>
      </c>
      <c r="C74" s="119">
        <v>0</v>
      </c>
      <c r="D74" s="119">
        <f t="shared" si="24"/>
        <v>0</v>
      </c>
      <c r="E74" s="119">
        <v>0</v>
      </c>
      <c r="F74" s="119">
        <v>0</v>
      </c>
      <c r="G74" s="119">
        <f t="shared" si="25"/>
        <v>0</v>
      </c>
      <c r="H74" s="97" t="s">
        <v>332</v>
      </c>
    </row>
    <row r="75" spans="1:8">
      <c r="A75" s="121" t="s">
        <v>136</v>
      </c>
      <c r="B75" s="119">
        <v>0</v>
      </c>
      <c r="C75" s="119">
        <v>0</v>
      </c>
      <c r="D75" s="119">
        <f t="shared" si="24"/>
        <v>0</v>
      </c>
      <c r="E75" s="119">
        <v>0</v>
      </c>
      <c r="F75" s="119">
        <v>0</v>
      </c>
      <c r="G75" s="119">
        <f t="shared" si="25"/>
        <v>0</v>
      </c>
      <c r="H75" s="97" t="s">
        <v>333</v>
      </c>
    </row>
    <row r="76" spans="1:8">
      <c r="A76" s="127"/>
      <c r="B76" s="128"/>
      <c r="C76" s="128"/>
      <c r="D76" s="128"/>
      <c r="E76" s="128"/>
      <c r="F76" s="128"/>
      <c r="G76" s="128"/>
    </row>
    <row r="77" spans="1:8">
      <c r="A77" s="123" t="s">
        <v>87</v>
      </c>
      <c r="B77" s="124">
        <f>B9+B43</f>
        <v>24149627.52</v>
      </c>
      <c r="C77" s="124">
        <f t="shared" ref="C77:G77" si="26">C9+C43</f>
        <v>19111291</v>
      </c>
      <c r="D77" s="124">
        <f t="shared" si="26"/>
        <v>43260918.519999996</v>
      </c>
      <c r="E77" s="124">
        <f t="shared" si="26"/>
        <v>7591245.8399999999</v>
      </c>
      <c r="F77" s="124">
        <f t="shared" si="26"/>
        <v>7591245.8399999999</v>
      </c>
      <c r="G77" s="124">
        <f t="shared" si="26"/>
        <v>35669672.68</v>
      </c>
    </row>
    <row r="78" spans="1:8">
      <c r="A78" s="129"/>
      <c r="B78" s="130"/>
      <c r="C78" s="130"/>
      <c r="D78" s="130"/>
      <c r="E78" s="130"/>
      <c r="F78" s="130"/>
      <c r="G78" s="130"/>
      <c r="H78" s="131"/>
    </row>
    <row r="80" spans="1:8">
      <c r="A80" s="132" t="s">
        <v>345</v>
      </c>
    </row>
    <row r="82" spans="1:6">
      <c r="A82" s="99"/>
      <c r="E82" s="99"/>
      <c r="F82" s="99"/>
    </row>
    <row r="83" spans="1:6">
      <c r="A83" s="99"/>
      <c r="E83" s="99"/>
      <c r="F83" s="99"/>
    </row>
    <row r="89" spans="1:6">
      <c r="A89" s="99" t="s">
        <v>341</v>
      </c>
      <c r="E89" s="93" t="s">
        <v>342</v>
      </c>
      <c r="F89" s="93"/>
    </row>
    <row r="90" spans="1:6">
      <c r="A90" s="99" t="s">
        <v>343</v>
      </c>
      <c r="E90" s="93" t="s">
        <v>344</v>
      </c>
      <c r="F90" s="93"/>
    </row>
  </sheetData>
  <mergeCells count="11">
    <mergeCell ref="E90:F90"/>
    <mergeCell ref="E89:F89"/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0" orientation="portrait" r:id="rId1"/>
  <rowBreaks count="1" manualBreakCount="1">
    <brk id="42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topLeftCell="A22" zoomScaleNormal="100" workbookViewId="0">
      <selection activeCell="A2" sqref="A2:G2"/>
    </sheetView>
  </sheetViews>
  <sheetFormatPr baseColWidth="10" defaultRowHeight="15"/>
  <cols>
    <col min="1" max="1" width="91.140625" customWidth="1"/>
    <col min="2" max="2" width="22.140625" customWidth="1"/>
    <col min="3" max="3" width="21.140625" customWidth="1"/>
    <col min="4" max="4" width="19.85546875" customWidth="1"/>
    <col min="5" max="5" width="20.85546875" customWidth="1"/>
    <col min="6" max="6" width="20.7109375" customWidth="1"/>
    <col min="7" max="7" width="18.28515625" customWidth="1"/>
  </cols>
  <sheetData>
    <row r="1" spans="1:7" ht="55.5" customHeight="1">
      <c r="A1" s="64" t="s">
        <v>140</v>
      </c>
      <c r="B1" s="65"/>
      <c r="C1" s="65"/>
      <c r="D1" s="65"/>
      <c r="E1" s="65"/>
      <c r="F1" s="65"/>
      <c r="G1" s="65"/>
    </row>
    <row r="2" spans="1:7">
      <c r="A2" s="79" t="s">
        <v>335</v>
      </c>
      <c r="B2" s="80"/>
      <c r="C2" s="80"/>
      <c r="D2" s="80"/>
      <c r="E2" s="80"/>
      <c r="F2" s="80"/>
      <c r="G2" s="81"/>
    </row>
    <row r="3" spans="1:7">
      <c r="A3" s="85" t="s">
        <v>1</v>
      </c>
      <c r="B3" s="86"/>
      <c r="C3" s="86"/>
      <c r="D3" s="86"/>
      <c r="E3" s="86"/>
      <c r="F3" s="86"/>
      <c r="G3" s="87"/>
    </row>
    <row r="4" spans="1:7">
      <c r="A4" s="85" t="s">
        <v>141</v>
      </c>
      <c r="B4" s="86"/>
      <c r="C4" s="86"/>
      <c r="D4" s="86"/>
      <c r="E4" s="86"/>
      <c r="F4" s="86"/>
      <c r="G4" s="87"/>
    </row>
    <row r="5" spans="1:7">
      <c r="A5" s="85" t="s">
        <v>336</v>
      </c>
      <c r="B5" s="86"/>
      <c r="C5" s="86"/>
      <c r="D5" s="86"/>
      <c r="E5" s="86"/>
      <c r="F5" s="86"/>
      <c r="G5" s="87"/>
    </row>
    <row r="6" spans="1:7">
      <c r="A6" s="72" t="s">
        <v>3</v>
      </c>
      <c r="B6" s="73"/>
      <c r="C6" s="73"/>
      <c r="D6" s="73"/>
      <c r="E6" s="73"/>
      <c r="F6" s="73"/>
      <c r="G6" s="74"/>
    </row>
    <row r="7" spans="1:7">
      <c r="A7" s="75" t="s">
        <v>142</v>
      </c>
      <c r="B7" s="66" t="s">
        <v>5</v>
      </c>
      <c r="C7" s="66"/>
      <c r="D7" s="66"/>
      <c r="E7" s="66"/>
      <c r="F7" s="66"/>
      <c r="G7" s="66" t="s">
        <v>6</v>
      </c>
    </row>
    <row r="8" spans="1:7" ht="30">
      <c r="A8" s="71"/>
      <c r="B8" s="20" t="s">
        <v>7</v>
      </c>
      <c r="C8" s="21" t="s">
        <v>103</v>
      </c>
      <c r="D8" s="21" t="s">
        <v>91</v>
      </c>
      <c r="E8" s="21" t="s">
        <v>10</v>
      </c>
      <c r="F8" s="21" t="s">
        <v>92</v>
      </c>
      <c r="G8" s="88"/>
    </row>
    <row r="9" spans="1:7">
      <c r="A9" s="22" t="s">
        <v>143</v>
      </c>
      <c r="B9" s="60">
        <f>B10+B11+B12+B15+B16+B19</f>
        <v>17999684</v>
      </c>
      <c r="C9" s="60">
        <f t="shared" ref="C9:G9" si="0">C10+C11+C12+C15+C16+C19</f>
        <v>-126418</v>
      </c>
      <c r="D9" s="60">
        <f t="shared" si="0"/>
        <v>17873266</v>
      </c>
      <c r="E9" s="60">
        <f t="shared" si="0"/>
        <v>4549037.33</v>
      </c>
      <c r="F9" s="60">
        <f t="shared" si="0"/>
        <v>4549037.33</v>
      </c>
      <c r="G9" s="60">
        <f t="shared" si="0"/>
        <v>13324228.67</v>
      </c>
    </row>
    <row r="10" spans="1:7">
      <c r="A10" s="23" t="s">
        <v>144</v>
      </c>
      <c r="B10" s="92">
        <v>17999684</v>
      </c>
      <c r="C10" s="92">
        <v>-126418</v>
      </c>
      <c r="D10" s="61">
        <f>B10+C10</f>
        <v>17873266</v>
      </c>
      <c r="E10" s="92">
        <v>4549037.33</v>
      </c>
      <c r="F10" s="92">
        <v>4549037.33</v>
      </c>
      <c r="G10" s="61">
        <f>D10-E10</f>
        <v>13324228.67</v>
      </c>
    </row>
    <row r="11" spans="1:7">
      <c r="A11" s="23" t="s">
        <v>145</v>
      </c>
      <c r="B11" s="61">
        <v>0</v>
      </c>
      <c r="C11" s="61">
        <v>0</v>
      </c>
      <c r="D11" s="61">
        <f>B11+C11</f>
        <v>0</v>
      </c>
      <c r="E11" s="61">
        <v>0</v>
      </c>
      <c r="F11" s="61">
        <v>0</v>
      </c>
      <c r="G11" s="61">
        <f>D11-E11</f>
        <v>0</v>
      </c>
    </row>
    <row r="12" spans="1:7">
      <c r="A12" s="23" t="s">
        <v>146</v>
      </c>
      <c r="B12" s="61">
        <f>B13+B14</f>
        <v>0</v>
      </c>
      <c r="C12" s="61">
        <f t="shared" ref="C12:G12" si="1">C13+C14</f>
        <v>0</v>
      </c>
      <c r="D12" s="61">
        <f t="shared" si="1"/>
        <v>0</v>
      </c>
      <c r="E12" s="61">
        <f t="shared" si="1"/>
        <v>0</v>
      </c>
      <c r="F12" s="61">
        <f t="shared" si="1"/>
        <v>0</v>
      </c>
      <c r="G12" s="61">
        <f t="shared" si="1"/>
        <v>0</v>
      </c>
    </row>
    <row r="13" spans="1:7">
      <c r="A13" s="26" t="s">
        <v>147</v>
      </c>
      <c r="B13" s="61">
        <v>0</v>
      </c>
      <c r="C13" s="61">
        <v>0</v>
      </c>
      <c r="D13" s="61">
        <f>B13+C13</f>
        <v>0</v>
      </c>
      <c r="E13" s="61">
        <v>0</v>
      </c>
      <c r="F13" s="61">
        <v>0</v>
      </c>
      <c r="G13" s="61">
        <f>D13-E13</f>
        <v>0</v>
      </c>
    </row>
    <row r="14" spans="1:7">
      <c r="A14" s="26" t="s">
        <v>148</v>
      </c>
      <c r="B14" s="61">
        <v>0</v>
      </c>
      <c r="C14" s="61">
        <v>0</v>
      </c>
      <c r="D14" s="61">
        <f>B14+C14</f>
        <v>0</v>
      </c>
      <c r="E14" s="61">
        <v>0</v>
      </c>
      <c r="F14" s="61">
        <v>0</v>
      </c>
      <c r="G14" s="61">
        <f>D14-E14</f>
        <v>0</v>
      </c>
    </row>
    <row r="15" spans="1:7">
      <c r="A15" s="23" t="s">
        <v>149</v>
      </c>
      <c r="B15" s="61">
        <v>0</v>
      </c>
      <c r="C15" s="61">
        <v>0</v>
      </c>
      <c r="D15" s="61">
        <f>B15+C15</f>
        <v>0</v>
      </c>
      <c r="E15" s="61">
        <v>0</v>
      </c>
      <c r="F15" s="61">
        <v>0</v>
      </c>
      <c r="G15" s="61">
        <f>D15-E15</f>
        <v>0</v>
      </c>
    </row>
    <row r="16" spans="1:7" ht="30">
      <c r="A16" s="27" t="s">
        <v>150</v>
      </c>
      <c r="B16" s="61">
        <f>B17+B18</f>
        <v>0</v>
      </c>
      <c r="C16" s="61">
        <f t="shared" ref="C16:G16" si="2">C17+C18</f>
        <v>0</v>
      </c>
      <c r="D16" s="61">
        <f t="shared" si="2"/>
        <v>0</v>
      </c>
      <c r="E16" s="61">
        <f t="shared" si="2"/>
        <v>0</v>
      </c>
      <c r="F16" s="61">
        <f t="shared" si="2"/>
        <v>0</v>
      </c>
      <c r="G16" s="61">
        <f t="shared" si="2"/>
        <v>0</v>
      </c>
    </row>
    <row r="17" spans="1:7">
      <c r="A17" s="26" t="s">
        <v>151</v>
      </c>
      <c r="B17" s="61">
        <v>0</v>
      </c>
      <c r="C17" s="61">
        <v>0</v>
      </c>
      <c r="D17" s="61">
        <f>B17+C17</f>
        <v>0</v>
      </c>
      <c r="E17" s="61">
        <v>0</v>
      </c>
      <c r="F17" s="61">
        <v>0</v>
      </c>
      <c r="G17" s="61">
        <f>D17-E17</f>
        <v>0</v>
      </c>
    </row>
    <row r="18" spans="1:7">
      <c r="A18" s="26" t="s">
        <v>152</v>
      </c>
      <c r="B18" s="61">
        <v>0</v>
      </c>
      <c r="C18" s="61">
        <v>0</v>
      </c>
      <c r="D18" s="61">
        <f>B18+C18</f>
        <v>0</v>
      </c>
      <c r="E18" s="61">
        <v>0</v>
      </c>
      <c r="F18" s="61">
        <v>0</v>
      </c>
      <c r="G18" s="61">
        <f>D18-E18</f>
        <v>0</v>
      </c>
    </row>
    <row r="19" spans="1:7">
      <c r="A19" s="23" t="s">
        <v>153</v>
      </c>
      <c r="B19" s="61">
        <v>0</v>
      </c>
      <c r="C19" s="61">
        <v>0</v>
      </c>
      <c r="D19" s="61">
        <f>B19+C19</f>
        <v>0</v>
      </c>
      <c r="E19" s="61">
        <v>0</v>
      </c>
      <c r="F19" s="61">
        <v>0</v>
      </c>
      <c r="G19" s="61">
        <f>D19-E19</f>
        <v>0</v>
      </c>
    </row>
    <row r="20" spans="1:7">
      <c r="A20" s="24"/>
      <c r="B20" s="62"/>
      <c r="C20" s="62"/>
      <c r="D20" s="62"/>
      <c r="E20" s="62"/>
      <c r="F20" s="62"/>
      <c r="G20" s="62"/>
    </row>
    <row r="21" spans="1:7">
      <c r="A21" s="19" t="s">
        <v>154</v>
      </c>
      <c r="B21" s="60">
        <f>B22+B23+B24+B27+B28+B31</f>
        <v>0</v>
      </c>
      <c r="C21" s="60">
        <f t="shared" ref="C21:G21" si="3">C22+C23+C24+C27+C28+C31</f>
        <v>17873266</v>
      </c>
      <c r="D21" s="60">
        <f t="shared" si="3"/>
        <v>17873266</v>
      </c>
      <c r="E21" s="60">
        <f t="shared" si="3"/>
        <v>1994995.4</v>
      </c>
      <c r="F21" s="60">
        <f t="shared" si="3"/>
        <v>1994995.4</v>
      </c>
      <c r="G21" s="60">
        <f t="shared" si="3"/>
        <v>15878270.6</v>
      </c>
    </row>
    <row r="22" spans="1:7">
      <c r="A22" s="23" t="s">
        <v>144</v>
      </c>
      <c r="B22" s="92">
        <v>0</v>
      </c>
      <c r="C22" s="92">
        <v>17873266</v>
      </c>
      <c r="D22" s="61">
        <f>B22+C22</f>
        <v>17873266</v>
      </c>
      <c r="E22" s="92">
        <v>1994995.4</v>
      </c>
      <c r="F22" s="92">
        <v>1994995.4</v>
      </c>
      <c r="G22" s="61">
        <f>D22-E22</f>
        <v>15878270.6</v>
      </c>
    </row>
    <row r="23" spans="1:7">
      <c r="A23" s="23" t="s">
        <v>145</v>
      </c>
      <c r="B23" s="61">
        <v>0</v>
      </c>
      <c r="C23" s="61">
        <v>0</v>
      </c>
      <c r="D23" s="61">
        <f>B23+C23</f>
        <v>0</v>
      </c>
      <c r="E23" s="61">
        <v>0</v>
      </c>
      <c r="F23" s="61">
        <v>0</v>
      </c>
      <c r="G23" s="61">
        <f>D23-E23</f>
        <v>0</v>
      </c>
    </row>
    <row r="24" spans="1:7">
      <c r="A24" s="23" t="s">
        <v>146</v>
      </c>
      <c r="B24" s="61">
        <f>B25+B26</f>
        <v>0</v>
      </c>
      <c r="C24" s="61">
        <f>C25+C26</f>
        <v>0</v>
      </c>
      <c r="D24" s="61">
        <f>D25+D26</f>
        <v>0</v>
      </c>
      <c r="E24" s="61">
        <f t="shared" ref="E24:G24" si="4">E25+E26</f>
        <v>0</v>
      </c>
      <c r="F24" s="61">
        <f t="shared" si="4"/>
        <v>0</v>
      </c>
      <c r="G24" s="61">
        <f t="shared" si="4"/>
        <v>0</v>
      </c>
    </row>
    <row r="25" spans="1:7">
      <c r="A25" s="26" t="s">
        <v>147</v>
      </c>
      <c r="B25" s="61">
        <v>0</v>
      </c>
      <c r="C25" s="61">
        <v>0</v>
      </c>
      <c r="D25" s="61">
        <f>B25+C25</f>
        <v>0</v>
      </c>
      <c r="E25" s="61">
        <v>0</v>
      </c>
      <c r="F25" s="61">
        <v>0</v>
      </c>
      <c r="G25" s="61">
        <f>D25-E25</f>
        <v>0</v>
      </c>
    </row>
    <row r="26" spans="1:7">
      <c r="A26" s="26" t="s">
        <v>148</v>
      </c>
      <c r="B26" s="61">
        <v>0</v>
      </c>
      <c r="C26" s="61">
        <v>0</v>
      </c>
      <c r="D26" s="61">
        <f>B26+C26</f>
        <v>0</v>
      </c>
      <c r="E26" s="61">
        <v>0</v>
      </c>
      <c r="F26" s="61">
        <v>0</v>
      </c>
      <c r="G26" s="61">
        <f>D26-E26</f>
        <v>0</v>
      </c>
    </row>
    <row r="27" spans="1:7">
      <c r="A27" s="23" t="s">
        <v>149</v>
      </c>
      <c r="B27" s="61">
        <v>0</v>
      </c>
      <c r="C27" s="61">
        <v>0</v>
      </c>
      <c r="D27" s="61">
        <f>B27+C27</f>
        <v>0</v>
      </c>
      <c r="E27" s="61">
        <v>0</v>
      </c>
      <c r="F27" s="61">
        <v>0</v>
      </c>
      <c r="G27" s="61">
        <f>D27-E27</f>
        <v>0</v>
      </c>
    </row>
    <row r="28" spans="1:7" ht="30">
      <c r="A28" s="27" t="s">
        <v>150</v>
      </c>
      <c r="B28" s="61">
        <f>B29+B30</f>
        <v>0</v>
      </c>
      <c r="C28" s="61">
        <f t="shared" ref="C28:G28" si="5">C29+C30</f>
        <v>0</v>
      </c>
      <c r="D28" s="61">
        <f t="shared" si="5"/>
        <v>0</v>
      </c>
      <c r="E28" s="61">
        <f t="shared" si="5"/>
        <v>0</v>
      </c>
      <c r="F28" s="61">
        <f t="shared" si="5"/>
        <v>0</v>
      </c>
      <c r="G28" s="61">
        <f t="shared" si="5"/>
        <v>0</v>
      </c>
    </row>
    <row r="29" spans="1:7">
      <c r="A29" s="26" t="s">
        <v>151</v>
      </c>
      <c r="B29" s="61">
        <v>0</v>
      </c>
      <c r="C29" s="61">
        <v>0</v>
      </c>
      <c r="D29" s="61">
        <f>B29+C29</f>
        <v>0</v>
      </c>
      <c r="E29" s="61">
        <v>0</v>
      </c>
      <c r="F29" s="61">
        <v>0</v>
      </c>
      <c r="G29" s="61">
        <f>D29-E29</f>
        <v>0</v>
      </c>
    </row>
    <row r="30" spans="1:7">
      <c r="A30" s="26" t="s">
        <v>152</v>
      </c>
      <c r="B30" s="61">
        <v>0</v>
      </c>
      <c r="C30" s="61">
        <v>0</v>
      </c>
      <c r="D30" s="61">
        <f>B30+C30</f>
        <v>0</v>
      </c>
      <c r="E30" s="61">
        <v>0</v>
      </c>
      <c r="F30" s="61">
        <v>0</v>
      </c>
      <c r="G30" s="61">
        <f>D30-E30</f>
        <v>0</v>
      </c>
    </row>
    <row r="31" spans="1:7">
      <c r="A31" s="23" t="s">
        <v>153</v>
      </c>
      <c r="B31" s="61">
        <v>0</v>
      </c>
      <c r="C31" s="61">
        <v>0</v>
      </c>
      <c r="D31" s="61">
        <f>B31+C31</f>
        <v>0</v>
      </c>
      <c r="E31" s="61">
        <v>0</v>
      </c>
      <c r="F31" s="61">
        <v>0</v>
      </c>
      <c r="G31" s="61">
        <f>D31-E31</f>
        <v>0</v>
      </c>
    </row>
    <row r="32" spans="1:7">
      <c r="A32" s="24"/>
      <c r="B32" s="62"/>
      <c r="C32" s="62"/>
      <c r="D32" s="62"/>
      <c r="E32" s="62"/>
      <c r="F32" s="62"/>
      <c r="G32" s="62"/>
    </row>
    <row r="33" spans="1:7">
      <c r="A33" s="25" t="s">
        <v>155</v>
      </c>
      <c r="B33" s="60">
        <f>B9+B21</f>
        <v>17999684</v>
      </c>
      <c r="C33" s="60">
        <f t="shared" ref="C33:G33" si="6">C9+C21</f>
        <v>17746848</v>
      </c>
      <c r="D33" s="60">
        <f t="shared" si="6"/>
        <v>35746532</v>
      </c>
      <c r="E33" s="60">
        <f t="shared" si="6"/>
        <v>6544032.7300000004</v>
      </c>
      <c r="F33" s="60">
        <f t="shared" si="6"/>
        <v>6544032.7300000004</v>
      </c>
      <c r="G33" s="60">
        <f t="shared" si="6"/>
        <v>29202499.27</v>
      </c>
    </row>
    <row r="34" spans="1:7">
      <c r="A34" s="28"/>
      <c r="B34" s="63"/>
      <c r="C34" s="63"/>
      <c r="D34" s="63"/>
      <c r="E34" s="63"/>
      <c r="F34" s="63"/>
      <c r="G34" s="63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F6A</vt:lpstr>
      <vt:lpstr>F6B</vt:lpstr>
      <vt:lpstr>F6C</vt:lpstr>
      <vt:lpstr>F6D</vt:lpstr>
      <vt:lpstr>'F6A'!Área_de_impresión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Windows User</cp:lastModifiedBy>
  <cp:lastPrinted>2018-12-04T18:00:32Z</cp:lastPrinted>
  <dcterms:created xsi:type="dcterms:W3CDTF">2018-11-21T18:09:30Z</dcterms:created>
  <dcterms:modified xsi:type="dcterms:W3CDTF">2023-04-27T18:48:17Z</dcterms:modified>
</cp:coreProperties>
</file>