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ASEG\DIGITAL_1er trim\"/>
    </mc:Choice>
  </mc:AlternateContent>
  <xr:revisionPtr revIDLastSave="0" documentId="13_ncr:1_{18120F24-5681-490A-B8F3-76581084DC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R" sheetId="5" r:id="rId1"/>
    <sheet name="Hoja1" sheetId="7" state="hidden" r:id="rId2"/>
  </sheets>
  <externalReferences>
    <externalReference r:id="rId3"/>
  </externalReferences>
  <definedNames>
    <definedName name="_ftn1" localSheetId="0">INR!#REF!</definedName>
    <definedName name="_ftnref1" localSheetId="0">INR!#REF!</definedName>
    <definedName name="hidden2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5" l="1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</calcChain>
</file>

<file path=xl/sharedStrings.xml><?xml version="1.0" encoding="utf-8"?>
<sst xmlns="http://schemas.openxmlformats.org/spreadsheetml/2006/main" count="260" uniqueCount="151">
  <si>
    <t>Programa o proyecto de Inversión</t>
  </si>
  <si>
    <t>Prespuesto del programa presupuestario</t>
  </si>
  <si>
    <t>MIR</t>
  </si>
  <si>
    <t>Indicadores</t>
  </si>
  <si>
    <t>Resultado del indicador</t>
  </si>
  <si>
    <t xml:space="preserve">Clasificación Programática acorde al CONAC
</t>
  </si>
  <si>
    <t xml:space="preserve">Clave del Programa presupuestario
</t>
  </si>
  <si>
    <t xml:space="preserve">Nombre del programa presupuestario
</t>
  </si>
  <si>
    <t xml:space="preserve">Clasificación funcional del gasto al que corresponde el programa presupuestario
</t>
  </si>
  <si>
    <t xml:space="preserve">Nombre de la dependencia o entidad que lo ejecuta
</t>
  </si>
  <si>
    <t xml:space="preserve">Aprobado
</t>
  </si>
  <si>
    <t>Modificado</t>
  </si>
  <si>
    <t xml:space="preserve">Devengado
</t>
  </si>
  <si>
    <t xml:space="preserve">Ejercido
</t>
  </si>
  <si>
    <t xml:space="preserve">Pagado
</t>
  </si>
  <si>
    <t xml:space="preserve">Cuenta con MIR
(SI/NO)
</t>
  </si>
  <si>
    <t>Nivel de la MIR del programa</t>
  </si>
  <si>
    <t>Descripción del resumen narrativo (FIN, Propósito, componentes y actividades)</t>
  </si>
  <si>
    <t xml:space="preserve">Nombre del Indicador
</t>
  </si>
  <si>
    <t xml:space="preserve">Nivel de la MIR, al que corresponde el indicador
</t>
  </si>
  <si>
    <t xml:space="preserve">Fórmula de cálculo
</t>
  </si>
  <si>
    <t>Descripción de variables de la fórmula</t>
  </si>
  <si>
    <t xml:space="preserve">Meta del indicador Programada
</t>
  </si>
  <si>
    <t xml:space="preserve">Meta del indicador Modificada
</t>
  </si>
  <si>
    <t xml:space="preserve">Meta del indicador alcanzada
</t>
  </si>
  <si>
    <t xml:space="preserve">Valor del numerador de la formula </t>
  </si>
  <si>
    <t>Valor del denominador de la formula</t>
  </si>
  <si>
    <t>Unidad de medida de las variables del indicador</t>
  </si>
  <si>
    <t>S Sujetos a Reglas de Operación</t>
  </si>
  <si>
    <t>Desarrollo Social</t>
  </si>
  <si>
    <t>FIN</t>
  </si>
  <si>
    <t>U Otros Subsidios</t>
  </si>
  <si>
    <t>Desarrollo Económico</t>
  </si>
  <si>
    <t>PROPÓSITO</t>
  </si>
  <si>
    <t>E Prestación de Servicios Públicos</t>
  </si>
  <si>
    <t>Gobierno y Finanzas</t>
  </si>
  <si>
    <t>COMPONENTE</t>
  </si>
  <si>
    <t>B Provisión de Bienes Públicos</t>
  </si>
  <si>
    <t>Otros</t>
  </si>
  <si>
    <t>ACTIVIDAD</t>
  </si>
  <si>
    <t>P Planeación, seguimiento y evaluación de políticas públicas</t>
  </si>
  <si>
    <t>F Promoción y fomento</t>
  </si>
  <si>
    <t>G Regulación y supervisión</t>
  </si>
  <si>
    <t>A Funciones de las Fuerzas Armadas (Únicamente Gobierno Federal)</t>
  </si>
  <si>
    <t>R Específicos</t>
  </si>
  <si>
    <t>K Proyectos de Inversión</t>
  </si>
  <si>
    <t>M Apoyo al proceso presupuestario y para mejorar la eficiencia institucional</t>
  </si>
  <si>
    <t>O Apoyo a la función pública y al mejoramiento de la gestión</t>
  </si>
  <si>
    <t>W Operaciones ajenas</t>
  </si>
  <si>
    <t>L Obligaciones de cumplimiento de resolución jurisdiccional</t>
  </si>
  <si>
    <t>N Desastres Naturales</t>
  </si>
  <si>
    <t>J Pensiones y jubilaciones</t>
  </si>
  <si>
    <t>T Aportaciones a la seguridad social</t>
  </si>
  <si>
    <t>Y Aportaciones a fondos de estabilización</t>
  </si>
  <si>
    <t>Z Aportaciones a fondos de inversión y reestructura de pensiones</t>
  </si>
  <si>
    <t>I Gasto Federalizado</t>
  </si>
  <si>
    <t>C Participaciones a entidades federativas y municipios</t>
  </si>
  <si>
    <t>D Costo financiero, deuda o apoyos a deudores y ahorradores de la banca</t>
  </si>
  <si>
    <t>H Adeudos de ejercicios fiscales anteriores</t>
  </si>
  <si>
    <t>Instituto Tecnológico Sueprior de Guanajuato
Indicadores de Resultados
Del 1 de enero al 31 de marzo de 2024</t>
  </si>
  <si>
    <t>Bajo protesta de decir verdad declaramos que los Estados Financieros y sus notas, son razonablemente correctos y son responsabilidad del emisor.</t>
  </si>
  <si>
    <t>Ing. Eusebio Vega Pérez</t>
  </si>
  <si>
    <t>Director General</t>
  </si>
  <si>
    <t>C.P. Carmen del Rosio Esparza Valencia</t>
  </si>
  <si>
    <t>Subdirectora de Planeación y Vinculación</t>
  </si>
  <si>
    <t>P005PA0719</t>
  </si>
  <si>
    <t>P005PA2608</t>
  </si>
  <si>
    <t>E038PB0713</t>
  </si>
  <si>
    <t>E017PB0714</t>
  </si>
  <si>
    <t>E057PB0715</t>
  </si>
  <si>
    <t>E038PB0717</t>
  </si>
  <si>
    <t>E038PB0721</t>
  </si>
  <si>
    <t>E017PB0722</t>
  </si>
  <si>
    <t>E057PB0723</t>
  </si>
  <si>
    <t>E038PB0724</t>
  </si>
  <si>
    <t>E038PB0726</t>
  </si>
  <si>
    <t>E038PB2849</t>
  </si>
  <si>
    <t>P005PA0716</t>
  </si>
  <si>
    <t>P005PB0718</t>
  </si>
  <si>
    <t>S016PB3068</t>
  </si>
  <si>
    <t>Administración e impartición de los Servicios Educativos Existentes del ITESG.</t>
  </si>
  <si>
    <t>Mantenimiento de la Infraestructura del ITESG.</t>
  </si>
  <si>
    <t>Actualización de programas y contenidos educativos del ITESG.</t>
  </si>
  <si>
    <t>Capacitación y certificación de competencias profesionales del ITESG</t>
  </si>
  <si>
    <t>Fomento de actividades para el liderazgo y desarrollo de habilidades emprendedoras de los estudiantes del ITESG.</t>
  </si>
  <si>
    <t>Operación de servicios de vinculación con el entorno del ITESG</t>
  </si>
  <si>
    <t>Programas adaptados para la empleabilidad en el ITESG.</t>
  </si>
  <si>
    <t>Formación Dual Escuela-Empresa, ITESG</t>
  </si>
  <si>
    <t>Aplicación de planes de trabajo de atención a la deserción y reprobación del ITESG</t>
  </si>
  <si>
    <t>Administración de los servicios escolares, operación y otorgamiento de becas y apoyos del ITESG.</t>
  </si>
  <si>
    <t>Apoyos para la profesionalización del ITESG.</t>
  </si>
  <si>
    <t>Gestión del proceso de evaluación de programas de IES públicas del ITESG.</t>
  </si>
  <si>
    <t>Profesionalización del cuerpo administrativo y directivo del ITESG.</t>
  </si>
  <si>
    <t>Fortalecimiento a la formación integral del alumnado del ITESG.</t>
  </si>
  <si>
    <t>Investigación, desarrollo tecnológico, transferencia de tecnología e innovación</t>
  </si>
  <si>
    <t>Instituto Tecnológico Superior de Guanajuato</t>
  </si>
  <si>
    <t>E</t>
  </si>
  <si>
    <t>A. Servicios educativos ofertados. ITESG</t>
  </si>
  <si>
    <t>B. Infraestructura educativa consolidada. ITESG</t>
  </si>
  <si>
    <t>A. Vinculación con el entorno operando. ITESG</t>
  </si>
  <si>
    <t>H. Programas de certificación de competencias laborales ofertados en Educación Superior. ITESG</t>
  </si>
  <si>
    <t>F. Programa de aprendizaje para el liderazgo y emprendimiento ofertado  en Educación Superior. ITESG</t>
  </si>
  <si>
    <t>D. Programas (carreras) en disciplinas emergentes y áreas estratégicas ofertados. ITESG</t>
  </si>
  <si>
    <t>J. Programas de formación dual escuela-empresa ofertados en Educación Superior. ITESG</t>
  </si>
  <si>
    <t>D. Apoyo académico y/o psicosocial a alumnos en riesgo de deserción o reprobación otorgados ITESG</t>
  </si>
  <si>
    <t>C. Becas y apoyos otorgados a estudiantes de educación media superior y superior ITESG</t>
  </si>
  <si>
    <t>C.Los cuerpos académicos y directivos de las instituciones públicas de educación media superior y superior son capacitados, actualizados y profesionalizados. ITESG</t>
  </si>
  <si>
    <t>B. Programas, procesos y/o planteles de instituciones de educación media superior y superior, certificados. ITESG</t>
  </si>
  <si>
    <t>D. Cursos, actividades y talleres para el desarrollo complementario de los alumnos impartidos. ITESG</t>
  </si>
  <si>
    <t>A. Proyectos de Investigación y desarrollo tecnológico  realizados por Instituciones de educación superior ITESG</t>
  </si>
  <si>
    <t>SI</t>
  </si>
  <si>
    <t>Componente</t>
  </si>
  <si>
    <t>Porcentaje de alumnos atendidos</t>
  </si>
  <si>
    <t>Porcentaje de necesidades de infraestructura y equipamiento atendidas</t>
  </si>
  <si>
    <t>Porcentaje de alumnos atendidos con acciones de fortalecimiento</t>
  </si>
  <si>
    <t>Porcentaje de alumnos con formación y/o certificados en competencias laborales</t>
  </si>
  <si>
    <t>Porcentaje de alumnos atendidos con acciones para el fortalecimiento de competencias emprendedoras</t>
  </si>
  <si>
    <t>Porcentaje de alumnos atendidos en programas de disciplinas emergentes o áreas estratégicas</t>
  </si>
  <si>
    <t>Porcentaje de programas o carreras implementados bajo un esquema de formación dual</t>
  </si>
  <si>
    <t>Porcentaje de alumnos en riesgo de deserción y reprobación atendidos con apoyo académico y/o psicosocial</t>
  </si>
  <si>
    <t>Porcentaje de becas y apoyos otorgados</t>
  </si>
  <si>
    <t>Porcentaje de docentes y directivos fortalecidos con alguna acción formativa o laboral o de profesionalización</t>
  </si>
  <si>
    <t>Porcentaje de procesos educativos certificados y/o programas educativos acreditados</t>
  </si>
  <si>
    <t>Porcentaje de estudiantes participando en cursos, actividades y talleres complementarias para el desarrollo integral</t>
  </si>
  <si>
    <t>Porcentaje de proyectos de Investigación aplicada desarrollados</t>
  </si>
  <si>
    <t>Compenente</t>
  </si>
  <si>
    <t>A/B*100</t>
  </si>
  <si>
    <t>Alumno</t>
  </si>
  <si>
    <t>Acciones de infraestructura</t>
  </si>
  <si>
    <t>Alumnos</t>
  </si>
  <si>
    <t>Programa</t>
  </si>
  <si>
    <t>Becas</t>
  </si>
  <si>
    <t>Docente y directivo</t>
  </si>
  <si>
    <t>Procesos y/o programas educativos</t>
  </si>
  <si>
    <t>Estudiante</t>
  </si>
  <si>
    <t>Proyectos de Investigación aplicada desarrollados</t>
  </si>
  <si>
    <t>Numero  alumnos atendidos / Numero de alumnos proyectados   * 100</t>
  </si>
  <si>
    <t>Numero de necesidades de infraestructura y equipamiento atendidas/Numero de necesidades de infraestructura y equipamiento atendidas proyectados  * 100</t>
  </si>
  <si>
    <t>Numero de alumnos atendidos con acciones de fortalecimiento  / Numero de alumnos atendidos con acciones de fortalecimiento proyectados * 100</t>
  </si>
  <si>
    <t>Numero de alumnos con formación y/o certificados en competencias laborales/Numero de alumnos con formación y/o certificados en competencias laborales proyectados  * 100</t>
  </si>
  <si>
    <t>Numero de alumnos atendidos con acciones para el fortalecimiento de competencias emprendedoras/Numero de alumnos atendidos con acciones para el fortalecimiento de competencias emprendedoras proyectados  * 100</t>
  </si>
  <si>
    <t>Numero de alumnos atendidos con acciones de fortalecimiento/Numero de alumnos atendidos con acciones de fortalecimiento proyectados  * 100</t>
  </si>
  <si>
    <t>Numero de alumnos atendidos en programas de disciplinas emergentes o áreas estratégicas/Numero de alumnos atendidos en programas de disciplinas emergentes o áreas estratégicas proyectados  * 100</t>
  </si>
  <si>
    <t>Numero  de programas o carreras implementados bajo un esquema de formación dual/Numero  de programas o carreras implementados bajo un esquema de formación dual proyectados  * 100</t>
  </si>
  <si>
    <t>Numero de  alumnos en riesgo de deserción y reprobación atendidos con apoyo académico y/o psicosocial / Numero de  alumnos en riesgo de deserción y reprobación atendidos con apoyo académico y/o psicosocial proyectados  * 100</t>
  </si>
  <si>
    <t>Numero de becas y apoyos otorgados/Numero de becas y apoyos otorgados proyectados  * 100</t>
  </si>
  <si>
    <t>Numero de docentes y directivos fortalecidos con alguna acción formativa o laboral / Numero de docentes y directivos fortalecidos con alguna acción formativa o laboral proyectos  * 100</t>
  </si>
  <si>
    <t>Numero de procesos educativos certificados y/o programas educativos acreditados/Numero de procesos educativos certificados y/o programas educativos acreditados proyectados  * 100</t>
  </si>
  <si>
    <t>Numero  de docentes y directivos fortalecidos con alguna acción formativa o laboral/Numero  de docentes y directivos fortalecidos con alguna acción formativa o laboral proyectados  * 100</t>
  </si>
  <si>
    <t>Numero de estudiantes participando en cursos, actividades y talleres complementarias para el desarrollo integral/ Numero de estudiantes participando en cursos, actividades y talleres complementarias para el desarrollo integral proyectados  * 100</t>
  </si>
  <si>
    <t>Numero de proyectos de investigación aplicada desarrollados/Numero de proyectos de investigación aplicada proyectados *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</si>
</sst>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6" formatCode="_-* #,##0_-;\-* #,##0_-;_-* &quot;-&quot;??_-;_-@_-"/>
  </numFmts>
  <fonts count="13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43" fontId="7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Protection="1">
      <protection locked="0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 applyProtection="1">
      <alignment horizontal="justify" vertical="top" wrapText="1"/>
      <protection locked="0"/>
    </xf>
    <xf numFmtId="0" fontId="0" fillId="0" borderId="0" xfId="0" applyAlignment="1">
      <alignment horizontal="center" vertical="top"/>
    </xf>
    <xf numFmtId="0" fontId="0" fillId="0" borderId="0" xfId="0" applyAlignment="1" applyProtection="1">
      <alignment horizontal="center" vertical="top"/>
      <protection locked="0"/>
    </xf>
    <xf numFmtId="0" fontId="3" fillId="2" borderId="0" xfId="0" applyFont="1" applyFill="1" applyAlignment="1">
      <alignment horizontal="center" vertical="center" wrapText="1"/>
    </xf>
    <xf numFmtId="0" fontId="3" fillId="3" borderId="0" xfId="16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16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Continuous" vertical="center" wrapText="1"/>
    </xf>
    <xf numFmtId="0" fontId="5" fillId="4" borderId="5" xfId="8" applyFont="1" applyFill="1" applyBorder="1" applyAlignment="1" applyProtection="1">
      <alignment horizontal="centerContinuous" vertical="center" wrapText="1"/>
      <protection locked="0"/>
    </xf>
    <xf numFmtId="0" fontId="5" fillId="4" borderId="6" xfId="8" applyFont="1" applyFill="1" applyBorder="1" applyAlignment="1" applyProtection="1">
      <alignment horizontal="centerContinuous" vertical="center" wrapText="1"/>
      <protection locked="0"/>
    </xf>
    <xf numFmtId="0" fontId="5" fillId="4" borderId="3" xfId="8" applyFont="1" applyFill="1" applyBorder="1" applyAlignment="1" applyProtection="1">
      <alignment horizontal="centerContinuous" vertical="center" wrapText="1"/>
      <protection locked="0"/>
    </xf>
    <xf numFmtId="0" fontId="3" fillId="5" borderId="0" xfId="16" applyFont="1" applyFill="1" applyAlignment="1">
      <alignment horizontal="centerContinuous" vertical="center" wrapText="1"/>
    </xf>
    <xf numFmtId="0" fontId="3" fillId="5" borderId="3" xfId="16" applyFont="1" applyFill="1" applyBorder="1" applyAlignment="1">
      <alignment horizontal="center" vertical="center" wrapText="1"/>
    </xf>
    <xf numFmtId="0" fontId="3" fillId="5" borderId="2" xfId="16" applyFont="1" applyFill="1" applyBorder="1" applyAlignment="1">
      <alignment horizontal="center" vertical="center" wrapText="1"/>
    </xf>
    <xf numFmtId="0" fontId="3" fillId="5" borderId="0" xfId="16" applyFont="1" applyFill="1" applyAlignment="1">
      <alignment horizontal="center" vertical="center" wrapText="1"/>
    </xf>
    <xf numFmtId="0" fontId="0" fillId="7" borderId="0" xfId="0" applyFill="1"/>
    <xf numFmtId="0" fontId="0" fillId="7" borderId="0" xfId="0" applyFill="1" applyAlignment="1" applyProtection="1">
      <alignment horizontal="center" vertical="top" wrapText="1"/>
      <protection locked="0"/>
    </xf>
    <xf numFmtId="0" fontId="0" fillId="7" borderId="0" xfId="0" applyFill="1" applyAlignment="1" applyProtection="1">
      <alignment horizontal="justify" vertical="top" wrapText="1"/>
      <protection locked="0"/>
    </xf>
    <xf numFmtId="0" fontId="0" fillId="7" borderId="0" xfId="0" applyFill="1" applyProtection="1">
      <protection locked="0"/>
    </xf>
    <xf numFmtId="0" fontId="8" fillId="7" borderId="0" xfId="0" applyFont="1" applyFill="1" applyProtection="1">
      <protection locked="0"/>
    </xf>
    <xf numFmtId="0" fontId="9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vertical="center"/>
    </xf>
    <xf numFmtId="0" fontId="10" fillId="7" borderId="0" xfId="0" applyFont="1" applyFill="1" applyAlignment="1">
      <alignment horizontal="center" vertical="center"/>
    </xf>
    <xf numFmtId="0" fontId="11" fillId="7" borderId="0" xfId="0" applyFont="1" applyFill="1" applyProtection="1">
      <protection locked="0"/>
    </xf>
    <xf numFmtId="0" fontId="1" fillId="6" borderId="0" xfId="8" applyFont="1" applyFill="1" applyAlignment="1">
      <alignment vertical="top"/>
    </xf>
    <xf numFmtId="43" fontId="0" fillId="0" borderId="0" xfId="0" applyNumberFormat="1" applyAlignment="1" applyProtection="1">
      <alignment horizontal="center" vertical="top"/>
      <protection locked="0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 applyProtection="1">
      <alignment horizontal="justify" vertical="center" wrapTex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>
      <alignment horizontal="left" vertical="center"/>
    </xf>
    <xf numFmtId="0" fontId="12" fillId="0" borderId="0" xfId="0" applyFont="1" applyAlignment="1" applyProtection="1">
      <alignment horizontal="center" vertical="top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top"/>
      <protection locked="0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4" xfId="8" applyFont="1" applyFill="1" applyBorder="1" applyAlignment="1" applyProtection="1">
      <alignment horizontal="centerContinuous" vertical="center" wrapText="1"/>
      <protection locked="0"/>
    </xf>
    <xf numFmtId="0" fontId="3" fillId="8" borderId="2" xfId="0" applyFont="1" applyFill="1" applyBorder="1" applyAlignment="1">
      <alignment horizontal="center" vertical="center" wrapText="1"/>
    </xf>
    <xf numFmtId="4" fontId="3" fillId="8" borderId="2" xfId="16" applyNumberFormat="1" applyFont="1" applyFill="1" applyBorder="1" applyAlignment="1">
      <alignment horizontal="center" vertical="center" wrapText="1"/>
    </xf>
    <xf numFmtId="0" fontId="3" fillId="8" borderId="2" xfId="16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 vertical="top" wrapText="1"/>
    </xf>
    <xf numFmtId="0" fontId="3" fillId="8" borderId="0" xfId="16" applyFont="1" applyFill="1" applyAlignment="1">
      <alignment horizontal="center" vertical="center" wrapText="1"/>
    </xf>
    <xf numFmtId="166" fontId="0" fillId="0" borderId="0" xfId="17" applyNumberFormat="1" applyFont="1" applyAlignment="1" applyProtection="1">
      <alignment horizontal="center" vertical="center"/>
      <protection locked="0"/>
    </xf>
    <xf numFmtId="166" fontId="0" fillId="0" borderId="0" xfId="17" applyNumberFormat="1" applyFont="1" applyAlignment="1" applyProtection="1">
      <alignment horizontal="center" vertical="top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top"/>
      <protection locked="0"/>
    </xf>
    <xf numFmtId="0" fontId="3" fillId="3" borderId="5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</cellXfs>
  <cellStyles count="18">
    <cellStyle name="Euro" xfId="1" xr:uid="{00000000-0005-0000-0000-000000000000}"/>
    <cellStyle name="Millares" xfId="17" builtinId="3"/>
    <cellStyle name="Millares 2" xfId="2" xr:uid="{00000000-0005-0000-0000-000002000000}"/>
    <cellStyle name="Millares 2 2" xfId="3" xr:uid="{00000000-0005-0000-0000-000003000000}"/>
    <cellStyle name="Millares 2 3" xfId="4" xr:uid="{00000000-0005-0000-0000-000004000000}"/>
    <cellStyle name="Millares 3" xfId="5" xr:uid="{00000000-0005-0000-0000-000005000000}"/>
    <cellStyle name="Moneda 2" xfId="6" xr:uid="{00000000-0005-0000-0000-000006000000}"/>
    <cellStyle name="Normal" xfId="0" builtinId="0"/>
    <cellStyle name="Normal 2" xfId="7" xr:uid="{00000000-0005-0000-0000-000008000000}"/>
    <cellStyle name="Normal 2 2" xfId="8" xr:uid="{00000000-0005-0000-0000-000009000000}"/>
    <cellStyle name="Normal 3" xfId="9" xr:uid="{00000000-0005-0000-0000-00000A000000}"/>
    <cellStyle name="Normal 4" xfId="10" xr:uid="{00000000-0005-0000-0000-00000B000000}"/>
    <cellStyle name="Normal 4 2" xfId="11" xr:uid="{00000000-0005-0000-0000-00000C000000}"/>
    <cellStyle name="Normal 5" xfId="12" xr:uid="{00000000-0005-0000-0000-00000D000000}"/>
    <cellStyle name="Normal 5 2" xfId="13" xr:uid="{00000000-0005-0000-0000-00000E000000}"/>
    <cellStyle name="Normal 6" xfId="14" xr:uid="{00000000-0005-0000-0000-00000F000000}"/>
    <cellStyle name="Normal 6 2" xfId="15" xr:uid="{00000000-0005-0000-0000-000010000000}"/>
    <cellStyle name="Normal_141008Reportes Cuadros Institucionales-sectorialesADV" xfId="16" xr:uid="{00000000-0005-0000-0000-000011000000}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2752725</xdr:colOff>
      <xdr:row>31</xdr:row>
      <xdr:rowOff>9525</xdr:rowOff>
    </xdr:from>
    <xdr:to>
      <xdr:col>17</xdr:col>
      <xdr:colOff>4400550</xdr:colOff>
      <xdr:row>31</xdr:row>
      <xdr:rowOff>9525</xdr:rowOff>
    </xdr:to>
    <xdr:cxnSp macro="">
      <xdr:nvCxnSpPr>
        <xdr:cNvPr id="2" name="4 Conector recto">
          <a:extLst>
            <a:ext uri="{FF2B5EF4-FFF2-40B4-BE49-F238E27FC236}">
              <a16:creationId xmlns:a16="http://schemas.microsoft.com/office/drawing/2014/main" id="{61895840-0633-4F36-B408-22EC6387A5EC}"/>
            </a:ext>
          </a:extLst>
        </xdr:cNvPr>
        <xdr:cNvCxnSpPr/>
      </xdr:nvCxnSpPr>
      <xdr:spPr>
        <a:xfrm>
          <a:off x="29232225" y="7200900"/>
          <a:ext cx="1647825" cy="0"/>
        </a:xfrm>
        <a:prstGeom prst="line">
          <a:avLst/>
        </a:prstGeom>
        <a:noFill/>
        <a:ln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/>
      </xdr:spPr>
    </xdr:cxnSp>
    <xdr:clientData/>
  </xdr:twoCellAnchor>
  <xdr:twoCellAnchor>
    <xdr:from>
      <xdr:col>22</xdr:col>
      <xdr:colOff>600075</xdr:colOff>
      <xdr:row>30</xdr:row>
      <xdr:rowOff>133350</xdr:rowOff>
    </xdr:from>
    <xdr:to>
      <xdr:col>24</xdr:col>
      <xdr:colOff>152400</xdr:colOff>
      <xdr:row>30</xdr:row>
      <xdr:rowOff>133350</xdr:rowOff>
    </xdr:to>
    <xdr:cxnSp macro="">
      <xdr:nvCxnSpPr>
        <xdr:cNvPr id="3" name="4 Conector recto">
          <a:extLst>
            <a:ext uri="{FF2B5EF4-FFF2-40B4-BE49-F238E27FC236}">
              <a16:creationId xmlns:a16="http://schemas.microsoft.com/office/drawing/2014/main" id="{07A3D79E-0C9C-4425-BCB1-55CCC6702D0D}"/>
            </a:ext>
          </a:extLst>
        </xdr:cNvPr>
        <xdr:cNvCxnSpPr/>
      </xdr:nvCxnSpPr>
      <xdr:spPr>
        <a:xfrm>
          <a:off x="36976050" y="7181850"/>
          <a:ext cx="2724150" cy="0"/>
        </a:xfrm>
        <a:prstGeom prst="line">
          <a:avLst/>
        </a:prstGeom>
        <a:noFill/>
        <a:ln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ntabilidad/Desktop/RESPALDO%20VANE/TESORERIA%202024/CONTA/CUENTA%20P&#218;BLICA/CONAC/1er%20trim/GASTO%20marzo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bana presupuestal marzo"/>
      <sheetName val="tabla"/>
    </sheetNames>
    <sheetDataSet>
      <sheetData sheetId="0"/>
      <sheetData sheetId="1">
        <row r="118">
          <cell r="A118" t="str">
            <v>E017PB0714</v>
          </cell>
          <cell r="B118">
            <v>9847655.0199999996</v>
          </cell>
          <cell r="C118">
            <v>25646430.409999996</v>
          </cell>
          <cell r="D118">
            <v>5057701.1100000003</v>
          </cell>
          <cell r="E118">
            <v>5057701.1100000003</v>
          </cell>
          <cell r="F118">
            <v>5057701.1100000003</v>
          </cell>
          <cell r="G118">
            <v>3659019.69</v>
          </cell>
        </row>
        <row r="119">
          <cell r="A119" t="str">
            <v>E017PB0722</v>
          </cell>
          <cell r="B119">
            <v>1886284.7700000003</v>
          </cell>
          <cell r="C119">
            <v>2504029.29</v>
          </cell>
          <cell r="D119">
            <v>488973.20999999996</v>
          </cell>
          <cell r="E119">
            <v>488973.20999999996</v>
          </cell>
          <cell r="F119">
            <v>488973.20999999996</v>
          </cell>
          <cell r="G119">
            <v>431843.77999999991</v>
          </cell>
        </row>
        <row r="120">
          <cell r="A120" t="str">
            <v>E038PB0713</v>
          </cell>
          <cell r="B120">
            <v>430620.66000000003</v>
          </cell>
          <cell r="C120">
            <v>859343</v>
          </cell>
          <cell r="D120">
            <v>193533.15000000002</v>
          </cell>
          <cell r="E120">
            <v>193533.15000000002</v>
          </cell>
          <cell r="F120">
            <v>193533.15000000002</v>
          </cell>
          <cell r="G120">
            <v>193533.15000000002</v>
          </cell>
        </row>
        <row r="121">
          <cell r="A121" t="str">
            <v>E038PB0717</v>
          </cell>
          <cell r="B121">
            <v>401494.87</v>
          </cell>
          <cell r="C121">
            <v>843297.8600000001</v>
          </cell>
          <cell r="D121">
            <v>193533.15000000002</v>
          </cell>
          <cell r="E121">
            <v>193533.15000000002</v>
          </cell>
          <cell r="F121">
            <v>193533.15000000002</v>
          </cell>
          <cell r="G121">
            <v>193533.15000000002</v>
          </cell>
        </row>
        <row r="122">
          <cell r="A122" t="str">
            <v>E038PB0721</v>
          </cell>
          <cell r="B122">
            <v>604540.76</v>
          </cell>
          <cell r="C122">
            <v>684428.07000000007</v>
          </cell>
          <cell r="D122">
            <v>78030.02</v>
          </cell>
          <cell r="E122">
            <v>78030.02</v>
          </cell>
          <cell r="F122">
            <v>78030.02</v>
          </cell>
          <cell r="G122">
            <v>78030.02</v>
          </cell>
        </row>
        <row r="123">
          <cell r="A123" t="str">
            <v>E038PB0724</v>
          </cell>
          <cell r="B123">
            <v>813294.49</v>
          </cell>
          <cell r="C123">
            <v>1677435.08</v>
          </cell>
          <cell r="D123">
            <v>324761.29000000004</v>
          </cell>
          <cell r="E123">
            <v>324761.29000000004</v>
          </cell>
          <cell r="F123">
            <v>324761.29000000004</v>
          </cell>
          <cell r="G123">
            <v>322129.04000000004</v>
          </cell>
        </row>
        <row r="124">
          <cell r="A124" t="str">
            <v>E038PB0726</v>
          </cell>
          <cell r="B124">
            <v>525458.44999999995</v>
          </cell>
          <cell r="C124">
            <v>1045957.42</v>
          </cell>
          <cell r="D124">
            <v>226902.89</v>
          </cell>
          <cell r="E124">
            <v>226902.89</v>
          </cell>
          <cell r="F124">
            <v>226902.89</v>
          </cell>
          <cell r="G124">
            <v>226902.89</v>
          </cell>
        </row>
        <row r="125">
          <cell r="A125" t="str">
            <v>E038PB2849</v>
          </cell>
          <cell r="B125">
            <v>0</v>
          </cell>
          <cell r="C125">
            <v>700</v>
          </cell>
          <cell r="D125">
            <v>245</v>
          </cell>
          <cell r="E125">
            <v>245</v>
          </cell>
          <cell r="F125">
            <v>245</v>
          </cell>
          <cell r="G125">
            <v>245</v>
          </cell>
        </row>
        <row r="126">
          <cell r="A126" t="str">
            <v>E057PB0715</v>
          </cell>
          <cell r="B126">
            <v>165315.81</v>
          </cell>
          <cell r="C126">
            <v>494153.85</v>
          </cell>
          <cell r="D126">
            <v>120248.06</v>
          </cell>
          <cell r="E126">
            <v>120248.06</v>
          </cell>
          <cell r="F126">
            <v>120248.06</v>
          </cell>
          <cell r="G126">
            <v>107834.64</v>
          </cell>
        </row>
        <row r="127">
          <cell r="A127" t="str">
            <v>E057PB0723</v>
          </cell>
          <cell r="B127">
            <v>818193.13000000012</v>
          </cell>
          <cell r="C127">
            <v>1363235.02</v>
          </cell>
          <cell r="D127">
            <v>240843.03000000003</v>
          </cell>
          <cell r="E127">
            <v>240843.03000000003</v>
          </cell>
          <cell r="F127">
            <v>240843.03000000003</v>
          </cell>
          <cell r="G127">
            <v>237215.58000000002</v>
          </cell>
        </row>
        <row r="128">
          <cell r="A128" t="str">
            <v>M005GA2064</v>
          </cell>
          <cell r="B128">
            <v>2032163.4</v>
          </cell>
          <cell r="C128">
            <v>3499575.14</v>
          </cell>
          <cell r="D128">
            <v>747918.50000000012</v>
          </cell>
          <cell r="E128">
            <v>732418.50000000012</v>
          </cell>
          <cell r="F128">
            <v>732418.50000000012</v>
          </cell>
          <cell r="G128">
            <v>730923.82000000007</v>
          </cell>
        </row>
        <row r="129">
          <cell r="A129" t="str">
            <v>M005GA2064</v>
          </cell>
          <cell r="B129">
            <v>0</v>
          </cell>
          <cell r="C129">
            <v>32889.620000000003</v>
          </cell>
          <cell r="D129">
            <v>32889.620000000003</v>
          </cell>
          <cell r="E129">
            <v>32889.620000000003</v>
          </cell>
          <cell r="F129">
            <v>32889.620000000003</v>
          </cell>
          <cell r="G129">
            <v>32889.620000000003</v>
          </cell>
        </row>
        <row r="130">
          <cell r="A130" t="str">
            <v>M006GB1073</v>
          </cell>
          <cell r="B130">
            <v>3853532.89</v>
          </cell>
          <cell r="C130">
            <v>7444817.8600000003</v>
          </cell>
          <cell r="D130">
            <v>1345855.28</v>
          </cell>
          <cell r="E130">
            <v>1341639.8799999999</v>
          </cell>
          <cell r="F130">
            <v>1341639.8799999999</v>
          </cell>
          <cell r="G130">
            <v>1268711.72</v>
          </cell>
        </row>
        <row r="131">
          <cell r="A131" t="str">
            <v>M007GC1141</v>
          </cell>
          <cell r="B131">
            <v>1186204.9300000002</v>
          </cell>
          <cell r="C131">
            <v>2632069.41</v>
          </cell>
          <cell r="D131">
            <v>652383.32000000007</v>
          </cell>
          <cell r="E131">
            <v>652383.32000000007</v>
          </cell>
          <cell r="F131">
            <v>652383.32000000007</v>
          </cell>
          <cell r="G131">
            <v>549891.12</v>
          </cell>
        </row>
        <row r="132">
          <cell r="A132" t="str">
            <v>P005PA0716</v>
          </cell>
          <cell r="B132">
            <v>54000</v>
          </cell>
          <cell r="C132">
            <v>485928.91</v>
          </cell>
          <cell r="D132">
            <v>121850.61000000002</v>
          </cell>
          <cell r="E132">
            <v>121850.61000000002</v>
          </cell>
          <cell r="F132">
            <v>121850.61000000002</v>
          </cell>
          <cell r="G132">
            <v>121850.61000000002</v>
          </cell>
        </row>
        <row r="133">
          <cell r="A133" t="str">
            <v>P005PA0719</v>
          </cell>
          <cell r="B133">
            <v>658194.86</v>
          </cell>
          <cell r="C133">
            <v>1086191.08</v>
          </cell>
          <cell r="D133">
            <v>193533.15000000002</v>
          </cell>
          <cell r="E133">
            <v>193533.15000000002</v>
          </cell>
          <cell r="F133">
            <v>193533.15000000002</v>
          </cell>
          <cell r="G133">
            <v>193533.15000000002</v>
          </cell>
        </row>
        <row r="134">
          <cell r="A134" t="str">
            <v>P005PA2608</v>
          </cell>
          <cell r="B134">
            <v>315697.56</v>
          </cell>
          <cell r="C134">
            <v>642939.21</v>
          </cell>
          <cell r="D134">
            <v>133629.08000000002</v>
          </cell>
          <cell r="E134">
            <v>133629.08000000002</v>
          </cell>
          <cell r="F134">
            <v>133629.08000000002</v>
          </cell>
          <cell r="G134">
            <v>133629.08000000002</v>
          </cell>
        </row>
        <row r="135">
          <cell r="A135" t="str">
            <v>P005PB0718</v>
          </cell>
          <cell r="B135">
            <v>65000</v>
          </cell>
          <cell r="C135">
            <v>547905.57999999996</v>
          </cell>
          <cell r="D135">
            <v>125190.06999999999</v>
          </cell>
          <cell r="E135">
            <v>125190.06999999999</v>
          </cell>
          <cell r="F135">
            <v>125190.06999999999</v>
          </cell>
          <cell r="G135">
            <v>125190.06999999999</v>
          </cell>
        </row>
        <row r="136">
          <cell r="A136" t="str">
            <v>S016PB3068</v>
          </cell>
          <cell r="B136">
            <v>0</v>
          </cell>
          <cell r="C136">
            <v>108000</v>
          </cell>
          <cell r="D136">
            <v>91755</v>
          </cell>
          <cell r="E136">
            <v>91755</v>
          </cell>
          <cell r="F136">
            <v>91755</v>
          </cell>
          <cell r="G13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6"/>
  <sheetViews>
    <sheetView showGridLines="0" tabSelected="1" workbookViewId="0">
      <selection activeCell="D1" sqref="D1"/>
    </sheetView>
  </sheetViews>
  <sheetFormatPr baseColWidth="10" defaultColWidth="12" defaultRowHeight="11.25" x14ac:dyDescent="0.2"/>
  <cols>
    <col min="1" max="1" width="22.33203125" customWidth="1"/>
    <col min="2" max="2" width="17" style="1" customWidth="1"/>
    <col min="3" max="3" width="37" style="1" bestFit="1" customWidth="1"/>
    <col min="4" max="4" width="26.83203125" style="1" customWidth="1"/>
    <col min="5" max="5" width="26.33203125" style="1" customWidth="1"/>
    <col min="6" max="12" width="17" style="1" customWidth="1"/>
    <col min="13" max="13" width="44.1640625" style="1" customWidth="1"/>
    <col min="14" max="14" width="44" style="1" customWidth="1"/>
    <col min="15" max="15" width="96.5" style="1" customWidth="1"/>
    <col min="16" max="16" width="14.1640625" style="1" customWidth="1"/>
    <col min="17" max="17" width="16" style="1" customWidth="1"/>
    <col min="18" max="18" width="125.1640625" style="1" customWidth="1"/>
    <col min="19" max="22" width="12" style="1"/>
    <col min="23" max="23" width="13" style="1" bestFit="1" customWidth="1"/>
    <col min="24" max="24" width="42.5" bestFit="1" customWidth="1"/>
  </cols>
  <sheetData>
    <row r="1" spans="1:24" ht="60" customHeight="1" x14ac:dyDescent="0.2">
      <c r="A1" s="14" t="s">
        <v>59</v>
      </c>
      <c r="B1" s="15"/>
      <c r="C1" s="15"/>
      <c r="D1" s="14"/>
      <c r="E1" s="15"/>
      <c r="F1" s="15"/>
      <c r="G1" s="14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6"/>
    </row>
    <row r="2" spans="1:24" ht="28.5" customHeight="1" x14ac:dyDescent="0.2">
      <c r="A2" s="41" t="s">
        <v>0</v>
      </c>
      <c r="B2" s="42"/>
      <c r="C2" s="42"/>
      <c r="D2" s="42"/>
      <c r="E2" s="43"/>
      <c r="F2" s="44" t="s">
        <v>1</v>
      </c>
      <c r="G2" s="44"/>
      <c r="H2" s="44"/>
      <c r="I2" s="44"/>
      <c r="J2" s="44"/>
      <c r="K2" s="13" t="s">
        <v>2</v>
      </c>
      <c r="L2" s="13"/>
      <c r="M2" s="13"/>
      <c r="N2" s="56" t="s">
        <v>3</v>
      </c>
      <c r="O2" s="57"/>
      <c r="P2" s="57"/>
      <c r="Q2" s="57"/>
      <c r="R2" s="57"/>
      <c r="S2" s="57"/>
      <c r="T2" s="57"/>
      <c r="U2" s="58"/>
      <c r="V2" s="17" t="s">
        <v>4</v>
      </c>
      <c r="W2" s="17"/>
      <c r="X2" s="17"/>
    </row>
    <row r="3" spans="1:24" ht="54.75" customHeight="1" x14ac:dyDescent="0.2">
      <c r="A3" s="45" t="s">
        <v>5</v>
      </c>
      <c r="B3" s="45" t="s">
        <v>6</v>
      </c>
      <c r="C3" s="45" t="s">
        <v>7</v>
      </c>
      <c r="D3" s="45" t="s">
        <v>8</v>
      </c>
      <c r="E3" s="45" t="s">
        <v>9</v>
      </c>
      <c r="F3" s="46" t="s">
        <v>10</v>
      </c>
      <c r="G3" s="46" t="s">
        <v>11</v>
      </c>
      <c r="H3" s="46" t="s">
        <v>12</v>
      </c>
      <c r="I3" s="47" t="s">
        <v>13</v>
      </c>
      <c r="J3" s="47" t="s">
        <v>14</v>
      </c>
      <c r="K3" s="11" t="s">
        <v>15</v>
      </c>
      <c r="L3" s="11" t="s">
        <v>16</v>
      </c>
      <c r="M3" s="11" t="s">
        <v>17</v>
      </c>
      <c r="N3" s="12" t="s">
        <v>18</v>
      </c>
      <c r="O3" s="12"/>
      <c r="P3" s="12" t="s">
        <v>19</v>
      </c>
      <c r="Q3" s="12" t="s">
        <v>20</v>
      </c>
      <c r="R3" s="12" t="s">
        <v>21</v>
      </c>
      <c r="S3" s="12" t="s">
        <v>22</v>
      </c>
      <c r="T3" s="12" t="s">
        <v>23</v>
      </c>
      <c r="U3" s="12" t="s">
        <v>24</v>
      </c>
      <c r="V3" s="18" t="s">
        <v>25</v>
      </c>
      <c r="W3" s="19" t="s">
        <v>26</v>
      </c>
      <c r="X3" s="19" t="s">
        <v>27</v>
      </c>
    </row>
    <row r="4" spans="1:24" ht="15" customHeight="1" x14ac:dyDescent="0.2">
      <c r="A4" s="48">
        <v>1</v>
      </c>
      <c r="B4" s="49">
        <v>2</v>
      </c>
      <c r="C4" s="48">
        <v>3</v>
      </c>
      <c r="D4" s="50">
        <v>4</v>
      </c>
      <c r="E4" s="48">
        <v>5</v>
      </c>
      <c r="F4" s="51">
        <v>6</v>
      </c>
      <c r="G4" s="51">
        <v>7</v>
      </c>
      <c r="H4" s="51">
        <v>8</v>
      </c>
      <c r="I4" s="51">
        <v>9</v>
      </c>
      <c r="J4" s="51">
        <v>10</v>
      </c>
      <c r="K4" s="9">
        <v>11</v>
      </c>
      <c r="L4" s="9">
        <v>12</v>
      </c>
      <c r="M4" s="9">
        <v>13</v>
      </c>
      <c r="N4" s="10">
        <v>14</v>
      </c>
      <c r="O4" s="10"/>
      <c r="P4" s="10">
        <v>15</v>
      </c>
      <c r="Q4" s="10">
        <v>16</v>
      </c>
      <c r="R4" s="10">
        <v>17</v>
      </c>
      <c r="S4" s="10">
        <v>18</v>
      </c>
      <c r="T4" s="10">
        <v>19</v>
      </c>
      <c r="U4" s="10">
        <v>20</v>
      </c>
      <c r="V4" s="20">
        <v>21</v>
      </c>
      <c r="W4" s="20">
        <v>22</v>
      </c>
      <c r="X4" s="20">
        <v>23</v>
      </c>
    </row>
    <row r="5" spans="1:24" s="34" customFormat="1" x14ac:dyDescent="0.2">
      <c r="A5" s="33" t="s">
        <v>96</v>
      </c>
      <c r="B5" s="39" t="s">
        <v>68</v>
      </c>
      <c r="C5" s="37" t="s">
        <v>80</v>
      </c>
      <c r="D5" s="33">
        <v>253</v>
      </c>
      <c r="E5" s="54" t="s">
        <v>95</v>
      </c>
      <c r="F5" s="52">
        <f>VLOOKUP($B5,[1]tabla!$A$118:$G$136,2,FALSE)</f>
        <v>9847655.0199999996</v>
      </c>
      <c r="G5" s="52">
        <f>VLOOKUP($B5,[1]tabla!$A$118:$G$136,3,FALSE)</f>
        <v>25646430.409999996</v>
      </c>
      <c r="H5" s="52">
        <f>VLOOKUP($B5,[1]tabla!$A$118:$G$136,5,FALSE)</f>
        <v>5057701.1100000003</v>
      </c>
      <c r="I5" s="52">
        <f>VLOOKUP($B5,[1]tabla!$A$118:$G$136,6,FALSE)</f>
        <v>5057701.1100000003</v>
      </c>
      <c r="J5" s="52">
        <f>VLOOKUP($B5,[1]tabla!$A$118:$G$136,7,FALSE)</f>
        <v>3659019.69</v>
      </c>
      <c r="K5" s="34" t="s">
        <v>110</v>
      </c>
      <c r="L5" s="34" t="s">
        <v>111</v>
      </c>
      <c r="M5" s="34" t="s">
        <v>97</v>
      </c>
      <c r="N5" s="34" t="s">
        <v>112</v>
      </c>
      <c r="O5" s="34" t="s">
        <v>112</v>
      </c>
      <c r="P5" s="34" t="s">
        <v>125</v>
      </c>
      <c r="Q5" s="35" t="s">
        <v>126</v>
      </c>
      <c r="R5" s="35" t="s">
        <v>136</v>
      </c>
      <c r="S5" s="36">
        <v>100</v>
      </c>
      <c r="T5" s="36">
        <v>0</v>
      </c>
      <c r="U5" s="36">
        <v>0</v>
      </c>
      <c r="V5" s="36">
        <v>1598</v>
      </c>
      <c r="W5" s="36">
        <v>1598</v>
      </c>
      <c r="X5" s="34" t="s">
        <v>127</v>
      </c>
    </row>
    <row r="6" spans="1:24" x14ac:dyDescent="0.2">
      <c r="A6" s="7" t="s">
        <v>96</v>
      </c>
      <c r="B6" s="38" t="s">
        <v>72</v>
      </c>
      <c r="C6" s="32" t="s">
        <v>81</v>
      </c>
      <c r="D6" s="7">
        <v>253</v>
      </c>
      <c r="E6" s="55" t="s">
        <v>95</v>
      </c>
      <c r="F6" s="53">
        <f>VLOOKUP($B6,[1]tabla!$A$118:$G$136,2,FALSE)</f>
        <v>1886284.7700000003</v>
      </c>
      <c r="G6" s="53">
        <f>VLOOKUP($B6,[1]tabla!$A$118:$G$136,3,FALSE)</f>
        <v>2504029.29</v>
      </c>
      <c r="H6" s="53">
        <f>VLOOKUP($B6,[1]tabla!$A$118:$G$136,5,FALSE)</f>
        <v>488973.20999999996</v>
      </c>
      <c r="I6" s="53">
        <f>VLOOKUP($B6,[1]tabla!$A$118:$G$136,6,FALSE)</f>
        <v>488973.20999999996</v>
      </c>
      <c r="J6" s="53">
        <f>VLOOKUP($B6,[1]tabla!$A$118:$G$136,7,FALSE)</f>
        <v>431843.77999999991</v>
      </c>
      <c r="K6" t="s">
        <v>110</v>
      </c>
      <c r="L6" t="s">
        <v>111</v>
      </c>
      <c r="M6" t="s">
        <v>98</v>
      </c>
      <c r="N6" t="s">
        <v>113</v>
      </c>
      <c r="O6" t="s">
        <v>113</v>
      </c>
      <c r="P6" t="s">
        <v>125</v>
      </c>
      <c r="Q6" s="6" t="s">
        <v>126</v>
      </c>
      <c r="R6" s="35" t="s">
        <v>137</v>
      </c>
      <c r="S6" s="1">
        <v>100</v>
      </c>
      <c r="T6" s="1">
        <v>0</v>
      </c>
      <c r="U6" s="1">
        <v>0</v>
      </c>
      <c r="V6" s="1">
        <v>4</v>
      </c>
      <c r="W6" s="1">
        <v>4</v>
      </c>
      <c r="X6" t="s">
        <v>128</v>
      </c>
    </row>
    <row r="7" spans="1:24" x14ac:dyDescent="0.2">
      <c r="A7" s="7" t="s">
        <v>96</v>
      </c>
      <c r="B7" s="38" t="s">
        <v>67</v>
      </c>
      <c r="C7" s="32" t="s">
        <v>82</v>
      </c>
      <c r="D7" s="7">
        <v>253</v>
      </c>
      <c r="E7" s="55" t="s">
        <v>95</v>
      </c>
      <c r="F7" s="53">
        <f>VLOOKUP($B7,[1]tabla!$A$118:$G$136,2,FALSE)</f>
        <v>430620.66000000003</v>
      </c>
      <c r="G7" s="53">
        <f>VLOOKUP($B7,[1]tabla!$A$118:$G$136,3,FALSE)</f>
        <v>859343</v>
      </c>
      <c r="H7" s="53">
        <f>VLOOKUP($B7,[1]tabla!$A$118:$G$136,5,FALSE)</f>
        <v>193533.15000000002</v>
      </c>
      <c r="I7" s="53">
        <f>VLOOKUP($B7,[1]tabla!$A$118:$G$136,6,FALSE)</f>
        <v>193533.15000000002</v>
      </c>
      <c r="J7" s="53">
        <f>VLOOKUP($B7,[1]tabla!$A$118:$G$136,7,FALSE)</f>
        <v>193533.15000000002</v>
      </c>
      <c r="K7" t="s">
        <v>110</v>
      </c>
      <c r="L7" t="s">
        <v>111</v>
      </c>
      <c r="M7" t="s">
        <v>99</v>
      </c>
      <c r="N7" t="s">
        <v>114</v>
      </c>
      <c r="O7" t="s">
        <v>114</v>
      </c>
      <c r="P7" t="s">
        <v>125</v>
      </c>
      <c r="Q7" s="6" t="s">
        <v>126</v>
      </c>
      <c r="R7" s="35" t="s">
        <v>138</v>
      </c>
      <c r="S7" s="1">
        <v>100</v>
      </c>
      <c r="T7" s="1">
        <v>0</v>
      </c>
      <c r="U7" s="1">
        <v>0</v>
      </c>
      <c r="V7" s="1">
        <v>800</v>
      </c>
      <c r="W7" s="1">
        <v>800</v>
      </c>
      <c r="X7" t="s">
        <v>129</v>
      </c>
    </row>
    <row r="8" spans="1:24" ht="22.5" x14ac:dyDescent="0.2">
      <c r="A8" s="7" t="s">
        <v>96</v>
      </c>
      <c r="B8" s="38" t="s">
        <v>70</v>
      </c>
      <c r="C8" s="5" t="s">
        <v>83</v>
      </c>
      <c r="D8" s="7">
        <v>253</v>
      </c>
      <c r="E8" s="55" t="s">
        <v>95</v>
      </c>
      <c r="F8" s="53">
        <f>VLOOKUP($B8,[1]tabla!$A$118:$G$136,2,FALSE)</f>
        <v>401494.87</v>
      </c>
      <c r="G8" s="53">
        <f>VLOOKUP($B8,[1]tabla!$A$118:$G$136,3,FALSE)</f>
        <v>843297.8600000001</v>
      </c>
      <c r="H8" s="53">
        <f>VLOOKUP($B8,[1]tabla!$A$118:$G$136,5,FALSE)</f>
        <v>193533.15000000002</v>
      </c>
      <c r="I8" s="53">
        <f>VLOOKUP($B8,[1]tabla!$A$118:$G$136,6,FALSE)</f>
        <v>193533.15000000002</v>
      </c>
      <c r="J8" s="53">
        <f>VLOOKUP($B8,[1]tabla!$A$118:$G$136,7,FALSE)</f>
        <v>193533.15000000002</v>
      </c>
      <c r="K8" t="s">
        <v>110</v>
      </c>
      <c r="L8" t="s">
        <v>111</v>
      </c>
      <c r="M8" t="s">
        <v>100</v>
      </c>
      <c r="N8" t="s">
        <v>115</v>
      </c>
      <c r="O8" t="s">
        <v>115</v>
      </c>
      <c r="P8" t="s">
        <v>125</v>
      </c>
      <c r="Q8" s="6" t="s">
        <v>126</v>
      </c>
      <c r="R8" s="35" t="s">
        <v>139</v>
      </c>
      <c r="S8" s="1">
        <v>78.569999999999993</v>
      </c>
      <c r="T8" s="1">
        <v>0</v>
      </c>
      <c r="U8" s="1">
        <v>0</v>
      </c>
      <c r="V8" s="1">
        <v>28</v>
      </c>
      <c r="W8" s="1">
        <v>28</v>
      </c>
      <c r="X8" t="s">
        <v>127</v>
      </c>
    </row>
    <row r="9" spans="1:24" ht="22.5" x14ac:dyDescent="0.2">
      <c r="A9" s="7" t="s">
        <v>96</v>
      </c>
      <c r="B9" s="38" t="s">
        <v>71</v>
      </c>
      <c r="C9" s="5" t="s">
        <v>84</v>
      </c>
      <c r="D9" s="7">
        <v>253</v>
      </c>
      <c r="E9" s="55" t="s">
        <v>95</v>
      </c>
      <c r="F9" s="53">
        <f>VLOOKUP($B9,[1]tabla!$A$118:$G$136,2,FALSE)</f>
        <v>604540.76</v>
      </c>
      <c r="G9" s="53">
        <f>VLOOKUP($B9,[1]tabla!$A$118:$G$136,3,FALSE)</f>
        <v>684428.07000000007</v>
      </c>
      <c r="H9" s="53">
        <f>VLOOKUP($B9,[1]tabla!$A$118:$G$136,5,FALSE)</f>
        <v>78030.02</v>
      </c>
      <c r="I9" s="53">
        <f>VLOOKUP($B9,[1]tabla!$A$118:$G$136,6,FALSE)</f>
        <v>78030.02</v>
      </c>
      <c r="J9" s="53">
        <f>VLOOKUP($B9,[1]tabla!$A$118:$G$136,7,FALSE)</f>
        <v>78030.02</v>
      </c>
      <c r="K9" t="s">
        <v>110</v>
      </c>
      <c r="L9" t="s">
        <v>111</v>
      </c>
      <c r="M9" t="s">
        <v>101</v>
      </c>
      <c r="N9" t="s">
        <v>116</v>
      </c>
      <c r="O9" t="s">
        <v>116</v>
      </c>
      <c r="P9" t="s">
        <v>125</v>
      </c>
      <c r="Q9" s="6" t="s">
        <v>126</v>
      </c>
      <c r="R9" s="35" t="s">
        <v>140</v>
      </c>
      <c r="S9" s="1">
        <v>100</v>
      </c>
      <c r="T9" s="1">
        <v>0</v>
      </c>
      <c r="U9" s="1">
        <v>0</v>
      </c>
      <c r="V9" s="1">
        <v>129</v>
      </c>
      <c r="W9" s="1">
        <v>129</v>
      </c>
      <c r="X9" t="s">
        <v>129</v>
      </c>
    </row>
    <row r="10" spans="1:24" x14ac:dyDescent="0.2">
      <c r="A10" s="7" t="s">
        <v>96</v>
      </c>
      <c r="B10" s="38" t="s">
        <v>74</v>
      </c>
      <c r="C10" s="5" t="s">
        <v>85</v>
      </c>
      <c r="D10" s="7">
        <v>253</v>
      </c>
      <c r="E10" s="55" t="s">
        <v>95</v>
      </c>
      <c r="F10" s="53">
        <f>VLOOKUP($B10,[1]tabla!$A$118:$G$136,2,FALSE)</f>
        <v>813294.49</v>
      </c>
      <c r="G10" s="53">
        <f>VLOOKUP($B10,[1]tabla!$A$118:$G$136,3,FALSE)</f>
        <v>1677435.08</v>
      </c>
      <c r="H10" s="53">
        <f>VLOOKUP($B10,[1]tabla!$A$118:$G$136,5,FALSE)</f>
        <v>324761.29000000004</v>
      </c>
      <c r="I10" s="53">
        <f>VLOOKUP($B10,[1]tabla!$A$118:$G$136,6,FALSE)</f>
        <v>324761.29000000004</v>
      </c>
      <c r="J10" s="53">
        <f>VLOOKUP($B10,[1]tabla!$A$118:$G$136,7,FALSE)</f>
        <v>322129.04000000004</v>
      </c>
      <c r="K10" t="s">
        <v>110</v>
      </c>
      <c r="L10" t="s">
        <v>111</v>
      </c>
      <c r="M10" t="s">
        <v>99</v>
      </c>
      <c r="N10" t="s">
        <v>114</v>
      </c>
      <c r="O10" t="s">
        <v>114</v>
      </c>
      <c r="P10" t="s">
        <v>125</v>
      </c>
      <c r="Q10" s="6" t="s">
        <v>126</v>
      </c>
      <c r="R10" s="35" t="s">
        <v>141</v>
      </c>
      <c r="S10" s="1">
        <v>100</v>
      </c>
      <c r="T10" s="1">
        <v>0</v>
      </c>
      <c r="U10" s="1">
        <v>0</v>
      </c>
      <c r="V10" s="1">
        <v>800</v>
      </c>
      <c r="W10" s="1">
        <v>800</v>
      </c>
      <c r="X10" t="s">
        <v>129</v>
      </c>
    </row>
    <row r="11" spans="1:24" ht="22.5" x14ac:dyDescent="0.2">
      <c r="A11" s="7" t="s">
        <v>96</v>
      </c>
      <c r="B11" s="38" t="s">
        <v>75</v>
      </c>
      <c r="C11" s="5" t="s">
        <v>86</v>
      </c>
      <c r="D11" s="7">
        <v>253</v>
      </c>
      <c r="E11" s="55" t="s">
        <v>95</v>
      </c>
      <c r="F11" s="53">
        <f>VLOOKUP($B11,[1]tabla!$A$118:$G$136,2,FALSE)</f>
        <v>525458.44999999995</v>
      </c>
      <c r="G11" s="53">
        <f>VLOOKUP($B11,[1]tabla!$A$118:$G$136,3,FALSE)</f>
        <v>1045957.42</v>
      </c>
      <c r="H11" s="53">
        <f>VLOOKUP($B11,[1]tabla!$A$118:$G$136,5,FALSE)</f>
        <v>226902.89</v>
      </c>
      <c r="I11" s="53">
        <f>VLOOKUP($B11,[1]tabla!$A$118:$G$136,6,FALSE)</f>
        <v>226902.89</v>
      </c>
      <c r="J11" s="53">
        <f>VLOOKUP($B11,[1]tabla!$A$118:$G$136,7,FALSE)</f>
        <v>226902.89</v>
      </c>
      <c r="K11" t="s">
        <v>110</v>
      </c>
      <c r="L11" t="s">
        <v>111</v>
      </c>
      <c r="M11" t="s">
        <v>102</v>
      </c>
      <c r="N11" t="s">
        <v>117</v>
      </c>
      <c r="O11" t="s">
        <v>117</v>
      </c>
      <c r="P11" t="s">
        <v>125</v>
      </c>
      <c r="Q11" s="6" t="s">
        <v>126</v>
      </c>
      <c r="R11" s="35" t="s">
        <v>142</v>
      </c>
      <c r="S11" s="1">
        <v>78.260000000000005</v>
      </c>
      <c r="T11" s="1">
        <v>0</v>
      </c>
      <c r="U11" s="1">
        <v>0</v>
      </c>
      <c r="V11" s="1">
        <v>46</v>
      </c>
      <c r="W11" s="1">
        <v>46</v>
      </c>
      <c r="X11" t="s">
        <v>127</v>
      </c>
    </row>
    <row r="12" spans="1:24" ht="22.5" x14ac:dyDescent="0.2">
      <c r="A12" s="7" t="s">
        <v>96</v>
      </c>
      <c r="B12" s="8" t="s">
        <v>76</v>
      </c>
      <c r="C12" s="32" t="s">
        <v>87</v>
      </c>
      <c r="D12" s="7">
        <v>253</v>
      </c>
      <c r="E12" s="55" t="s">
        <v>95</v>
      </c>
      <c r="F12" s="53">
        <f>VLOOKUP($B12,[1]tabla!$A$118:$G$136,2,FALSE)</f>
        <v>0</v>
      </c>
      <c r="G12" s="53">
        <f>VLOOKUP($B12,[1]tabla!$A$118:$G$136,3,FALSE)</f>
        <v>700</v>
      </c>
      <c r="H12" s="53">
        <f>VLOOKUP($B12,[1]tabla!$A$118:$G$136,5,FALSE)</f>
        <v>245</v>
      </c>
      <c r="I12" s="53">
        <f>VLOOKUP($B12,[1]tabla!$A$118:$G$136,6,FALSE)</f>
        <v>245</v>
      </c>
      <c r="J12" s="53">
        <f>VLOOKUP($B12,[1]tabla!$A$118:$G$136,7,FALSE)</f>
        <v>245</v>
      </c>
      <c r="K12" t="s">
        <v>110</v>
      </c>
      <c r="L12" t="s">
        <v>111</v>
      </c>
      <c r="M12" t="s">
        <v>103</v>
      </c>
      <c r="N12" t="s">
        <v>118</v>
      </c>
      <c r="O12" t="s">
        <v>118</v>
      </c>
      <c r="P12" t="s">
        <v>125</v>
      </c>
      <c r="Q12" s="6" t="s">
        <v>126</v>
      </c>
      <c r="R12" s="35" t="s">
        <v>143</v>
      </c>
      <c r="S12" s="1">
        <v>100</v>
      </c>
      <c r="T12" s="1">
        <v>0</v>
      </c>
      <c r="U12" s="1">
        <v>0</v>
      </c>
      <c r="V12" s="1">
        <v>4</v>
      </c>
      <c r="W12" s="1">
        <v>4</v>
      </c>
      <c r="X12" t="s">
        <v>130</v>
      </c>
    </row>
    <row r="13" spans="1:24" ht="22.5" x14ac:dyDescent="0.2">
      <c r="A13" s="7" t="s">
        <v>96</v>
      </c>
      <c r="B13" s="38" t="s">
        <v>69</v>
      </c>
      <c r="C13" s="32" t="s">
        <v>88</v>
      </c>
      <c r="D13" s="7">
        <v>253</v>
      </c>
      <c r="E13" s="55" t="s">
        <v>95</v>
      </c>
      <c r="F13" s="53">
        <f>VLOOKUP($B13,[1]tabla!$A$118:$G$136,2,FALSE)</f>
        <v>165315.81</v>
      </c>
      <c r="G13" s="53">
        <f>VLOOKUP($B13,[1]tabla!$A$118:$G$136,3,FALSE)</f>
        <v>494153.85</v>
      </c>
      <c r="H13" s="53">
        <f>VLOOKUP($B13,[1]tabla!$A$118:$G$136,5,FALSE)</f>
        <v>120248.06</v>
      </c>
      <c r="I13" s="53">
        <f>VLOOKUP($B13,[1]tabla!$A$118:$G$136,6,FALSE)</f>
        <v>120248.06</v>
      </c>
      <c r="J13" s="53">
        <f>VLOOKUP($B13,[1]tabla!$A$118:$G$136,7,FALSE)</f>
        <v>107834.64</v>
      </c>
      <c r="K13" t="s">
        <v>110</v>
      </c>
      <c r="L13" t="s">
        <v>111</v>
      </c>
      <c r="M13" t="s">
        <v>104</v>
      </c>
      <c r="N13" t="s">
        <v>119</v>
      </c>
      <c r="O13" t="s">
        <v>119</v>
      </c>
      <c r="P13" t="s">
        <v>125</v>
      </c>
      <c r="Q13" s="6" t="s">
        <v>126</v>
      </c>
      <c r="R13" s="35" t="s">
        <v>144</v>
      </c>
      <c r="S13" s="1">
        <v>77.989999999999995</v>
      </c>
      <c r="T13" s="1">
        <v>0</v>
      </c>
      <c r="U13" s="1">
        <v>8.06</v>
      </c>
      <c r="V13" s="1">
        <v>159</v>
      </c>
      <c r="W13" s="1">
        <v>159</v>
      </c>
      <c r="X13" t="s">
        <v>129</v>
      </c>
    </row>
    <row r="14" spans="1:24" x14ac:dyDescent="0.2">
      <c r="A14" s="7" t="s">
        <v>96</v>
      </c>
      <c r="B14" s="38" t="s">
        <v>73</v>
      </c>
      <c r="C14" s="32" t="s">
        <v>89</v>
      </c>
      <c r="D14" s="7">
        <v>253</v>
      </c>
      <c r="E14" s="55" t="s">
        <v>95</v>
      </c>
      <c r="F14" s="53">
        <f>VLOOKUP($B14,[1]tabla!$A$118:$G$136,2,FALSE)</f>
        <v>818193.13000000012</v>
      </c>
      <c r="G14" s="53">
        <f>VLOOKUP($B14,[1]tabla!$A$118:$G$136,3,FALSE)</f>
        <v>1363235.02</v>
      </c>
      <c r="H14" s="53">
        <f>VLOOKUP($B14,[1]tabla!$A$118:$G$136,5,FALSE)</f>
        <v>240843.03000000003</v>
      </c>
      <c r="I14" s="53">
        <f>VLOOKUP($B14,[1]tabla!$A$118:$G$136,6,FALSE)</f>
        <v>240843.03000000003</v>
      </c>
      <c r="J14" s="53">
        <f>VLOOKUP($B14,[1]tabla!$A$118:$G$136,7,FALSE)</f>
        <v>237215.58000000002</v>
      </c>
      <c r="K14" t="s">
        <v>110</v>
      </c>
      <c r="L14" t="s">
        <v>111</v>
      </c>
      <c r="M14" t="s">
        <v>105</v>
      </c>
      <c r="N14" t="s">
        <v>120</v>
      </c>
      <c r="O14" t="s">
        <v>120</v>
      </c>
      <c r="P14" t="s">
        <v>125</v>
      </c>
      <c r="Q14" s="6" t="s">
        <v>126</v>
      </c>
      <c r="R14" s="35" t="s">
        <v>145</v>
      </c>
      <c r="S14" s="1">
        <v>100</v>
      </c>
      <c r="T14" s="1">
        <v>0</v>
      </c>
      <c r="U14" s="1">
        <v>44</v>
      </c>
      <c r="V14" s="1">
        <v>300</v>
      </c>
      <c r="W14" s="1">
        <v>300</v>
      </c>
      <c r="X14" t="s">
        <v>131</v>
      </c>
    </row>
    <row r="15" spans="1:24" ht="22.5" x14ac:dyDescent="0.2">
      <c r="A15" s="7" t="s">
        <v>96</v>
      </c>
      <c r="B15" s="40" t="s">
        <v>77</v>
      </c>
      <c r="C15" s="32" t="s">
        <v>90</v>
      </c>
      <c r="D15" s="7">
        <v>253</v>
      </c>
      <c r="E15" s="55" t="s">
        <v>95</v>
      </c>
      <c r="F15" s="53">
        <f>VLOOKUP($B15,[1]tabla!$A$118:$G$136,2,FALSE)</f>
        <v>54000</v>
      </c>
      <c r="G15" s="53">
        <f>VLOOKUP($B15,[1]tabla!$A$118:$G$136,3,FALSE)</f>
        <v>485928.91</v>
      </c>
      <c r="H15" s="53">
        <f>VLOOKUP($B15,[1]tabla!$A$118:$G$136,5,FALSE)</f>
        <v>121850.61000000002</v>
      </c>
      <c r="I15" s="53">
        <f>VLOOKUP($B15,[1]tabla!$A$118:$G$136,6,FALSE)</f>
        <v>121850.61000000002</v>
      </c>
      <c r="J15" s="53">
        <f>VLOOKUP($B15,[1]tabla!$A$118:$G$136,7,FALSE)</f>
        <v>121850.61000000002</v>
      </c>
      <c r="K15" t="s">
        <v>110</v>
      </c>
      <c r="L15" t="s">
        <v>111</v>
      </c>
      <c r="M15" t="s">
        <v>106</v>
      </c>
      <c r="N15" t="s">
        <v>121</v>
      </c>
      <c r="O15" t="s">
        <v>121</v>
      </c>
      <c r="P15" t="s">
        <v>125</v>
      </c>
      <c r="Q15" s="6" t="s">
        <v>126</v>
      </c>
      <c r="R15" s="35" t="s">
        <v>146</v>
      </c>
      <c r="S15" s="1">
        <v>96.94</v>
      </c>
      <c r="T15" s="1">
        <v>0</v>
      </c>
      <c r="U15" s="1">
        <v>0</v>
      </c>
      <c r="V15" s="1">
        <v>98</v>
      </c>
      <c r="W15" s="1">
        <v>98</v>
      </c>
      <c r="X15" t="s">
        <v>132</v>
      </c>
    </row>
    <row r="16" spans="1:24" ht="22.5" x14ac:dyDescent="0.2">
      <c r="A16" s="7" t="s">
        <v>96</v>
      </c>
      <c r="B16" s="38" t="s">
        <v>65</v>
      </c>
      <c r="C16" s="32" t="s">
        <v>91</v>
      </c>
      <c r="D16" s="7">
        <v>253</v>
      </c>
      <c r="E16" s="55" t="s">
        <v>95</v>
      </c>
      <c r="F16" s="53">
        <f>VLOOKUP($B16,[1]tabla!$A$118:$G$136,2,FALSE)</f>
        <v>658194.86</v>
      </c>
      <c r="G16" s="53">
        <f>VLOOKUP($B16,[1]tabla!$A$118:$G$136,3,FALSE)</f>
        <v>1086191.08</v>
      </c>
      <c r="H16" s="53">
        <f>VLOOKUP($B16,[1]tabla!$A$118:$G$136,5,FALSE)</f>
        <v>193533.15000000002</v>
      </c>
      <c r="I16" s="53">
        <f>VLOOKUP($B16,[1]tabla!$A$118:$G$136,6,FALSE)</f>
        <v>193533.15000000002</v>
      </c>
      <c r="J16" s="53">
        <f>VLOOKUP($B16,[1]tabla!$A$118:$G$136,7,FALSE)</f>
        <v>193533.15000000002</v>
      </c>
      <c r="K16" t="s">
        <v>110</v>
      </c>
      <c r="L16" t="s">
        <v>111</v>
      </c>
      <c r="M16" t="s">
        <v>107</v>
      </c>
      <c r="N16" t="s">
        <v>122</v>
      </c>
      <c r="O16" t="s">
        <v>122</v>
      </c>
      <c r="P16" t="s">
        <v>125</v>
      </c>
      <c r="Q16" s="6" t="s">
        <v>126</v>
      </c>
      <c r="R16" s="35" t="s">
        <v>147</v>
      </c>
      <c r="S16" s="1">
        <v>100</v>
      </c>
      <c r="T16" s="1">
        <v>0</v>
      </c>
      <c r="U16" s="1">
        <v>0</v>
      </c>
      <c r="V16" s="1">
        <v>4</v>
      </c>
      <c r="W16" s="1">
        <v>4</v>
      </c>
      <c r="X16" t="s">
        <v>133</v>
      </c>
    </row>
    <row r="17" spans="1:27" ht="22.5" x14ac:dyDescent="0.2">
      <c r="A17" s="7" t="s">
        <v>96</v>
      </c>
      <c r="B17" s="40" t="s">
        <v>66</v>
      </c>
      <c r="C17" s="32" t="s">
        <v>92</v>
      </c>
      <c r="D17" s="7">
        <v>253</v>
      </c>
      <c r="E17" s="55" t="s">
        <v>95</v>
      </c>
      <c r="F17" s="53">
        <f>VLOOKUP($B17,[1]tabla!$A$118:$G$136,2,FALSE)</f>
        <v>315697.56</v>
      </c>
      <c r="G17" s="53">
        <f>VLOOKUP($B17,[1]tabla!$A$118:$G$136,3,FALSE)</f>
        <v>642939.21</v>
      </c>
      <c r="H17" s="53">
        <f>VLOOKUP($B17,[1]tabla!$A$118:$G$136,5,FALSE)</f>
        <v>133629.08000000002</v>
      </c>
      <c r="I17" s="53">
        <f>VLOOKUP($B17,[1]tabla!$A$118:$G$136,6,FALSE)</f>
        <v>133629.08000000002</v>
      </c>
      <c r="J17" s="53">
        <f>VLOOKUP($B17,[1]tabla!$A$118:$G$136,7,FALSE)</f>
        <v>133629.08000000002</v>
      </c>
      <c r="K17" t="s">
        <v>110</v>
      </c>
      <c r="L17" t="s">
        <v>111</v>
      </c>
      <c r="M17" t="s">
        <v>106</v>
      </c>
      <c r="N17" t="s">
        <v>121</v>
      </c>
      <c r="O17" t="s">
        <v>121</v>
      </c>
      <c r="P17" t="s">
        <v>125</v>
      </c>
      <c r="Q17" s="6" t="s">
        <v>126</v>
      </c>
      <c r="R17" s="35" t="s">
        <v>148</v>
      </c>
      <c r="S17" s="1">
        <v>96.94</v>
      </c>
      <c r="T17" s="1">
        <v>0</v>
      </c>
      <c r="U17" s="1">
        <v>0</v>
      </c>
      <c r="V17" s="1">
        <v>98</v>
      </c>
      <c r="W17" s="1">
        <v>98</v>
      </c>
      <c r="X17" t="s">
        <v>132</v>
      </c>
    </row>
    <row r="18" spans="1:27" ht="22.5" x14ac:dyDescent="0.2">
      <c r="A18" s="7" t="s">
        <v>96</v>
      </c>
      <c r="B18" s="38" t="s">
        <v>78</v>
      </c>
      <c r="C18" s="32" t="s">
        <v>93</v>
      </c>
      <c r="D18" s="7">
        <v>253</v>
      </c>
      <c r="E18" s="55" t="s">
        <v>95</v>
      </c>
      <c r="F18" s="53">
        <f>VLOOKUP($B18,[1]tabla!$A$118:$G$136,2,FALSE)</f>
        <v>65000</v>
      </c>
      <c r="G18" s="53">
        <f>VLOOKUP($B18,[1]tabla!$A$118:$G$136,3,FALSE)</f>
        <v>547905.57999999996</v>
      </c>
      <c r="H18" s="53">
        <f>VLOOKUP($B18,[1]tabla!$A$118:$G$136,5,FALSE)</f>
        <v>125190.06999999999</v>
      </c>
      <c r="I18" s="53">
        <f>VLOOKUP($B18,[1]tabla!$A$118:$G$136,6,FALSE)</f>
        <v>125190.06999999999</v>
      </c>
      <c r="J18" s="53">
        <f>VLOOKUP($B18,[1]tabla!$A$118:$G$136,7,FALSE)</f>
        <v>125190.06999999999</v>
      </c>
      <c r="K18" t="s">
        <v>110</v>
      </c>
      <c r="L18" t="s">
        <v>111</v>
      </c>
      <c r="M18" t="s">
        <v>108</v>
      </c>
      <c r="N18" t="s">
        <v>123</v>
      </c>
      <c r="O18" t="s">
        <v>123</v>
      </c>
      <c r="P18" t="s">
        <v>125</v>
      </c>
      <c r="Q18" s="6" t="s">
        <v>126</v>
      </c>
      <c r="R18" s="35" t="s">
        <v>149</v>
      </c>
      <c r="S18" s="1">
        <v>100</v>
      </c>
      <c r="T18" s="1">
        <v>0</v>
      </c>
      <c r="U18" s="1">
        <v>0</v>
      </c>
      <c r="V18" s="1">
        <v>1050</v>
      </c>
      <c r="W18" s="1">
        <v>1050</v>
      </c>
      <c r="X18" t="s">
        <v>134</v>
      </c>
    </row>
    <row r="19" spans="1:27" x14ac:dyDescent="0.2">
      <c r="A19" s="7" t="s">
        <v>96</v>
      </c>
      <c r="B19" s="38" t="s">
        <v>79</v>
      </c>
      <c r="C19" s="32" t="s">
        <v>94</v>
      </c>
      <c r="D19" s="7">
        <v>253</v>
      </c>
      <c r="E19" s="55" t="s">
        <v>95</v>
      </c>
      <c r="F19" s="53">
        <f>VLOOKUP($B19,[1]tabla!$A$118:$G$136,2,FALSE)</f>
        <v>0</v>
      </c>
      <c r="G19" s="53">
        <f>VLOOKUP($B19,[1]tabla!$A$118:$G$136,3,FALSE)</f>
        <v>108000</v>
      </c>
      <c r="H19" s="53">
        <f>VLOOKUP($B19,[1]tabla!$A$118:$G$136,5,FALSE)</f>
        <v>91755</v>
      </c>
      <c r="I19" s="53">
        <f>VLOOKUP($B19,[1]tabla!$A$118:$G$136,6,FALSE)</f>
        <v>91755</v>
      </c>
      <c r="J19" s="53">
        <f>VLOOKUP($B19,[1]tabla!$A$118:$G$136,7,FALSE)</f>
        <v>0</v>
      </c>
      <c r="K19" t="s">
        <v>110</v>
      </c>
      <c r="L19" t="s">
        <v>111</v>
      </c>
      <c r="M19" t="s">
        <v>109</v>
      </c>
      <c r="N19" t="s">
        <v>124</v>
      </c>
      <c r="O19" t="s">
        <v>124</v>
      </c>
      <c r="P19" t="s">
        <v>125</v>
      </c>
      <c r="Q19" s="6" t="s">
        <v>126</v>
      </c>
      <c r="R19" s="35" t="s">
        <v>150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t="s">
        <v>135</v>
      </c>
    </row>
    <row r="20" spans="1:27" x14ac:dyDescent="0.2">
      <c r="A20" s="7"/>
      <c r="B20" s="8"/>
      <c r="C20" s="32"/>
      <c r="D20" s="7"/>
      <c r="E20" s="8"/>
      <c r="F20" s="31"/>
      <c r="G20" s="31"/>
      <c r="H20" s="31"/>
      <c r="I20" s="31"/>
      <c r="J20" s="31"/>
      <c r="K20"/>
      <c r="L20"/>
      <c r="M20"/>
      <c r="N20"/>
      <c r="O20"/>
      <c r="P20"/>
      <c r="Q20" s="6"/>
      <c r="R20" s="6"/>
    </row>
    <row r="21" spans="1:27" ht="12.75" x14ac:dyDescent="0.2">
      <c r="A21" s="7"/>
      <c r="B21" s="8"/>
      <c r="C21" s="7"/>
      <c r="D21" s="7"/>
      <c r="E21" s="8"/>
      <c r="F21" s="31"/>
      <c r="G21" s="31"/>
      <c r="H21" s="31"/>
      <c r="I21" s="31"/>
      <c r="J21" s="31"/>
      <c r="K21"/>
      <c r="L21"/>
      <c r="M21"/>
      <c r="N21"/>
      <c r="O21"/>
      <c r="P21"/>
      <c r="Q21" s="6"/>
      <c r="R21" s="30" t="s">
        <v>60</v>
      </c>
      <c r="T21" s="30"/>
      <c r="U21" s="21"/>
      <c r="V21" s="21"/>
      <c r="W21" s="22"/>
      <c r="X21" s="23"/>
      <c r="Y21" s="24"/>
      <c r="Z21" s="24"/>
      <c r="AA21" s="24"/>
    </row>
    <row r="22" spans="1:27" ht="12.75" x14ac:dyDescent="0.2">
      <c r="A22" s="7"/>
      <c r="B22" s="8"/>
      <c r="C22" s="7"/>
      <c r="D22" s="7"/>
      <c r="E22" s="8"/>
      <c r="F22" s="31"/>
      <c r="G22" s="31"/>
      <c r="H22" s="31"/>
      <c r="I22" s="31"/>
      <c r="J22" s="31"/>
      <c r="K22"/>
      <c r="L22"/>
      <c r="M22"/>
      <c r="N22"/>
      <c r="O22"/>
      <c r="P22"/>
      <c r="Q22" s="6"/>
      <c r="S22" s="21"/>
      <c r="T22" s="21"/>
      <c r="U22" s="21"/>
      <c r="V22" s="21"/>
      <c r="W22" s="23"/>
      <c r="X22" s="23"/>
      <c r="Y22" s="25"/>
      <c r="Z22" s="24"/>
      <c r="AA22" s="24"/>
    </row>
    <row r="23" spans="1:27" x14ac:dyDescent="0.2">
      <c r="A23" s="7"/>
      <c r="B23" s="8"/>
      <c r="C23" s="7"/>
      <c r="D23" s="7"/>
      <c r="E23" s="8"/>
      <c r="F23" s="8"/>
      <c r="G23" s="8"/>
      <c r="H23" s="8"/>
      <c r="I23" s="8"/>
      <c r="J23" s="8"/>
      <c r="K23"/>
      <c r="L23"/>
      <c r="M23"/>
      <c r="N23"/>
      <c r="O23"/>
      <c r="P23"/>
      <c r="Q23" s="6"/>
      <c r="S23" s="21"/>
      <c r="T23" s="21"/>
      <c r="U23" s="21"/>
      <c r="V23" s="21"/>
      <c r="W23" s="23"/>
      <c r="X23" s="23"/>
      <c r="Y23" s="24"/>
      <c r="Z23" s="24"/>
      <c r="AA23" s="24"/>
    </row>
    <row r="24" spans="1:27" x14ac:dyDescent="0.2">
      <c r="A24" s="7"/>
      <c r="B24" s="8"/>
      <c r="C24" s="7"/>
      <c r="D24" s="7"/>
      <c r="E24" s="8"/>
      <c r="F24" s="8"/>
      <c r="G24" s="8"/>
      <c r="H24" s="8"/>
      <c r="I24" s="8"/>
      <c r="J24" s="8"/>
      <c r="K24" s="8"/>
      <c r="L24" s="8"/>
      <c r="S24" s="21"/>
      <c r="T24" s="21"/>
      <c r="U24" s="21"/>
      <c r="V24" s="21"/>
      <c r="W24" s="23"/>
      <c r="X24" s="23"/>
      <c r="Y24" s="24"/>
      <c r="Z24" s="24"/>
      <c r="AA24" s="24"/>
    </row>
    <row r="25" spans="1:27" x14ac:dyDescent="0.2">
      <c r="A25" s="7"/>
      <c r="B25" s="8"/>
      <c r="C25" s="7"/>
      <c r="D25" s="7"/>
      <c r="E25" s="8"/>
      <c r="F25" s="8"/>
      <c r="G25" s="8"/>
      <c r="H25" s="8"/>
      <c r="I25" s="8"/>
      <c r="J25" s="8"/>
      <c r="K25" s="8"/>
      <c r="L25" s="8"/>
      <c r="S25" s="21"/>
      <c r="T25" s="21"/>
      <c r="U25" s="21"/>
      <c r="V25" s="21"/>
      <c r="W25" s="23"/>
      <c r="X25" s="23"/>
      <c r="Y25" s="24"/>
      <c r="Z25" s="24"/>
      <c r="AA25" s="24"/>
    </row>
    <row r="26" spans="1:27" x14ac:dyDescent="0.2">
      <c r="A26" s="7"/>
      <c r="B26" s="8"/>
      <c r="C26" s="7"/>
      <c r="D26" s="7"/>
      <c r="E26" s="8"/>
      <c r="F26" s="8"/>
      <c r="G26" s="8"/>
      <c r="H26" s="8"/>
      <c r="I26" s="8"/>
      <c r="J26" s="8"/>
      <c r="K26" s="8"/>
      <c r="L26" s="8"/>
      <c r="S26" s="21"/>
      <c r="T26" s="21"/>
      <c r="U26" s="21"/>
      <c r="V26" s="21"/>
      <c r="W26" s="23"/>
      <c r="X26" s="23"/>
      <c r="Y26" s="24"/>
      <c r="Z26" s="24"/>
      <c r="AA26" s="24"/>
    </row>
    <row r="27" spans="1:27" x14ac:dyDescent="0.2">
      <c r="A27" s="7"/>
      <c r="B27" s="8"/>
      <c r="C27" s="7"/>
      <c r="D27" s="7"/>
      <c r="E27" s="8"/>
      <c r="F27" s="8"/>
      <c r="G27" s="8"/>
      <c r="H27" s="8"/>
      <c r="I27" s="8"/>
      <c r="J27" s="8"/>
      <c r="K27" s="8"/>
      <c r="L27" s="8"/>
      <c r="S27" s="21"/>
      <c r="T27" s="21"/>
      <c r="U27" s="21"/>
      <c r="V27" s="21"/>
      <c r="W27" s="23"/>
      <c r="X27" s="23"/>
      <c r="Y27" s="24"/>
      <c r="Z27" s="24"/>
      <c r="AA27" s="24"/>
    </row>
    <row r="28" spans="1:27" x14ac:dyDescent="0.2">
      <c r="C28"/>
      <c r="D28"/>
      <c r="S28" s="24"/>
      <c r="T28" s="24"/>
      <c r="U28" s="24"/>
      <c r="V28" s="24"/>
      <c r="W28" s="24"/>
      <c r="X28" s="24"/>
      <c r="Y28" s="24"/>
      <c r="Z28" s="24"/>
      <c r="AA28" s="24"/>
    </row>
    <row r="29" spans="1:27" x14ac:dyDescent="0.2">
      <c r="C29"/>
      <c r="D29"/>
      <c r="S29" s="24"/>
      <c r="T29" s="24"/>
      <c r="U29" s="24"/>
      <c r="V29" s="24"/>
      <c r="W29" s="24"/>
      <c r="X29" s="24"/>
      <c r="Y29" s="24"/>
      <c r="Z29" s="24"/>
      <c r="AA29" s="24"/>
    </row>
    <row r="30" spans="1:27" x14ac:dyDescent="0.2">
      <c r="C30"/>
      <c r="D30"/>
      <c r="S30" s="24"/>
      <c r="T30" s="24"/>
      <c r="U30" s="24"/>
      <c r="V30" s="24"/>
      <c r="W30" s="24"/>
      <c r="X30" s="24"/>
      <c r="Y30" s="24"/>
      <c r="Z30" s="24"/>
      <c r="AA30" s="24"/>
    </row>
    <row r="31" spans="1:27" x14ac:dyDescent="0.2">
      <c r="C31"/>
      <c r="D31"/>
      <c r="R31" s="24"/>
      <c r="S31" s="24"/>
      <c r="U31" s="24"/>
      <c r="V31" s="24"/>
      <c r="W31" s="24"/>
      <c r="X31" s="24"/>
      <c r="Z31" s="24"/>
      <c r="AA31" s="24"/>
    </row>
    <row r="32" spans="1:27" ht="18" x14ac:dyDescent="0.2">
      <c r="C32"/>
      <c r="D32"/>
      <c r="R32" s="26" t="s">
        <v>61</v>
      </c>
      <c r="S32" s="26"/>
      <c r="T32" s="27"/>
      <c r="U32" s="27"/>
      <c r="V32" s="27"/>
      <c r="W32" s="28"/>
      <c r="X32" s="26" t="s">
        <v>63</v>
      </c>
      <c r="Z32" s="24"/>
      <c r="AA32" s="24"/>
    </row>
    <row r="33" spans="3:27" ht="18" x14ac:dyDescent="0.2">
      <c r="C33"/>
      <c r="D33"/>
      <c r="R33" s="26" t="s">
        <v>62</v>
      </c>
      <c r="S33" s="26"/>
      <c r="T33" s="27"/>
      <c r="U33" s="27"/>
      <c r="V33" s="27"/>
      <c r="W33" s="28"/>
      <c r="X33" s="26" t="s">
        <v>64</v>
      </c>
      <c r="Z33" s="24"/>
      <c r="AA33" s="24"/>
    </row>
    <row r="34" spans="3:27" ht="18" x14ac:dyDescent="0.2">
      <c r="C34"/>
      <c r="D34"/>
      <c r="S34" s="29"/>
      <c r="T34" s="29"/>
      <c r="U34" s="26"/>
      <c r="V34" s="28"/>
      <c r="W34" s="28"/>
      <c r="X34" s="28"/>
      <c r="Y34" s="24"/>
      <c r="Z34" s="24"/>
      <c r="AA34" s="24"/>
    </row>
    <row r="35" spans="3:27" x14ac:dyDescent="0.2">
      <c r="C35"/>
      <c r="D35"/>
      <c r="X35" s="1"/>
      <c r="Y35" s="1"/>
      <c r="Z35" s="1"/>
      <c r="AA35" s="1"/>
    </row>
    <row r="36" spans="3:27" x14ac:dyDescent="0.2">
      <c r="C36"/>
      <c r="D36"/>
    </row>
  </sheetData>
  <mergeCells count="1">
    <mergeCell ref="A2:E2"/>
  </mergeCells>
  <pageMargins left="0.7" right="0.7" top="0.75" bottom="0.75" header="0.3" footer="0.3"/>
  <pageSetup orientation="portrait" verticalDpi="0" r:id="rId1"/>
  <ignoredErrors>
    <ignoredError sqref="F5:J1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962E-7691-41DA-8CC0-801B77CBBC57}">
  <dimension ref="A1:E32"/>
  <sheetViews>
    <sheetView workbookViewId="0">
      <selection activeCell="B23" sqref="B23"/>
    </sheetView>
  </sheetViews>
  <sheetFormatPr baseColWidth="10" defaultColWidth="12" defaultRowHeight="11.25" x14ac:dyDescent="0.2"/>
  <cols>
    <col min="1" max="1" width="67.6640625" customWidth="1"/>
    <col min="2" max="2" width="21.83203125" customWidth="1"/>
    <col min="3" max="3" width="12" style="4"/>
  </cols>
  <sheetData>
    <row r="1" spans="1:4" ht="12" x14ac:dyDescent="0.2">
      <c r="A1" s="5" t="s">
        <v>28</v>
      </c>
      <c r="B1" s="5" t="s">
        <v>29</v>
      </c>
      <c r="C1" s="4" t="s">
        <v>30</v>
      </c>
      <c r="D1" s="3"/>
    </row>
    <row r="2" spans="1:4" ht="12" x14ac:dyDescent="0.2">
      <c r="A2" s="5" t="s">
        <v>31</v>
      </c>
      <c r="B2" s="5" t="s">
        <v>32</v>
      </c>
      <c r="C2" s="4" t="s">
        <v>33</v>
      </c>
      <c r="D2" s="3"/>
    </row>
    <row r="3" spans="1:4" ht="12" x14ac:dyDescent="0.2">
      <c r="A3" s="5" t="s">
        <v>34</v>
      </c>
      <c r="B3" s="5" t="s">
        <v>35</v>
      </c>
      <c r="C3" s="4" t="s">
        <v>36</v>
      </c>
      <c r="D3" s="3"/>
    </row>
    <row r="4" spans="1:4" ht="12" x14ac:dyDescent="0.2">
      <c r="A4" s="5" t="s">
        <v>37</v>
      </c>
      <c r="B4" s="5" t="s">
        <v>38</v>
      </c>
      <c r="C4" s="4" t="s">
        <v>39</v>
      </c>
      <c r="D4" s="3"/>
    </row>
    <row r="5" spans="1:4" ht="12" x14ac:dyDescent="0.2">
      <c r="A5" s="5" t="s">
        <v>40</v>
      </c>
      <c r="B5" s="2"/>
      <c r="D5" s="3"/>
    </row>
    <row r="6" spans="1:4" ht="12" x14ac:dyDescent="0.2">
      <c r="A6" s="5" t="s">
        <v>41</v>
      </c>
      <c r="B6" s="2"/>
      <c r="D6" s="3"/>
    </row>
    <row r="7" spans="1:4" ht="12" x14ac:dyDescent="0.2">
      <c r="A7" s="5" t="s">
        <v>42</v>
      </c>
      <c r="B7" s="2"/>
      <c r="D7" s="3"/>
    </row>
    <row r="8" spans="1:4" ht="12" x14ac:dyDescent="0.2">
      <c r="A8" s="5" t="s">
        <v>43</v>
      </c>
      <c r="B8" s="2"/>
      <c r="D8" s="3"/>
    </row>
    <row r="9" spans="1:4" ht="12" customHeight="1" x14ac:dyDescent="0.2">
      <c r="A9" s="5" t="s">
        <v>44</v>
      </c>
      <c r="B9" s="2"/>
      <c r="D9" s="3"/>
    </row>
    <row r="10" spans="1:4" ht="12" x14ac:dyDescent="0.2">
      <c r="A10" s="5" t="s">
        <v>45</v>
      </c>
      <c r="B10" s="2"/>
      <c r="D10" s="3"/>
    </row>
    <row r="11" spans="1:4" ht="12" x14ac:dyDescent="0.2">
      <c r="A11" s="5" t="s">
        <v>46</v>
      </c>
      <c r="B11" s="2"/>
      <c r="D11" s="3"/>
    </row>
    <row r="12" spans="1:4" ht="12" x14ac:dyDescent="0.2">
      <c r="A12" s="5" t="s">
        <v>47</v>
      </c>
      <c r="B12" s="2"/>
      <c r="D12" s="3"/>
    </row>
    <row r="13" spans="1:4" ht="12" x14ac:dyDescent="0.2">
      <c r="A13" s="5" t="s">
        <v>48</v>
      </c>
      <c r="B13" s="2"/>
      <c r="D13" s="3"/>
    </row>
    <row r="14" spans="1:4" ht="12" x14ac:dyDescent="0.2">
      <c r="A14" s="5" t="s">
        <v>49</v>
      </c>
      <c r="B14" s="2"/>
      <c r="D14" s="3"/>
    </row>
    <row r="15" spans="1:4" ht="12" x14ac:dyDescent="0.2">
      <c r="A15" s="5" t="s">
        <v>50</v>
      </c>
      <c r="B15" s="2"/>
      <c r="D15" s="3"/>
    </row>
    <row r="16" spans="1:4" ht="12" x14ac:dyDescent="0.2">
      <c r="A16" s="5" t="s">
        <v>51</v>
      </c>
      <c r="B16" s="2"/>
      <c r="D16" s="3"/>
    </row>
    <row r="17" spans="1:5" ht="12" x14ac:dyDescent="0.2">
      <c r="A17" s="5" t="s">
        <v>52</v>
      </c>
      <c r="B17" s="2"/>
      <c r="D17" s="3"/>
    </row>
    <row r="18" spans="1:5" ht="12" x14ac:dyDescent="0.2">
      <c r="A18" s="5" t="s">
        <v>53</v>
      </c>
      <c r="B18" s="2"/>
      <c r="D18" s="3"/>
    </row>
    <row r="19" spans="1:5" ht="12" x14ac:dyDescent="0.2">
      <c r="A19" s="5" t="s">
        <v>54</v>
      </c>
      <c r="B19" s="2"/>
      <c r="D19" s="3"/>
    </row>
    <row r="20" spans="1:5" ht="12" x14ac:dyDescent="0.2">
      <c r="A20" s="5" t="s">
        <v>55</v>
      </c>
      <c r="B20" s="2"/>
      <c r="D20" s="3"/>
    </row>
    <row r="21" spans="1:5" ht="12" x14ac:dyDescent="0.2">
      <c r="A21" s="5" t="s">
        <v>56</v>
      </c>
      <c r="B21" s="2"/>
      <c r="E21" s="3"/>
    </row>
    <row r="22" spans="1:5" ht="12" x14ac:dyDescent="0.2">
      <c r="A22" s="5" t="s">
        <v>57</v>
      </c>
      <c r="B22" s="2"/>
      <c r="E22" s="3"/>
    </row>
    <row r="23" spans="1:5" ht="12" x14ac:dyDescent="0.2">
      <c r="A23" s="5" t="s">
        <v>58</v>
      </c>
      <c r="B23" s="2"/>
      <c r="E23" s="3"/>
    </row>
    <row r="24" spans="1:5" x14ac:dyDescent="0.2">
      <c r="A24" s="4"/>
    </row>
    <row r="25" spans="1:5" x14ac:dyDescent="0.2">
      <c r="A25" s="4"/>
    </row>
    <row r="26" spans="1:5" x14ac:dyDescent="0.2">
      <c r="A26" s="4"/>
    </row>
    <row r="27" spans="1:5" x14ac:dyDescent="0.2">
      <c r="A27" s="4"/>
    </row>
    <row r="28" spans="1:5" x14ac:dyDescent="0.2">
      <c r="A28" s="4"/>
    </row>
    <row r="29" spans="1:5" x14ac:dyDescent="0.2">
      <c r="A29" s="4"/>
    </row>
    <row r="30" spans="1:5" x14ac:dyDescent="0.2">
      <c r="A30" s="4"/>
    </row>
    <row r="31" spans="1:5" x14ac:dyDescent="0.2">
      <c r="A31" s="4"/>
    </row>
    <row r="32" spans="1:5" x14ac:dyDescent="0.2">
      <c r="A32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11" ma:contentTypeDescription="Crear nuevo documento." ma:contentTypeScope="" ma:versionID="bf3a443534d628b30ad7b72686e46350">
  <xsd:schema xmlns:xsd="http://www.w3.org/2001/XMLSchema" xmlns:xs="http://www.w3.org/2001/XMLSchema" xmlns:p="http://schemas.microsoft.com/office/2006/metadata/properties" xmlns:ns2="0c865bf4-0f22-4e4d-b041-7b0c1657e5a8" xmlns:ns3="6aa8a68a-ab09-4ac8-a697-fdce915bc567" targetNamespace="http://schemas.microsoft.com/office/2006/metadata/properties" ma:root="true" ma:fieldsID="cb5505446f330f50c51622ed5cc53a4b" ns2:_="" ns3:_="">
    <xsd:import namespace="0c865bf4-0f22-4e4d-b041-7b0c1657e5a8"/>
    <xsd:import namespace="6aa8a68a-ab09-4ac8-a697-fdce915bc5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_x00bf_Formatomodificado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x00bf_Formatomodificado_x003f_" ma:index="18" nillable="true" ma:displayName="¿Formato modificado?" ma:default="1" ma:format="Dropdown" ma:internalName="_x00bf_Formatomodificado_x003f_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8a68a-ab09-4ac8-a697-fdce915bc5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bf_Formatomodificado_x003f_ xmlns="0c865bf4-0f22-4e4d-b041-7b0c1657e5a8">false</_x00bf_Formatomodificado_x003f_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8237E9-CEBB-4B58-A840-2483C09C3E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6aa8a68a-ab09-4ac8-a697-fdce915bc5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F2C03A-FAFE-4FBB-9F24-298C907734CA}">
  <ds:schemaRefs>
    <ds:schemaRef ds:uri="http://schemas.microsoft.com/office/2006/metadata/properties"/>
    <ds:schemaRef ds:uri="http://schemas.microsoft.com/office/infopath/2007/PartnerControls"/>
    <ds:schemaRef ds:uri="0c865bf4-0f22-4e4d-b041-7b0c1657e5a8"/>
  </ds:schemaRefs>
</ds:datastoreItem>
</file>

<file path=customXml/itemProps3.xml><?xml version="1.0" encoding="utf-8"?>
<ds:datastoreItem xmlns:ds="http://schemas.openxmlformats.org/officeDocument/2006/customXml" ds:itemID="{1F51EF88-68BC-4A76-B5D9-47B8734FF4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INR</vt:lpstr>
      <vt:lpstr>Hoja1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acorona</dc:creator>
  <cp:keywords/>
  <dc:description/>
  <cp:lastModifiedBy>clara vanesa</cp:lastModifiedBy>
  <cp:revision/>
  <dcterms:created xsi:type="dcterms:W3CDTF">2014-10-22T05:35:08Z</dcterms:created>
  <dcterms:modified xsi:type="dcterms:W3CDTF">2024-04-23T18:14:04Z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