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108961\OneDrive - Thomson Reuters Incorporated\Documents\Tec\Evaluacion y adm de proyectos EneMay20\Tema4\"/>
    </mc:Choice>
  </mc:AlternateContent>
  <xr:revisionPtr revIDLastSave="40" documentId="10_ncr:100000_{997DB29B-7A94-4C9D-BABE-09F9AE0CF159}" xr6:coauthVersionLast="44" xr6:coauthVersionMax="44" xr10:uidLastSave="{F8A18261-835D-4D09-A8B8-4C77E13D398E}"/>
  <bookViews>
    <workbookView xWindow="-110" yWindow="-110" windowWidth="19420" windowHeight="10420" xr2:uid="{00000000-000D-0000-FFFF-FFFF00000000}"/>
  </bookViews>
  <sheets>
    <sheet name="Screening Matrix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E57" i="1"/>
  <c r="E31" i="1"/>
  <c r="E3" i="1"/>
  <c r="D74" i="1" l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D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D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4" i="1" l="1"/>
  <c r="E55" i="1" s="1"/>
  <c r="E78" i="1" s="1"/>
  <c r="E74" i="1"/>
  <c r="E75" i="1" s="1"/>
  <c r="E79" i="1" s="1"/>
  <c r="E28" i="1"/>
  <c r="E29" i="1" s="1"/>
  <c r="E77" i="1" s="1"/>
  <c r="D80" i="1"/>
  <c r="E80" i="1" l="1"/>
  <c r="E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Octavio Gutierrez Barreto</author>
    <author>Gutierrez, Octavio (LatAm)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Octavio Gutierrez Barreto:</t>
        </r>
        <r>
          <rPr>
            <sz val="9"/>
            <color indexed="81"/>
            <rFont val="Tahoma"/>
            <family val="2"/>
          </rPr>
          <t xml:space="preserve">
Valores de ejemplo</t>
        </r>
      </text>
    </comment>
    <comment ref="E3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Octavio Gutierrez Barreto:</t>
        </r>
        <r>
          <rPr>
            <sz val="9"/>
            <color indexed="81"/>
            <rFont val="Tahoma"/>
            <family val="2"/>
          </rPr>
          <t xml:space="preserve">
Valores agregados como ejemplo</t>
        </r>
      </text>
    </comment>
    <comment ref="B6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Octavio Gutierrez Barreto:</t>
        </r>
        <r>
          <rPr>
            <sz val="9"/>
            <color indexed="81"/>
            <rFont val="Tahoma"/>
            <family val="2"/>
          </rPr>
          <t xml:space="preserve">
Quality Assurance and Control</t>
        </r>
      </text>
    </comment>
    <comment ref="D80" authorId="1" shapeId="0" xr:uid="{56EF9DCD-94E9-44AD-9A70-F7D98DBE18B6}">
      <text>
        <r>
          <rPr>
            <b/>
            <sz val="9"/>
            <color indexed="81"/>
            <rFont val="Tahoma"/>
            <family val="2"/>
          </rPr>
          <t>Gutierrez, Octavio (LatAm):</t>
        </r>
        <r>
          <rPr>
            <sz val="9"/>
            <color indexed="81"/>
            <rFont val="Tahoma"/>
            <family val="2"/>
          </rPr>
          <t xml:space="preserve">
No debe rebasar el 100%, y siempre tiene que dar 100%</t>
        </r>
      </text>
    </comment>
  </commentList>
</comments>
</file>

<file path=xl/sharedStrings.xml><?xml version="1.0" encoding="utf-8"?>
<sst xmlns="http://schemas.openxmlformats.org/spreadsheetml/2006/main" count="161" uniqueCount="113">
  <si>
    <t>A.  Primary Considerations</t>
  </si>
  <si>
    <t>Consideration</t>
  </si>
  <si>
    <t>Rating</t>
  </si>
  <si>
    <t>Weighting</t>
  </si>
  <si>
    <t>Weighted Value</t>
  </si>
  <si>
    <t>Time constraints for project delivery</t>
  </si>
  <si>
    <t>Status of environmental approvals</t>
  </si>
  <si>
    <t>Low</t>
  </si>
  <si>
    <t>Medium</t>
  </si>
  <si>
    <t>High</t>
  </si>
  <si>
    <t>Total</t>
  </si>
  <si>
    <t>Weighting Guidelines</t>
  </si>
  <si>
    <t>Sufficient time for standard procurement</t>
  </si>
  <si>
    <t>Need to accelerate project delivery</t>
  </si>
  <si>
    <t>Insufficient time for standard delivery</t>
  </si>
  <si>
    <t>Not started</t>
  </si>
  <si>
    <t>Underway</t>
  </si>
  <si>
    <t>Complete</t>
  </si>
  <si>
    <t>Simple project</t>
  </si>
  <si>
    <t>Moderate complexity</t>
  </si>
  <si>
    <t>Significant complexity</t>
  </si>
  <si>
    <t>Concept only</t>
  </si>
  <si>
    <t>Scope needs refinement</t>
  </si>
  <si>
    <t>Clearly defined scope</t>
  </si>
  <si>
    <t>Performance requirements unknown</t>
  </si>
  <si>
    <t>Performance requirements established</t>
  </si>
  <si>
    <t>&lt; $ 1 million</t>
  </si>
  <si>
    <t>$1 to $ 5 million</t>
  </si>
  <si>
    <t>&gt; $5 million</t>
  </si>
  <si>
    <t>&lt; 3 possible bidders</t>
  </si>
  <si>
    <t>3 to 5 possible bidders</t>
  </si>
  <si>
    <t>&gt; 5 bidders</t>
  </si>
  <si>
    <t>First design/build project</t>
  </si>
  <si>
    <t>Some experience</t>
  </si>
  <si>
    <t>Significant experience</t>
  </si>
  <si>
    <t>Unknown</t>
  </si>
  <si>
    <t>May know some team members</t>
  </si>
  <si>
    <t>Owner familiar with the teams</t>
  </si>
  <si>
    <t>Many separate small contracts</t>
  </si>
  <si>
    <t>Several contracts but manageable</t>
  </si>
  <si>
    <t>One overall contract</t>
  </si>
  <si>
    <t>Owner retains majority of risk</t>
  </si>
  <si>
    <t>Risks shared between owner and D/B team</t>
  </si>
  <si>
    <t>Transfer majority of risk to D/B team</t>
  </si>
  <si>
    <t>Significant operational constraints</t>
  </si>
  <si>
    <t>Some operational constraints</t>
  </si>
  <si>
    <t>No operational constraints</t>
  </si>
  <si>
    <t>No fixed budget</t>
  </si>
  <si>
    <t>Some budget flexibility</t>
  </si>
  <si>
    <t>Fixed budget</t>
  </si>
  <si>
    <t>Significant utility relocations</t>
  </si>
  <si>
    <t>Some utility relocations</t>
  </si>
  <si>
    <t>Minimal utility relocations</t>
  </si>
  <si>
    <t>Funding in place and available</t>
  </si>
  <si>
    <t>Owner's responsibility</t>
  </si>
  <si>
    <t>Shared responsibility</t>
  </si>
  <si>
    <t>Design/build entity responsibility</t>
  </si>
  <si>
    <t>Short term coverage</t>
  </si>
  <si>
    <t>Medium term coverage</t>
  </si>
  <si>
    <t>Long term warranties</t>
  </si>
  <si>
    <t>Moderate owner review required</t>
  </si>
  <si>
    <t>Short turn around/minimal review</t>
  </si>
  <si>
    <t>Significant intellectual property</t>
  </si>
  <si>
    <t>Some intellectual property</t>
  </si>
  <si>
    <t>No intellectual property</t>
  </si>
  <si>
    <t xml:space="preserve">Part A Weighting:  </t>
  </si>
  <si>
    <t>B.  Secondary Considerations</t>
  </si>
  <si>
    <t xml:space="preserve">Part B Weighting:  </t>
  </si>
  <si>
    <t>C.  Other Considerations</t>
  </si>
  <si>
    <t xml:space="preserve">Part C Weighting:  </t>
  </si>
  <si>
    <t>Well defined scope</t>
  </si>
  <si>
    <t>Project size</t>
  </si>
  <si>
    <t xml:space="preserve">Owner experience and resources </t>
  </si>
  <si>
    <t>Degree of team collaboration</t>
  </si>
  <si>
    <t>Number of contracts</t>
  </si>
  <si>
    <t>Allocation of risks</t>
  </si>
  <si>
    <t>Interest in innovation</t>
  </si>
  <si>
    <t>Operational constraints</t>
  </si>
  <si>
    <t>Cost of project</t>
  </si>
  <si>
    <t>Utility relocations</t>
  </si>
  <si>
    <t>QC/QA responsibilities</t>
  </si>
  <si>
    <t>Performance guarantees/warranties</t>
  </si>
  <si>
    <t>Design reviews/approvals</t>
  </si>
  <si>
    <t>Ownership of intellectual property</t>
  </si>
  <si>
    <t>Sub Totals</t>
  </si>
  <si>
    <t>Grand Total</t>
  </si>
  <si>
    <t>Weighted Total:</t>
  </si>
  <si>
    <t>Decision Range</t>
  </si>
  <si>
    <t>From</t>
  </si>
  <si>
    <t>To</t>
  </si>
  <si>
    <t>No</t>
  </si>
  <si>
    <t>Yes</t>
  </si>
  <si>
    <t>Decision</t>
  </si>
  <si>
    <t>D/B Applicability</t>
  </si>
  <si>
    <t>Can Consider</t>
  </si>
  <si>
    <t>Availability of qualified teams</t>
  </si>
  <si>
    <t>Availability of funding</t>
  </si>
  <si>
    <t>Complexity of performance requirements</t>
  </si>
  <si>
    <t>Performance requirements known</t>
  </si>
  <si>
    <t>Multiple funding periods/sources</t>
  </si>
  <si>
    <t>Overall project complexity</t>
  </si>
  <si>
    <t>Unknown teaming arrangements</t>
  </si>
  <si>
    <t>Significant design review required</t>
  </si>
  <si>
    <t>Project Screening Matrix</t>
  </si>
  <si>
    <t>Data Security</t>
  </si>
  <si>
    <t xml:space="preserve">Legal frame or requirements </t>
  </si>
  <si>
    <t>Low data security criteria</t>
  </si>
  <si>
    <t>Organization requires certain level of security</t>
  </si>
  <si>
    <t>Data that should be kept safe of with security protocols</t>
  </si>
  <si>
    <t>No legal frame require</t>
  </si>
  <si>
    <t>Legal advisory desired</t>
  </si>
  <si>
    <t>Legal workframe has to be established</t>
  </si>
  <si>
    <t>PROJECT NAME: 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</si>
</sst>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u/>
      <sz val="16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Calibri"/>
      <family val="2"/>
    </font>
    <font>
      <i/>
      <sz val="11"/>
      <color indexed="8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5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3" applyFont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3" applyFont="1" applyBorder="1" applyAlignment="1">
      <alignment horizontal="center"/>
    </xf>
    <xf numFmtId="0" fontId="8" fillId="0" borderId="4" xfId="3" applyFont="1" applyBorder="1" applyAlignment="1">
      <alignment horizontal="center"/>
    </xf>
    <xf numFmtId="0" fontId="8" fillId="0" borderId="5" xfId="3" applyFont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1" fontId="8" fillId="0" borderId="7" xfId="3" applyNumberFormat="1" applyFont="1" applyBorder="1" applyAlignment="1">
      <alignment horizontal="center"/>
    </xf>
    <xf numFmtId="1" fontId="8" fillId="0" borderId="8" xfId="3" applyNumberFormat="1" applyFont="1" applyBorder="1" applyAlignment="1">
      <alignment horizontal="center"/>
    </xf>
    <xf numFmtId="0" fontId="7" fillId="4" borderId="9" xfId="3" applyFont="1" applyFill="1" applyBorder="1" applyAlignment="1">
      <alignment horizontal="center"/>
    </xf>
    <xf numFmtId="0" fontId="8" fillId="0" borderId="1" xfId="3" applyFont="1" applyBorder="1" applyAlignment="1">
      <alignment horizontal="center"/>
    </xf>
    <xf numFmtId="0" fontId="8" fillId="0" borderId="2" xfId="3" applyFont="1" applyBorder="1" applyAlignment="1">
      <alignment horizontal="center"/>
    </xf>
    <xf numFmtId="0" fontId="7" fillId="5" borderId="3" xfId="3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/>
    <xf numFmtId="0" fontId="1" fillId="0" borderId="0" xfId="0" applyFont="1" applyFill="1"/>
    <xf numFmtId="164" fontId="1" fillId="8" borderId="0" xfId="0" applyNumberFormat="1" applyFont="1" applyFill="1"/>
    <xf numFmtId="0" fontId="1" fillId="9" borderId="0" xfId="0" applyFont="1" applyFill="1"/>
    <xf numFmtId="164" fontId="1" fillId="9" borderId="0" xfId="0" applyNumberFormat="1" applyFont="1" applyFill="1"/>
    <xf numFmtId="164" fontId="11" fillId="8" borderId="0" xfId="1" applyNumberFormat="1" applyFill="1"/>
    <xf numFmtId="0" fontId="12" fillId="7" borderId="10" xfId="2" applyBorder="1"/>
    <xf numFmtId="0" fontId="12" fillId="7" borderId="0" xfId="2"/>
    <xf numFmtId="164" fontId="4" fillId="10" borderId="0" xfId="0" applyNumberFormat="1" applyFont="1" applyFill="1"/>
    <xf numFmtId="0" fontId="1" fillId="10" borderId="0" xfId="0" applyFont="1" applyFill="1" applyAlignment="1">
      <alignment horizontal="center"/>
    </xf>
    <xf numFmtId="0" fontId="4" fillId="10" borderId="0" xfId="0" applyFont="1" applyFill="1" applyAlignment="1">
      <alignment horizontal="right"/>
    </xf>
    <xf numFmtId="0" fontId="1" fillId="9" borderId="8" xfId="0" applyFont="1" applyFill="1" applyBorder="1" applyAlignment="1">
      <alignment horizontal="center"/>
    </xf>
    <xf numFmtId="0" fontId="12" fillId="7" borderId="0" xfId="2" applyBorder="1" applyAlignment="1">
      <alignment horizontal="center"/>
    </xf>
    <xf numFmtId="0" fontId="7" fillId="0" borderId="4" xfId="3" applyFont="1" applyBorder="1" applyAlignment="1">
      <alignment horizontal="center"/>
    </xf>
    <xf numFmtId="0" fontId="7" fillId="0" borderId="5" xfId="3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 wrapText="1"/>
    </xf>
    <xf numFmtId="0" fontId="1" fillId="11" borderId="0" xfId="0" applyFont="1" applyFill="1" applyAlignment="1">
      <alignment horizontal="left"/>
    </xf>
    <xf numFmtId="0" fontId="3" fillId="12" borderId="0" xfId="0" applyFont="1" applyFill="1"/>
    <xf numFmtId="0" fontId="1" fillId="11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Normal 5" xfId="3" xr:uid="{00000000-0005-0000-0000-000003000000}"/>
  </cellStyles>
  <dxfs count="9">
    <dxf>
      <font>
        <b/>
        <i/>
        <u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1"/>
  <sheetViews>
    <sheetView tabSelected="1" topLeftCell="A43" zoomScale="80" zoomScaleNormal="80" workbookViewId="0">
      <selection activeCell="F79" sqref="F79"/>
    </sheetView>
  </sheetViews>
  <sheetFormatPr defaultColWidth="9.1796875" defaultRowHeight="14" x14ac:dyDescent="0.3"/>
  <cols>
    <col min="1" max="1" width="4.7265625" style="1" customWidth="1"/>
    <col min="2" max="2" width="35.7265625" style="1" customWidth="1"/>
    <col min="3" max="3" width="10.453125" style="8" customWidth="1"/>
    <col min="4" max="4" width="11.453125" style="1" customWidth="1"/>
    <col min="5" max="5" width="16" style="1" bestFit="1" customWidth="1"/>
    <col min="6" max="6" width="6.54296875" style="1" customWidth="1"/>
    <col min="7" max="7" width="35.81640625" style="1" customWidth="1"/>
    <col min="8" max="9" width="32.7265625" style="1" customWidth="1"/>
    <col min="10" max="16384" width="9.1796875" style="1"/>
  </cols>
  <sheetData>
    <row r="1" spans="1:9" ht="20" x14ac:dyDescent="0.4">
      <c r="A1" s="2" t="s">
        <v>103</v>
      </c>
    </row>
    <row r="2" spans="1:9" x14ac:dyDescent="0.3">
      <c r="B2" s="1" t="s">
        <v>112</v>
      </c>
    </row>
    <row r="3" spans="1:9" ht="17.5" x14ac:dyDescent="0.35">
      <c r="A3" s="45" t="s">
        <v>0</v>
      </c>
      <c r="B3" s="41"/>
      <c r="D3" s="9" t="s">
        <v>65</v>
      </c>
      <c r="E3" s="44">
        <f>D77</f>
        <v>40</v>
      </c>
    </row>
    <row r="4" spans="1:9" ht="14.5" x14ac:dyDescent="0.35">
      <c r="B4" s="25"/>
      <c r="G4" s="37" t="s">
        <v>11</v>
      </c>
      <c r="H4" s="37"/>
      <c r="I4" s="37"/>
    </row>
    <row r="5" spans="1:9" ht="15" thickBot="1" x14ac:dyDescent="0.4">
      <c r="B5" s="6" t="s">
        <v>1</v>
      </c>
      <c r="C5" s="7" t="s">
        <v>2</v>
      </c>
      <c r="D5" s="7" t="s">
        <v>3</v>
      </c>
      <c r="E5" s="7" t="s">
        <v>4</v>
      </c>
      <c r="G5" s="31" t="s">
        <v>7</v>
      </c>
      <c r="H5" s="31" t="s">
        <v>8</v>
      </c>
      <c r="I5" s="31" t="s">
        <v>9</v>
      </c>
    </row>
    <row r="6" spans="1:9" ht="14.5" x14ac:dyDescent="0.35">
      <c r="G6" s="32"/>
      <c r="H6" s="32"/>
      <c r="I6" s="32"/>
    </row>
    <row r="7" spans="1:9" s="26" customFormat="1" ht="14.5" x14ac:dyDescent="0.35">
      <c r="B7" s="28" t="s">
        <v>5</v>
      </c>
      <c r="C7" s="36" t="s">
        <v>8</v>
      </c>
      <c r="D7" s="29">
        <v>35</v>
      </c>
      <c r="E7" s="30">
        <f>IF(C7&lt;&gt;"",D7/5*IF(C7="Low",1,IF(C7="Medium",3,IF(C7="High",5,""))),"")</f>
        <v>21</v>
      </c>
      <c r="G7" s="32" t="s">
        <v>12</v>
      </c>
      <c r="H7" s="32" t="s">
        <v>13</v>
      </c>
      <c r="I7" s="32" t="s">
        <v>14</v>
      </c>
    </row>
    <row r="8" spans="1:9" s="26" customFormat="1" ht="14.5" x14ac:dyDescent="0.35">
      <c r="B8" s="28" t="s">
        <v>6</v>
      </c>
      <c r="C8" s="36" t="s">
        <v>8</v>
      </c>
      <c r="D8" s="29">
        <v>25</v>
      </c>
      <c r="E8" s="30">
        <f t="shared" ref="E8:E27" si="0">IF(C8&lt;&gt;"",D8/5*IF(C8="Low",1,IF(C8="Medium",3,IF(C8="High",5,""))),"")</f>
        <v>15</v>
      </c>
      <c r="G8" s="32" t="s">
        <v>15</v>
      </c>
      <c r="H8" s="32" t="s">
        <v>16</v>
      </c>
      <c r="I8" s="32" t="s">
        <v>17</v>
      </c>
    </row>
    <row r="9" spans="1:9" s="26" customFormat="1" ht="14.5" x14ac:dyDescent="0.35">
      <c r="B9" s="28" t="s">
        <v>96</v>
      </c>
      <c r="C9" s="36" t="s">
        <v>7</v>
      </c>
      <c r="D9" s="29">
        <v>25</v>
      </c>
      <c r="E9" s="30">
        <f t="shared" si="0"/>
        <v>5</v>
      </c>
      <c r="G9" s="32" t="s">
        <v>35</v>
      </c>
      <c r="H9" s="32" t="s">
        <v>99</v>
      </c>
      <c r="I9" s="32" t="s">
        <v>53</v>
      </c>
    </row>
    <row r="10" spans="1:9" s="26" customFormat="1" ht="14.5" x14ac:dyDescent="0.35">
      <c r="B10" s="28" t="s">
        <v>70</v>
      </c>
      <c r="C10" s="36" t="s">
        <v>8</v>
      </c>
      <c r="D10" s="29">
        <v>15</v>
      </c>
      <c r="E10" s="30">
        <f t="shared" si="0"/>
        <v>9</v>
      </c>
      <c r="G10" s="32" t="s">
        <v>21</v>
      </c>
      <c r="H10" s="32" t="s">
        <v>22</v>
      </c>
      <c r="I10" s="32" t="s">
        <v>23</v>
      </c>
    </row>
    <row r="11" spans="1:9" s="4" customFormat="1" hidden="1" x14ac:dyDescent="0.3">
      <c r="C11" s="24"/>
      <c r="D11" s="5"/>
      <c r="E11" s="5" t="str">
        <f t="shared" si="0"/>
        <v/>
      </c>
    </row>
    <row r="12" spans="1:9" s="4" customFormat="1" hidden="1" x14ac:dyDescent="0.3">
      <c r="C12" s="24"/>
      <c r="D12" s="5"/>
      <c r="E12" s="5" t="str">
        <f t="shared" si="0"/>
        <v/>
      </c>
    </row>
    <row r="13" spans="1:9" s="4" customFormat="1" hidden="1" x14ac:dyDescent="0.3">
      <c r="C13" s="24"/>
      <c r="D13" s="5"/>
      <c r="E13" s="5" t="str">
        <f t="shared" si="0"/>
        <v/>
      </c>
    </row>
    <row r="14" spans="1:9" s="4" customFormat="1" hidden="1" x14ac:dyDescent="0.3">
      <c r="C14" s="24"/>
      <c r="D14" s="5"/>
      <c r="E14" s="5" t="str">
        <f t="shared" si="0"/>
        <v/>
      </c>
    </row>
    <row r="15" spans="1:9" s="4" customFormat="1" hidden="1" x14ac:dyDescent="0.3">
      <c r="C15" s="24"/>
      <c r="D15" s="5"/>
      <c r="E15" s="5" t="str">
        <f t="shared" si="0"/>
        <v/>
      </c>
    </row>
    <row r="16" spans="1:9" s="4" customFormat="1" hidden="1" x14ac:dyDescent="0.3">
      <c r="C16" s="24"/>
      <c r="D16" s="5"/>
      <c r="E16" s="5" t="str">
        <f t="shared" si="0"/>
        <v/>
      </c>
    </row>
    <row r="17" spans="1:9" s="4" customFormat="1" hidden="1" x14ac:dyDescent="0.3">
      <c r="C17" s="24"/>
      <c r="D17" s="5"/>
      <c r="E17" s="5" t="str">
        <f t="shared" si="0"/>
        <v/>
      </c>
    </row>
    <row r="18" spans="1:9" s="4" customFormat="1" hidden="1" x14ac:dyDescent="0.3">
      <c r="C18" s="24"/>
      <c r="D18" s="5"/>
      <c r="E18" s="5" t="str">
        <f t="shared" si="0"/>
        <v/>
      </c>
    </row>
    <row r="19" spans="1:9" s="4" customFormat="1" hidden="1" x14ac:dyDescent="0.3">
      <c r="C19" s="24"/>
      <c r="D19" s="5"/>
      <c r="E19" s="5" t="str">
        <f t="shared" si="0"/>
        <v/>
      </c>
    </row>
    <row r="20" spans="1:9" s="4" customFormat="1" hidden="1" x14ac:dyDescent="0.3">
      <c r="C20" s="24"/>
      <c r="D20" s="5"/>
      <c r="E20" s="5" t="str">
        <f t="shared" si="0"/>
        <v/>
      </c>
    </row>
    <row r="21" spans="1:9" s="4" customFormat="1" hidden="1" x14ac:dyDescent="0.3">
      <c r="C21" s="24"/>
      <c r="D21" s="5"/>
      <c r="E21" s="5" t="str">
        <f t="shared" si="0"/>
        <v/>
      </c>
    </row>
    <row r="22" spans="1:9" s="4" customFormat="1" hidden="1" x14ac:dyDescent="0.3">
      <c r="C22" s="24"/>
      <c r="D22" s="5"/>
      <c r="E22" s="5" t="str">
        <f t="shared" si="0"/>
        <v/>
      </c>
    </row>
    <row r="23" spans="1:9" s="4" customFormat="1" hidden="1" x14ac:dyDescent="0.3">
      <c r="C23" s="24"/>
      <c r="D23" s="5"/>
      <c r="E23" s="5" t="str">
        <f t="shared" si="0"/>
        <v/>
      </c>
    </row>
    <row r="24" spans="1:9" s="4" customFormat="1" hidden="1" x14ac:dyDescent="0.3">
      <c r="C24" s="24"/>
      <c r="D24" s="5"/>
      <c r="E24" s="5" t="str">
        <f t="shared" si="0"/>
        <v/>
      </c>
    </row>
    <row r="25" spans="1:9" s="4" customFormat="1" hidden="1" x14ac:dyDescent="0.3">
      <c r="C25" s="24"/>
      <c r="D25" s="5"/>
      <c r="E25" s="5" t="str">
        <f t="shared" si="0"/>
        <v/>
      </c>
    </row>
    <row r="26" spans="1:9" s="4" customFormat="1" hidden="1" x14ac:dyDescent="0.3">
      <c r="C26" s="24"/>
      <c r="D26" s="5"/>
      <c r="E26" s="5" t="str">
        <f t="shared" si="0"/>
        <v/>
      </c>
    </row>
    <row r="27" spans="1:9" s="4" customFormat="1" hidden="1" x14ac:dyDescent="0.3">
      <c r="C27" s="24"/>
      <c r="D27" s="5"/>
      <c r="E27" s="5" t="str">
        <f t="shared" si="0"/>
        <v/>
      </c>
    </row>
    <row r="28" spans="1:9" x14ac:dyDescent="0.3">
      <c r="B28" s="6" t="s">
        <v>10</v>
      </c>
      <c r="C28" s="7"/>
      <c r="D28" s="10">
        <f>SUM(D7:D27)</f>
        <v>100</v>
      </c>
      <c r="E28" s="10">
        <f>SUM(E7:E27)</f>
        <v>50</v>
      </c>
    </row>
    <row r="29" spans="1:9" x14ac:dyDescent="0.3">
      <c r="C29" s="34"/>
      <c r="D29" s="35" t="s">
        <v>86</v>
      </c>
      <c r="E29" s="33">
        <f>E28/100*$E$3</f>
        <v>20</v>
      </c>
    </row>
    <row r="31" spans="1:9" ht="17.5" x14ac:dyDescent="0.35">
      <c r="A31" s="45" t="s">
        <v>66</v>
      </c>
      <c r="B31" s="41"/>
      <c r="D31" s="9" t="s">
        <v>67</v>
      </c>
      <c r="E31" s="44">
        <f>D78</f>
        <v>35</v>
      </c>
    </row>
    <row r="32" spans="1:9" ht="14.5" x14ac:dyDescent="0.35">
      <c r="B32" s="25"/>
      <c r="G32" s="37" t="s">
        <v>11</v>
      </c>
      <c r="H32" s="37"/>
      <c r="I32" s="37"/>
    </row>
    <row r="33" spans="2:9" ht="15" thickBot="1" x14ac:dyDescent="0.4">
      <c r="B33" s="6" t="s">
        <v>1</v>
      </c>
      <c r="C33" s="7" t="s">
        <v>2</v>
      </c>
      <c r="D33" s="7" t="s">
        <v>3</v>
      </c>
      <c r="E33" s="7" t="s">
        <v>4</v>
      </c>
      <c r="G33" s="31" t="s">
        <v>7</v>
      </c>
      <c r="H33" s="31" t="s">
        <v>8</v>
      </c>
      <c r="I33" s="31" t="s">
        <v>9</v>
      </c>
    </row>
    <row r="34" spans="2:9" ht="14.5" x14ac:dyDescent="0.35">
      <c r="G34" s="32"/>
      <c r="H34" s="32"/>
      <c r="I34" s="32"/>
    </row>
    <row r="35" spans="2:9" s="26" customFormat="1" ht="14.5" x14ac:dyDescent="0.35">
      <c r="B35" s="28" t="s">
        <v>100</v>
      </c>
      <c r="C35" s="36" t="s">
        <v>9</v>
      </c>
      <c r="D35" s="29">
        <v>10</v>
      </c>
      <c r="E35" s="27">
        <f>IF(C35&lt;&gt;"",D35/5*IF(C35="Low",1,IF(C35="Medium",3,IF(C35="High",5,""))),"")</f>
        <v>10</v>
      </c>
      <c r="G35" s="32" t="s">
        <v>18</v>
      </c>
      <c r="H35" s="32" t="s">
        <v>19</v>
      </c>
      <c r="I35" s="32" t="s">
        <v>20</v>
      </c>
    </row>
    <row r="36" spans="2:9" s="26" customFormat="1" ht="14.5" x14ac:dyDescent="0.35">
      <c r="B36" s="28" t="s">
        <v>97</v>
      </c>
      <c r="C36" s="36" t="s">
        <v>9</v>
      </c>
      <c r="D36" s="29">
        <v>10</v>
      </c>
      <c r="E36" s="27">
        <f t="shared" ref="E36:E53" si="1">IF(C36&lt;&gt;"",D36/5*IF(C36="Low",1,IF(C36="Medium",3,IF(C36="High",5,""))),"")</f>
        <v>10</v>
      </c>
      <c r="G36" s="32" t="s">
        <v>24</v>
      </c>
      <c r="H36" s="32" t="s">
        <v>25</v>
      </c>
      <c r="I36" s="32" t="s">
        <v>98</v>
      </c>
    </row>
    <row r="37" spans="2:9" s="26" customFormat="1" ht="14.5" x14ac:dyDescent="0.35">
      <c r="B37" s="28" t="s">
        <v>71</v>
      </c>
      <c r="C37" s="36" t="s">
        <v>9</v>
      </c>
      <c r="D37" s="29">
        <v>10</v>
      </c>
      <c r="E37" s="27">
        <f t="shared" si="1"/>
        <v>10</v>
      </c>
      <c r="G37" s="32" t="s">
        <v>26</v>
      </c>
      <c r="H37" s="32" t="s">
        <v>27</v>
      </c>
      <c r="I37" s="32" t="s">
        <v>28</v>
      </c>
    </row>
    <row r="38" spans="2:9" s="26" customFormat="1" ht="14.5" x14ac:dyDescent="0.35">
      <c r="B38" s="28" t="s">
        <v>95</v>
      </c>
      <c r="C38" s="36" t="s">
        <v>8</v>
      </c>
      <c r="D38" s="29">
        <v>10</v>
      </c>
      <c r="E38" s="27">
        <f t="shared" si="1"/>
        <v>6</v>
      </c>
      <c r="G38" s="32" t="s">
        <v>29</v>
      </c>
      <c r="H38" s="32" t="s">
        <v>30</v>
      </c>
      <c r="I38" s="32" t="s">
        <v>31</v>
      </c>
    </row>
    <row r="39" spans="2:9" s="26" customFormat="1" ht="14.5" x14ac:dyDescent="0.35">
      <c r="B39" s="28" t="s">
        <v>72</v>
      </c>
      <c r="C39" s="36" t="s">
        <v>8</v>
      </c>
      <c r="D39" s="29">
        <v>10</v>
      </c>
      <c r="E39" s="27">
        <f t="shared" si="1"/>
        <v>6</v>
      </c>
      <c r="G39" s="32" t="s">
        <v>32</v>
      </c>
      <c r="H39" s="32" t="s">
        <v>33</v>
      </c>
      <c r="I39" s="32" t="s">
        <v>34</v>
      </c>
    </row>
    <row r="40" spans="2:9" s="26" customFormat="1" ht="14.5" x14ac:dyDescent="0.35">
      <c r="B40" s="28" t="s">
        <v>78</v>
      </c>
      <c r="C40" s="36" t="s">
        <v>8</v>
      </c>
      <c r="D40" s="29">
        <v>10</v>
      </c>
      <c r="E40" s="27">
        <f t="shared" si="1"/>
        <v>6</v>
      </c>
      <c r="G40" s="32" t="s">
        <v>47</v>
      </c>
      <c r="H40" s="32" t="s">
        <v>48</v>
      </c>
      <c r="I40" s="32" t="s">
        <v>49</v>
      </c>
    </row>
    <row r="41" spans="2:9" s="26" customFormat="1" ht="14.5" x14ac:dyDescent="0.35">
      <c r="B41" s="28" t="s">
        <v>73</v>
      </c>
      <c r="C41" s="36" t="s">
        <v>9</v>
      </c>
      <c r="D41" s="29">
        <v>10</v>
      </c>
      <c r="E41" s="27">
        <f t="shared" si="1"/>
        <v>10</v>
      </c>
      <c r="G41" s="32" t="s">
        <v>101</v>
      </c>
      <c r="H41" s="32" t="s">
        <v>36</v>
      </c>
      <c r="I41" s="32" t="s">
        <v>37</v>
      </c>
    </row>
    <row r="42" spans="2:9" s="26" customFormat="1" ht="14.5" x14ac:dyDescent="0.35">
      <c r="B42" s="28" t="s">
        <v>74</v>
      </c>
      <c r="C42" s="36" t="s">
        <v>9</v>
      </c>
      <c r="D42" s="29">
        <v>10</v>
      </c>
      <c r="E42" s="27">
        <f t="shared" si="1"/>
        <v>10</v>
      </c>
      <c r="G42" s="32" t="s">
        <v>38</v>
      </c>
      <c r="H42" s="32" t="s">
        <v>39</v>
      </c>
      <c r="I42" s="32" t="s">
        <v>40</v>
      </c>
    </row>
    <row r="43" spans="2:9" s="26" customFormat="1" ht="14.5" x14ac:dyDescent="0.35">
      <c r="B43" s="28" t="s">
        <v>75</v>
      </c>
      <c r="C43" s="36" t="s">
        <v>8</v>
      </c>
      <c r="D43" s="29">
        <v>10</v>
      </c>
      <c r="E43" s="27">
        <f t="shared" si="1"/>
        <v>6</v>
      </c>
      <c r="G43" s="32" t="s">
        <v>41</v>
      </c>
      <c r="H43" s="32" t="s">
        <v>42</v>
      </c>
      <c r="I43" s="32" t="s">
        <v>43</v>
      </c>
    </row>
    <row r="44" spans="2:9" s="26" customFormat="1" ht="14.5" x14ac:dyDescent="0.35">
      <c r="B44" s="28" t="s">
        <v>76</v>
      </c>
      <c r="C44" s="36" t="s">
        <v>9</v>
      </c>
      <c r="D44" s="29">
        <v>10</v>
      </c>
      <c r="E44" s="27">
        <f t="shared" si="1"/>
        <v>10</v>
      </c>
      <c r="G44" s="32" t="s">
        <v>7</v>
      </c>
      <c r="H44" s="32" t="s">
        <v>8</v>
      </c>
      <c r="I44" s="32" t="s">
        <v>9</v>
      </c>
    </row>
    <row r="45" spans="2:9" s="4" customFormat="1" hidden="1" x14ac:dyDescent="0.3">
      <c r="C45" s="24"/>
      <c r="D45" s="5"/>
      <c r="E45" s="5" t="str">
        <f t="shared" si="1"/>
        <v/>
      </c>
    </row>
    <row r="46" spans="2:9" s="4" customFormat="1" hidden="1" x14ac:dyDescent="0.3">
      <c r="C46" s="24"/>
      <c r="D46" s="5"/>
      <c r="E46" s="5" t="str">
        <f t="shared" si="1"/>
        <v/>
      </c>
    </row>
    <row r="47" spans="2:9" s="4" customFormat="1" hidden="1" x14ac:dyDescent="0.3">
      <c r="C47" s="24"/>
      <c r="D47" s="5"/>
      <c r="E47" s="5" t="str">
        <f t="shared" si="1"/>
        <v/>
      </c>
    </row>
    <row r="48" spans="2:9" s="4" customFormat="1" hidden="1" x14ac:dyDescent="0.3">
      <c r="C48" s="24"/>
      <c r="D48" s="5"/>
      <c r="E48" s="5" t="str">
        <f t="shared" si="1"/>
        <v/>
      </c>
    </row>
    <row r="49" spans="1:9" s="4" customFormat="1" hidden="1" x14ac:dyDescent="0.3">
      <c r="C49" s="24"/>
      <c r="D49" s="5"/>
      <c r="E49" s="5" t="str">
        <f t="shared" si="1"/>
        <v/>
      </c>
    </row>
    <row r="50" spans="1:9" s="4" customFormat="1" hidden="1" x14ac:dyDescent="0.3">
      <c r="C50" s="24"/>
      <c r="D50" s="5"/>
      <c r="E50" s="5" t="str">
        <f t="shared" si="1"/>
        <v/>
      </c>
    </row>
    <row r="51" spans="1:9" s="4" customFormat="1" hidden="1" x14ac:dyDescent="0.3">
      <c r="C51" s="24"/>
      <c r="D51" s="5"/>
      <c r="E51" s="5" t="str">
        <f t="shared" si="1"/>
        <v/>
      </c>
    </row>
    <row r="52" spans="1:9" s="4" customFormat="1" hidden="1" x14ac:dyDescent="0.3">
      <c r="C52" s="24"/>
      <c r="D52" s="5"/>
      <c r="E52" s="5" t="str">
        <f t="shared" si="1"/>
        <v/>
      </c>
    </row>
    <row r="53" spans="1:9" s="4" customFormat="1" hidden="1" x14ac:dyDescent="0.3">
      <c r="C53" s="24"/>
      <c r="D53" s="5"/>
      <c r="E53" s="5" t="str">
        <f t="shared" si="1"/>
        <v/>
      </c>
    </row>
    <row r="54" spans="1:9" x14ac:dyDescent="0.3">
      <c r="B54" s="6" t="s">
        <v>10</v>
      </c>
      <c r="C54" s="7"/>
      <c r="D54" s="10">
        <f>SUM(D35:D53)</f>
        <v>100</v>
      </c>
      <c r="E54" s="10">
        <f>SUM(E35:E53)</f>
        <v>84</v>
      </c>
    </row>
    <row r="55" spans="1:9" x14ac:dyDescent="0.3">
      <c r="C55" s="34"/>
      <c r="D55" s="35" t="s">
        <v>86</v>
      </c>
      <c r="E55" s="33">
        <f>E54/100*$E$31</f>
        <v>29.4</v>
      </c>
    </row>
    <row r="57" spans="1:9" ht="17.5" x14ac:dyDescent="0.35">
      <c r="A57" s="45" t="s">
        <v>68</v>
      </c>
      <c r="B57" s="41"/>
      <c r="D57" s="9" t="s">
        <v>69</v>
      </c>
      <c r="E57" s="44">
        <f>D79</f>
        <v>25</v>
      </c>
    </row>
    <row r="58" spans="1:9" ht="14.5" x14ac:dyDescent="0.35">
      <c r="B58" s="25"/>
      <c r="G58" s="37" t="s">
        <v>11</v>
      </c>
      <c r="H58" s="37"/>
      <c r="I58" s="37"/>
    </row>
    <row r="59" spans="1:9" ht="15" thickBot="1" x14ac:dyDescent="0.4">
      <c r="B59" s="6" t="s">
        <v>1</v>
      </c>
      <c r="C59" s="7" t="s">
        <v>2</v>
      </c>
      <c r="D59" s="7" t="s">
        <v>3</v>
      </c>
      <c r="E59" s="7" t="s">
        <v>4</v>
      </c>
      <c r="G59" s="31" t="s">
        <v>7</v>
      </c>
      <c r="H59" s="31" t="s">
        <v>8</v>
      </c>
      <c r="I59" s="31" t="s">
        <v>9</v>
      </c>
    </row>
    <row r="60" spans="1:9" ht="14.5" x14ac:dyDescent="0.35">
      <c r="G60" s="32"/>
      <c r="H60" s="32"/>
      <c r="I60" s="32"/>
    </row>
    <row r="61" spans="1:9" s="26" customFormat="1" ht="14.5" x14ac:dyDescent="0.35">
      <c r="B61" s="28" t="s">
        <v>104</v>
      </c>
      <c r="C61" s="36" t="s">
        <v>8</v>
      </c>
      <c r="D61" s="29">
        <v>20</v>
      </c>
      <c r="E61" s="27">
        <f t="shared" ref="E61:E73" si="2">IF(C61&lt;&gt;"",D61/5*IF(C61="Low",1,IF(C61="Medium",3,IF(C61="High",5,""))),"")</f>
        <v>12</v>
      </c>
      <c r="G61" s="32" t="s">
        <v>106</v>
      </c>
      <c r="H61" s="32" t="s">
        <v>107</v>
      </c>
      <c r="I61" s="32" t="s">
        <v>108</v>
      </c>
    </row>
    <row r="62" spans="1:9" s="26" customFormat="1" ht="14.5" x14ac:dyDescent="0.35">
      <c r="B62" s="28" t="s">
        <v>77</v>
      </c>
      <c r="C62" s="36" t="s">
        <v>9</v>
      </c>
      <c r="D62" s="29">
        <v>5</v>
      </c>
      <c r="E62" s="27">
        <f t="shared" si="2"/>
        <v>5</v>
      </c>
      <c r="G62" s="32" t="s">
        <v>44</v>
      </c>
      <c r="H62" s="32" t="s">
        <v>45</v>
      </c>
      <c r="I62" s="32" t="s">
        <v>46</v>
      </c>
    </row>
    <row r="63" spans="1:9" s="26" customFormat="1" ht="14.5" x14ac:dyDescent="0.35">
      <c r="B63" s="28" t="s">
        <v>79</v>
      </c>
      <c r="C63" s="36" t="s">
        <v>7</v>
      </c>
      <c r="D63" s="29">
        <v>10</v>
      </c>
      <c r="E63" s="27">
        <f t="shared" si="2"/>
        <v>2</v>
      </c>
      <c r="G63" s="32" t="s">
        <v>50</v>
      </c>
      <c r="H63" s="32" t="s">
        <v>51</v>
      </c>
      <c r="I63" s="32" t="s">
        <v>52</v>
      </c>
    </row>
    <row r="64" spans="1:9" s="26" customFormat="1" ht="14.5" x14ac:dyDescent="0.35">
      <c r="B64" s="28" t="s">
        <v>80</v>
      </c>
      <c r="C64" s="36" t="s">
        <v>9</v>
      </c>
      <c r="D64" s="29">
        <v>30</v>
      </c>
      <c r="E64" s="27">
        <f t="shared" si="2"/>
        <v>30</v>
      </c>
      <c r="G64" s="32" t="s">
        <v>54</v>
      </c>
      <c r="H64" s="32" t="s">
        <v>55</v>
      </c>
      <c r="I64" s="32" t="s">
        <v>56</v>
      </c>
    </row>
    <row r="65" spans="1:10" s="26" customFormat="1" ht="14.5" x14ac:dyDescent="0.35">
      <c r="B65" s="28" t="s">
        <v>81</v>
      </c>
      <c r="C65" s="36" t="s">
        <v>8</v>
      </c>
      <c r="D65" s="29">
        <v>10</v>
      </c>
      <c r="E65" s="27">
        <f t="shared" si="2"/>
        <v>6</v>
      </c>
      <c r="G65" s="32" t="s">
        <v>57</v>
      </c>
      <c r="H65" s="32" t="s">
        <v>58</v>
      </c>
      <c r="I65" s="32" t="s">
        <v>59</v>
      </c>
    </row>
    <row r="66" spans="1:10" s="26" customFormat="1" ht="14.5" x14ac:dyDescent="0.35">
      <c r="B66" s="28" t="s">
        <v>82</v>
      </c>
      <c r="C66" s="36" t="s">
        <v>9</v>
      </c>
      <c r="D66" s="29">
        <v>5</v>
      </c>
      <c r="E66" s="27">
        <f t="shared" si="2"/>
        <v>5</v>
      </c>
      <c r="G66" s="32" t="s">
        <v>102</v>
      </c>
      <c r="H66" s="32" t="s">
        <v>60</v>
      </c>
      <c r="I66" s="32" t="s">
        <v>61</v>
      </c>
    </row>
    <row r="67" spans="1:10" s="26" customFormat="1" ht="14.5" x14ac:dyDescent="0.35">
      <c r="B67" s="28" t="s">
        <v>105</v>
      </c>
      <c r="C67" s="36" t="s">
        <v>7</v>
      </c>
      <c r="D67" s="29">
        <v>10</v>
      </c>
      <c r="E67" s="27">
        <f t="shared" si="2"/>
        <v>2</v>
      </c>
      <c r="G67" s="32" t="s">
        <v>109</v>
      </c>
      <c r="H67" s="32" t="s">
        <v>110</v>
      </c>
      <c r="I67" s="32" t="s">
        <v>111</v>
      </c>
    </row>
    <row r="68" spans="1:10" s="26" customFormat="1" ht="14.5" x14ac:dyDescent="0.35">
      <c r="B68" s="28" t="s">
        <v>83</v>
      </c>
      <c r="C68" s="36" t="s">
        <v>7</v>
      </c>
      <c r="D68" s="29">
        <v>10</v>
      </c>
      <c r="E68" s="27">
        <f t="shared" si="2"/>
        <v>2</v>
      </c>
      <c r="G68" s="32" t="s">
        <v>62</v>
      </c>
      <c r="H68" s="32" t="s">
        <v>63</v>
      </c>
      <c r="I68" s="32" t="s">
        <v>64</v>
      </c>
    </row>
    <row r="69" spans="1:10" s="4" customFormat="1" hidden="1" x14ac:dyDescent="0.3">
      <c r="C69" s="24"/>
      <c r="D69" s="5"/>
      <c r="E69" s="5" t="str">
        <f t="shared" si="2"/>
        <v/>
      </c>
    </row>
    <row r="70" spans="1:10" s="4" customFormat="1" hidden="1" x14ac:dyDescent="0.3">
      <c r="C70" s="24"/>
      <c r="D70" s="5"/>
      <c r="E70" s="5" t="str">
        <f t="shared" si="2"/>
        <v/>
      </c>
    </row>
    <row r="71" spans="1:10" s="4" customFormat="1" hidden="1" x14ac:dyDescent="0.3">
      <c r="C71" s="24"/>
      <c r="D71" s="5"/>
      <c r="E71" s="5" t="str">
        <f t="shared" si="2"/>
        <v/>
      </c>
    </row>
    <row r="72" spans="1:10" s="4" customFormat="1" hidden="1" x14ac:dyDescent="0.3">
      <c r="C72" s="24"/>
      <c r="D72" s="5"/>
      <c r="E72" s="5" t="str">
        <f t="shared" si="2"/>
        <v/>
      </c>
    </row>
    <row r="73" spans="1:10" s="4" customFormat="1" hidden="1" x14ac:dyDescent="0.3">
      <c r="C73" s="24"/>
      <c r="D73" s="5"/>
      <c r="E73" s="5" t="str">
        <f t="shared" si="2"/>
        <v/>
      </c>
    </row>
    <row r="74" spans="1:10" x14ac:dyDescent="0.3">
      <c r="B74" s="6" t="s">
        <v>10</v>
      </c>
      <c r="C74" s="7"/>
      <c r="D74" s="10">
        <f>SUM(D61:D73)</f>
        <v>100</v>
      </c>
      <c r="E74" s="10">
        <f>SUM(E61:E73)</f>
        <v>64</v>
      </c>
    </row>
    <row r="75" spans="1:10" ht="14.5" thickBot="1" x14ac:dyDescent="0.35">
      <c r="C75" s="34"/>
      <c r="D75" s="35" t="s">
        <v>86</v>
      </c>
      <c r="E75" s="33">
        <f>E74/100*$E$57</f>
        <v>16</v>
      </c>
    </row>
    <row r="76" spans="1:10" ht="17.5" x14ac:dyDescent="0.35">
      <c r="A76" s="3" t="s">
        <v>84</v>
      </c>
      <c r="G76" s="38" t="s">
        <v>87</v>
      </c>
      <c r="H76" s="39"/>
      <c r="I76" s="40"/>
      <c r="J76" s="11"/>
    </row>
    <row r="77" spans="1:10" ht="14.5" thickBot="1" x14ac:dyDescent="0.35">
      <c r="B77" s="43" t="s">
        <v>0</v>
      </c>
      <c r="C77" s="43"/>
      <c r="D77" s="46">
        <v>40</v>
      </c>
      <c r="E77" s="48">
        <f>$E$29</f>
        <v>20</v>
      </c>
      <c r="G77" s="12" t="s">
        <v>88</v>
      </c>
      <c r="H77" s="13" t="s">
        <v>89</v>
      </c>
      <c r="I77" s="14" t="s">
        <v>93</v>
      </c>
    </row>
    <row r="78" spans="1:10" x14ac:dyDescent="0.3">
      <c r="B78" s="42" t="s">
        <v>66</v>
      </c>
      <c r="C78" s="42"/>
      <c r="D78" s="46">
        <v>35</v>
      </c>
      <c r="E78" s="48">
        <f>$E$55</f>
        <v>29.4</v>
      </c>
      <c r="G78" s="15">
        <v>0</v>
      </c>
      <c r="H78" s="16">
        <v>50</v>
      </c>
      <c r="I78" s="17" t="s">
        <v>90</v>
      </c>
    </row>
    <row r="79" spans="1:10" x14ac:dyDescent="0.3">
      <c r="B79" s="42" t="s">
        <v>68</v>
      </c>
      <c r="C79" s="42"/>
      <c r="D79" s="46">
        <v>25</v>
      </c>
      <c r="E79" s="48">
        <f>$E$75</f>
        <v>16</v>
      </c>
      <c r="G79" s="18">
        <v>50.01</v>
      </c>
      <c r="H79" s="19">
        <v>64.989999999999995</v>
      </c>
      <c r="I79" s="20" t="s">
        <v>94</v>
      </c>
    </row>
    <row r="80" spans="1:10" ht="14.5" thickBot="1" x14ac:dyDescent="0.35">
      <c r="B80" s="6" t="s">
        <v>85</v>
      </c>
      <c r="C80" s="7"/>
      <c r="D80" s="47">
        <f>SUM(D77:D79)</f>
        <v>100</v>
      </c>
      <c r="E80" s="49">
        <f>SUM(E77:E79)</f>
        <v>65.400000000000006</v>
      </c>
      <c r="G80" s="21">
        <v>65</v>
      </c>
      <c r="H80" s="22">
        <v>100</v>
      </c>
      <c r="I80" s="23" t="s">
        <v>91</v>
      </c>
    </row>
    <row r="81" spans="2:5" x14ac:dyDescent="0.3">
      <c r="B81" s="6" t="s">
        <v>92</v>
      </c>
      <c r="E81" s="7" t="str">
        <f>IF(E80&lt;=H78,I78,IF(E80&gt;G80,I80,I79))</f>
        <v>Yes</v>
      </c>
    </row>
  </sheetData>
  <mergeCells count="7">
    <mergeCell ref="B79:C79"/>
    <mergeCell ref="G4:I4"/>
    <mergeCell ref="G32:I32"/>
    <mergeCell ref="G58:I58"/>
    <mergeCell ref="G76:I76"/>
    <mergeCell ref="B78:C78"/>
    <mergeCell ref="B77:C77"/>
  </mergeCells>
  <phoneticPr fontId="9" type="noConversion"/>
  <conditionalFormatting sqref="D74 D54 D28">
    <cfRule type="cellIs" dxfId="8" priority="9" stopIfTrue="1" operator="notEqual">
      <formula>100</formula>
    </cfRule>
  </conditionalFormatting>
  <conditionalFormatting sqref="E81">
    <cfRule type="cellIs" dxfId="7" priority="11" stopIfTrue="1" operator="equal">
      <formula>$I$80</formula>
    </cfRule>
    <cfRule type="cellIs" dxfId="6" priority="12" stopIfTrue="1" operator="equal">
      <formula>$I$79</formula>
    </cfRule>
    <cfRule type="cellIs" dxfId="5" priority="13" stopIfTrue="1" operator="equal">
      <formula>$I$78</formula>
    </cfRule>
  </conditionalFormatting>
  <conditionalFormatting sqref="D80">
    <cfRule type="cellIs" dxfId="0" priority="1" operator="greaterThan">
      <formula>100</formula>
    </cfRule>
  </conditionalFormatting>
  <dataValidations count="1">
    <dataValidation type="list" allowBlank="1" showInputMessage="1" showErrorMessage="1" sqref="C7:C27 C35:C53 C61:C73" xr:uid="{00000000-0002-0000-0000-000000000000}">
      <formula1>"Low, Medium, High"</formula1>
    </dataValidation>
  </dataValidations>
  <pageMargins left="0.7" right="0.7" top="0.75" bottom="0.75" header="0.3" footer="0.3"/>
  <pageSetup scale="63" orientation="landscape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265625" defaultRowHeight="14.5" x14ac:dyDescent="0.3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265625" defaultRowHeight="14.5" x14ac:dyDescent="0.3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Screening Matrix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Gutierrez</dc:creator>
  <cp:lastModifiedBy>Gutierrez, Octavio (LatAm)</cp:lastModifiedBy>
  <cp:lastPrinted>2009-10-28T14:26:06Z</cp:lastPrinted>
  <dcterms:created xsi:type="dcterms:W3CDTF">2009-01-21T22:23:34Z</dcterms:created>
  <dcterms:modified xsi:type="dcterms:W3CDTF">2020-05-20T23:42:41Z</dcterms:modified>
</cp:coreProperties>
</file>