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lsudphl-my.sharepoint.com/personal/ilp0824_dlsud_edu_ph/Documents/Documents/Academic Documents/BCS3 CSIS311LA/"/>
    </mc:Choice>
  </mc:AlternateContent>
  <xr:revisionPtr revIDLastSave="241" documentId="11_0B1D56BE9CDCCE836B02CE7A5FB0D4A9BBFD1C62" xr6:coauthVersionLast="47" xr6:coauthVersionMax="47" xr10:uidLastSave="{0D9E3E50-6926-46FF-83A6-2360741E1EB6}"/>
  <bookViews>
    <workbookView xWindow="3000" yWindow="1824" windowWidth="19740" windowHeight="102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N2" i="1"/>
  <c r="M2" i="1"/>
  <c r="K2" i="1"/>
  <c r="L2" i="1"/>
  <c r="I2" i="1"/>
  <c r="J2" i="1"/>
  <c r="H2" i="1"/>
  <c r="G2" i="1"/>
  <c r="F2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/>
  <c r="G9" i="1"/>
  <c r="G10" i="1"/>
  <c r="G11" i="1"/>
  <c r="G12" i="1"/>
  <c r="G4" i="1"/>
  <c r="G3" i="1"/>
  <c r="F5" i="1"/>
  <c r="F6" i="1"/>
  <c r="F7" i="1"/>
  <c r="F8" i="1"/>
  <c r="F9" i="1"/>
  <c r="F10" i="1"/>
  <c r="F11" i="1"/>
  <c r="F12" i="1"/>
  <c r="F4" i="1"/>
  <c r="F3" i="1"/>
  <c r="E4" i="1"/>
  <c r="E5" i="1"/>
  <c r="E6" i="1"/>
  <c r="E7" i="1"/>
  <c r="E8" i="1"/>
  <c r="E9" i="1"/>
  <c r="E10" i="1"/>
  <c r="E11" i="1"/>
  <c r="E12" i="1"/>
  <c r="C2" i="1"/>
  <c r="B2" i="1"/>
  <c r="D2" i="1" l="1"/>
  <c r="D4" i="1"/>
  <c r="D5" i="1"/>
  <c r="D6" i="1"/>
  <c r="D7" i="1"/>
  <c r="D8" i="1"/>
  <c r="D9" i="1"/>
  <c r="D10" i="1"/>
  <c r="D11" i="1"/>
  <c r="D12" i="1"/>
  <c r="D3" i="1"/>
  <c r="E3" i="1"/>
  <c r="E2" i="1"/>
</calcChain>
</file>

<file path=xl/sharedStrings.xml><?xml version="1.0" encoding="utf-8"?>
<sst xmlns="http://schemas.openxmlformats.org/spreadsheetml/2006/main" count="17" uniqueCount="17">
  <si>
    <t>correct (x)</t>
  </si>
  <si>
    <t>attitude (y)</t>
  </si>
  <si>
    <t>x - AVG(x)</t>
  </si>
  <si>
    <t>y - AVG(y)</t>
  </si>
  <si>
    <t>(x - A(x)) * (y - A(y))</t>
  </si>
  <si>
    <t>[x - AVG(x)]^2</t>
  </si>
  <si>
    <t>[y - AVG(y)]^2</t>
  </si>
  <si>
    <t>Pearson (auto)</t>
  </si>
  <si>
    <t>Pearson (manual)</t>
  </si>
  <si>
    <t>SOSy</t>
  </si>
  <si>
    <t>SOSx</t>
  </si>
  <si>
    <t>b = r(sy/sx)</t>
  </si>
  <si>
    <t>a = y - bx</t>
  </si>
  <si>
    <t>y when x is (y=a+bx)</t>
  </si>
  <si>
    <t>Average / Sum</t>
  </si>
  <si>
    <t>x =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</si>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</sst>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correct (x)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attitude (y)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attitude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4EE7961-371D-47BE-8353-DE87231F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0648"/>
        <c:axId val="1995614728"/>
      </c:scatterChart>
      <c:valAx>
        <c:axId val="156408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14728"/>
        <c:crosses val="autoZero"/>
        <c:crossBetween val="midCat"/>
      </c:valAx>
      <c:valAx>
        <c:axId val="19956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attitude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8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y (attitude grade) based on input x (test scores)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 y (Grade Point in Attitude)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Sheet1!$O$5:$O$9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</c:numCache>
            </c:numRef>
          </c:xVal>
          <c:yVal>
            <c:numRef>
              <c:f>Sheet1!$P$5:$P$9</c:f>
              <c:numCache>
                <c:formatCode>General</c:formatCode>
                <c:ptCount val="5"/>
                <c:pt idx="0">
                  <c:v>68.254716981132077</c:v>
                </c:pt>
                <c:pt idx="1">
                  <c:v>71.433962264150949</c:v>
                </c:pt>
                <c:pt idx="2">
                  <c:v>77.79245283018868</c:v>
                </c:pt>
                <c:pt idx="3">
                  <c:v>80.971698113207552</c:v>
                </c:pt>
                <c:pt idx="4">
                  <c:v>90.509433962264154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9-4EB6-8DBA-672EE587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69511"/>
        <c:axId val="1464471559"/>
      </c:scatterChart>
      <c:valAx>
        <c:axId val="1464469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71559"/>
        <c:crosses val="autoZero"/>
        <c:crossBetween val="midCat"/>
      </c:valAx>
      <c:valAx>
        <c:axId val="146447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69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47625</xdr:rowOff>
    </xdr:from>
    <xdr:to>
      <xdr:col>7</xdr:col>
      <xdr:colOff>457200</xdr:colOff>
      <xdr:row>46</xdr:row>
      <xdr:rowOff>123825</xdr:rowOff>
    </xdr:to>
    <xdr:graphicFrame macro="">
      <xdr:nvGraphicFramePr>
        <xdr:cNvPr id="4" name="Chart 3" descr="Chart type: Scatter. Field: correct (x) and Field: attitude (y) appear highly correlated.&#10;&#10;Description automatically generated">
          <a:extLst>
            <a:ext uri="{FF2B5EF4-FFF2-40B4-BE49-F238E27FC236}">
              <a16:creationId xmlns:a16="http://schemas.microsoft.com/office/drawing/2014/main" id="{BEAE6888-6CA3-D5D1-C3E7-FF68A9DB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10</xdr:row>
      <xdr:rowOff>142875</xdr:rowOff>
    </xdr:from>
    <xdr:to>
      <xdr:col>17</xdr:col>
      <xdr:colOff>304800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A1722-4E5B-78B1-C5E2-B5E2DA38278A}"/>
            </a:ext>
            <a:ext uri="{147F2762-F138-4A5C-976F-8EAC2B608ADB}">
              <a16:predDERef xmlns:a16="http://schemas.microsoft.com/office/drawing/2014/main" pred="{BEAE6888-6CA3-D5D1-C3E7-FF68A9DB1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M2" sqref="M2"/>
    </sheetView>
  </sheetViews>
  <sheetFormatPr defaultRowHeight="14.4" x14ac:dyDescent="0.3"/>
  <cols>
    <col min="1" max="1" width="13.5546875" customWidth="1"/>
    <col min="3" max="3" width="10.109375" customWidth="1"/>
    <col min="6" max="6" width="16.6640625" customWidth="1"/>
    <col min="7" max="7" width="12.88671875" customWidth="1"/>
    <col min="8" max="8" width="12.33203125" customWidth="1"/>
    <col min="9" max="9" width="13.88671875" customWidth="1"/>
    <col min="10" max="10" width="15" customWidth="1"/>
    <col min="11" max="11" width="11.44140625" customWidth="1"/>
    <col min="13" max="13" width="10.21875" customWidth="1"/>
  </cols>
  <sheetData>
    <row r="1" spans="1:16" s="1" customFormat="1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7" t="s">
        <v>13</v>
      </c>
      <c r="P1" s="18"/>
    </row>
    <row r="2" spans="1:16" s="2" customFormat="1" x14ac:dyDescent="0.3">
      <c r="A2" s="6" t="s">
        <v>14</v>
      </c>
      <c r="B2" s="2">
        <f>AVERAGE(B3:B999)</f>
        <v>15.6</v>
      </c>
      <c r="C2" s="2">
        <f>AVERAGE(C3:C999)</f>
        <v>79.7</v>
      </c>
      <c r="D2" s="2">
        <f>B2-B$2</f>
        <v>0</v>
      </c>
      <c r="E2" s="2">
        <f>C2-C$2</f>
        <v>0</v>
      </c>
      <c r="F2" s="2">
        <f>SUM(F3:F999)</f>
        <v>134.80000000000001</v>
      </c>
      <c r="G2" s="6">
        <f>SUM(G3:G999)</f>
        <v>42.4</v>
      </c>
      <c r="H2" s="7">
        <f>SUM(H3:H$999)</f>
        <v>1206.0999999999999</v>
      </c>
      <c r="I2" s="2">
        <f>PEARSON(B3:B12,C3:C12)</f>
        <v>0.59609476138946238</v>
      </c>
      <c r="J2" s="2">
        <f>F2/SQRT(G2*H2)</f>
        <v>0.59609476138946249</v>
      </c>
      <c r="K2" s="2">
        <f>SQRT($H$2/(COUNT($B$3:$B$999)-1))</f>
        <v>11.576316819745005</v>
      </c>
      <c r="L2" s="2">
        <f>SQRT(($G$2)/(COUNT($B$3:$B$999)-1))</f>
        <v>2.1705094128132942</v>
      </c>
      <c r="M2" s="2">
        <f>J2*(K2/L2)</f>
        <v>3.1792452830188687</v>
      </c>
      <c r="N2" s="2">
        <f>$C$2-($M$2*$B$2)</f>
        <v>30.103773584905653</v>
      </c>
      <c r="O2" s="13" t="s">
        <v>15</v>
      </c>
      <c r="P2" s="14" t="s">
        <v>16</v>
      </c>
    </row>
    <row r="3" spans="1:16" x14ac:dyDescent="0.3">
      <c r="A3" s="8"/>
      <c r="B3">
        <v>17</v>
      </c>
      <c r="C3">
        <v>94</v>
      </c>
      <c r="D3">
        <f>B3-B$2</f>
        <v>1.4000000000000004</v>
      </c>
      <c r="E3">
        <f>C3-C$2</f>
        <v>14.299999999999997</v>
      </c>
      <c r="F3">
        <f>D3*E3</f>
        <v>20.02</v>
      </c>
      <c r="G3" s="8">
        <f>D3^2</f>
        <v>1.9600000000000011</v>
      </c>
      <c r="H3" s="9">
        <f>E3^2</f>
        <v>204.48999999999992</v>
      </c>
      <c r="O3" s="8"/>
      <c r="P3" s="9" t="str">
        <f>IF(O3="","",$N$2+($M$2*O3))</f>
        <v/>
      </c>
    </row>
    <row r="4" spans="1:16" x14ac:dyDescent="0.3">
      <c r="A4" s="8"/>
      <c r="B4">
        <v>13</v>
      </c>
      <c r="C4">
        <v>73</v>
      </c>
      <c r="D4">
        <f t="shared" ref="D4:D12" si="0">B4-B$2</f>
        <v>-2.5999999999999996</v>
      </c>
      <c r="E4">
        <f t="shared" ref="E4:E12" si="1">C4-C$2</f>
        <v>-6.7000000000000028</v>
      </c>
      <c r="F4">
        <f>D4*E4</f>
        <v>17.420000000000005</v>
      </c>
      <c r="G4" s="8">
        <f>D4^2</f>
        <v>6.759999999999998</v>
      </c>
      <c r="H4" s="9">
        <f t="shared" ref="H4:H12" si="2">E4^2</f>
        <v>44.890000000000036</v>
      </c>
      <c r="N4" s="1"/>
      <c r="O4" s="15"/>
      <c r="P4" s="9" t="str">
        <f t="shared" ref="P4:P13" si="3">IF(O4="","",$N$2+($M$2*O4))</f>
        <v/>
      </c>
    </row>
    <row r="5" spans="1:16" x14ac:dyDescent="0.3">
      <c r="A5" s="8"/>
      <c r="B5">
        <v>12</v>
      </c>
      <c r="C5">
        <v>59</v>
      </c>
      <c r="D5">
        <f t="shared" si="0"/>
        <v>-3.5999999999999996</v>
      </c>
      <c r="E5">
        <f t="shared" si="1"/>
        <v>-20.700000000000003</v>
      </c>
      <c r="F5">
        <f t="shared" ref="F5:F12" si="4">D5*E5</f>
        <v>74.52</v>
      </c>
      <c r="G5" s="8">
        <f t="shared" ref="G5:G12" si="5">D5^2</f>
        <v>12.959999999999997</v>
      </c>
      <c r="H5" s="9">
        <f t="shared" si="2"/>
        <v>428.49000000000012</v>
      </c>
      <c r="O5" s="15">
        <v>12</v>
      </c>
      <c r="P5" s="9">
        <f t="shared" si="3"/>
        <v>68.254716981132077</v>
      </c>
    </row>
    <row r="6" spans="1:16" x14ac:dyDescent="0.3">
      <c r="A6" s="8"/>
      <c r="B6">
        <v>15</v>
      </c>
      <c r="C6">
        <v>80</v>
      </c>
      <c r="D6">
        <f t="shared" si="0"/>
        <v>-0.59999999999999964</v>
      </c>
      <c r="E6">
        <f t="shared" si="1"/>
        <v>0.29999999999999716</v>
      </c>
      <c r="F6">
        <f t="shared" si="4"/>
        <v>-0.17999999999999819</v>
      </c>
      <c r="G6" s="8">
        <f t="shared" si="5"/>
        <v>0.3599999999999996</v>
      </c>
      <c r="H6" s="9">
        <f t="shared" si="2"/>
        <v>8.999999999999829E-2</v>
      </c>
      <c r="N6" s="1"/>
      <c r="O6" s="15">
        <v>13</v>
      </c>
      <c r="P6" s="9">
        <f t="shared" si="3"/>
        <v>71.433962264150949</v>
      </c>
    </row>
    <row r="7" spans="1:16" x14ac:dyDescent="0.3">
      <c r="A7" s="8"/>
      <c r="B7">
        <v>16</v>
      </c>
      <c r="C7">
        <v>93</v>
      </c>
      <c r="D7">
        <f t="shared" si="0"/>
        <v>0.40000000000000036</v>
      </c>
      <c r="E7">
        <f t="shared" si="1"/>
        <v>13.299999999999997</v>
      </c>
      <c r="F7">
        <f t="shared" si="4"/>
        <v>5.3200000000000038</v>
      </c>
      <c r="G7" s="8">
        <f t="shared" si="5"/>
        <v>0.16000000000000028</v>
      </c>
      <c r="H7" s="9">
        <f t="shared" si="2"/>
        <v>176.88999999999993</v>
      </c>
      <c r="N7" s="1"/>
      <c r="O7" s="15">
        <v>15</v>
      </c>
      <c r="P7" s="9">
        <f t="shared" si="3"/>
        <v>77.79245283018868</v>
      </c>
    </row>
    <row r="8" spans="1:16" x14ac:dyDescent="0.3">
      <c r="A8" s="8"/>
      <c r="B8">
        <v>14</v>
      </c>
      <c r="C8">
        <v>85</v>
      </c>
      <c r="D8">
        <f t="shared" si="0"/>
        <v>-1.5999999999999996</v>
      </c>
      <c r="E8">
        <f t="shared" si="1"/>
        <v>5.2999999999999972</v>
      </c>
      <c r="F8">
        <f t="shared" si="4"/>
        <v>-8.4799999999999933</v>
      </c>
      <c r="G8" s="8">
        <f t="shared" si="5"/>
        <v>2.5599999999999987</v>
      </c>
      <c r="H8" s="9">
        <f t="shared" si="2"/>
        <v>28.089999999999971</v>
      </c>
      <c r="O8" s="15">
        <v>16</v>
      </c>
      <c r="P8" s="9">
        <f t="shared" si="3"/>
        <v>80.971698113207552</v>
      </c>
    </row>
    <row r="9" spans="1:16" x14ac:dyDescent="0.3">
      <c r="A9" s="8"/>
      <c r="B9">
        <v>16</v>
      </c>
      <c r="C9">
        <v>66</v>
      </c>
      <c r="D9">
        <f t="shared" si="0"/>
        <v>0.40000000000000036</v>
      </c>
      <c r="E9">
        <f t="shared" si="1"/>
        <v>-13.700000000000003</v>
      </c>
      <c r="F9">
        <f t="shared" si="4"/>
        <v>-5.4800000000000058</v>
      </c>
      <c r="G9" s="8">
        <f t="shared" si="5"/>
        <v>0.16000000000000028</v>
      </c>
      <c r="H9" s="9">
        <f t="shared" si="2"/>
        <v>187.69000000000008</v>
      </c>
      <c r="O9" s="15">
        <v>19</v>
      </c>
      <c r="P9" s="9">
        <f t="shared" si="3"/>
        <v>90.509433962264154</v>
      </c>
    </row>
    <row r="10" spans="1:16" x14ac:dyDescent="0.3">
      <c r="A10" s="8"/>
      <c r="B10">
        <v>16</v>
      </c>
      <c r="C10">
        <v>79</v>
      </c>
      <c r="D10">
        <f t="shared" si="0"/>
        <v>0.40000000000000036</v>
      </c>
      <c r="E10">
        <f t="shared" si="1"/>
        <v>-0.70000000000000284</v>
      </c>
      <c r="F10">
        <f t="shared" si="4"/>
        <v>-0.28000000000000136</v>
      </c>
      <c r="G10" s="8">
        <f t="shared" si="5"/>
        <v>0.16000000000000028</v>
      </c>
      <c r="H10" s="9">
        <f t="shared" si="2"/>
        <v>0.49000000000000399</v>
      </c>
      <c r="O10" s="8"/>
      <c r="P10" s="9" t="str">
        <f t="shared" si="3"/>
        <v/>
      </c>
    </row>
    <row r="11" spans="1:16" x14ac:dyDescent="0.3">
      <c r="A11" s="8"/>
      <c r="B11">
        <v>18</v>
      </c>
      <c r="C11">
        <v>77</v>
      </c>
      <c r="D11">
        <f t="shared" si="0"/>
        <v>2.4000000000000004</v>
      </c>
      <c r="E11">
        <f t="shared" si="1"/>
        <v>-2.7000000000000028</v>
      </c>
      <c r="F11">
        <f t="shared" si="4"/>
        <v>-6.4800000000000075</v>
      </c>
      <c r="G11" s="8">
        <f t="shared" si="5"/>
        <v>5.7600000000000016</v>
      </c>
      <c r="H11" s="9">
        <f t="shared" si="2"/>
        <v>7.2900000000000151</v>
      </c>
      <c r="O11" s="8"/>
      <c r="P11" s="9" t="str">
        <f t="shared" si="3"/>
        <v/>
      </c>
    </row>
    <row r="12" spans="1:16" x14ac:dyDescent="0.3">
      <c r="A12" s="10"/>
      <c r="B12" s="11">
        <v>19</v>
      </c>
      <c r="C12" s="11">
        <v>91</v>
      </c>
      <c r="D12" s="11">
        <f t="shared" si="0"/>
        <v>3.4000000000000004</v>
      </c>
      <c r="E12" s="11">
        <f t="shared" si="1"/>
        <v>11.299999999999997</v>
      </c>
      <c r="F12" s="11">
        <f t="shared" si="4"/>
        <v>38.419999999999995</v>
      </c>
      <c r="G12" s="10">
        <f t="shared" si="5"/>
        <v>11.560000000000002</v>
      </c>
      <c r="H12" s="12">
        <f t="shared" si="2"/>
        <v>127.68999999999994</v>
      </c>
      <c r="N12" s="1"/>
      <c r="O12" s="15"/>
      <c r="P12" s="9" t="str">
        <f t="shared" si="3"/>
        <v/>
      </c>
    </row>
    <row r="13" spans="1:16" x14ac:dyDescent="0.3">
      <c r="N13" s="1"/>
      <c r="O13" s="16"/>
      <c r="P13" s="9" t="str">
        <f t="shared" si="3"/>
        <v/>
      </c>
    </row>
  </sheetData>
  <mergeCells count="1"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Anton P. Imperial</cp:lastModifiedBy>
  <cp:revision/>
  <dcterms:created xsi:type="dcterms:W3CDTF">2024-09-18T08:40:22Z</dcterms:created>
  <dcterms:modified xsi:type="dcterms:W3CDTF">2024-10-15T12:43:10Z</dcterms:modified>
  <cp:category/>
  <cp:contentStatus/>
</cp:coreProperties>
</file>