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i\Desktop\1S2021\Lab Modela 2\MYS2_Proyecto_G8\Fase 3\Resultados\"/>
    </mc:Choice>
  </mc:AlternateContent>
  <xr:revisionPtr revIDLastSave="0" documentId="13_ncr:1_{D97AD2F5-818E-436F-90CF-F220ED284FE4}" xr6:coauthVersionLast="46" xr6:coauthVersionMax="46" xr10:uidLastSave="{00000000-0000-0000-0000-000000000000}"/>
  <bookViews>
    <workbookView xWindow="28680" yWindow="-120" windowWidth="29040" windowHeight="15840" activeTab="1" xr2:uid="{7727BFE2-8EF9-4598-8B45-440CCA1C5FC8}"/>
  </bookViews>
  <sheets>
    <sheet name="Hoja1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2" l="1"/>
  <c r="T36" i="2"/>
  <c r="T35" i="2"/>
  <c r="T28" i="2"/>
  <c r="T26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" i="2"/>
  <c r="P2" i="2"/>
  <c r="Q2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N3" i="2"/>
  <c r="R3" i="2" s="1"/>
  <c r="N4" i="2"/>
  <c r="N5" i="2"/>
  <c r="N6" i="2"/>
  <c r="R6" i="2" s="1"/>
  <c r="N7" i="2"/>
  <c r="R7" i="2" s="1"/>
  <c r="N8" i="2"/>
  <c r="N9" i="2"/>
  <c r="N10" i="2"/>
  <c r="R10" i="2" s="1"/>
  <c r="N11" i="2"/>
  <c r="R11" i="2" s="1"/>
  <c r="N12" i="2"/>
  <c r="N13" i="2"/>
  <c r="N14" i="2"/>
  <c r="R14" i="2" s="1"/>
  <c r="N15" i="2"/>
  <c r="R15" i="2" s="1"/>
  <c r="N16" i="2"/>
  <c r="N17" i="2"/>
  <c r="N18" i="2"/>
  <c r="R18" i="2" s="1"/>
  <c r="N2" i="2"/>
  <c r="R2" i="2" s="1"/>
  <c r="R17" i="2" l="1"/>
  <c r="R13" i="2"/>
  <c r="R9" i="2"/>
  <c r="R5" i="2"/>
  <c r="R16" i="2"/>
  <c r="R12" i="2"/>
  <c r="R8" i="2"/>
  <c r="R4" i="2"/>
  <c r="C3" i="1"/>
  <c r="E2" i="1"/>
</calcChain>
</file>

<file path=xl/sharedStrings.xml><?xml version="1.0" encoding="utf-8"?>
<sst xmlns="http://schemas.openxmlformats.org/spreadsheetml/2006/main" count="152" uniqueCount="49">
  <si>
    <t>BP_Cure</t>
  </si>
  <si>
    <t>Dato</t>
  </si>
  <si>
    <t>Utilización</t>
  </si>
  <si>
    <t>Rendimiento</t>
  </si>
  <si>
    <t>Peticiones x Hora</t>
  </si>
  <si>
    <t>MAT001</t>
  </si>
  <si>
    <t>MAT002</t>
  </si>
  <si>
    <t>SA</t>
  </si>
  <si>
    <t>MAT007</t>
  </si>
  <si>
    <t>MAT005</t>
  </si>
  <si>
    <t>MAT006</t>
  </si>
  <si>
    <t>FA</t>
  </si>
  <si>
    <t>B22FA</t>
  </si>
  <si>
    <t>Horas</t>
  </si>
  <si>
    <t>Minutos</t>
  </si>
  <si>
    <t>Segundos</t>
  </si>
  <si>
    <t>Inventario</t>
  </si>
  <si>
    <t>Costo</t>
  </si>
  <si>
    <t>Buffer</t>
  </si>
  <si>
    <t>Lumber1</t>
  </si>
  <si>
    <t>Lumber2</t>
  </si>
  <si>
    <t>Paint_1</t>
  </si>
  <si>
    <t>Paint_2</t>
  </si>
  <si>
    <t>MAT004</t>
  </si>
  <si>
    <t>MAT003</t>
  </si>
  <si>
    <t>Screws_1</t>
  </si>
  <si>
    <t>Screws_2</t>
  </si>
  <si>
    <t>Screws_3</t>
  </si>
  <si>
    <t>Brackets_1</t>
  </si>
  <si>
    <t>Brackets_2</t>
  </si>
  <si>
    <t>Brackets_3</t>
  </si>
  <si>
    <t>BP</t>
  </si>
  <si>
    <t>MUEBLE</t>
  </si>
  <si>
    <t>Falta de Inventario</t>
  </si>
  <si>
    <t>B22</t>
  </si>
  <si>
    <t>B23</t>
  </si>
  <si>
    <t>B24</t>
  </si>
  <si>
    <t>O22</t>
  </si>
  <si>
    <t>O23</t>
  </si>
  <si>
    <t>O24</t>
  </si>
  <si>
    <t>FF</t>
  </si>
  <si>
    <t>Pedidos Sin Enviar</t>
  </si>
  <si>
    <t>Top 5 Buffers</t>
  </si>
  <si>
    <t>Lumber1 (SF)</t>
  </si>
  <si>
    <t>Lumber2 (BP)</t>
  </si>
  <si>
    <t>Top3 Materials</t>
  </si>
  <si>
    <t>Bracket1(SA)</t>
  </si>
  <si>
    <t>Bracket3(SA)</t>
  </si>
  <si>
    <t>Brackets2(FA)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</si>
</sst>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" fillId="2" borderId="0" xfId="1"/>
    <xf numFmtId="0" fontId="2" fillId="3" borderId="0" xfId="2"/>
  </cellXfs>
  <cellStyles count="3">
    <cellStyle name="Bueno" xfId="2" builtinId="26"/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5EB4-7682-4416-AB07-FF602BE4A58F}">
  <dimension ref="B2:E4"/>
  <sheetViews>
    <sheetView workbookViewId="0">
      <selection activeCell="C4" sqref="C4"/>
    </sheetView>
  </sheetViews>
  <sheetFormatPr baseColWidth="10" defaultRowHeight="15" x14ac:dyDescent="0.25"/>
  <cols>
    <col min="2" max="2" width="12.5703125" bestFit="1" customWidth="1"/>
    <col min="4" max="4" width="16.42578125" bestFit="1" customWidth="1"/>
    <col min="5" max="5" width="14.5703125" customWidth="1"/>
  </cols>
  <sheetData>
    <row r="2" spans="2:5" x14ac:dyDescent="0.25">
      <c r="B2" t="s">
        <v>0</v>
      </c>
      <c r="C2" t="s">
        <v>1</v>
      </c>
      <c r="D2">
        <v>13277</v>
      </c>
      <c r="E2">
        <f>60*7</f>
        <v>420</v>
      </c>
    </row>
    <row r="3" spans="2:5" x14ac:dyDescent="0.25">
      <c r="B3" t="s">
        <v>3</v>
      </c>
      <c r="C3">
        <f>D2/E2</f>
        <v>31.611904761904761</v>
      </c>
      <c r="D3" t="s">
        <v>4</v>
      </c>
    </row>
    <row r="4" spans="2:5" x14ac:dyDescent="0.25">
      <c r="B4" t="s">
        <v>2</v>
      </c>
      <c r="C4" s="1">
        <v>0.13600000000000001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C101-9915-4162-9552-A4B6443BCB37}">
  <dimension ref="A1:T52"/>
  <sheetViews>
    <sheetView tabSelected="1" topLeftCell="C4" workbookViewId="0">
      <selection activeCell="T18" sqref="T18"/>
    </sheetView>
  </sheetViews>
  <sheetFormatPr baseColWidth="10" defaultRowHeight="15" x14ac:dyDescent="0.25"/>
  <cols>
    <col min="19" max="19" width="14" bestFit="1" customWidth="1"/>
    <col min="20" max="20" width="16" customWidth="1"/>
    <col min="22" max="22" width="17.140625" customWidth="1"/>
  </cols>
  <sheetData>
    <row r="1" spans="1:18" x14ac:dyDescent="0.25">
      <c r="C1" t="s">
        <v>13</v>
      </c>
      <c r="D1" t="s">
        <v>14</v>
      </c>
      <c r="E1" t="s">
        <v>15</v>
      </c>
      <c r="H1" t="s">
        <v>18</v>
      </c>
      <c r="I1" t="s">
        <v>16</v>
      </c>
      <c r="J1" t="s">
        <v>17</v>
      </c>
      <c r="K1" t="s">
        <v>17</v>
      </c>
      <c r="L1" t="s">
        <v>17</v>
      </c>
      <c r="M1" t="s">
        <v>17</v>
      </c>
      <c r="N1" t="s">
        <v>17</v>
      </c>
      <c r="O1" t="s">
        <v>17</v>
      </c>
    </row>
    <row r="2" spans="1:18" x14ac:dyDescent="0.25">
      <c r="A2" t="s">
        <v>7</v>
      </c>
      <c r="B2" t="s">
        <v>5</v>
      </c>
      <c r="C2">
        <v>0.6</v>
      </c>
      <c r="G2">
        <v>6.24</v>
      </c>
      <c r="H2" t="s">
        <v>19</v>
      </c>
      <c r="I2" t="s">
        <v>5</v>
      </c>
      <c r="J2">
        <v>1844</v>
      </c>
      <c r="K2">
        <v>1767</v>
      </c>
      <c r="L2">
        <v>1656</v>
      </c>
      <c r="M2">
        <v>1654</v>
      </c>
      <c r="N2" s="3">
        <f>J2*$G2</f>
        <v>11506.56</v>
      </c>
      <c r="O2" s="3">
        <f t="shared" ref="O2:Q17" si="0">K2*$G2</f>
        <v>11026.08</v>
      </c>
      <c r="P2" s="3">
        <f t="shared" si="0"/>
        <v>10333.44</v>
      </c>
      <c r="Q2" s="3">
        <f t="shared" si="0"/>
        <v>10320.960000000001</v>
      </c>
      <c r="R2" s="2">
        <f>AVERAGE(N2:Q2)</f>
        <v>10796.76</v>
      </c>
    </row>
    <row r="3" spans="1:18" x14ac:dyDescent="0.25">
      <c r="A3" t="s">
        <v>7</v>
      </c>
      <c r="B3" t="s">
        <v>6</v>
      </c>
      <c r="C3">
        <v>0.6</v>
      </c>
      <c r="G3">
        <v>6.24</v>
      </c>
      <c r="H3" t="s">
        <v>20</v>
      </c>
      <c r="I3" t="s">
        <v>5</v>
      </c>
      <c r="J3">
        <v>677</v>
      </c>
      <c r="K3">
        <v>662</v>
      </c>
      <c r="L3">
        <v>623</v>
      </c>
      <c r="M3">
        <v>625</v>
      </c>
      <c r="N3" s="3">
        <f t="shared" ref="N3:N18" si="1">J3*$G3</f>
        <v>4224.4800000000005</v>
      </c>
      <c r="O3" s="3">
        <f t="shared" si="0"/>
        <v>4130.88</v>
      </c>
      <c r="P3" s="3">
        <f t="shared" si="0"/>
        <v>3887.52</v>
      </c>
      <c r="Q3" s="3">
        <f t="shared" si="0"/>
        <v>3900</v>
      </c>
      <c r="R3" s="2">
        <f t="shared" ref="R3:R18" si="2">AVERAGE(N3:Q3)</f>
        <v>4035.7200000000003</v>
      </c>
    </row>
    <row r="4" spans="1:18" x14ac:dyDescent="0.25">
      <c r="A4" t="s">
        <v>7</v>
      </c>
      <c r="B4" t="s">
        <v>8</v>
      </c>
      <c r="C4">
        <v>6.9999999999999999E-4</v>
      </c>
      <c r="G4">
        <v>7.61</v>
      </c>
      <c r="H4" t="s">
        <v>19</v>
      </c>
      <c r="I4" t="s">
        <v>6</v>
      </c>
      <c r="J4">
        <v>1355</v>
      </c>
      <c r="K4">
        <v>1278</v>
      </c>
      <c r="L4">
        <v>1179</v>
      </c>
      <c r="M4">
        <v>1147</v>
      </c>
      <c r="N4" s="3">
        <f t="shared" si="1"/>
        <v>10311.550000000001</v>
      </c>
      <c r="O4" s="3">
        <f t="shared" si="0"/>
        <v>9725.58</v>
      </c>
      <c r="P4" s="3">
        <f t="shared" si="0"/>
        <v>8972.19</v>
      </c>
      <c r="Q4" s="3">
        <f t="shared" si="0"/>
        <v>8728.67</v>
      </c>
      <c r="R4" s="2">
        <f t="shared" si="2"/>
        <v>9434.4974999999995</v>
      </c>
    </row>
    <row r="5" spans="1:18" x14ac:dyDescent="0.25">
      <c r="A5" t="s">
        <v>7</v>
      </c>
      <c r="B5" t="s">
        <v>9</v>
      </c>
      <c r="C5">
        <v>6.9999999999999999E-4</v>
      </c>
      <c r="G5">
        <v>7.61</v>
      </c>
      <c r="H5" t="s">
        <v>20</v>
      </c>
      <c r="I5" t="s">
        <v>6</v>
      </c>
      <c r="J5">
        <v>511</v>
      </c>
      <c r="K5">
        <v>473</v>
      </c>
      <c r="L5">
        <v>432</v>
      </c>
      <c r="M5">
        <v>439</v>
      </c>
      <c r="N5">
        <f t="shared" si="1"/>
        <v>3888.71</v>
      </c>
      <c r="O5">
        <f t="shared" si="0"/>
        <v>3599.53</v>
      </c>
      <c r="P5">
        <f t="shared" si="0"/>
        <v>3287.52</v>
      </c>
      <c r="Q5">
        <f t="shared" si="0"/>
        <v>3340.79</v>
      </c>
      <c r="R5" s="2">
        <f t="shared" si="2"/>
        <v>3529.1374999999998</v>
      </c>
    </row>
    <row r="6" spans="1:18" x14ac:dyDescent="0.25">
      <c r="A6" t="s">
        <v>7</v>
      </c>
      <c r="B6" t="s">
        <v>10</v>
      </c>
      <c r="C6">
        <v>6.9999999999999999E-4</v>
      </c>
      <c r="G6">
        <v>23</v>
      </c>
      <c r="H6" t="s">
        <v>21</v>
      </c>
      <c r="I6" t="s">
        <v>24</v>
      </c>
      <c r="J6">
        <v>59.34</v>
      </c>
      <c r="K6">
        <v>56.86</v>
      </c>
      <c r="L6">
        <v>56.02</v>
      </c>
      <c r="M6">
        <v>55.68</v>
      </c>
      <c r="N6">
        <f t="shared" si="1"/>
        <v>1364.8200000000002</v>
      </c>
      <c r="O6">
        <f t="shared" si="0"/>
        <v>1307.78</v>
      </c>
      <c r="P6">
        <f t="shared" si="0"/>
        <v>1288.46</v>
      </c>
      <c r="Q6">
        <f t="shared" si="0"/>
        <v>1280.6400000000001</v>
      </c>
      <c r="R6" s="2">
        <f t="shared" si="2"/>
        <v>1310.4250000000002</v>
      </c>
    </row>
    <row r="7" spans="1:18" x14ac:dyDescent="0.25">
      <c r="B7" t="s">
        <v>32</v>
      </c>
      <c r="C7">
        <v>0.02</v>
      </c>
      <c r="G7">
        <v>23</v>
      </c>
      <c r="H7" t="s">
        <v>22</v>
      </c>
      <c r="I7" t="s">
        <v>24</v>
      </c>
      <c r="J7">
        <v>48</v>
      </c>
      <c r="K7">
        <v>48</v>
      </c>
      <c r="L7">
        <v>48</v>
      </c>
      <c r="M7">
        <v>48</v>
      </c>
      <c r="N7">
        <f t="shared" si="1"/>
        <v>1104</v>
      </c>
      <c r="O7">
        <f t="shared" si="0"/>
        <v>1104</v>
      </c>
      <c r="P7">
        <f t="shared" si="0"/>
        <v>1104</v>
      </c>
      <c r="Q7">
        <f t="shared" si="0"/>
        <v>1104</v>
      </c>
      <c r="R7" s="2">
        <f t="shared" si="2"/>
        <v>1104</v>
      </c>
    </row>
    <row r="8" spans="1:18" x14ac:dyDescent="0.25">
      <c r="G8">
        <v>27</v>
      </c>
      <c r="H8" t="s">
        <v>21</v>
      </c>
      <c r="I8" t="s">
        <v>23</v>
      </c>
      <c r="J8">
        <v>51.88</v>
      </c>
      <c r="K8">
        <v>49.86</v>
      </c>
      <c r="L8">
        <v>48.46</v>
      </c>
      <c r="M8">
        <v>48.02</v>
      </c>
      <c r="N8">
        <f t="shared" si="1"/>
        <v>1400.76</v>
      </c>
      <c r="O8">
        <f t="shared" si="0"/>
        <v>1346.22</v>
      </c>
      <c r="P8">
        <f t="shared" si="0"/>
        <v>1308.42</v>
      </c>
      <c r="Q8">
        <f t="shared" si="0"/>
        <v>1296.5400000000002</v>
      </c>
      <c r="R8" s="2">
        <f t="shared" si="2"/>
        <v>1337.9850000000001</v>
      </c>
    </row>
    <row r="9" spans="1:18" x14ac:dyDescent="0.25">
      <c r="G9">
        <v>27</v>
      </c>
      <c r="H9" t="s">
        <v>22</v>
      </c>
      <c r="I9" t="s">
        <v>23</v>
      </c>
      <c r="J9">
        <v>42</v>
      </c>
      <c r="K9">
        <v>42</v>
      </c>
      <c r="L9">
        <v>42</v>
      </c>
      <c r="M9">
        <v>42</v>
      </c>
      <c r="N9">
        <f t="shared" si="1"/>
        <v>1134</v>
      </c>
      <c r="O9">
        <f t="shared" si="0"/>
        <v>1134</v>
      </c>
      <c r="P9">
        <f t="shared" si="0"/>
        <v>1134</v>
      </c>
      <c r="Q9">
        <f t="shared" si="0"/>
        <v>1134</v>
      </c>
      <c r="R9" s="2">
        <f t="shared" si="2"/>
        <v>1134</v>
      </c>
    </row>
    <row r="10" spans="1:18" x14ac:dyDescent="0.25">
      <c r="G10">
        <v>0.04</v>
      </c>
      <c r="H10" t="s">
        <v>25</v>
      </c>
      <c r="I10" t="s">
        <v>9</v>
      </c>
      <c r="J10">
        <v>20568</v>
      </c>
      <c r="K10">
        <v>19581</v>
      </c>
      <c r="L10">
        <v>18682</v>
      </c>
      <c r="M10">
        <v>18362</v>
      </c>
      <c r="N10">
        <f t="shared" si="1"/>
        <v>822.72</v>
      </c>
      <c r="O10">
        <f t="shared" si="0"/>
        <v>783.24</v>
      </c>
      <c r="P10">
        <f t="shared" si="0"/>
        <v>747.28</v>
      </c>
      <c r="Q10">
        <f t="shared" si="0"/>
        <v>734.48</v>
      </c>
      <c r="R10" s="2">
        <f t="shared" si="2"/>
        <v>771.93</v>
      </c>
    </row>
    <row r="11" spans="1:18" x14ac:dyDescent="0.25">
      <c r="G11">
        <v>0.04</v>
      </c>
      <c r="H11" t="s">
        <v>26</v>
      </c>
      <c r="I11" t="s">
        <v>9</v>
      </c>
      <c r="J11">
        <v>14784</v>
      </c>
      <c r="K11">
        <v>14289</v>
      </c>
      <c r="L11">
        <v>13656</v>
      </c>
      <c r="M11">
        <v>13724</v>
      </c>
      <c r="N11">
        <f t="shared" si="1"/>
        <v>591.36</v>
      </c>
      <c r="O11">
        <f t="shared" si="0"/>
        <v>571.56000000000006</v>
      </c>
      <c r="P11">
        <f t="shared" si="0"/>
        <v>546.24</v>
      </c>
      <c r="Q11">
        <f t="shared" si="0"/>
        <v>548.96</v>
      </c>
      <c r="R11" s="2">
        <f t="shared" si="2"/>
        <v>564.53</v>
      </c>
    </row>
    <row r="12" spans="1:18" x14ac:dyDescent="0.25">
      <c r="A12" t="s">
        <v>11</v>
      </c>
      <c r="B12" t="s">
        <v>5</v>
      </c>
      <c r="C12">
        <v>0.24</v>
      </c>
      <c r="G12">
        <v>0.04</v>
      </c>
      <c r="H12" t="s">
        <v>27</v>
      </c>
      <c r="I12" t="s">
        <v>9</v>
      </c>
      <c r="J12">
        <v>45808</v>
      </c>
      <c r="K12">
        <v>45808</v>
      </c>
      <c r="L12">
        <v>45808</v>
      </c>
      <c r="M12">
        <v>45808</v>
      </c>
      <c r="N12">
        <f t="shared" si="1"/>
        <v>1832.32</v>
      </c>
      <c r="O12">
        <f t="shared" si="0"/>
        <v>1832.32</v>
      </c>
      <c r="P12">
        <f t="shared" si="0"/>
        <v>1832.32</v>
      </c>
      <c r="Q12">
        <f t="shared" si="0"/>
        <v>1832.32</v>
      </c>
      <c r="R12" s="2">
        <f t="shared" si="2"/>
        <v>1832.32</v>
      </c>
    </row>
    <row r="13" spans="1:18" x14ac:dyDescent="0.25">
      <c r="A13" t="s">
        <v>11</v>
      </c>
      <c r="B13" t="s">
        <v>6</v>
      </c>
      <c r="C13">
        <v>0.24</v>
      </c>
      <c r="G13">
        <v>7.0000000000000007E-2</v>
      </c>
      <c r="H13" t="s">
        <v>25</v>
      </c>
      <c r="I13" t="s">
        <v>10</v>
      </c>
      <c r="J13">
        <v>3892</v>
      </c>
      <c r="K13">
        <v>3892</v>
      </c>
      <c r="L13">
        <v>3892</v>
      </c>
      <c r="M13">
        <v>3892</v>
      </c>
      <c r="N13">
        <f t="shared" si="1"/>
        <v>272.44</v>
      </c>
      <c r="O13">
        <f t="shared" si="0"/>
        <v>272.44</v>
      </c>
      <c r="P13">
        <f t="shared" si="0"/>
        <v>272.44</v>
      </c>
      <c r="Q13">
        <f t="shared" si="0"/>
        <v>272.44</v>
      </c>
      <c r="R13" s="2">
        <f t="shared" si="2"/>
        <v>272.44</v>
      </c>
    </row>
    <row r="14" spans="1:18" x14ac:dyDescent="0.25">
      <c r="A14" t="s">
        <v>11</v>
      </c>
      <c r="B14" t="s">
        <v>8</v>
      </c>
      <c r="C14">
        <v>6.9999999999999999E-4</v>
      </c>
      <c r="G14">
        <v>7.0000000000000007E-2</v>
      </c>
      <c r="H14" t="s">
        <v>26</v>
      </c>
      <c r="I14" t="s">
        <v>10</v>
      </c>
      <c r="J14">
        <v>3584</v>
      </c>
      <c r="K14">
        <v>3462</v>
      </c>
      <c r="L14">
        <v>3305</v>
      </c>
      <c r="M14">
        <v>3324</v>
      </c>
      <c r="N14">
        <f t="shared" si="1"/>
        <v>250.88000000000002</v>
      </c>
      <c r="O14">
        <f t="shared" si="0"/>
        <v>242.34000000000003</v>
      </c>
      <c r="P14">
        <f t="shared" si="0"/>
        <v>231.35000000000002</v>
      </c>
      <c r="Q14">
        <f t="shared" si="0"/>
        <v>232.68000000000004</v>
      </c>
      <c r="R14" s="2">
        <f t="shared" si="2"/>
        <v>239.31250000000003</v>
      </c>
    </row>
    <row r="15" spans="1:18" x14ac:dyDescent="0.25">
      <c r="A15" t="s">
        <v>11</v>
      </c>
      <c r="B15" t="s">
        <v>9</v>
      </c>
      <c r="C15">
        <v>6.9999999999999999E-4</v>
      </c>
      <c r="G15">
        <v>7.0000000000000007E-2</v>
      </c>
      <c r="H15" t="s">
        <v>27</v>
      </c>
      <c r="I15" t="s">
        <v>10</v>
      </c>
      <c r="J15">
        <v>22904</v>
      </c>
      <c r="K15">
        <v>22904</v>
      </c>
      <c r="L15">
        <v>22904</v>
      </c>
      <c r="M15">
        <v>22904</v>
      </c>
      <c r="N15">
        <f t="shared" si="1"/>
        <v>1603.2800000000002</v>
      </c>
      <c r="O15">
        <f t="shared" si="0"/>
        <v>1603.2800000000002</v>
      </c>
      <c r="P15">
        <f t="shared" si="0"/>
        <v>1603.2800000000002</v>
      </c>
      <c r="Q15">
        <f t="shared" si="0"/>
        <v>1603.2800000000002</v>
      </c>
      <c r="R15" s="2">
        <f t="shared" si="2"/>
        <v>1603.2800000000002</v>
      </c>
    </row>
    <row r="16" spans="1:18" x14ac:dyDescent="0.25">
      <c r="A16" t="s">
        <v>11</v>
      </c>
      <c r="B16" t="s">
        <v>10</v>
      </c>
      <c r="C16">
        <v>6.9999999999999999E-4</v>
      </c>
      <c r="G16">
        <v>0.52</v>
      </c>
      <c r="H16" t="s">
        <v>28</v>
      </c>
      <c r="I16" t="s">
        <v>8</v>
      </c>
      <c r="J16">
        <v>22200</v>
      </c>
      <c r="K16">
        <v>21944</v>
      </c>
      <c r="L16">
        <v>21714</v>
      </c>
      <c r="M16">
        <v>21628</v>
      </c>
      <c r="N16" s="3">
        <f t="shared" si="1"/>
        <v>11544</v>
      </c>
      <c r="O16" s="3">
        <f t="shared" si="0"/>
        <v>11410.880000000001</v>
      </c>
      <c r="P16" s="3">
        <f t="shared" si="0"/>
        <v>11291.28</v>
      </c>
      <c r="Q16" s="3">
        <f t="shared" si="0"/>
        <v>11246.56</v>
      </c>
      <c r="R16" s="2">
        <f t="shared" si="2"/>
        <v>11373.18</v>
      </c>
    </row>
    <row r="17" spans="1:20" x14ac:dyDescent="0.25">
      <c r="B17" t="s">
        <v>12</v>
      </c>
      <c r="C17">
        <v>0.02</v>
      </c>
      <c r="G17">
        <v>0.52</v>
      </c>
      <c r="H17" t="s">
        <v>29</v>
      </c>
      <c r="I17" t="s">
        <v>8</v>
      </c>
      <c r="J17">
        <v>5364</v>
      </c>
      <c r="K17">
        <v>5235</v>
      </c>
      <c r="L17">
        <v>5074</v>
      </c>
      <c r="M17">
        <v>5087</v>
      </c>
      <c r="N17">
        <f t="shared" si="1"/>
        <v>2789.28</v>
      </c>
      <c r="O17">
        <f t="shared" si="0"/>
        <v>2722.2000000000003</v>
      </c>
      <c r="P17">
        <f t="shared" si="0"/>
        <v>2638.48</v>
      </c>
      <c r="Q17">
        <f t="shared" si="0"/>
        <v>2645.2400000000002</v>
      </c>
      <c r="R17" s="2">
        <f t="shared" si="2"/>
        <v>2698.8</v>
      </c>
    </row>
    <row r="18" spans="1:20" x14ac:dyDescent="0.25">
      <c r="G18">
        <v>0.52</v>
      </c>
      <c r="H18" t="s">
        <v>30</v>
      </c>
      <c r="I18" t="s">
        <v>8</v>
      </c>
      <c r="J18">
        <v>16360</v>
      </c>
      <c r="K18">
        <v>16360</v>
      </c>
      <c r="L18">
        <v>16360</v>
      </c>
      <c r="M18">
        <v>16360</v>
      </c>
      <c r="N18" s="3">
        <f t="shared" si="1"/>
        <v>8507.2000000000007</v>
      </c>
      <c r="O18" s="3">
        <f t="shared" ref="O18" si="3">K18*$G18</f>
        <v>8507.2000000000007</v>
      </c>
      <c r="P18" s="3">
        <f t="shared" ref="P18" si="4">L18*$G18</f>
        <v>8507.2000000000007</v>
      </c>
      <c r="Q18" s="3">
        <f t="shared" ref="Q18" si="5">M18*$G18</f>
        <v>8507.2000000000007</v>
      </c>
      <c r="R18" s="2">
        <f t="shared" si="2"/>
        <v>8507.2000000000007</v>
      </c>
    </row>
    <row r="21" spans="1:20" x14ac:dyDescent="0.25">
      <c r="A21" t="s">
        <v>31</v>
      </c>
      <c r="B21" t="s">
        <v>5</v>
      </c>
    </row>
    <row r="22" spans="1:20" x14ac:dyDescent="0.25">
      <c r="A22" t="s">
        <v>31</v>
      </c>
      <c r="B22" t="s">
        <v>5</v>
      </c>
    </row>
    <row r="23" spans="1:20" x14ac:dyDescent="0.25">
      <c r="A23" t="s">
        <v>31</v>
      </c>
      <c r="B23" t="s">
        <v>8</v>
      </c>
      <c r="C23">
        <v>6.9999999999999999E-4</v>
      </c>
    </row>
    <row r="24" spans="1:20" x14ac:dyDescent="0.25">
      <c r="A24" t="s">
        <v>31</v>
      </c>
      <c r="B24" t="s">
        <v>9</v>
      </c>
      <c r="C24">
        <v>6.9999999999999999E-4</v>
      </c>
    </row>
    <row r="25" spans="1:20" x14ac:dyDescent="0.25">
      <c r="A25" t="s">
        <v>31</v>
      </c>
      <c r="B25" t="s">
        <v>10</v>
      </c>
      <c r="C25">
        <v>6.9999999999999999E-4</v>
      </c>
      <c r="H25" t="s">
        <v>18</v>
      </c>
      <c r="I25" t="s">
        <v>16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S25" t="s">
        <v>42</v>
      </c>
    </row>
    <row r="26" spans="1:20" x14ac:dyDescent="0.25">
      <c r="A26" t="s">
        <v>31</v>
      </c>
      <c r="H26" t="s">
        <v>31</v>
      </c>
      <c r="I26" t="s">
        <v>34</v>
      </c>
      <c r="J26">
        <v>10</v>
      </c>
      <c r="K26">
        <v>2</v>
      </c>
      <c r="L26">
        <v>0</v>
      </c>
      <c r="M26">
        <v>0</v>
      </c>
      <c r="N26">
        <f>J26*$G26</f>
        <v>0</v>
      </c>
      <c r="O26">
        <f t="shared" ref="O26:O42" si="6">K26*$G26</f>
        <v>0</v>
      </c>
      <c r="S26" t="s">
        <v>43</v>
      </c>
      <c r="T26">
        <f>(R2+R4)</f>
        <v>20231.2575</v>
      </c>
    </row>
    <row r="27" spans="1:20" x14ac:dyDescent="0.25">
      <c r="H27" t="s">
        <v>31</v>
      </c>
      <c r="I27" t="s">
        <v>35</v>
      </c>
      <c r="J27">
        <v>10</v>
      </c>
      <c r="K27">
        <v>2</v>
      </c>
      <c r="L27">
        <v>0</v>
      </c>
      <c r="M27">
        <v>0</v>
      </c>
      <c r="N27">
        <f t="shared" ref="N27:N42" si="7">J27*$G27</f>
        <v>0</v>
      </c>
      <c r="O27">
        <f t="shared" si="6"/>
        <v>0</v>
      </c>
      <c r="S27" t="s">
        <v>46</v>
      </c>
      <c r="T27">
        <v>11373.18</v>
      </c>
    </row>
    <row r="28" spans="1:20" x14ac:dyDescent="0.25">
      <c r="H28" t="s">
        <v>31</v>
      </c>
      <c r="I28" t="s">
        <v>36</v>
      </c>
      <c r="J28">
        <v>10</v>
      </c>
      <c r="K28" s="2">
        <v>0</v>
      </c>
      <c r="L28">
        <v>0</v>
      </c>
      <c r="M28">
        <v>0</v>
      </c>
      <c r="N28">
        <f t="shared" si="7"/>
        <v>0</v>
      </c>
      <c r="O28">
        <f t="shared" si="6"/>
        <v>0</v>
      </c>
      <c r="S28" t="s">
        <v>44</v>
      </c>
      <c r="T28">
        <f>(R3+R5)</f>
        <v>7564.8575000000001</v>
      </c>
    </row>
    <row r="29" spans="1:20" x14ac:dyDescent="0.25">
      <c r="H29" t="s">
        <v>31</v>
      </c>
      <c r="I29" t="s">
        <v>37</v>
      </c>
      <c r="J29">
        <v>10</v>
      </c>
      <c r="K29">
        <v>2</v>
      </c>
      <c r="L29">
        <v>0</v>
      </c>
      <c r="M29">
        <v>0</v>
      </c>
      <c r="N29">
        <f t="shared" si="7"/>
        <v>0</v>
      </c>
      <c r="O29">
        <f t="shared" si="6"/>
        <v>0</v>
      </c>
      <c r="S29" t="s">
        <v>47</v>
      </c>
      <c r="T29">
        <v>8507.2000000000007</v>
      </c>
    </row>
    <row r="30" spans="1:20" x14ac:dyDescent="0.25">
      <c r="H30" t="s">
        <v>31</v>
      </c>
      <c r="I30" t="s">
        <v>38</v>
      </c>
      <c r="J30">
        <v>10</v>
      </c>
      <c r="K30">
        <v>5</v>
      </c>
      <c r="L30">
        <v>0</v>
      </c>
      <c r="M30">
        <v>0</v>
      </c>
      <c r="N30">
        <f t="shared" si="7"/>
        <v>0</v>
      </c>
      <c r="O30">
        <f t="shared" si="6"/>
        <v>0</v>
      </c>
      <c r="S30" t="s">
        <v>48</v>
      </c>
      <c r="T30">
        <v>2698.8</v>
      </c>
    </row>
    <row r="31" spans="1:20" x14ac:dyDescent="0.25">
      <c r="H31" t="s">
        <v>31</v>
      </c>
      <c r="I31" t="s">
        <v>39</v>
      </c>
      <c r="J31">
        <v>10</v>
      </c>
      <c r="K31">
        <v>4</v>
      </c>
      <c r="L31">
        <v>0</v>
      </c>
      <c r="M31">
        <v>0</v>
      </c>
      <c r="N31">
        <f t="shared" si="7"/>
        <v>0</v>
      </c>
      <c r="O31">
        <f t="shared" si="6"/>
        <v>0</v>
      </c>
    </row>
    <row r="32" spans="1:20" x14ac:dyDescent="0.25">
      <c r="H32" t="s">
        <v>11</v>
      </c>
      <c r="I32" t="s">
        <v>34</v>
      </c>
      <c r="J32">
        <v>10</v>
      </c>
      <c r="K32">
        <v>2</v>
      </c>
      <c r="L32">
        <v>0</v>
      </c>
      <c r="M32">
        <v>0</v>
      </c>
      <c r="N32">
        <f t="shared" si="7"/>
        <v>0</v>
      </c>
      <c r="O32">
        <f t="shared" si="6"/>
        <v>0</v>
      </c>
    </row>
    <row r="33" spans="8:20" x14ac:dyDescent="0.25">
      <c r="H33" t="s">
        <v>11</v>
      </c>
      <c r="I33" t="s">
        <v>35</v>
      </c>
      <c r="J33">
        <v>10</v>
      </c>
      <c r="K33">
        <v>2</v>
      </c>
      <c r="L33">
        <v>0</v>
      </c>
      <c r="M33">
        <v>0</v>
      </c>
      <c r="N33">
        <f t="shared" si="7"/>
        <v>0</v>
      </c>
      <c r="O33">
        <f t="shared" si="6"/>
        <v>0</v>
      </c>
    </row>
    <row r="34" spans="8:20" x14ac:dyDescent="0.25">
      <c r="H34" t="s">
        <v>11</v>
      </c>
      <c r="I34" t="s">
        <v>36</v>
      </c>
      <c r="J34">
        <v>10</v>
      </c>
      <c r="K34" s="2">
        <v>0</v>
      </c>
      <c r="L34">
        <v>0</v>
      </c>
      <c r="M34">
        <v>0</v>
      </c>
      <c r="N34">
        <f t="shared" si="7"/>
        <v>0</v>
      </c>
      <c r="O34">
        <f t="shared" si="6"/>
        <v>0</v>
      </c>
      <c r="S34" t="s">
        <v>45</v>
      </c>
    </row>
    <row r="35" spans="8:20" x14ac:dyDescent="0.25">
      <c r="H35" t="s">
        <v>11</v>
      </c>
      <c r="I35" t="s">
        <v>37</v>
      </c>
      <c r="J35">
        <v>10</v>
      </c>
      <c r="K35">
        <v>2</v>
      </c>
      <c r="L35">
        <v>0</v>
      </c>
      <c r="M35">
        <v>0</v>
      </c>
      <c r="N35">
        <f t="shared" si="7"/>
        <v>0</v>
      </c>
      <c r="O35">
        <f t="shared" si="6"/>
        <v>0</v>
      </c>
      <c r="S35" t="s">
        <v>8</v>
      </c>
      <c r="T35">
        <f>R16+R17+R18</f>
        <v>22579.18</v>
      </c>
    </row>
    <row r="36" spans="8:20" x14ac:dyDescent="0.25">
      <c r="H36" t="s">
        <v>11</v>
      </c>
      <c r="I36" t="s">
        <v>38</v>
      </c>
      <c r="J36">
        <v>10</v>
      </c>
      <c r="K36">
        <v>5</v>
      </c>
      <c r="L36">
        <v>0</v>
      </c>
      <c r="M36">
        <v>0</v>
      </c>
      <c r="N36">
        <f t="shared" si="7"/>
        <v>0</v>
      </c>
      <c r="O36">
        <f t="shared" si="6"/>
        <v>0</v>
      </c>
      <c r="S36" t="s">
        <v>5</v>
      </c>
      <c r="T36">
        <f>R2+R3</f>
        <v>14832.48</v>
      </c>
    </row>
    <row r="37" spans="8:20" x14ac:dyDescent="0.25">
      <c r="H37" t="s">
        <v>11</v>
      </c>
      <c r="I37" t="s">
        <v>39</v>
      </c>
      <c r="J37">
        <v>10</v>
      </c>
      <c r="K37">
        <v>4</v>
      </c>
      <c r="L37">
        <v>0</v>
      </c>
      <c r="M37">
        <v>0</v>
      </c>
      <c r="N37">
        <f t="shared" si="7"/>
        <v>0</v>
      </c>
      <c r="O37">
        <f t="shared" si="6"/>
        <v>0</v>
      </c>
      <c r="S37" t="s">
        <v>6</v>
      </c>
      <c r="T37">
        <f>R5+R4</f>
        <v>12963.634999999998</v>
      </c>
    </row>
    <row r="38" spans="8:20" x14ac:dyDescent="0.25">
      <c r="H38" t="s">
        <v>7</v>
      </c>
      <c r="I38" t="s">
        <v>34</v>
      </c>
      <c r="J38">
        <v>10</v>
      </c>
      <c r="K38">
        <v>2</v>
      </c>
      <c r="L38">
        <v>0</v>
      </c>
      <c r="M38">
        <v>0</v>
      </c>
      <c r="N38">
        <f t="shared" si="7"/>
        <v>0</v>
      </c>
      <c r="O38">
        <f t="shared" si="6"/>
        <v>0</v>
      </c>
    </row>
    <row r="39" spans="8:20" x14ac:dyDescent="0.25">
      <c r="H39" t="s">
        <v>7</v>
      </c>
      <c r="I39" t="s">
        <v>35</v>
      </c>
      <c r="J39">
        <v>10</v>
      </c>
      <c r="K39">
        <v>2</v>
      </c>
      <c r="L39">
        <v>0</v>
      </c>
      <c r="M39">
        <v>0</v>
      </c>
      <c r="N39">
        <f t="shared" si="7"/>
        <v>0</v>
      </c>
      <c r="O39">
        <f t="shared" si="6"/>
        <v>0</v>
      </c>
    </row>
    <row r="40" spans="8:20" x14ac:dyDescent="0.25">
      <c r="H40" t="s">
        <v>7</v>
      </c>
      <c r="I40" t="s">
        <v>36</v>
      </c>
      <c r="J40">
        <v>10</v>
      </c>
      <c r="K40" s="2">
        <v>0</v>
      </c>
      <c r="L40">
        <v>0</v>
      </c>
      <c r="M40">
        <v>0</v>
      </c>
      <c r="N40">
        <f t="shared" si="7"/>
        <v>0</v>
      </c>
      <c r="O40">
        <f t="shared" si="6"/>
        <v>0</v>
      </c>
    </row>
    <row r="41" spans="8:20" x14ac:dyDescent="0.25">
      <c r="H41" t="s">
        <v>7</v>
      </c>
      <c r="I41" t="s">
        <v>37</v>
      </c>
      <c r="J41">
        <v>10</v>
      </c>
      <c r="K41">
        <v>2</v>
      </c>
      <c r="L41">
        <v>0</v>
      </c>
      <c r="M41">
        <v>0</v>
      </c>
      <c r="N41">
        <f t="shared" si="7"/>
        <v>0</v>
      </c>
      <c r="O41">
        <f t="shared" si="6"/>
        <v>0</v>
      </c>
    </row>
    <row r="42" spans="8:20" x14ac:dyDescent="0.25">
      <c r="H42" t="s">
        <v>7</v>
      </c>
      <c r="I42" t="s">
        <v>38</v>
      </c>
      <c r="J42">
        <v>10</v>
      </c>
      <c r="K42">
        <v>5</v>
      </c>
      <c r="L42">
        <v>0</v>
      </c>
      <c r="M42">
        <v>0</v>
      </c>
      <c r="N42">
        <f t="shared" si="7"/>
        <v>0</v>
      </c>
      <c r="O42">
        <f t="shared" si="6"/>
        <v>0</v>
      </c>
    </row>
    <row r="43" spans="8:20" x14ac:dyDescent="0.25">
      <c r="H43" t="s">
        <v>7</v>
      </c>
      <c r="I43" t="s">
        <v>39</v>
      </c>
      <c r="J43">
        <v>10</v>
      </c>
      <c r="K43">
        <v>4</v>
      </c>
      <c r="L43">
        <v>0</v>
      </c>
      <c r="M43">
        <v>0</v>
      </c>
      <c r="N43">
        <f t="shared" ref="N43:N49" si="8">J43*$G43</f>
        <v>0</v>
      </c>
      <c r="O43">
        <f t="shared" ref="O43:O49" si="9">K43*$G43</f>
        <v>0</v>
      </c>
    </row>
    <row r="44" spans="8:20" x14ac:dyDescent="0.25">
      <c r="H44" t="s">
        <v>40</v>
      </c>
      <c r="I44" t="s">
        <v>34</v>
      </c>
      <c r="J44">
        <v>2</v>
      </c>
      <c r="K44">
        <v>6</v>
      </c>
      <c r="L44">
        <v>0</v>
      </c>
      <c r="M44">
        <v>0</v>
      </c>
      <c r="N44">
        <f t="shared" si="8"/>
        <v>0</v>
      </c>
      <c r="O44">
        <f t="shared" si="9"/>
        <v>0</v>
      </c>
    </row>
    <row r="45" spans="8:20" x14ac:dyDescent="0.25">
      <c r="H45" t="s">
        <v>40</v>
      </c>
      <c r="I45" t="s">
        <v>35</v>
      </c>
      <c r="J45">
        <v>2</v>
      </c>
      <c r="K45">
        <v>5</v>
      </c>
      <c r="L45">
        <v>1</v>
      </c>
      <c r="M45">
        <v>0</v>
      </c>
      <c r="N45">
        <f t="shared" si="8"/>
        <v>0</v>
      </c>
      <c r="O45">
        <f t="shared" si="9"/>
        <v>0</v>
      </c>
    </row>
    <row r="46" spans="8:20" x14ac:dyDescent="0.25">
      <c r="H46" t="s">
        <v>40</v>
      </c>
      <c r="I46" t="s">
        <v>36</v>
      </c>
      <c r="J46">
        <v>0</v>
      </c>
      <c r="K46">
        <v>3</v>
      </c>
      <c r="L46">
        <v>4</v>
      </c>
      <c r="M46">
        <v>0</v>
      </c>
      <c r="N46">
        <f t="shared" si="8"/>
        <v>0</v>
      </c>
      <c r="O46">
        <f t="shared" si="9"/>
        <v>0</v>
      </c>
    </row>
    <row r="47" spans="8:20" x14ac:dyDescent="0.25">
      <c r="H47" t="s">
        <v>40</v>
      </c>
      <c r="I47" t="s">
        <v>37</v>
      </c>
      <c r="J47">
        <v>2</v>
      </c>
      <c r="K47">
        <v>1</v>
      </c>
      <c r="L47">
        <v>6</v>
      </c>
      <c r="M47">
        <v>0</v>
      </c>
      <c r="N47">
        <f t="shared" si="8"/>
        <v>0</v>
      </c>
      <c r="O47">
        <f t="shared" si="9"/>
        <v>0</v>
      </c>
    </row>
    <row r="48" spans="8:20" x14ac:dyDescent="0.25">
      <c r="H48" t="s">
        <v>40</v>
      </c>
      <c r="I48" t="s">
        <v>38</v>
      </c>
      <c r="J48">
        <v>5</v>
      </c>
      <c r="K48">
        <v>2</v>
      </c>
      <c r="L48">
        <v>4</v>
      </c>
      <c r="M48">
        <v>0</v>
      </c>
      <c r="N48">
        <f t="shared" si="8"/>
        <v>0</v>
      </c>
      <c r="O48">
        <f t="shared" si="9"/>
        <v>0</v>
      </c>
    </row>
    <row r="49" spans="8:15" x14ac:dyDescent="0.25">
      <c r="H49" t="s">
        <v>40</v>
      </c>
      <c r="I49" t="s">
        <v>39</v>
      </c>
      <c r="J49">
        <v>4</v>
      </c>
      <c r="K49">
        <v>1</v>
      </c>
      <c r="L49">
        <v>7</v>
      </c>
      <c r="M49">
        <v>0</v>
      </c>
      <c r="N49">
        <f t="shared" si="8"/>
        <v>0</v>
      </c>
      <c r="O49">
        <f t="shared" si="9"/>
        <v>0</v>
      </c>
    </row>
    <row r="51" spans="8:15" x14ac:dyDescent="0.25">
      <c r="H51" t="s">
        <v>41</v>
      </c>
      <c r="J51">
        <v>1</v>
      </c>
      <c r="K51">
        <v>0</v>
      </c>
      <c r="L51">
        <v>2</v>
      </c>
    </row>
    <row r="52" spans="8:15" x14ac:dyDescent="0.25">
      <c r="J52" t="s">
        <v>36</v>
      </c>
      <c r="L5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Menéndez Tobías</dc:creator>
  <cp:lastModifiedBy>Ricardo Menéndez Tobías</cp:lastModifiedBy>
  <dcterms:created xsi:type="dcterms:W3CDTF">2021-04-28T04:52:36Z</dcterms:created>
  <dcterms:modified xsi:type="dcterms:W3CDTF">2021-04-29T05:42:28Z</dcterms:modified>
</cp:coreProperties>
</file>