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1fadda8d6679a9c8/Documentos/HEFESTO/"/>
    </mc:Choice>
  </mc:AlternateContent>
  <xr:revisionPtr revIDLastSave="936" documentId="8_{7FD406FF-6EA9-43CE-B676-3F463FD624F8}" xr6:coauthVersionLast="47" xr6:coauthVersionMax="47" xr10:uidLastSave="{D2FBC2C0-1B40-4485-8A4A-053189114B36}"/>
  <bookViews>
    <workbookView xWindow="-105" yWindow="-16320" windowWidth="29040" windowHeight="15720" xr2:uid="{00000000-000D-0000-FFFF-FFFF00000000}"/>
  </bookViews>
  <sheets>
    <sheet name="DADOS" sheetId="1" r:id="rId1"/>
    <sheet name="VALIDA L" sheetId="5" r:id="rId2"/>
    <sheet name="VALIDA M" sheetId="4" r:id="rId3"/>
    <sheet name="VALIDA N" sheetId="3" r:id="rId4"/>
    <sheet name="VALIDA H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4" l="1"/>
  <c r="R39" i="5"/>
  <c r="O39" i="5"/>
  <c r="M37" i="5"/>
  <c r="Q36" i="5"/>
  <c r="G30" i="5"/>
  <c r="F30" i="5"/>
  <c r="Q19" i="5" s="1"/>
  <c r="Q41" i="5" s="1"/>
  <c r="E30" i="5"/>
  <c r="D30" i="5"/>
  <c r="C30" i="5"/>
  <c r="B30" i="5"/>
  <c r="G29" i="5"/>
  <c r="R18" i="5" s="1"/>
  <c r="R40" i="5" s="1"/>
  <c r="F29" i="5"/>
  <c r="E29" i="5"/>
  <c r="P18" i="5" s="1"/>
  <c r="P40" i="5" s="1"/>
  <c r="D29" i="5"/>
  <c r="O18" i="5" s="1"/>
  <c r="O40" i="5" s="1"/>
  <c r="C29" i="5"/>
  <c r="B29" i="5"/>
  <c r="M18" i="5" s="1"/>
  <c r="M40" i="5" s="1"/>
  <c r="G28" i="5"/>
  <c r="F28" i="5"/>
  <c r="E28" i="5"/>
  <c r="D28" i="5"/>
  <c r="C28" i="5"/>
  <c r="B28" i="5"/>
  <c r="G27" i="5"/>
  <c r="F27" i="5"/>
  <c r="E27" i="5"/>
  <c r="D27" i="5"/>
  <c r="C27" i="5"/>
  <c r="N16" i="5" s="1"/>
  <c r="N38" i="5" s="1"/>
  <c r="B27" i="5"/>
  <c r="G26" i="5"/>
  <c r="R15" i="5" s="1"/>
  <c r="R37" i="5" s="1"/>
  <c r="F26" i="5"/>
  <c r="Q15" i="5" s="1"/>
  <c r="Q37" i="5" s="1"/>
  <c r="E26" i="5"/>
  <c r="P15" i="5" s="1"/>
  <c r="P37" i="5" s="1"/>
  <c r="D26" i="5"/>
  <c r="O15" i="5" s="1"/>
  <c r="O37" i="5" s="1"/>
  <c r="C26" i="5"/>
  <c r="B26" i="5"/>
  <c r="G25" i="5"/>
  <c r="R14" i="5" s="1"/>
  <c r="R36" i="5" s="1"/>
  <c r="F25" i="5"/>
  <c r="E25" i="5"/>
  <c r="D25" i="5"/>
  <c r="C25" i="5"/>
  <c r="B25" i="5"/>
  <c r="P19" i="5"/>
  <c r="P41" i="5" s="1"/>
  <c r="O19" i="5"/>
  <c r="O41" i="5" s="1"/>
  <c r="N19" i="5"/>
  <c r="N41" i="5" s="1"/>
  <c r="M19" i="5"/>
  <c r="M41" i="5" s="1"/>
  <c r="I19" i="5"/>
  <c r="K19" i="5" s="1"/>
  <c r="R8" i="5" s="1"/>
  <c r="R19" i="5" s="1"/>
  <c r="R41" i="5" s="1"/>
  <c r="H19" i="5"/>
  <c r="G19" i="5"/>
  <c r="F19" i="5"/>
  <c r="E19" i="5"/>
  <c r="D19" i="5"/>
  <c r="C19" i="5"/>
  <c r="B19" i="5"/>
  <c r="N18" i="5"/>
  <c r="N40" i="5" s="1"/>
  <c r="J18" i="5"/>
  <c r="H18" i="5"/>
  <c r="K18" i="5" s="1"/>
  <c r="Q7" i="5" s="1"/>
  <c r="Q18" i="5" s="1"/>
  <c r="Q40" i="5" s="1"/>
  <c r="G18" i="5"/>
  <c r="F18" i="5"/>
  <c r="E18" i="5"/>
  <c r="D18" i="5"/>
  <c r="C18" i="5"/>
  <c r="B18" i="5"/>
  <c r="R17" i="5"/>
  <c r="Q17" i="5"/>
  <c r="Q39" i="5" s="1"/>
  <c r="O17" i="5"/>
  <c r="N17" i="5"/>
  <c r="N39" i="5" s="1"/>
  <c r="M17" i="5"/>
  <c r="M39" i="5" s="1"/>
  <c r="J17" i="5"/>
  <c r="I17" i="5"/>
  <c r="G17" i="5"/>
  <c r="K17" i="5" s="1"/>
  <c r="P6" i="5" s="1"/>
  <c r="P17" i="5" s="1"/>
  <c r="P39" i="5" s="1"/>
  <c r="F17" i="5"/>
  <c r="E17" i="5"/>
  <c r="D17" i="5"/>
  <c r="C17" i="5"/>
  <c r="B17" i="5"/>
  <c r="R16" i="5"/>
  <c r="R38" i="5" s="1"/>
  <c r="Q16" i="5"/>
  <c r="Q38" i="5" s="1"/>
  <c r="P16" i="5"/>
  <c r="P38" i="5" s="1"/>
  <c r="M16" i="5"/>
  <c r="M38" i="5" s="1"/>
  <c r="J16" i="5"/>
  <c r="I16" i="5"/>
  <c r="H16" i="5"/>
  <c r="F16" i="5"/>
  <c r="K16" i="5" s="1"/>
  <c r="O5" i="5" s="1"/>
  <c r="O16" i="5" s="1"/>
  <c r="O38" i="5" s="1"/>
  <c r="E16" i="5"/>
  <c r="D16" i="5"/>
  <c r="C16" i="5"/>
  <c r="B16" i="5"/>
  <c r="M15" i="5"/>
  <c r="J15" i="5"/>
  <c r="I15" i="5"/>
  <c r="H15" i="5"/>
  <c r="G15" i="5"/>
  <c r="E15" i="5"/>
  <c r="K15" i="5" s="1"/>
  <c r="N4" i="5" s="1"/>
  <c r="N15" i="5" s="1"/>
  <c r="N37" i="5" s="1"/>
  <c r="D15" i="5"/>
  <c r="C15" i="5"/>
  <c r="B15" i="5"/>
  <c r="Q14" i="5"/>
  <c r="P14" i="5"/>
  <c r="P36" i="5" s="1"/>
  <c r="O14" i="5"/>
  <c r="O36" i="5" s="1"/>
  <c r="N14" i="5"/>
  <c r="N36" i="5" s="1"/>
  <c r="J14" i="5"/>
  <c r="I14" i="5"/>
  <c r="H14" i="5"/>
  <c r="G14" i="5"/>
  <c r="F14" i="5"/>
  <c r="D14" i="5"/>
  <c r="C14" i="5"/>
  <c r="B14" i="5"/>
  <c r="K14" i="5" s="1"/>
  <c r="M3" i="5" s="1"/>
  <c r="M14" i="5" s="1"/>
  <c r="M36" i="5" s="1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  <c r="G3" i="5"/>
  <c r="F3" i="5"/>
  <c r="E3" i="5"/>
  <c r="D3" i="5"/>
  <c r="C3" i="5"/>
  <c r="B3" i="5"/>
  <c r="S26" i="4"/>
  <c r="R26" i="4"/>
  <c r="Q26" i="4"/>
  <c r="P26" i="4"/>
  <c r="O26" i="4"/>
  <c r="N26" i="4"/>
  <c r="M26" i="4"/>
  <c r="T25" i="4"/>
  <c r="R25" i="4"/>
  <c r="Q25" i="4"/>
  <c r="P25" i="4"/>
  <c r="O25" i="4"/>
  <c r="N25" i="4"/>
  <c r="M25" i="4"/>
  <c r="T24" i="4"/>
  <c r="S24" i="4"/>
  <c r="Q24" i="4"/>
  <c r="P24" i="4"/>
  <c r="O24" i="4"/>
  <c r="N24" i="4"/>
  <c r="M24" i="4"/>
  <c r="T23" i="4"/>
  <c r="S23" i="4"/>
  <c r="R23" i="4"/>
  <c r="P23" i="4"/>
  <c r="O23" i="4"/>
  <c r="N23" i="4"/>
  <c r="M23" i="4"/>
  <c r="T22" i="4"/>
  <c r="S22" i="4"/>
  <c r="R22" i="4"/>
  <c r="Q22" i="4"/>
  <c r="O22" i="4"/>
  <c r="N22" i="4"/>
  <c r="M22" i="4"/>
  <c r="T21" i="4"/>
  <c r="S21" i="4"/>
  <c r="R21" i="4"/>
  <c r="Q21" i="4"/>
  <c r="P21" i="4"/>
  <c r="N21" i="4"/>
  <c r="M21" i="4"/>
  <c r="H17" i="4"/>
  <c r="G17" i="4"/>
  <c r="F17" i="4"/>
  <c r="E17" i="4"/>
  <c r="D17" i="4"/>
  <c r="C17" i="4"/>
  <c r="B17" i="4"/>
  <c r="I16" i="4"/>
  <c r="G16" i="4"/>
  <c r="F16" i="4"/>
  <c r="E16" i="4"/>
  <c r="D16" i="4"/>
  <c r="C16" i="4"/>
  <c r="B16" i="4"/>
  <c r="I15" i="4"/>
  <c r="H15" i="4"/>
  <c r="F15" i="4"/>
  <c r="E15" i="4"/>
  <c r="D15" i="4"/>
  <c r="C15" i="4"/>
  <c r="B15" i="4"/>
  <c r="I14" i="4"/>
  <c r="H14" i="4"/>
  <c r="G14" i="4"/>
  <c r="E14" i="4"/>
  <c r="D14" i="4"/>
  <c r="C14" i="4"/>
  <c r="B14" i="4"/>
  <c r="I13" i="4"/>
  <c r="H13" i="4"/>
  <c r="G13" i="4"/>
  <c r="F13" i="4"/>
  <c r="D13" i="4"/>
  <c r="C13" i="4"/>
  <c r="B13" i="4"/>
  <c r="I12" i="4"/>
  <c r="H12" i="4"/>
  <c r="G12" i="4"/>
  <c r="F12" i="4"/>
  <c r="E12" i="4"/>
  <c r="C12" i="4"/>
  <c r="B12" i="4"/>
  <c r="I8" i="4"/>
  <c r="H8" i="4"/>
  <c r="G8" i="4"/>
  <c r="F8" i="4"/>
  <c r="E8" i="4"/>
  <c r="D8" i="4"/>
  <c r="C8" i="4"/>
  <c r="B8" i="4"/>
  <c r="J7" i="4"/>
  <c r="H7" i="4"/>
  <c r="G7" i="4"/>
  <c r="F7" i="4"/>
  <c r="E7" i="4"/>
  <c r="D7" i="4"/>
  <c r="C7" i="4"/>
  <c r="B7" i="4"/>
  <c r="J6" i="4"/>
  <c r="I6" i="4"/>
  <c r="G6" i="4"/>
  <c r="F6" i="4"/>
  <c r="E6" i="4"/>
  <c r="D6" i="4"/>
  <c r="C6" i="4"/>
  <c r="B6" i="4"/>
  <c r="J5" i="4"/>
  <c r="I5" i="4"/>
  <c r="H5" i="4"/>
  <c r="F5" i="4"/>
  <c r="E5" i="4"/>
  <c r="D5" i="4"/>
  <c r="C5" i="4"/>
  <c r="B5" i="4"/>
  <c r="J4" i="4"/>
  <c r="I4" i="4"/>
  <c r="H4" i="4"/>
  <c r="G4" i="4"/>
  <c r="E4" i="4"/>
  <c r="D4" i="4"/>
  <c r="C4" i="4"/>
  <c r="B4" i="4"/>
  <c r="J3" i="4"/>
  <c r="I3" i="4"/>
  <c r="H3" i="4"/>
  <c r="G3" i="4"/>
  <c r="F3" i="4"/>
  <c r="D3" i="4"/>
  <c r="C3" i="4"/>
  <c r="B3" i="4"/>
  <c r="Q32" i="3"/>
  <c r="P32" i="3"/>
  <c r="O32" i="3"/>
  <c r="N32" i="3"/>
  <c r="M32" i="3"/>
  <c r="R31" i="3"/>
  <c r="P31" i="3"/>
  <c r="O31" i="3"/>
  <c r="N31" i="3"/>
  <c r="M31" i="3"/>
  <c r="R30" i="3"/>
  <c r="Q30" i="3"/>
  <c r="O30" i="3"/>
  <c r="N30" i="3"/>
  <c r="M30" i="3"/>
  <c r="R29" i="3"/>
  <c r="Q29" i="3"/>
  <c r="P29" i="3"/>
  <c r="N29" i="3"/>
  <c r="M29" i="3"/>
  <c r="R28" i="3"/>
  <c r="Q28" i="3"/>
  <c r="P28" i="3"/>
  <c r="O28" i="3"/>
  <c r="M28" i="3"/>
  <c r="R27" i="3"/>
  <c r="Q27" i="3"/>
  <c r="P27" i="3"/>
  <c r="O27" i="3"/>
  <c r="N27" i="3"/>
  <c r="R26" i="3"/>
  <c r="Q26" i="3"/>
  <c r="P26" i="3"/>
  <c r="O26" i="3"/>
  <c r="N26" i="3"/>
  <c r="M26" i="3"/>
  <c r="R25" i="3"/>
  <c r="Q25" i="3"/>
  <c r="P25" i="3"/>
  <c r="O25" i="3"/>
  <c r="N25" i="3"/>
  <c r="M25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S32" i="2"/>
  <c r="R32" i="2"/>
  <c r="Q32" i="2"/>
  <c r="P32" i="2"/>
  <c r="O32" i="2"/>
  <c r="N32" i="2"/>
  <c r="M32" i="2"/>
  <c r="T31" i="2"/>
  <c r="R31" i="2"/>
  <c r="Q31" i="2"/>
  <c r="P31" i="2"/>
  <c r="O31" i="2"/>
  <c r="N31" i="2"/>
  <c r="M31" i="2"/>
  <c r="T30" i="2"/>
  <c r="S30" i="2"/>
  <c r="Q30" i="2"/>
  <c r="P30" i="2"/>
  <c r="O30" i="2"/>
  <c r="N30" i="2"/>
  <c r="M30" i="2"/>
  <c r="T29" i="2"/>
  <c r="S29" i="2"/>
  <c r="R29" i="2"/>
  <c r="P29" i="2"/>
  <c r="O29" i="2"/>
  <c r="N29" i="2"/>
  <c r="M29" i="2"/>
  <c r="T28" i="2"/>
  <c r="S28" i="2"/>
  <c r="R28" i="2"/>
  <c r="Q28" i="2"/>
  <c r="O28" i="2"/>
  <c r="N28" i="2"/>
  <c r="M28" i="2"/>
  <c r="T27" i="2"/>
  <c r="S27" i="2"/>
  <c r="R27" i="2"/>
  <c r="Q27" i="2"/>
  <c r="P27" i="2"/>
  <c r="N27" i="2"/>
  <c r="M27" i="2"/>
  <c r="T26" i="2"/>
  <c r="S26" i="2"/>
  <c r="R26" i="2"/>
  <c r="Q26" i="2"/>
  <c r="P26" i="2"/>
  <c r="O26" i="2"/>
  <c r="M26" i="2"/>
  <c r="T25" i="2"/>
  <c r="S25" i="2"/>
  <c r="R25" i="2"/>
  <c r="Q25" i="2"/>
  <c r="P25" i="2"/>
  <c r="O25" i="2"/>
  <c r="N25" i="2"/>
  <c r="Q10" i="1"/>
  <c r="R10" i="1" s="1"/>
  <c r="P10" i="1"/>
  <c r="Q9" i="1"/>
  <c r="R9" i="1" s="1"/>
  <c r="P9" i="1"/>
  <c r="Q8" i="1"/>
  <c r="R8" i="1" s="1"/>
  <c r="F20" i="1" s="1"/>
  <c r="E19" i="2" s="1"/>
  <c r="P8" i="1"/>
  <c r="Q7" i="1"/>
  <c r="R7" i="1" s="1"/>
  <c r="P7" i="1"/>
  <c r="Q6" i="1"/>
  <c r="R6" i="1" s="1"/>
  <c r="P6" i="1"/>
  <c r="Q5" i="1"/>
  <c r="R5" i="1" s="1"/>
  <c r="P5" i="1"/>
  <c r="Q4" i="1"/>
  <c r="R4" i="1" s="1"/>
  <c r="P4" i="1"/>
  <c r="Q3" i="1"/>
  <c r="R3" i="1" s="1"/>
  <c r="P3" i="1"/>
  <c r="R2" i="1"/>
  <c r="C14" i="1" s="1"/>
  <c r="Q2" i="1"/>
  <c r="P2" i="1"/>
  <c r="K3" i="4" l="1"/>
  <c r="O3" i="4" s="1"/>
  <c r="O21" i="4" s="1"/>
  <c r="K4" i="4"/>
  <c r="P4" i="4" s="1"/>
  <c r="P22" i="4" s="1"/>
  <c r="K8" i="4"/>
  <c r="T8" i="4" s="1"/>
  <c r="T26" i="4" s="1"/>
  <c r="K6" i="4"/>
  <c r="R6" i="4" s="1"/>
  <c r="R24" i="4" s="1"/>
  <c r="K5" i="4"/>
  <c r="Q5" i="4" s="1"/>
  <c r="Q23" i="4" s="1"/>
  <c r="K7" i="4"/>
  <c r="S7" i="4" s="1"/>
  <c r="S25" i="4" s="1"/>
  <c r="B30" i="3"/>
  <c r="E19" i="3"/>
  <c r="E8" i="2"/>
  <c r="D22" i="1"/>
  <c r="C21" i="3" s="1"/>
  <c r="C15" i="1"/>
  <c r="B14" i="3" s="1"/>
  <c r="G16" i="1"/>
  <c r="C19" i="1"/>
  <c r="B18" i="3" s="1"/>
  <c r="H17" i="1"/>
  <c r="H18" i="1"/>
  <c r="K21" i="1"/>
  <c r="J16" i="1"/>
  <c r="E20" i="1"/>
  <c r="D19" i="3" s="1"/>
  <c r="I19" i="1"/>
  <c r="G18" i="1"/>
  <c r="F18" i="1"/>
  <c r="E18" i="1"/>
  <c r="D17" i="3" s="1"/>
  <c r="H16" i="1"/>
  <c r="I16" i="1"/>
  <c r="E16" i="1"/>
  <c r="I21" i="1"/>
  <c r="K17" i="1"/>
  <c r="D16" i="1"/>
  <c r="C15" i="3" s="1"/>
  <c r="D18" i="1"/>
  <c r="C17" i="3" s="1"/>
  <c r="C16" i="1"/>
  <c r="B15" i="3" s="1"/>
  <c r="E14" i="1"/>
  <c r="F21" i="1"/>
  <c r="H19" i="1"/>
  <c r="J17" i="1"/>
  <c r="D14" i="1"/>
  <c r="E21" i="1"/>
  <c r="D20" i="3" s="1"/>
  <c r="G19" i="1"/>
  <c r="I17" i="1"/>
  <c r="K15" i="1"/>
  <c r="G14" i="1"/>
  <c r="J15" i="1"/>
  <c r="C22" i="1"/>
  <c r="B21" i="3" s="1"/>
  <c r="C21" i="1"/>
  <c r="B20" i="3" s="1"/>
  <c r="E19" i="1"/>
  <c r="D18" i="3" s="1"/>
  <c r="G17" i="1"/>
  <c r="I15" i="1"/>
  <c r="C20" i="1"/>
  <c r="B19" i="3" s="1"/>
  <c r="J19" i="1"/>
  <c r="K22" i="1"/>
  <c r="I22" i="1"/>
  <c r="K20" i="1"/>
  <c r="D19" i="1"/>
  <c r="C18" i="3" s="1"/>
  <c r="F17" i="1"/>
  <c r="H15" i="1"/>
  <c r="I14" i="1"/>
  <c r="F16" i="1"/>
  <c r="G21" i="1"/>
  <c r="G15" i="1"/>
  <c r="D20" i="1"/>
  <c r="C19" i="3" s="1"/>
  <c r="J21" i="1"/>
  <c r="H14" i="1"/>
  <c r="H21" i="1"/>
  <c r="F19" i="1"/>
  <c r="G22" i="1"/>
  <c r="I20" i="1"/>
  <c r="K18" i="1"/>
  <c r="D17" i="1"/>
  <c r="C16" i="3" s="1"/>
  <c r="F15" i="1"/>
  <c r="J14" i="1"/>
  <c r="C18" i="1"/>
  <c r="B17" i="3" s="1"/>
  <c r="D21" i="1"/>
  <c r="C20" i="3" s="1"/>
  <c r="J20" i="1"/>
  <c r="E17" i="1"/>
  <c r="D16" i="3" s="1"/>
  <c r="F22" i="1"/>
  <c r="H20" i="1"/>
  <c r="J18" i="1"/>
  <c r="C17" i="1"/>
  <c r="B16" i="3" s="1"/>
  <c r="E15" i="1"/>
  <c r="D14" i="3" s="1"/>
  <c r="K14" i="1"/>
  <c r="K19" i="1"/>
  <c r="E22" i="1"/>
  <c r="D21" i="3" s="1"/>
  <c r="G20" i="1"/>
  <c r="I18" i="1"/>
  <c r="K16" i="1"/>
  <c r="D15" i="1"/>
  <c r="F14" i="1"/>
  <c r="J22" i="1"/>
  <c r="H22" i="1"/>
  <c r="C26" i="3" l="1"/>
  <c r="F15" i="3"/>
  <c r="E20" i="3"/>
  <c r="B31" i="3"/>
  <c r="I17" i="3"/>
  <c r="F28" i="3"/>
  <c r="E18" i="3"/>
  <c r="B29" i="3"/>
  <c r="G16" i="3"/>
  <c r="D27" i="3"/>
  <c r="E25" i="3"/>
  <c r="H14" i="3"/>
  <c r="G19" i="3"/>
  <c r="D30" i="3"/>
  <c r="K16" i="3"/>
  <c r="M5" i="3" s="1"/>
  <c r="M27" i="3" s="1"/>
  <c r="E21" i="3"/>
  <c r="B32" i="3"/>
  <c r="E26" i="3"/>
  <c r="H15" i="3"/>
  <c r="F29" i="3"/>
  <c r="I18" i="3"/>
  <c r="E31" i="3"/>
  <c r="H20" i="3"/>
  <c r="I19" i="3"/>
  <c r="F30" i="3"/>
  <c r="G25" i="3"/>
  <c r="J14" i="3"/>
  <c r="D26" i="3"/>
  <c r="G15" i="3"/>
  <c r="C32" i="3"/>
  <c r="F21" i="3"/>
  <c r="I21" i="3"/>
  <c r="F32" i="3"/>
  <c r="E27" i="3"/>
  <c r="H16" i="3"/>
  <c r="F25" i="3"/>
  <c r="I14" i="3"/>
  <c r="B28" i="3"/>
  <c r="E17" i="3"/>
  <c r="G29" i="3"/>
  <c r="J18" i="3"/>
  <c r="G27" i="3"/>
  <c r="J16" i="3"/>
  <c r="C31" i="3"/>
  <c r="F20" i="3"/>
  <c r="K20" i="3" s="1"/>
  <c r="Q9" i="3" s="1"/>
  <c r="Q31" i="3" s="1"/>
  <c r="F18" i="3"/>
  <c r="C29" i="3"/>
  <c r="E29" i="3"/>
  <c r="H18" i="3"/>
  <c r="G31" i="3"/>
  <c r="J20" i="3"/>
  <c r="D31" i="3"/>
  <c r="G20" i="3"/>
  <c r="B26" i="3"/>
  <c r="E15" i="3"/>
  <c r="G14" i="3"/>
  <c r="D25" i="3"/>
  <c r="G26" i="3"/>
  <c r="J15" i="3"/>
  <c r="H17" i="3"/>
  <c r="E28" i="3"/>
  <c r="J19" i="3"/>
  <c r="G30" i="3"/>
  <c r="F19" i="3"/>
  <c r="C30" i="3"/>
  <c r="J17" i="3"/>
  <c r="G28" i="3"/>
  <c r="H21" i="3"/>
  <c r="E32" i="3"/>
  <c r="F27" i="3"/>
  <c r="I16" i="3"/>
  <c r="D28" i="3"/>
  <c r="G17" i="3"/>
  <c r="F16" i="3"/>
  <c r="C27" i="3"/>
  <c r="F14" i="3"/>
  <c r="C25" i="3"/>
  <c r="G21" i="3"/>
  <c r="D32" i="3"/>
  <c r="E14" i="3"/>
  <c r="B25" i="3"/>
  <c r="F26" i="3"/>
  <c r="I15" i="3"/>
  <c r="G17" i="2"/>
  <c r="G6" i="2"/>
  <c r="G9" i="2"/>
  <c r="G20" i="2"/>
  <c r="J9" i="2"/>
  <c r="J20" i="2"/>
  <c r="F15" i="2"/>
  <c r="F4" i="2"/>
  <c r="I7" i="2"/>
  <c r="I18" i="2"/>
  <c r="D14" i="2"/>
  <c r="D3" i="2"/>
  <c r="B3" i="2"/>
  <c r="B14" i="2"/>
  <c r="B8" i="2"/>
  <c r="B19" i="2"/>
  <c r="I17" i="2"/>
  <c r="I6" i="2"/>
  <c r="C21" i="2"/>
  <c r="C10" i="2"/>
  <c r="B16" i="2"/>
  <c r="B5" i="2"/>
  <c r="J5" i="2"/>
  <c r="J16" i="2"/>
  <c r="H15" i="2"/>
  <c r="H4" i="2"/>
  <c r="H3" i="2"/>
  <c r="H14" i="2"/>
  <c r="D7" i="2"/>
  <c r="D18" i="2"/>
  <c r="H9" i="2"/>
  <c r="H20" i="2"/>
  <c r="G21" i="2"/>
  <c r="G10" i="2"/>
  <c r="I21" i="2"/>
  <c r="I10" i="2"/>
  <c r="J3" i="2"/>
  <c r="J14" i="2"/>
  <c r="G15" i="2"/>
  <c r="G4" i="2"/>
  <c r="E9" i="2"/>
  <c r="E20" i="2"/>
  <c r="B18" i="2"/>
  <c r="B7" i="2"/>
  <c r="G19" i="2"/>
  <c r="G8" i="2"/>
  <c r="F9" i="2"/>
  <c r="F20" i="2"/>
  <c r="C9" i="2"/>
  <c r="C20" i="2"/>
  <c r="B17" i="2"/>
  <c r="B6" i="2"/>
  <c r="G3" i="2"/>
  <c r="G14" i="2"/>
  <c r="H5" i="2"/>
  <c r="H16" i="2"/>
  <c r="D17" i="2"/>
  <c r="D6" i="2"/>
  <c r="I15" i="2"/>
  <c r="I4" i="2"/>
  <c r="G5" i="2"/>
  <c r="G16" i="2"/>
  <c r="F7" i="2"/>
  <c r="F18" i="2"/>
  <c r="E17" i="2"/>
  <c r="E6" i="2"/>
  <c r="F21" i="2"/>
  <c r="F10" i="2"/>
  <c r="B15" i="2"/>
  <c r="B4" i="2"/>
  <c r="C15" i="2"/>
  <c r="C4" i="2"/>
  <c r="E21" i="2"/>
  <c r="E10" i="2"/>
  <c r="D5" i="2"/>
  <c r="D16" i="2"/>
  <c r="E15" i="2"/>
  <c r="E4" i="2"/>
  <c r="J15" i="2"/>
  <c r="J4" i="2"/>
  <c r="C7" i="2"/>
  <c r="C18" i="2"/>
  <c r="D9" i="2"/>
  <c r="D20" i="2"/>
  <c r="D21" i="2"/>
  <c r="D10" i="2"/>
  <c r="J7" i="2"/>
  <c r="J18" i="2"/>
  <c r="C17" i="2"/>
  <c r="C6" i="2"/>
  <c r="C19" i="2"/>
  <c r="C8" i="2"/>
  <c r="B21" i="2"/>
  <c r="B10" i="2"/>
  <c r="I19" i="2"/>
  <c r="I8" i="2"/>
  <c r="H17" i="2"/>
  <c r="H6" i="2"/>
  <c r="J19" i="2"/>
  <c r="J8" i="2"/>
  <c r="H7" i="2"/>
  <c r="H18" i="2"/>
  <c r="E7" i="2"/>
  <c r="E18" i="2"/>
  <c r="F5" i="2"/>
  <c r="F16" i="2"/>
  <c r="B20" i="2"/>
  <c r="B9" i="2"/>
  <c r="F14" i="2"/>
  <c r="F3" i="2"/>
  <c r="I3" i="2"/>
  <c r="I14" i="2"/>
  <c r="E3" i="2"/>
  <c r="E14" i="2"/>
  <c r="C5" i="2"/>
  <c r="C16" i="2"/>
  <c r="F19" i="2"/>
  <c r="F8" i="2"/>
  <c r="J17" i="2"/>
  <c r="J6" i="2"/>
  <c r="H21" i="2"/>
  <c r="H10" i="2"/>
  <c r="I5" i="2"/>
  <c r="I16" i="2"/>
  <c r="D19" i="2"/>
  <c r="D8" i="2"/>
  <c r="K18" i="3" l="1"/>
  <c r="O7" i="3" s="1"/>
  <c r="O29" i="3" s="1"/>
  <c r="K19" i="3"/>
  <c r="P8" i="3" s="1"/>
  <c r="P30" i="3" s="1"/>
  <c r="K15" i="3"/>
  <c r="K17" i="3"/>
  <c r="N6" i="3" s="1"/>
  <c r="N28" i="3" s="1"/>
  <c r="T10" i="2"/>
  <c r="T32" i="2" s="1"/>
  <c r="K14" i="3"/>
  <c r="K21" i="3"/>
  <c r="R10" i="3" s="1"/>
  <c r="R32" i="3" s="1"/>
  <c r="M3" i="2"/>
  <c r="M25" i="2" s="1"/>
  <c r="Q7" i="2"/>
  <c r="Q29" i="2" s="1"/>
  <c r="S9" i="2"/>
  <c r="S31" i="2" s="1"/>
  <c r="N4" i="2"/>
  <c r="N26" i="2" s="1"/>
  <c r="O5" i="2"/>
  <c r="O27" i="2" s="1"/>
  <c r="P6" i="2"/>
  <c r="P28" i="2" s="1"/>
  <c r="R8" i="2"/>
  <c r="R30" i="2" s="1"/>
</calcChain>
</file>

<file path=xl/sharedStrings.xml><?xml version="1.0" encoding="utf-8"?>
<sst xmlns="http://schemas.openxmlformats.org/spreadsheetml/2006/main" count="39" uniqueCount="34">
  <si>
    <t>BARRAS</t>
  </si>
  <si>
    <t>Real</t>
  </si>
  <si>
    <t>Imag</t>
  </si>
  <si>
    <t>ABS</t>
  </si>
  <si>
    <t>POSITION</t>
  </si>
  <si>
    <t>PHASE RAD</t>
  </si>
  <si>
    <t>V</t>
  </si>
  <si>
    <t>Θ</t>
  </si>
  <si>
    <t>YBUS REAL</t>
  </si>
  <si>
    <t>YBUS IMAG</t>
  </si>
  <si>
    <t>VK</t>
  </si>
  <si>
    <t>VM</t>
  </si>
  <si>
    <t>H TERMOS DP</t>
  </si>
  <si>
    <t>H TERMOS OFF DP</t>
  </si>
  <si>
    <t>H CALC</t>
  </si>
  <si>
    <t>H HEFESTO</t>
  </si>
  <si>
    <t>N TERMOS DP</t>
  </si>
  <si>
    <t>N CALC</t>
  </si>
  <si>
    <t>N HEFESTO</t>
  </si>
  <si>
    <t>N TERMO INDEPENDENTE</t>
  </si>
  <si>
    <t>SOMAT</t>
  </si>
  <si>
    <t>N VALIDAÇÃO</t>
  </si>
  <si>
    <t>M HEFESTO</t>
  </si>
  <si>
    <t>M TERMOS DP</t>
  </si>
  <si>
    <t>M TERMOS OFF DP</t>
  </si>
  <si>
    <t>M VALIDAÇÃO</t>
  </si>
  <si>
    <t>L TERMO INDEPENDENTE</t>
  </si>
  <si>
    <t>L TERMOS DP</t>
  </si>
  <si>
    <t>L HEFESTO</t>
  </si>
  <si>
    <t>L VALIDAÇÃO</t>
  </si>
  <si>
    <t>L TERMOS OFF DP</t>
  </si>
  <si>
    <t>L CALC</t>
  </si>
  <si>
    <t>M CALC</t>
  </si>
  <si>
    <t>L DP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</si>
</sst>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0" fontId="2" fillId="0" borderId="1" xfId="0" applyFont="1" applyBorder="1"/>
    <xf numFmtId="0" fontId="1" fillId="0" borderId="2" xfId="0" applyFont="1" applyBorder="1" applyAlignment="1">
      <alignment horizontal="center" vertical="top"/>
    </xf>
    <xf numFmtId="0" fontId="0" fillId="0" borderId="8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7"/>
  <sheetViews>
    <sheetView tabSelected="1" zoomScaleNormal="100" workbookViewId="0">
      <selection activeCell="I40" sqref="I40"/>
    </sheetView>
  </sheetViews>
  <sheetFormatPr defaultRowHeight="14.4" x14ac:dyDescent="0.3"/>
  <sheetData>
    <row r="1" spans="1:45" x14ac:dyDescent="0.3">
      <c r="C1" s="12" t="s">
        <v>11</v>
      </c>
      <c r="D1" s="13"/>
      <c r="E1" s="13"/>
      <c r="F1" s="13"/>
      <c r="G1" s="13"/>
      <c r="H1" s="13"/>
      <c r="I1" s="13"/>
      <c r="J1" s="13"/>
      <c r="K1" s="14"/>
      <c r="M1" s="2" t="s">
        <v>0</v>
      </c>
      <c r="N1" s="1" t="s">
        <v>1</v>
      </c>
      <c r="O1" s="1" t="s">
        <v>2</v>
      </c>
      <c r="P1" s="6" t="s">
        <v>3</v>
      </c>
      <c r="Q1" s="2" t="s">
        <v>4</v>
      </c>
      <c r="R1" s="2" t="s">
        <v>5</v>
      </c>
      <c r="V1" s="10" t="s">
        <v>10</v>
      </c>
      <c r="W1" s="10"/>
      <c r="X1" s="10"/>
      <c r="Y1" s="10"/>
      <c r="Z1" s="10"/>
      <c r="AA1" s="10"/>
      <c r="AB1" s="10"/>
      <c r="AC1" s="10"/>
      <c r="AD1" s="10"/>
      <c r="AE1" s="3"/>
    </row>
    <row r="2" spans="1:45" x14ac:dyDescent="0.3"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1">
        <v>1</v>
      </c>
      <c r="N2" s="2">
        <v>1.04</v>
      </c>
      <c r="O2" s="2">
        <v>0</v>
      </c>
      <c r="P2" s="2">
        <f>SQRT(POWER(N2,2)+POWER(O2,2))</f>
        <v>1.04</v>
      </c>
      <c r="Q2" s="2" t="str">
        <f t="shared" ref="Q2:Q10" si="0">IF(O2&gt;=0,IF(O2=0,"REAL","1ºQ"),"2ºQ")</f>
        <v>REAL</v>
      </c>
      <c r="R2" s="2">
        <f t="shared" ref="R2" si="1">ATAN(O2/N2)</f>
        <v>0</v>
      </c>
      <c r="V2" s="11"/>
      <c r="W2" s="11"/>
      <c r="X2" s="11"/>
      <c r="Y2" s="11"/>
      <c r="Z2" s="11"/>
      <c r="AA2" s="11"/>
      <c r="AB2" s="11"/>
      <c r="AC2" s="11"/>
      <c r="AD2" s="11"/>
    </row>
    <row r="3" spans="1:45" x14ac:dyDescent="0.3">
      <c r="A3" s="10" t="s">
        <v>6</v>
      </c>
      <c r="B3" s="2">
        <v>1</v>
      </c>
      <c r="C3" s="2">
        <v>1.04</v>
      </c>
      <c r="D3" s="2">
        <v>1.0249999999999997</v>
      </c>
      <c r="E3" s="2">
        <v>1.0249999999999995</v>
      </c>
      <c r="F3" s="2">
        <v>1.0541421147191823</v>
      </c>
      <c r="G3" s="2">
        <v>1.0370078218728358</v>
      </c>
      <c r="H3" s="2">
        <v>1.064863862287859</v>
      </c>
      <c r="I3" s="2">
        <v>1.0641461643404122</v>
      </c>
      <c r="J3" s="2">
        <v>1.0636536681730351</v>
      </c>
      <c r="K3" s="2">
        <v>1.0694695516581074</v>
      </c>
      <c r="M3" s="1">
        <v>2</v>
      </c>
      <c r="N3" s="2">
        <v>1.0098805674642879</v>
      </c>
      <c r="O3" s="2">
        <v>0.1754030771052984</v>
      </c>
      <c r="P3" s="2">
        <f t="shared" ref="P3:P10" si="2">SQRT(POWER(N3,2)+POWER(O3,2))</f>
        <v>1.0249999999999997</v>
      </c>
      <c r="Q3" s="2" t="str">
        <f t="shared" si="0"/>
        <v>1ºQ</v>
      </c>
      <c r="R3" s="2">
        <f>IF(Q3="1ºQ",ATAN(O3/N3),-ATAN(-O3/N3))</f>
        <v>0.17197135169961042</v>
      </c>
      <c r="T3" s="12" t="s">
        <v>6</v>
      </c>
      <c r="U3" s="2">
        <v>1</v>
      </c>
      <c r="V3" s="2">
        <v>1.04</v>
      </c>
      <c r="W3" s="2">
        <v>1.04</v>
      </c>
      <c r="X3" s="2">
        <v>1.04</v>
      </c>
      <c r="Y3" s="2">
        <v>1.04</v>
      </c>
      <c r="Z3" s="2">
        <v>1.04</v>
      </c>
      <c r="AA3" s="2">
        <v>1.04</v>
      </c>
      <c r="AB3" s="2">
        <v>1.04</v>
      </c>
      <c r="AC3" s="2">
        <v>1.04</v>
      </c>
      <c r="AD3" s="2">
        <v>1.04</v>
      </c>
    </row>
    <row r="4" spans="1:45" x14ac:dyDescent="0.3">
      <c r="A4" s="10"/>
      <c r="B4" s="2">
        <v>2</v>
      </c>
      <c r="C4" s="2">
        <v>1.04</v>
      </c>
      <c r="D4" s="2">
        <v>1.0249999999999997</v>
      </c>
      <c r="E4" s="2">
        <v>1.0249999999999995</v>
      </c>
      <c r="F4" s="2">
        <v>1.0541421147191823</v>
      </c>
      <c r="G4" s="2">
        <v>1.0370078218728358</v>
      </c>
      <c r="H4" s="2">
        <v>1.064863862287859</v>
      </c>
      <c r="I4" s="2">
        <v>1.0641461643404122</v>
      </c>
      <c r="J4" s="2">
        <v>1.0636536681730351</v>
      </c>
      <c r="K4" s="2">
        <v>1.0694695516581074</v>
      </c>
      <c r="M4" s="1">
        <v>3</v>
      </c>
      <c r="N4" s="2">
        <v>1.0208709951857979</v>
      </c>
      <c r="O4" s="2">
        <v>9.1909799196590106E-2</v>
      </c>
      <c r="P4" s="2">
        <f t="shared" si="2"/>
        <v>1.0249999999999995</v>
      </c>
      <c r="Q4" s="2" t="str">
        <f t="shared" si="0"/>
        <v>1ºQ</v>
      </c>
      <c r="R4" s="2">
        <f t="shared" ref="R4:R10" si="3">IF(Q4="1ºQ",ATAN(O4/N4),-ATAN(-O4/N4))</f>
        <v>8.9788694373840475E-2</v>
      </c>
      <c r="T4" s="13"/>
      <c r="U4" s="2">
        <v>2</v>
      </c>
      <c r="V4" s="2">
        <v>1.0249999999999997</v>
      </c>
      <c r="W4" s="2">
        <v>1.0249999999999997</v>
      </c>
      <c r="X4" s="2">
        <v>1.0249999999999997</v>
      </c>
      <c r="Y4" s="2">
        <v>1.0249999999999997</v>
      </c>
      <c r="Z4" s="2">
        <v>1.0249999999999997</v>
      </c>
      <c r="AA4" s="2">
        <v>1.0249999999999997</v>
      </c>
      <c r="AB4" s="2">
        <v>1.0249999999999997</v>
      </c>
      <c r="AC4" s="2">
        <v>1.0249999999999997</v>
      </c>
      <c r="AD4" s="2">
        <v>1.0249999999999997</v>
      </c>
    </row>
    <row r="5" spans="1:45" x14ac:dyDescent="0.3">
      <c r="A5" s="10"/>
      <c r="B5" s="2">
        <v>3</v>
      </c>
      <c r="C5" s="2">
        <v>1.04</v>
      </c>
      <c r="D5" s="2">
        <v>1.0249999999999997</v>
      </c>
      <c r="E5" s="2">
        <v>1.0249999999999995</v>
      </c>
      <c r="F5" s="2">
        <v>1.0541421147191823</v>
      </c>
      <c r="G5" s="2">
        <v>1.0370078218728358</v>
      </c>
      <c r="H5" s="2">
        <v>1.064863862287859</v>
      </c>
      <c r="I5" s="2">
        <v>1.0641461643404122</v>
      </c>
      <c r="J5" s="2">
        <v>1.0636536681730351</v>
      </c>
      <c r="K5" s="2">
        <v>1.0694695516581074</v>
      </c>
      <c r="M5" s="1">
        <v>4</v>
      </c>
      <c r="N5" s="2">
        <v>1.053416431254744</v>
      </c>
      <c r="O5" s="2">
        <v>-3.9107804683322818E-2</v>
      </c>
      <c r="P5" s="2">
        <f t="shared" si="2"/>
        <v>1.0541421147191823</v>
      </c>
      <c r="Q5" s="2" t="str">
        <f t="shared" si="0"/>
        <v>2ºQ</v>
      </c>
      <c r="R5" s="2">
        <f t="shared" si="3"/>
        <v>-3.7107692307692314E-2</v>
      </c>
      <c r="T5" s="13"/>
      <c r="U5" s="2">
        <v>3</v>
      </c>
      <c r="V5" s="2">
        <v>1.0249999999999995</v>
      </c>
      <c r="W5" s="2">
        <v>1.0249999999999995</v>
      </c>
      <c r="X5" s="2">
        <v>1.0249999999999995</v>
      </c>
      <c r="Y5" s="2">
        <v>1.0249999999999995</v>
      </c>
      <c r="Z5" s="2">
        <v>1.0249999999999995</v>
      </c>
      <c r="AA5" s="2">
        <v>1.0249999999999995</v>
      </c>
      <c r="AB5" s="2">
        <v>1.0249999999999995</v>
      </c>
      <c r="AC5" s="2">
        <v>1.0249999999999995</v>
      </c>
      <c r="AD5" s="2">
        <v>1.0249999999999995</v>
      </c>
    </row>
    <row r="6" spans="1:45" x14ac:dyDescent="0.3">
      <c r="A6" s="10"/>
      <c r="B6" s="2">
        <v>4</v>
      </c>
      <c r="C6" s="2">
        <v>1.04</v>
      </c>
      <c r="D6" s="2">
        <v>1.0249999999999997</v>
      </c>
      <c r="E6" s="2">
        <v>1.0249999999999995</v>
      </c>
      <c r="F6" s="2">
        <v>1.0541421147191823</v>
      </c>
      <c r="G6" s="2">
        <v>1.0370078218728358</v>
      </c>
      <c r="H6" s="2">
        <v>1.064863862287859</v>
      </c>
      <c r="I6" s="2">
        <v>1.0641461643404122</v>
      </c>
      <c r="J6" s="2">
        <v>1.0636536681730351</v>
      </c>
      <c r="K6" s="2">
        <v>1.0694695516581074</v>
      </c>
      <c r="M6" s="1">
        <v>5</v>
      </c>
      <c r="N6" s="2">
        <v>1.0346275471600881</v>
      </c>
      <c r="O6" s="2">
        <v>-7.0221515812055185E-2</v>
      </c>
      <c r="P6" s="2">
        <f t="shared" si="2"/>
        <v>1.0370078218728358</v>
      </c>
      <c r="Q6" s="2" t="str">
        <f t="shared" si="0"/>
        <v>2ºQ</v>
      </c>
      <c r="R6" s="2">
        <f t="shared" si="3"/>
        <v>-6.7767369619375961E-2</v>
      </c>
      <c r="T6" s="13"/>
      <c r="U6" s="2">
        <v>4</v>
      </c>
      <c r="V6" s="2">
        <v>1.0541421147191823</v>
      </c>
      <c r="W6" s="2">
        <v>1.0541421147191823</v>
      </c>
      <c r="X6" s="2">
        <v>1.0541421147191823</v>
      </c>
      <c r="Y6" s="2">
        <v>1.0541421147191823</v>
      </c>
      <c r="Z6" s="2">
        <v>1.0541421147191823</v>
      </c>
      <c r="AA6" s="2">
        <v>1.0541421147191823</v>
      </c>
      <c r="AB6" s="2">
        <v>1.0541421147191823</v>
      </c>
      <c r="AC6" s="2">
        <v>1.0541421147191823</v>
      </c>
      <c r="AD6" s="2">
        <v>1.0541421147191823</v>
      </c>
    </row>
    <row r="7" spans="1:45" x14ac:dyDescent="0.3">
      <c r="A7" s="10"/>
      <c r="B7" s="2">
        <v>5</v>
      </c>
      <c r="C7" s="2">
        <v>1.04</v>
      </c>
      <c r="D7" s="2">
        <v>1.0249999999999997</v>
      </c>
      <c r="E7" s="2">
        <v>1.0249999999999995</v>
      </c>
      <c r="F7" s="2">
        <v>1.0541421147191823</v>
      </c>
      <c r="G7" s="2">
        <v>1.0370078218728358</v>
      </c>
      <c r="H7" s="2">
        <v>1.064863862287859</v>
      </c>
      <c r="I7" s="2">
        <v>1.0641461643404122</v>
      </c>
      <c r="J7" s="2">
        <v>1.0636536681730351</v>
      </c>
      <c r="K7" s="2">
        <v>1.0694695516581074</v>
      </c>
      <c r="M7" s="1">
        <v>6</v>
      </c>
      <c r="N7" s="2">
        <v>1.0624918276169211</v>
      </c>
      <c r="O7" s="2">
        <v>-7.1036338967258916E-2</v>
      </c>
      <c r="P7" s="2">
        <f t="shared" si="2"/>
        <v>1.064863862287859</v>
      </c>
      <c r="Q7" s="2" t="str">
        <f t="shared" si="0"/>
        <v>2ºQ</v>
      </c>
      <c r="R7" s="2">
        <f t="shared" si="3"/>
        <v>-6.6758892032977024E-2</v>
      </c>
      <c r="T7" s="13"/>
      <c r="U7" s="2">
        <v>5</v>
      </c>
      <c r="V7" s="2">
        <v>1.0370078218728358</v>
      </c>
      <c r="W7" s="2">
        <v>1.0370078218728358</v>
      </c>
      <c r="X7" s="2">
        <v>1.0370078218728358</v>
      </c>
      <c r="Y7" s="2">
        <v>1.0370078218728358</v>
      </c>
      <c r="Z7" s="2">
        <v>1.0370078218728358</v>
      </c>
      <c r="AA7" s="2">
        <v>1.0370078218728358</v>
      </c>
      <c r="AB7" s="2">
        <v>1.0370078218728358</v>
      </c>
      <c r="AC7" s="2">
        <v>1.0370078218728358</v>
      </c>
      <c r="AD7" s="2">
        <v>1.0370078218728358</v>
      </c>
    </row>
    <row r="8" spans="1:45" x14ac:dyDescent="0.3">
      <c r="A8" s="10"/>
      <c r="B8" s="2">
        <v>6</v>
      </c>
      <c r="C8" s="2">
        <v>1.04</v>
      </c>
      <c r="D8" s="2">
        <v>1.0249999999999997</v>
      </c>
      <c r="E8" s="2">
        <v>1.0249999999999995</v>
      </c>
      <c r="F8" s="2">
        <v>1.0541421147191823</v>
      </c>
      <c r="G8" s="2">
        <v>1.0370078218728358</v>
      </c>
      <c r="H8" s="2">
        <v>1.064863862287859</v>
      </c>
      <c r="I8" s="2">
        <v>1.0641461643404122</v>
      </c>
      <c r="J8" s="2">
        <v>1.0636536681730351</v>
      </c>
      <c r="K8" s="2">
        <v>1.0694695516581074</v>
      </c>
      <c r="M8" s="1">
        <v>7</v>
      </c>
      <c r="N8" s="2">
        <v>1.061344424478919</v>
      </c>
      <c r="O8" s="2">
        <v>7.7169111099738952E-2</v>
      </c>
      <c r="P8" s="2">
        <f t="shared" si="2"/>
        <v>1.0641461643404122</v>
      </c>
      <c r="Q8" s="2" t="str">
        <f t="shared" si="0"/>
        <v>1ºQ</v>
      </c>
      <c r="R8" s="2">
        <f t="shared" si="3"/>
        <v>7.2581107797171404E-2</v>
      </c>
      <c r="T8" s="13"/>
      <c r="U8" s="2">
        <v>6</v>
      </c>
      <c r="V8" s="2">
        <v>1.064863862287859</v>
      </c>
      <c r="W8" s="2">
        <v>1.064863862287859</v>
      </c>
      <c r="X8" s="2">
        <v>1.064863862287859</v>
      </c>
      <c r="Y8" s="2">
        <v>1.064863862287859</v>
      </c>
      <c r="Z8" s="2">
        <v>1.064863862287859</v>
      </c>
      <c r="AA8" s="2">
        <v>1.064863862287859</v>
      </c>
      <c r="AB8" s="2">
        <v>1.064863862287859</v>
      </c>
      <c r="AC8" s="2">
        <v>1.064863862287859</v>
      </c>
      <c r="AD8" s="2">
        <v>1.064863862287859</v>
      </c>
      <c r="AF8" s="1">
        <v>2</v>
      </c>
      <c r="AG8" s="1">
        <v>3</v>
      </c>
      <c r="AH8" s="1">
        <v>4</v>
      </c>
      <c r="AI8" s="1">
        <v>5</v>
      </c>
      <c r="AJ8" s="1">
        <v>6</v>
      </c>
      <c r="AK8" s="1">
        <v>7</v>
      </c>
      <c r="AL8" s="1">
        <v>8</v>
      </c>
      <c r="AM8" s="1">
        <v>9</v>
      </c>
      <c r="AN8" s="1">
        <v>4</v>
      </c>
      <c r="AO8" s="1">
        <v>5</v>
      </c>
      <c r="AP8" s="1">
        <v>6</v>
      </c>
      <c r="AQ8" s="1">
        <v>7</v>
      </c>
      <c r="AR8" s="1">
        <v>8</v>
      </c>
      <c r="AS8" s="1">
        <v>9</v>
      </c>
    </row>
    <row r="9" spans="1:45" x14ac:dyDescent="0.3">
      <c r="A9" s="10"/>
      <c r="B9" s="2">
        <v>7</v>
      </c>
      <c r="C9" s="2">
        <v>1.04</v>
      </c>
      <c r="D9" s="2">
        <v>1.0249999999999997</v>
      </c>
      <c r="E9" s="2">
        <v>1.0249999999999995</v>
      </c>
      <c r="F9" s="2">
        <v>1.0541421147191823</v>
      </c>
      <c r="G9" s="2">
        <v>1.0370078218728358</v>
      </c>
      <c r="H9" s="2">
        <v>1.064863862287859</v>
      </c>
      <c r="I9" s="2">
        <v>1.0641461643404122</v>
      </c>
      <c r="J9" s="2">
        <v>1.0636536681730351</v>
      </c>
      <c r="K9" s="2">
        <v>1.0694695516581074</v>
      </c>
      <c r="M9" s="1">
        <v>8</v>
      </c>
      <c r="N9" s="2">
        <v>1.0634960206535029</v>
      </c>
      <c r="O9" s="2">
        <v>1.8312287462713982E-2</v>
      </c>
      <c r="P9" s="2">
        <f t="shared" si="2"/>
        <v>1.0636536681730351</v>
      </c>
      <c r="Q9" s="2" t="str">
        <f t="shared" si="0"/>
        <v>1ºQ</v>
      </c>
      <c r="R9" s="2">
        <f t="shared" si="3"/>
        <v>1.7217251039443947E-2</v>
      </c>
      <c r="T9" s="13"/>
      <c r="U9" s="2">
        <v>7</v>
      </c>
      <c r="V9" s="2">
        <v>1.0641461643404122</v>
      </c>
      <c r="W9" s="2">
        <v>1.0641461643404122</v>
      </c>
      <c r="X9" s="2">
        <v>1.0641461643404122</v>
      </c>
      <c r="Y9" s="2">
        <v>1.0641461643404122</v>
      </c>
      <c r="Z9" s="2">
        <v>1.0641461643404122</v>
      </c>
      <c r="AA9" s="2">
        <v>1.0641461643404122</v>
      </c>
      <c r="AB9" s="2">
        <v>1.0641461643404122</v>
      </c>
      <c r="AC9" s="2">
        <v>1.0641461643404122</v>
      </c>
      <c r="AD9" s="2">
        <v>1.0641461643404122</v>
      </c>
      <c r="AE9" s="1">
        <v>2</v>
      </c>
      <c r="AF9">
        <v>17.365868947395271</v>
      </c>
      <c r="AG9">
        <v>0</v>
      </c>
      <c r="AH9">
        <v>0</v>
      </c>
      <c r="AI9">
        <v>0</v>
      </c>
      <c r="AJ9">
        <v>0</v>
      </c>
      <c r="AK9">
        <v>-17.365868947395271</v>
      </c>
      <c r="AL9">
        <v>0</v>
      </c>
      <c r="AM9">
        <v>0</v>
      </c>
      <c r="AN9">
        <v>0</v>
      </c>
      <c r="AO9">
        <v>0</v>
      </c>
      <c r="AP9">
        <v>0</v>
      </c>
      <c r="AQ9">
        <v>1.627317687601612</v>
      </c>
      <c r="AR9">
        <v>0</v>
      </c>
      <c r="AS9">
        <v>0</v>
      </c>
    </row>
    <row r="10" spans="1:45" x14ac:dyDescent="0.3">
      <c r="A10" s="10"/>
      <c r="B10" s="2">
        <v>8</v>
      </c>
      <c r="C10" s="2">
        <v>1.04</v>
      </c>
      <c r="D10" s="2">
        <v>1.0249999999999997</v>
      </c>
      <c r="E10" s="2">
        <v>1.0249999999999995</v>
      </c>
      <c r="F10" s="2">
        <v>1.0541421147191823</v>
      </c>
      <c r="G10" s="2">
        <v>1.0370078218728358</v>
      </c>
      <c r="H10" s="2">
        <v>1.064863862287859</v>
      </c>
      <c r="I10" s="2">
        <v>1.0641461643404122</v>
      </c>
      <c r="J10" s="2">
        <v>1.0636536681730351</v>
      </c>
      <c r="K10" s="2">
        <v>1.0694695516581074</v>
      </c>
      <c r="M10" s="1">
        <v>9</v>
      </c>
      <c r="N10" s="2">
        <v>1.0685622829580099</v>
      </c>
      <c r="O10" s="2">
        <v>4.4042812845675218E-2</v>
      </c>
      <c r="P10" s="2">
        <f t="shared" si="2"/>
        <v>1.0694695516581074</v>
      </c>
      <c r="Q10" s="2" t="str">
        <f t="shared" si="0"/>
        <v>1ºQ</v>
      </c>
      <c r="R10" s="2">
        <f t="shared" si="3"/>
        <v>4.1193572422620936E-2</v>
      </c>
      <c r="T10" s="13"/>
      <c r="U10" s="2">
        <v>8</v>
      </c>
      <c r="V10" s="2">
        <v>1.0636536681730351</v>
      </c>
      <c r="W10" s="2">
        <v>1.0636536681730351</v>
      </c>
      <c r="X10" s="2">
        <v>1.0636536681730351</v>
      </c>
      <c r="Y10" s="2">
        <v>1.0636536681730351</v>
      </c>
      <c r="Z10" s="2">
        <v>1.0636536681730351</v>
      </c>
      <c r="AA10" s="2">
        <v>1.0636536681730351</v>
      </c>
      <c r="AB10" s="2">
        <v>1.0636536681730351</v>
      </c>
      <c r="AC10" s="2">
        <v>1.0636536681730351</v>
      </c>
      <c r="AD10" s="2">
        <v>1.0636536681730351</v>
      </c>
      <c r="AE10" s="1">
        <v>3</v>
      </c>
      <c r="AF10">
        <v>0</v>
      </c>
      <c r="AG10">
        <v>18.684508657099851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-18.684508657099851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0.84966549566616589</v>
      </c>
    </row>
    <row r="11" spans="1:45" x14ac:dyDescent="0.3">
      <c r="A11" s="10"/>
      <c r="B11" s="2">
        <v>9</v>
      </c>
      <c r="C11" s="2">
        <v>1.04</v>
      </c>
      <c r="D11" s="2">
        <v>1.0249999999999997</v>
      </c>
      <c r="E11" s="2">
        <v>1.0249999999999995</v>
      </c>
      <c r="F11" s="2">
        <v>1.0541421147191823</v>
      </c>
      <c r="G11" s="2">
        <v>1.0370078218728358</v>
      </c>
      <c r="H11" s="2">
        <v>1.064863862287859</v>
      </c>
      <c r="I11" s="2">
        <v>1.0641461643404122</v>
      </c>
      <c r="J11" s="2">
        <v>1.0636536681730351</v>
      </c>
      <c r="K11" s="2">
        <v>1.0694695516581074</v>
      </c>
      <c r="T11" s="14"/>
      <c r="U11" s="2">
        <v>9</v>
      </c>
      <c r="V11" s="2">
        <v>1.0694695516581074</v>
      </c>
      <c r="W11" s="2">
        <v>1.0694695516581074</v>
      </c>
      <c r="X11" s="2">
        <v>1.0694695516581074</v>
      </c>
      <c r="Y11" s="2">
        <v>1.0694695516581074</v>
      </c>
      <c r="Z11" s="2">
        <v>1.0694695516581074</v>
      </c>
      <c r="AA11" s="2">
        <v>1.0694695516581074</v>
      </c>
      <c r="AB11" s="2">
        <v>1.0694695516581074</v>
      </c>
      <c r="AC11" s="2">
        <v>1.0694695516581074</v>
      </c>
      <c r="AD11" s="2">
        <v>1.0694695516581074</v>
      </c>
      <c r="AE11" s="1">
        <v>4</v>
      </c>
      <c r="AF11">
        <v>0</v>
      </c>
      <c r="AG11">
        <v>0</v>
      </c>
      <c r="AH11">
        <v>43.602740847384347</v>
      </c>
      <c r="AI11">
        <v>-12.72484554576544</v>
      </c>
      <c r="AJ11">
        <v>-11.8578764039638</v>
      </c>
      <c r="AK11">
        <v>0</v>
      </c>
      <c r="AL11">
        <v>0</v>
      </c>
      <c r="AM11">
        <v>0</v>
      </c>
      <c r="AN11">
        <v>3.5214508815671892</v>
      </c>
      <c r="AO11">
        <v>-1.0634438920811959</v>
      </c>
      <c r="AP11">
        <v>-1.717965829857339</v>
      </c>
      <c r="AQ11">
        <v>0</v>
      </c>
      <c r="AR11">
        <v>0</v>
      </c>
      <c r="AS11">
        <v>0</v>
      </c>
    </row>
    <row r="12" spans="1:45" x14ac:dyDescent="0.3">
      <c r="C12" s="12" t="s">
        <v>7</v>
      </c>
      <c r="D12" s="13"/>
      <c r="E12" s="13"/>
      <c r="F12" s="13"/>
      <c r="G12" s="13"/>
      <c r="H12" s="13"/>
      <c r="I12" s="13"/>
      <c r="J12" s="13"/>
      <c r="K12" s="14"/>
      <c r="AE12" s="1">
        <v>5</v>
      </c>
      <c r="AF12">
        <v>0</v>
      </c>
      <c r="AG12">
        <v>0</v>
      </c>
      <c r="AH12">
        <v>-12.633349336755989</v>
      </c>
      <c r="AI12">
        <v>18.978911802181059</v>
      </c>
      <c r="AJ12">
        <v>0</v>
      </c>
      <c r="AK12">
        <v>-6.3455624654250764</v>
      </c>
      <c r="AL12">
        <v>0</v>
      </c>
      <c r="AM12">
        <v>0</v>
      </c>
      <c r="AN12">
        <v>-1.783931582405651</v>
      </c>
      <c r="AO12">
        <v>1.3402980598073719</v>
      </c>
      <c r="AP12">
        <v>0</v>
      </c>
      <c r="AQ12">
        <v>-2.08622920194553</v>
      </c>
      <c r="AR12">
        <v>0</v>
      </c>
      <c r="AS12">
        <v>0</v>
      </c>
    </row>
    <row r="13" spans="1:45" x14ac:dyDescent="0.3"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I13" s="2">
        <v>7</v>
      </c>
      <c r="J13" s="2">
        <v>8</v>
      </c>
      <c r="K13" s="2">
        <v>9</v>
      </c>
      <c r="AE13" s="1">
        <v>6</v>
      </c>
      <c r="AF13">
        <v>0</v>
      </c>
      <c r="AG13">
        <v>0</v>
      </c>
      <c r="AH13">
        <v>-11.72860755789781</v>
      </c>
      <c r="AI13">
        <v>0</v>
      </c>
      <c r="AJ13">
        <v>17.898369748501029</v>
      </c>
      <c r="AK13">
        <v>0</v>
      </c>
      <c r="AL13">
        <v>0</v>
      </c>
      <c r="AM13">
        <v>-6.1697621906032207</v>
      </c>
      <c r="AN13">
        <v>-2.3990809894206739</v>
      </c>
      <c r="AO13">
        <v>0</v>
      </c>
      <c r="AP13">
        <v>2.4847340637456319</v>
      </c>
      <c r="AQ13">
        <v>0</v>
      </c>
      <c r="AR13">
        <v>0</v>
      </c>
      <c r="AS13">
        <v>-1.9983662000741911</v>
      </c>
    </row>
    <row r="14" spans="1:45" x14ac:dyDescent="0.3">
      <c r="A14" s="15" t="s">
        <v>7</v>
      </c>
      <c r="B14" s="2">
        <v>1</v>
      </c>
      <c r="C14" s="2">
        <f t="shared" ref="C14:K22" si="4">(VLOOKUP($B14,$M$1:$R$10,6,FALSE)-VLOOKUP(C$13,$M$1:$R$10,6,FALSE))</f>
        <v>0</v>
      </c>
      <c r="D14" s="2">
        <f t="shared" si="4"/>
        <v>-0.17197135169961042</v>
      </c>
      <c r="E14" s="2">
        <f t="shared" si="4"/>
        <v>-8.9788694373840475E-2</v>
      </c>
      <c r="F14" s="2">
        <f t="shared" si="4"/>
        <v>3.7107692307692314E-2</v>
      </c>
      <c r="G14" s="2">
        <f t="shared" si="4"/>
        <v>6.7767369619375961E-2</v>
      </c>
      <c r="H14" s="2">
        <f t="shared" si="4"/>
        <v>6.6758892032977024E-2</v>
      </c>
      <c r="I14" s="2">
        <f t="shared" si="4"/>
        <v>-7.2581107797171404E-2</v>
      </c>
      <c r="J14" s="2">
        <f t="shared" si="4"/>
        <v>-1.7217251039443947E-2</v>
      </c>
      <c r="K14" s="2">
        <f t="shared" si="4"/>
        <v>-4.1193572422620936E-2</v>
      </c>
      <c r="AE14" s="1">
        <v>7</v>
      </c>
      <c r="AF14">
        <v>-17.365868947395271</v>
      </c>
      <c r="AG14">
        <v>0</v>
      </c>
      <c r="AH14">
        <v>0</v>
      </c>
      <c r="AI14">
        <v>-6.7122246348379813</v>
      </c>
      <c r="AJ14">
        <v>0</v>
      </c>
      <c r="AK14">
        <v>39.66013236664211</v>
      </c>
      <c r="AL14">
        <v>-15.58203878440886</v>
      </c>
      <c r="AM14">
        <v>0</v>
      </c>
      <c r="AN14">
        <v>0</v>
      </c>
      <c r="AO14">
        <v>-0.36189096688668487</v>
      </c>
      <c r="AP14">
        <v>0</v>
      </c>
      <c r="AQ14">
        <v>3.0781104227893321</v>
      </c>
      <c r="AR14">
        <v>-0.91161057743353757</v>
      </c>
      <c r="AS14">
        <v>0</v>
      </c>
    </row>
    <row r="15" spans="1:45" x14ac:dyDescent="0.3">
      <c r="A15" s="16"/>
      <c r="B15" s="2">
        <v>2</v>
      </c>
      <c r="C15" s="2">
        <f t="shared" si="4"/>
        <v>0.17197135169961042</v>
      </c>
      <c r="D15" s="2">
        <f t="shared" si="4"/>
        <v>0</v>
      </c>
      <c r="E15" s="2">
        <f t="shared" si="4"/>
        <v>8.2182657325769945E-2</v>
      </c>
      <c r="F15" s="2">
        <f t="shared" si="4"/>
        <v>0.20907904400730273</v>
      </c>
      <c r="G15" s="2">
        <f t="shared" si="4"/>
        <v>0.23973872131898638</v>
      </c>
      <c r="H15" s="2">
        <f t="shared" si="4"/>
        <v>0.23873024373258744</v>
      </c>
      <c r="I15" s="2">
        <f t="shared" si="4"/>
        <v>9.9390243902439016E-2</v>
      </c>
      <c r="J15" s="2">
        <f t="shared" si="4"/>
        <v>0.15475410066016648</v>
      </c>
      <c r="K15" s="2">
        <f t="shared" si="4"/>
        <v>0.13077777927698947</v>
      </c>
      <c r="AE15" s="1">
        <v>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-15.37946703223632</v>
      </c>
      <c r="AL15">
        <v>26.453510529534711</v>
      </c>
      <c r="AM15">
        <v>-11.07404349729838</v>
      </c>
      <c r="AN15">
        <v>0</v>
      </c>
      <c r="AO15">
        <v>0</v>
      </c>
      <c r="AP15">
        <v>0</v>
      </c>
      <c r="AQ15">
        <v>-2.5236569236263349</v>
      </c>
      <c r="AR15">
        <v>1.882391163020575</v>
      </c>
      <c r="AS15">
        <v>-1.4724858236726079</v>
      </c>
    </row>
    <row r="16" spans="1:45" x14ac:dyDescent="0.3">
      <c r="A16" s="16"/>
      <c r="B16" s="2">
        <v>3</v>
      </c>
      <c r="C16" s="2">
        <f t="shared" si="4"/>
        <v>8.9788694373840475E-2</v>
      </c>
      <c r="D16" s="2">
        <f t="shared" si="4"/>
        <v>-8.2182657325769945E-2</v>
      </c>
      <c r="E16" s="2">
        <f t="shared" si="4"/>
        <v>0</v>
      </c>
      <c r="F16" s="2">
        <f t="shared" si="4"/>
        <v>0.1268963866815328</v>
      </c>
      <c r="G16" s="2">
        <f t="shared" si="4"/>
        <v>0.15755606399321642</v>
      </c>
      <c r="H16" s="2">
        <f t="shared" si="4"/>
        <v>0.15654758640681748</v>
      </c>
      <c r="I16" s="2">
        <f t="shared" si="4"/>
        <v>1.7207586576669071E-2</v>
      </c>
      <c r="J16" s="2">
        <f t="shared" si="4"/>
        <v>7.2571443334396524E-2</v>
      </c>
      <c r="K16" s="2">
        <f t="shared" si="4"/>
        <v>4.8595121951219539E-2</v>
      </c>
      <c r="AE16" s="1">
        <v>9</v>
      </c>
      <c r="AF16">
        <v>0</v>
      </c>
      <c r="AG16">
        <v>-18.684508657099851</v>
      </c>
      <c r="AH16">
        <v>0</v>
      </c>
      <c r="AI16">
        <v>0</v>
      </c>
      <c r="AJ16">
        <v>-6.4843720567411758</v>
      </c>
      <c r="AK16">
        <v>0</v>
      </c>
      <c r="AL16">
        <v>-11.136799665108789</v>
      </c>
      <c r="AM16">
        <v>36.305680378949823</v>
      </c>
      <c r="AN16">
        <v>0</v>
      </c>
      <c r="AO16">
        <v>0</v>
      </c>
      <c r="AP16">
        <v>-0.7191674838331038</v>
      </c>
      <c r="AQ16">
        <v>0</v>
      </c>
      <c r="AR16">
        <v>-0.97977603292587756</v>
      </c>
      <c r="AS16">
        <v>2.6629762022790331</v>
      </c>
    </row>
    <row r="17" spans="1:45" x14ac:dyDescent="0.3">
      <c r="A17" s="16"/>
      <c r="B17" s="2">
        <v>4</v>
      </c>
      <c r="C17" s="2">
        <f t="shared" si="4"/>
        <v>-3.7107692307692314E-2</v>
      </c>
      <c r="D17" s="2">
        <f t="shared" si="4"/>
        <v>-0.20907904400730273</v>
      </c>
      <c r="E17" s="2">
        <f t="shared" si="4"/>
        <v>-0.1268963866815328</v>
      </c>
      <c r="F17" s="2">
        <f t="shared" si="4"/>
        <v>0</v>
      </c>
      <c r="G17" s="2">
        <f t="shared" si="4"/>
        <v>3.0659677311683647E-2</v>
      </c>
      <c r="H17" s="2">
        <f t="shared" si="4"/>
        <v>2.965119972528471E-2</v>
      </c>
      <c r="I17" s="2">
        <f t="shared" si="4"/>
        <v>-0.10968880010486372</v>
      </c>
      <c r="J17" s="2">
        <f t="shared" si="4"/>
        <v>-5.4324943347136265E-2</v>
      </c>
      <c r="K17" s="2">
        <f t="shared" si="4"/>
        <v>-7.830126473031325E-2</v>
      </c>
      <c r="AE17" s="1">
        <v>4</v>
      </c>
      <c r="AF17">
        <v>0</v>
      </c>
      <c r="AG17">
        <v>0</v>
      </c>
      <c r="AH17">
        <v>-3.6383125031870951</v>
      </c>
      <c r="AI17">
        <v>1.1027996342110911</v>
      </c>
      <c r="AJ17">
        <v>1.829399728860452</v>
      </c>
      <c r="AK17">
        <v>0</v>
      </c>
      <c r="AL17">
        <v>0</v>
      </c>
      <c r="AM17">
        <v>0</v>
      </c>
      <c r="AN17">
        <v>41.49293175990546</v>
      </c>
      <c r="AO17">
        <v>-12.270732464471079</v>
      </c>
      <c r="AP17">
        <v>-11.1355796960629</v>
      </c>
      <c r="AQ17">
        <v>0</v>
      </c>
      <c r="AR17">
        <v>0</v>
      </c>
      <c r="AS17">
        <v>0</v>
      </c>
    </row>
    <row r="18" spans="1:45" x14ac:dyDescent="0.3">
      <c r="A18" s="16"/>
      <c r="B18" s="2">
        <v>5</v>
      </c>
      <c r="C18" s="2">
        <f t="shared" si="4"/>
        <v>-6.7767369619375961E-2</v>
      </c>
      <c r="D18" s="2">
        <f t="shared" si="4"/>
        <v>-0.23973872131898638</v>
      </c>
      <c r="E18" s="2">
        <f t="shared" si="4"/>
        <v>-0.15755606399321642</v>
      </c>
      <c r="F18" s="2">
        <f t="shared" si="4"/>
        <v>-3.0659677311683647E-2</v>
      </c>
      <c r="G18" s="2">
        <f t="shared" si="4"/>
        <v>0</v>
      </c>
      <c r="H18" s="2">
        <f t="shared" si="4"/>
        <v>-1.008477586398937E-3</v>
      </c>
      <c r="I18" s="2">
        <f t="shared" si="4"/>
        <v>-0.14034847741654738</v>
      </c>
      <c r="J18" s="2">
        <f t="shared" si="4"/>
        <v>-8.4984620658819912E-2</v>
      </c>
      <c r="K18" s="2">
        <f t="shared" si="4"/>
        <v>-0.1089609420419969</v>
      </c>
      <c r="AE18" s="1">
        <v>5</v>
      </c>
      <c r="AF18">
        <v>0</v>
      </c>
      <c r="AG18">
        <v>0</v>
      </c>
      <c r="AH18">
        <v>1.88051741079143</v>
      </c>
      <c r="AI18">
        <v>-4.1005702139767264</v>
      </c>
      <c r="AJ18">
        <v>0</v>
      </c>
      <c r="AK18">
        <v>2.220052803185296</v>
      </c>
      <c r="AL18">
        <v>0</v>
      </c>
      <c r="AM18">
        <v>0</v>
      </c>
      <c r="AN18">
        <v>-11.98448402767918</v>
      </c>
      <c r="AO18">
        <v>17.486837650551291</v>
      </c>
      <c r="AP18">
        <v>0</v>
      </c>
      <c r="AQ18">
        <v>-5.9630553377582576</v>
      </c>
      <c r="AR18">
        <v>0</v>
      </c>
      <c r="AS18">
        <v>0</v>
      </c>
    </row>
    <row r="19" spans="1:45" x14ac:dyDescent="0.3">
      <c r="A19" s="16"/>
      <c r="B19" s="2">
        <v>6</v>
      </c>
      <c r="C19" s="2">
        <f t="shared" si="4"/>
        <v>-6.6758892032977024E-2</v>
      </c>
      <c r="D19" s="2">
        <f t="shared" si="4"/>
        <v>-0.23873024373258744</v>
      </c>
      <c r="E19" s="2">
        <f t="shared" si="4"/>
        <v>-0.15654758640681748</v>
      </c>
      <c r="F19" s="2">
        <f t="shared" si="4"/>
        <v>-2.965119972528471E-2</v>
      </c>
      <c r="G19" s="2">
        <f t="shared" si="4"/>
        <v>1.008477586398937E-3</v>
      </c>
      <c r="H19" s="2">
        <f t="shared" si="4"/>
        <v>0</v>
      </c>
      <c r="I19" s="2">
        <f t="shared" si="4"/>
        <v>-0.13933999983014844</v>
      </c>
      <c r="J19" s="2">
        <f t="shared" si="4"/>
        <v>-8.3976143072420975E-2</v>
      </c>
      <c r="K19" s="2">
        <f t="shared" si="4"/>
        <v>-0.10795246445559796</v>
      </c>
      <c r="AE19" s="1">
        <v>6</v>
      </c>
      <c r="AF19">
        <v>0</v>
      </c>
      <c r="AG19">
        <v>0</v>
      </c>
      <c r="AH19">
        <v>2.528972307570498</v>
      </c>
      <c r="AI19">
        <v>0</v>
      </c>
      <c r="AJ19">
        <v>-4.6661641116125576</v>
      </c>
      <c r="AK19">
        <v>0</v>
      </c>
      <c r="AL19">
        <v>0</v>
      </c>
      <c r="AM19">
        <v>2.137191804042061</v>
      </c>
      <c r="AN19">
        <v>-11.126210967315579</v>
      </c>
      <c r="AO19">
        <v>0</v>
      </c>
      <c r="AP19">
        <v>16.37926214407246</v>
      </c>
      <c r="AQ19">
        <v>0</v>
      </c>
      <c r="AR19">
        <v>0</v>
      </c>
      <c r="AS19">
        <v>-5.7689928441979594</v>
      </c>
    </row>
    <row r="20" spans="1:45" x14ac:dyDescent="0.3">
      <c r="A20" s="16"/>
      <c r="B20" s="2">
        <v>7</v>
      </c>
      <c r="C20" s="2">
        <f t="shared" si="4"/>
        <v>7.2581107797171404E-2</v>
      </c>
      <c r="D20" s="2">
        <f t="shared" si="4"/>
        <v>-9.9390243902439016E-2</v>
      </c>
      <c r="E20" s="2">
        <f t="shared" si="4"/>
        <v>-1.7207586576669071E-2</v>
      </c>
      <c r="F20" s="2">
        <f t="shared" si="4"/>
        <v>0.10968880010486372</v>
      </c>
      <c r="G20" s="2">
        <f t="shared" si="4"/>
        <v>0.14034847741654738</v>
      </c>
      <c r="H20" s="2">
        <f t="shared" si="4"/>
        <v>0.13933999983014844</v>
      </c>
      <c r="I20" s="2">
        <f t="shared" si="4"/>
        <v>0</v>
      </c>
      <c r="J20" s="2">
        <f t="shared" si="4"/>
        <v>5.5363856757727453E-2</v>
      </c>
      <c r="K20" s="2">
        <f t="shared" si="4"/>
        <v>3.1387535374550468E-2</v>
      </c>
      <c r="AE20" s="1">
        <v>7</v>
      </c>
      <c r="AF20">
        <v>1.7317038754245659</v>
      </c>
      <c r="AG20">
        <v>0</v>
      </c>
      <c r="AH20">
        <v>0</v>
      </c>
      <c r="AI20">
        <v>0.3752837633266155</v>
      </c>
      <c r="AJ20">
        <v>0</v>
      </c>
      <c r="AK20">
        <v>-3.0766255733837018</v>
      </c>
      <c r="AL20">
        <v>0.96963793463252113</v>
      </c>
      <c r="AM20">
        <v>0</v>
      </c>
      <c r="AN20">
        <v>0</v>
      </c>
      <c r="AO20">
        <v>-6.4726846734055563</v>
      </c>
      <c r="AP20">
        <v>0</v>
      </c>
      <c r="AQ20">
        <v>37.684999306946807</v>
      </c>
      <c r="AR20">
        <v>-14.64954171706384</v>
      </c>
      <c r="AS20">
        <v>0</v>
      </c>
    </row>
    <row r="21" spans="1:45" x14ac:dyDescent="0.3">
      <c r="A21" s="16"/>
      <c r="B21" s="2">
        <v>8</v>
      </c>
      <c r="C21" s="2">
        <f t="shared" si="4"/>
        <v>1.7217251039443947E-2</v>
      </c>
      <c r="D21" s="2">
        <f t="shared" si="4"/>
        <v>-0.15475410066016648</v>
      </c>
      <c r="E21" s="2">
        <f t="shared" si="4"/>
        <v>-7.2571443334396524E-2</v>
      </c>
      <c r="F21" s="2">
        <f t="shared" si="4"/>
        <v>5.4324943347136265E-2</v>
      </c>
      <c r="G21" s="2">
        <f t="shared" si="4"/>
        <v>8.4984620658819912E-2</v>
      </c>
      <c r="H21" s="2">
        <f t="shared" si="4"/>
        <v>8.3976143072420975E-2</v>
      </c>
      <c r="I21" s="2">
        <f t="shared" si="4"/>
        <v>-5.5363856757727453E-2</v>
      </c>
      <c r="J21" s="2">
        <f t="shared" si="4"/>
        <v>0</v>
      </c>
      <c r="K21" s="2">
        <f t="shared" si="4"/>
        <v>-2.3976321383176988E-2</v>
      </c>
      <c r="AE21" s="1">
        <v>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2.685539835388091</v>
      </c>
      <c r="AL21">
        <v>-4.2603185890541528</v>
      </c>
      <c r="AM21">
        <v>1.5747787536660629</v>
      </c>
      <c r="AN21">
        <v>0</v>
      </c>
      <c r="AO21">
        <v>0</v>
      </c>
      <c r="AP21">
        <v>0</v>
      </c>
      <c r="AQ21">
        <v>-14.452400946038219</v>
      </c>
      <c r="AR21">
        <v>24.281880986902689</v>
      </c>
      <c r="AS21">
        <v>-10.354706667552311</v>
      </c>
    </row>
    <row r="22" spans="1:45" x14ac:dyDescent="0.3">
      <c r="A22" s="16"/>
      <c r="B22" s="8">
        <v>9</v>
      </c>
      <c r="C22" s="8">
        <f t="shared" si="4"/>
        <v>4.1193572422620936E-2</v>
      </c>
      <c r="D22" s="8">
        <f t="shared" si="4"/>
        <v>-0.13077777927698947</v>
      </c>
      <c r="E22" s="8">
        <f t="shared" si="4"/>
        <v>-4.8595121951219539E-2</v>
      </c>
      <c r="F22" s="8">
        <f t="shared" si="4"/>
        <v>7.830126473031325E-2</v>
      </c>
      <c r="G22" s="8">
        <f t="shared" si="4"/>
        <v>0.1089609420419969</v>
      </c>
      <c r="H22" s="8">
        <f t="shared" si="4"/>
        <v>0.10795246445559796</v>
      </c>
      <c r="I22" s="8">
        <f t="shared" si="4"/>
        <v>-3.1387535374550468E-2</v>
      </c>
      <c r="J22" s="8">
        <f t="shared" si="4"/>
        <v>2.3976321383176988E-2</v>
      </c>
      <c r="K22" s="8">
        <f t="shared" si="4"/>
        <v>0</v>
      </c>
      <c r="AE22" s="1">
        <v>9</v>
      </c>
      <c r="AF22">
        <v>0</v>
      </c>
      <c r="AG22">
        <v>0.9086913767094581</v>
      </c>
      <c r="AH22">
        <v>0</v>
      </c>
      <c r="AI22">
        <v>0</v>
      </c>
      <c r="AJ22">
        <v>0.76581546446635995</v>
      </c>
      <c r="AK22">
        <v>0</v>
      </c>
      <c r="AL22">
        <v>1.0421423714096341</v>
      </c>
      <c r="AM22">
        <v>-2.7166492125854518</v>
      </c>
      <c r="AN22">
        <v>0</v>
      </c>
      <c r="AO22">
        <v>0</v>
      </c>
      <c r="AP22">
        <v>-6.0893906595811336</v>
      </c>
      <c r="AQ22">
        <v>0</v>
      </c>
      <c r="AR22">
        <v>-10.47032506759245</v>
      </c>
      <c r="AS22">
        <v>34.181085863523428</v>
      </c>
    </row>
    <row r="23" spans="1:45" x14ac:dyDescent="0.3">
      <c r="B23" s="12" t="s">
        <v>8</v>
      </c>
      <c r="C23" s="13"/>
      <c r="D23" s="13"/>
      <c r="E23" s="13"/>
      <c r="F23" s="13"/>
      <c r="G23" s="13"/>
      <c r="H23" s="13"/>
      <c r="I23" s="13"/>
      <c r="J23" s="14"/>
      <c r="K23" s="2"/>
      <c r="L23" s="12" t="s">
        <v>9</v>
      </c>
      <c r="M23" s="13"/>
      <c r="N23" s="13"/>
      <c r="O23" s="13"/>
      <c r="P23" s="13"/>
      <c r="Q23" s="13"/>
      <c r="R23" s="13"/>
      <c r="S23" s="13"/>
      <c r="T23" s="13"/>
    </row>
    <row r="24" spans="1:45" x14ac:dyDescent="0.3">
      <c r="A24" s="2"/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/>
      <c r="L24" s="1">
        <v>1</v>
      </c>
      <c r="M24" s="1">
        <v>2</v>
      </c>
      <c r="N24" s="1">
        <v>3</v>
      </c>
      <c r="O24" s="1">
        <v>4</v>
      </c>
      <c r="P24" s="1">
        <v>5</v>
      </c>
      <c r="Q24" s="1">
        <v>6</v>
      </c>
      <c r="R24" s="1">
        <v>7</v>
      </c>
      <c r="S24" s="1">
        <v>8</v>
      </c>
      <c r="T24" s="1">
        <v>9</v>
      </c>
      <c r="V24" s="3"/>
    </row>
    <row r="25" spans="1:45" x14ac:dyDescent="0.3">
      <c r="A25" s="1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1">
        <v>1</v>
      </c>
      <c r="L25">
        <v>-17.361111111111111</v>
      </c>
      <c r="M25">
        <v>0</v>
      </c>
      <c r="N25">
        <v>0</v>
      </c>
      <c r="O25">
        <v>17.361111111111111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45" x14ac:dyDescent="0.3">
      <c r="A26" s="1">
        <v>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1">
        <v>2</v>
      </c>
      <c r="L26">
        <v>0</v>
      </c>
      <c r="M26">
        <v>-16</v>
      </c>
      <c r="N26">
        <v>0</v>
      </c>
      <c r="O26">
        <v>0</v>
      </c>
      <c r="P26">
        <v>0</v>
      </c>
      <c r="Q26">
        <v>0</v>
      </c>
      <c r="R26">
        <v>16</v>
      </c>
      <c r="S26">
        <v>0</v>
      </c>
      <c r="T26">
        <v>0</v>
      </c>
    </row>
    <row r="27" spans="1:45" x14ac:dyDescent="0.3">
      <c r="A27" s="1">
        <v>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s="1">
        <v>3</v>
      </c>
      <c r="L27">
        <v>0</v>
      </c>
      <c r="M27">
        <v>0</v>
      </c>
      <c r="N27">
        <v>-17.064846416382249</v>
      </c>
      <c r="O27">
        <v>0</v>
      </c>
      <c r="P27">
        <v>0</v>
      </c>
      <c r="Q27">
        <v>0</v>
      </c>
      <c r="R27">
        <v>0</v>
      </c>
      <c r="S27">
        <v>0</v>
      </c>
      <c r="T27">
        <v>17.064846416382249</v>
      </c>
    </row>
    <row r="28" spans="1:45" x14ac:dyDescent="0.3">
      <c r="A28" s="1">
        <v>4</v>
      </c>
      <c r="B28">
        <v>0</v>
      </c>
      <c r="C28">
        <v>0</v>
      </c>
      <c r="D28">
        <v>0</v>
      </c>
      <c r="E28">
        <v>3.307378962025306</v>
      </c>
      <c r="F28">
        <v>-1.3651877133105801</v>
      </c>
      <c r="G28">
        <v>-1.942191248714727</v>
      </c>
      <c r="H28">
        <v>0</v>
      </c>
      <c r="I28">
        <v>0</v>
      </c>
      <c r="J28">
        <v>0</v>
      </c>
      <c r="K28" s="1">
        <v>4</v>
      </c>
      <c r="L28">
        <v>17.361111111111111</v>
      </c>
      <c r="M28">
        <v>0</v>
      </c>
      <c r="N28">
        <v>0</v>
      </c>
      <c r="O28">
        <v>-39.300288726118971</v>
      </c>
      <c r="P28">
        <v>11.60409556313993</v>
      </c>
      <c r="Q28">
        <v>10.51068205186793</v>
      </c>
      <c r="R28">
        <v>0</v>
      </c>
      <c r="S28">
        <v>0</v>
      </c>
      <c r="T28">
        <v>0</v>
      </c>
    </row>
    <row r="29" spans="1:45" x14ac:dyDescent="0.3">
      <c r="A29" s="1">
        <v>5</v>
      </c>
      <c r="B29">
        <v>0</v>
      </c>
      <c r="C29">
        <v>0</v>
      </c>
      <c r="D29">
        <v>0</v>
      </c>
      <c r="E29">
        <v>-1.3651877133105801</v>
      </c>
      <c r="F29">
        <v>2.5527920926017278</v>
      </c>
      <c r="G29">
        <v>0</v>
      </c>
      <c r="H29">
        <v>-1.1876043792911479</v>
      </c>
      <c r="I29">
        <v>0</v>
      </c>
      <c r="J29">
        <v>0</v>
      </c>
      <c r="K29" s="1">
        <v>5</v>
      </c>
      <c r="L29">
        <v>0</v>
      </c>
      <c r="M29">
        <v>0</v>
      </c>
      <c r="N29">
        <v>0</v>
      </c>
      <c r="O29">
        <v>11.60409556313993</v>
      </c>
      <c r="P29">
        <v>-17.25563009644852</v>
      </c>
      <c r="Q29">
        <v>0</v>
      </c>
      <c r="R29">
        <v>5.9751345333085908</v>
      </c>
      <c r="S29">
        <v>0</v>
      </c>
      <c r="T29">
        <v>0</v>
      </c>
    </row>
    <row r="30" spans="1:45" x14ac:dyDescent="0.3">
      <c r="A30" s="1">
        <v>6</v>
      </c>
      <c r="B30">
        <v>0</v>
      </c>
      <c r="C30">
        <v>0</v>
      </c>
      <c r="D30">
        <v>0</v>
      </c>
      <c r="E30">
        <v>-1.942191248714727</v>
      </c>
      <c r="F30">
        <v>0</v>
      </c>
      <c r="G30">
        <v>3.224200387138842</v>
      </c>
      <c r="H30">
        <v>0</v>
      </c>
      <c r="I30">
        <v>0</v>
      </c>
      <c r="J30">
        <v>-1.282009138424115</v>
      </c>
      <c r="K30" s="1">
        <v>6</v>
      </c>
      <c r="L30">
        <v>0</v>
      </c>
      <c r="M30">
        <v>0</v>
      </c>
      <c r="N30">
        <v>0</v>
      </c>
      <c r="O30">
        <v>10.51068205186793</v>
      </c>
      <c r="P30">
        <v>0</v>
      </c>
      <c r="Q30">
        <v>-15.58292701422946</v>
      </c>
      <c r="R30">
        <v>0</v>
      </c>
      <c r="S30">
        <v>0</v>
      </c>
      <c r="T30">
        <v>5.588244962361526</v>
      </c>
    </row>
    <row r="31" spans="1:45" x14ac:dyDescent="0.3">
      <c r="A31" s="1">
        <v>7</v>
      </c>
      <c r="B31">
        <v>0</v>
      </c>
      <c r="C31">
        <v>0</v>
      </c>
      <c r="D31">
        <v>0</v>
      </c>
      <c r="E31">
        <v>0</v>
      </c>
      <c r="F31">
        <v>-1.1876043792911479</v>
      </c>
      <c r="G31">
        <v>0</v>
      </c>
      <c r="H31">
        <v>2.8047268525372839</v>
      </c>
      <c r="I31">
        <v>-1.617122473246136</v>
      </c>
      <c r="J31">
        <v>0</v>
      </c>
      <c r="K31" s="1">
        <v>7</v>
      </c>
      <c r="L31">
        <v>0</v>
      </c>
      <c r="M31">
        <v>16</v>
      </c>
      <c r="N31">
        <v>0</v>
      </c>
      <c r="O31">
        <v>0</v>
      </c>
      <c r="P31">
        <v>5.9751345333085908</v>
      </c>
      <c r="Q31">
        <v>0</v>
      </c>
      <c r="R31">
        <v>-35.218113130217027</v>
      </c>
      <c r="S31">
        <v>13.69797859690844</v>
      </c>
      <c r="T31">
        <v>0</v>
      </c>
    </row>
    <row r="32" spans="1:45" x14ac:dyDescent="0.3">
      <c r="A32" s="1">
        <v>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-1.617122473246136</v>
      </c>
      <c r="I32">
        <v>2.7677024525743721</v>
      </c>
      <c r="J32">
        <v>-1.150579979328235</v>
      </c>
      <c r="K32" s="1">
        <v>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13.69797859690844</v>
      </c>
      <c r="S32">
        <v>-23.105405312215311</v>
      </c>
      <c r="T32">
        <v>9.7654267153068712</v>
      </c>
    </row>
    <row r="33" spans="1:54" x14ac:dyDescent="0.3">
      <c r="A33" s="1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-1.282009138424115</v>
      </c>
      <c r="H33">
        <v>0</v>
      </c>
      <c r="I33">
        <v>-1.150579979328235</v>
      </c>
      <c r="J33">
        <v>2.4325891177523502</v>
      </c>
      <c r="K33" s="1">
        <v>9</v>
      </c>
      <c r="L33">
        <v>0</v>
      </c>
      <c r="M33">
        <v>0</v>
      </c>
      <c r="N33">
        <v>17.064846416382249</v>
      </c>
      <c r="O33">
        <v>0</v>
      </c>
      <c r="P33">
        <v>0</v>
      </c>
      <c r="Q33">
        <v>5.588244962361526</v>
      </c>
      <c r="R33">
        <v>0</v>
      </c>
      <c r="S33">
        <v>9.7654267153068712</v>
      </c>
      <c r="T33">
        <v>-31.85151809405065</v>
      </c>
      <c r="AU33" s="3"/>
      <c r="AV33" s="3"/>
      <c r="AW33" s="3"/>
      <c r="AX33" s="3"/>
      <c r="AY33" s="3"/>
      <c r="AZ33" s="3"/>
      <c r="BA33" s="3"/>
      <c r="BB33" s="3"/>
    </row>
    <row r="34" spans="1:54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AT34" s="3"/>
    </row>
    <row r="36" spans="1:54" x14ac:dyDescent="0.3">
      <c r="U36" s="4"/>
      <c r="W36" s="1"/>
      <c r="X36" s="1"/>
      <c r="Y36" s="1"/>
      <c r="Z36" s="1"/>
      <c r="AA36" s="1"/>
      <c r="AB36" s="1"/>
      <c r="AC36" s="1"/>
      <c r="AD36" s="1"/>
    </row>
    <row r="37" spans="1:54" x14ac:dyDescent="0.3">
      <c r="U37" s="3"/>
    </row>
  </sheetData>
  <mergeCells count="8">
    <mergeCell ref="V1:AD2"/>
    <mergeCell ref="T3:T11"/>
    <mergeCell ref="B23:J23"/>
    <mergeCell ref="L23:T23"/>
    <mergeCell ref="A3:A11"/>
    <mergeCell ref="C1:K1"/>
    <mergeCell ref="C12:K12"/>
    <mergeCell ref="A14:A22"/>
  </mergeCells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04EB-5E93-42A2-B4F6-30DDD7284C0B}">
  <dimension ref="A1:R41"/>
  <sheetViews>
    <sheetView zoomScale="70" zoomScaleNormal="70" workbookViewId="0">
      <selection activeCell="X11" sqref="X11"/>
    </sheetView>
  </sheetViews>
  <sheetFormatPr defaultRowHeight="14.4" x14ac:dyDescent="0.3"/>
  <sheetData>
    <row r="1" spans="1:18" x14ac:dyDescent="0.3">
      <c r="B1" s="9" t="s">
        <v>26</v>
      </c>
      <c r="C1" s="9"/>
      <c r="D1" s="9"/>
      <c r="E1" s="9"/>
      <c r="F1" s="9"/>
      <c r="G1" s="9"/>
      <c r="M1" s="9" t="s">
        <v>33</v>
      </c>
      <c r="N1" s="9"/>
      <c r="O1" s="9"/>
      <c r="P1" s="9"/>
      <c r="Q1" s="9"/>
      <c r="R1" s="9"/>
    </row>
    <row r="2" spans="1:18" x14ac:dyDescent="0.3">
      <c r="B2" s="1">
        <v>4</v>
      </c>
      <c r="C2" s="1">
        <v>5</v>
      </c>
      <c r="D2" s="1">
        <v>6</v>
      </c>
      <c r="E2" s="1">
        <v>7</v>
      </c>
      <c r="F2" s="1">
        <v>8</v>
      </c>
      <c r="G2" s="1">
        <v>9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s="1">
        <v>9</v>
      </c>
    </row>
    <row r="3" spans="1:18" x14ac:dyDescent="0.3">
      <c r="A3" s="1">
        <v>4</v>
      </c>
      <c r="B3">
        <f>-2*DADOS!V6*DADOS!O28</f>
        <v>82.85617893365098</v>
      </c>
      <c r="C3">
        <f>-2*DADOS!W6*DADOS!P28</f>
        <v>-24.464731672663614</v>
      </c>
      <c r="D3">
        <f>-2*DADOS!X6*DADOS!Q28</f>
        <v>-22.159505210594027</v>
      </c>
      <c r="E3">
        <f>-2*DADOS!Y6*DADOS!R28</f>
        <v>0</v>
      </c>
      <c r="F3">
        <f>-2*DADOS!Z6*DADOS!S28</f>
        <v>0</v>
      </c>
      <c r="G3">
        <f>-2*DADOS!AA6*DADOS!T28</f>
        <v>0</v>
      </c>
      <c r="L3" s="1">
        <v>4</v>
      </c>
      <c r="M3">
        <f>$K14+B3</f>
        <v>41.49293175990546</v>
      </c>
    </row>
    <row r="4" spans="1:18" x14ac:dyDescent="0.3">
      <c r="A4" s="1">
        <v>5</v>
      </c>
      <c r="B4">
        <f>-2*DADOS!V7*DADOS!O29</f>
        <v>-24.067075729471956</v>
      </c>
      <c r="C4">
        <f>-2*DADOS!W7*DADOS!P29</f>
        <v>35.788446762722863</v>
      </c>
      <c r="D4">
        <f>-2*DADOS!X7*DADOS!Q29</f>
        <v>0</v>
      </c>
      <c r="E4">
        <f>-2*DADOS!Y7*DADOS!R29</f>
        <v>-12.392522495567009</v>
      </c>
      <c r="F4">
        <f>-2*DADOS!Z7*DADOS!S29</f>
        <v>0</v>
      </c>
      <c r="G4">
        <f>-2*DADOS!AA7*DADOS!T29</f>
        <v>0</v>
      </c>
      <c r="L4" s="1">
        <v>5</v>
      </c>
      <c r="N4">
        <f>$K15+C4</f>
        <v>17.486837650551308</v>
      </c>
    </row>
    <row r="5" spans="1:18" x14ac:dyDescent="0.3">
      <c r="A5" s="1">
        <v>6</v>
      </c>
      <c r="B5">
        <f>-2*DADOS!V8*DADOS!O30</f>
        <v>-22.384890970063523</v>
      </c>
      <c r="C5">
        <f>-2*DADOS!W8*DADOS!P30</f>
        <v>0</v>
      </c>
      <c r="D5">
        <f>-2*DADOS!X8*DADOS!Q30</f>
        <v>33.187391692244397</v>
      </c>
      <c r="E5">
        <f>-2*DADOS!Y8*DADOS!R30</f>
        <v>0</v>
      </c>
      <c r="F5">
        <f>-2*DADOS!Z8*DADOS!S30</f>
        <v>0</v>
      </c>
      <c r="G5">
        <f>-2*DADOS!AA8*DADOS!T30</f>
        <v>-11.901440228061931</v>
      </c>
      <c r="L5" s="1">
        <v>6</v>
      </c>
      <c r="O5">
        <f>$K16+D5</f>
        <v>16.379262144072477</v>
      </c>
    </row>
    <row r="6" spans="1:18" x14ac:dyDescent="0.3">
      <c r="A6" s="1">
        <v>7</v>
      </c>
      <c r="B6">
        <f>-2*DADOS!V9*DADOS!O31</f>
        <v>0</v>
      </c>
      <c r="C6">
        <f>-2*DADOS!W9*DADOS!P31</f>
        <v>-12.716832990076552</v>
      </c>
      <c r="D6">
        <f>-2*DADOS!X9*DADOS!Q31</f>
        <v>0</v>
      </c>
      <c r="E6">
        <f>-2*DADOS!Y9*DADOS!R31</f>
        <v>74.95444000565432</v>
      </c>
      <c r="F6">
        <f>-2*DADOS!Z9*DADOS!S31</f>
        <v>-29.153302766234354</v>
      </c>
      <c r="G6">
        <f>-2*DADOS!AA9*DADOS!T31</f>
        <v>0</v>
      </c>
      <c r="L6" s="1">
        <v>7</v>
      </c>
      <c r="P6">
        <f>$K17+E6</f>
        <v>37.684999306946779</v>
      </c>
    </row>
    <row r="7" spans="1:18" x14ac:dyDescent="0.3">
      <c r="A7" s="1">
        <v>8</v>
      </c>
      <c r="B7">
        <f>-2*DADOS!V10*DADOS!O32</f>
        <v>0</v>
      </c>
      <c r="C7">
        <f>-2*DADOS!W10*DADOS!P32</f>
        <v>0</v>
      </c>
      <c r="D7">
        <f>-2*DADOS!X10*DADOS!Q32</f>
        <v>0</v>
      </c>
      <c r="E7">
        <f>-2*DADOS!Y10*DADOS!R32</f>
        <v>-29.139810362314773</v>
      </c>
      <c r="F7">
        <f>-2*DADOS!Z10*DADOS!S32</f>
        <v>49.152298229925094</v>
      </c>
      <c r="G7">
        <f>-2*DADOS!AA10*DADOS!T32</f>
        <v>-20.774063894022213</v>
      </c>
      <c r="L7" s="1">
        <v>8</v>
      </c>
      <c r="Q7">
        <f>$K18+F7</f>
        <v>24.281880986902685</v>
      </c>
    </row>
    <row r="8" spans="1:18" x14ac:dyDescent="0.3">
      <c r="A8" s="1">
        <v>9</v>
      </c>
      <c r="B8">
        <f>-2*DADOS!V11*DADOS!O33</f>
        <v>0</v>
      </c>
      <c r="C8">
        <f>-2*DADOS!W11*DADOS!P33</f>
        <v>0</v>
      </c>
      <c r="D8">
        <f>-2*DADOS!X11*DADOS!Q33</f>
        <v>-11.952915668904918</v>
      </c>
      <c r="E8">
        <f>-2*DADOS!Y11*DADOS!R33</f>
        <v>0</v>
      </c>
      <c r="F8">
        <f>-2*DADOS!Z11*DADOS!S33</f>
        <v>-20.887653061938689</v>
      </c>
      <c r="G8">
        <f>-2*DADOS!AA11*DADOS!T33</f>
        <v>68.128457551348887</v>
      </c>
      <c r="L8" s="1">
        <v>9</v>
      </c>
      <c r="R8">
        <f>$K19+G8</f>
        <v>34.181085863523442</v>
      </c>
    </row>
    <row r="12" spans="1:18" x14ac:dyDescent="0.3">
      <c r="B12" s="9" t="s">
        <v>27</v>
      </c>
      <c r="C12" s="9"/>
      <c r="D12" s="9"/>
      <c r="E12" s="9"/>
      <c r="F12" s="9"/>
      <c r="G12" s="9"/>
      <c r="M12" s="9" t="s">
        <v>31</v>
      </c>
      <c r="N12" s="9"/>
      <c r="O12" s="9"/>
      <c r="P12" s="9"/>
      <c r="Q12" s="9"/>
      <c r="R12" s="9"/>
    </row>
    <row r="13" spans="1:18" x14ac:dyDescent="0.3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t="s">
        <v>20</v>
      </c>
      <c r="M13" s="1">
        <v>4</v>
      </c>
      <c r="N13" s="1">
        <v>5</v>
      </c>
      <c r="O13" s="1">
        <v>6</v>
      </c>
      <c r="P13" s="1">
        <v>7</v>
      </c>
      <c r="Q13" s="1">
        <v>8</v>
      </c>
      <c r="R13" s="1">
        <v>9</v>
      </c>
    </row>
    <row r="14" spans="1:18" x14ac:dyDescent="0.3">
      <c r="A14" s="1">
        <v>4</v>
      </c>
      <c r="B14">
        <f>DADOS!C6*(DADOS!B28*SIN(DADOS!C17)-DADOS!L28*COS(DADOS!C17))</f>
        <v>-18.043125905013223</v>
      </c>
      <c r="C14">
        <f>DADOS!D6*(DADOS!C28*SIN(DADOS!D17)-DADOS!M28*COS(DADOS!D17))</f>
        <v>0</v>
      </c>
      <c r="D14">
        <f>DADOS!E6*(DADOS!D28*SIN(DADOS!E17)-DADOS!N28*COS(DADOS!E17))</f>
        <v>0</v>
      </c>
      <c r="F14">
        <f>DADOS!G6*(DADOS!F28*SIN(DADOS!G17)-DADOS!P28*COS(DADOS!G17))</f>
        <v>-12.071280871986865</v>
      </c>
      <c r="G14">
        <f>DADOS!H6*(DADOS!G28*SIN(DADOS!H17)-DADOS!Q28*COS(DADOS!H17))</f>
        <v>-11.248840396745436</v>
      </c>
      <c r="H14">
        <f>DADOS!I6*(DADOS!H28*SIN(DADOS!I17)-DADOS!R28*COS(DADOS!I17))</f>
        <v>0</v>
      </c>
      <c r="I14">
        <f>DADOS!J6*(DADOS!I28*SIN(DADOS!J17)-DADOS!S28*COS(DADOS!J17))</f>
        <v>0</v>
      </c>
      <c r="J14">
        <f>DADOS!K6*(DADOS!J28*SIN(DADOS!K17)-DADOS!T28*COS(DADOS!K17))</f>
        <v>0</v>
      </c>
      <c r="K14">
        <f t="shared" ref="K14:K19" si="0">SUM(B14:J14)</f>
        <v>-41.363247173745521</v>
      </c>
      <c r="L14" s="1">
        <v>4</v>
      </c>
      <c r="M14">
        <f>M3</f>
        <v>41.49293175990546</v>
      </c>
      <c r="N14">
        <f>C25</f>
        <v>-12.270732464471079</v>
      </c>
      <c r="O14">
        <f>D25</f>
        <v>-11.135579696062898</v>
      </c>
      <c r="P14">
        <f>E25</f>
        <v>0</v>
      </c>
      <c r="Q14">
        <f>F25</f>
        <v>0</v>
      </c>
      <c r="R14">
        <f>G25</f>
        <v>0</v>
      </c>
    </row>
    <row r="15" spans="1:18" x14ac:dyDescent="0.3">
      <c r="A15" s="1">
        <v>5</v>
      </c>
      <c r="B15">
        <f>DADOS!C7*(DADOS!B29*SIN(DADOS!C18)-DADOS!L29*COS(DADOS!C18))</f>
        <v>0</v>
      </c>
      <c r="C15">
        <f>DADOS!D7*(DADOS!C29*SIN(DADOS!D18)-DADOS!M29*COS(DADOS!D18))</f>
        <v>0</v>
      </c>
      <c r="D15">
        <f>DADOS!E7*(DADOS!D29*SIN(DADOS!E18)-DADOS!N29*COS(DADOS!E18))</f>
        <v>0</v>
      </c>
      <c r="E15">
        <f>DADOS!F7*(DADOS!E29*SIN(DADOS!F18)-DADOS!O29*COS(DADOS!F18))</f>
        <v>-12.182501491589687</v>
      </c>
      <c r="G15">
        <f>DADOS!H7*(DADOS!G29*SIN(DADOS!H18)-DADOS!Q29*COS(DADOS!H18))</f>
        <v>0</v>
      </c>
      <c r="H15">
        <f>DADOS!I7*(DADOS!H29*SIN(DADOS!I18)-DADOS!R29*COS(DADOS!I18))</f>
        <v>-6.1191076205818691</v>
      </c>
      <c r="I15">
        <f>DADOS!J7*(DADOS!I29*SIN(DADOS!J18)-DADOS!S29*COS(DADOS!J18))</f>
        <v>0</v>
      </c>
      <c r="J15">
        <f>DADOS!K7*(DADOS!J29*SIN(DADOS!K18)-DADOS!T29*COS(DADOS!K18))</f>
        <v>0</v>
      </c>
      <c r="K15">
        <f t="shared" si="0"/>
        <v>-18.301609112171555</v>
      </c>
      <c r="L15" s="1">
        <v>5</v>
      </c>
      <c r="M15">
        <f>B26</f>
        <v>-11.984484027679182</v>
      </c>
      <c r="N15">
        <f>N4</f>
        <v>17.486837650551308</v>
      </c>
      <c r="O15">
        <f>D26</f>
        <v>0</v>
      </c>
      <c r="P15">
        <f>E26</f>
        <v>-5.9630553377582611</v>
      </c>
      <c r="Q15">
        <f>F26</f>
        <v>0</v>
      </c>
      <c r="R15">
        <f>G26</f>
        <v>0</v>
      </c>
    </row>
    <row r="16" spans="1:18" x14ac:dyDescent="0.3">
      <c r="A16" s="1">
        <v>6</v>
      </c>
      <c r="B16">
        <f>DADOS!C8*(DADOS!B30*SIN(DADOS!C19)-DADOS!L30*COS(DADOS!C19))</f>
        <v>0</v>
      </c>
      <c r="C16">
        <f>DADOS!D8*(DADOS!C30*SIN(DADOS!D19)-DADOS!M30*COS(DADOS!D19))</f>
        <v>0</v>
      </c>
      <c r="D16">
        <f>DADOS!E8*(DADOS!D30*SIN(DADOS!E19)-DADOS!N30*COS(DADOS!E19))</f>
        <v>0</v>
      </c>
      <c r="E16">
        <f>DADOS!F8*(DADOS!E30*SIN(DADOS!F19)-DADOS!O30*COS(DADOS!F19))</f>
        <v>-11.014184980133432</v>
      </c>
      <c r="F16">
        <f>DADOS!G8*(DADOS!F30*SIN(DADOS!G19)-DADOS!P30*COS(DADOS!G19))</f>
        <v>0</v>
      </c>
      <c r="H16">
        <f>DADOS!I8*(DADOS!H30*SIN(DADOS!I19)-DADOS!R30*COS(DADOS!I19))</f>
        <v>0</v>
      </c>
      <c r="I16">
        <f>DADOS!J8*(DADOS!I30*SIN(DADOS!J19)-DADOS!S30*COS(DADOS!J19))</f>
        <v>0</v>
      </c>
      <c r="J16">
        <f>DADOS!K8*(DADOS!J30*SIN(DADOS!K19)-DADOS!T30*COS(DADOS!K19))</f>
        <v>-5.7939445680384862</v>
      </c>
      <c r="K16">
        <f t="shared" si="0"/>
        <v>-16.80812954817192</v>
      </c>
      <c r="L16" s="1">
        <v>6</v>
      </c>
      <c r="M16">
        <f>B27</f>
        <v>-11.126210967315588</v>
      </c>
      <c r="N16">
        <f>C27</f>
        <v>0</v>
      </c>
      <c r="O16">
        <f>O5</f>
        <v>16.379262144072477</v>
      </c>
      <c r="P16">
        <f>E27</f>
        <v>0</v>
      </c>
      <c r="Q16">
        <f>F27</f>
        <v>0</v>
      </c>
      <c r="R16">
        <f>G27</f>
        <v>-5.7689928441979612</v>
      </c>
    </row>
    <row r="17" spans="1:18" x14ac:dyDescent="0.3">
      <c r="A17" s="1">
        <v>7</v>
      </c>
      <c r="B17">
        <f>DADOS!C9*(DADOS!B31*SIN(DADOS!C20)-DADOS!L31*COS(DADOS!C20))</f>
        <v>0</v>
      </c>
      <c r="C17">
        <f>DADOS!D9*(DADOS!C31*SIN(DADOS!D20)-DADOS!M31*COS(DADOS!D20))</f>
        <v>-16.31906361111503</v>
      </c>
      <c r="D17">
        <f>DADOS!E9*(DADOS!D31*SIN(DADOS!E20)-DADOS!N31*COS(DADOS!E20))</f>
        <v>0</v>
      </c>
      <c r="E17">
        <f>DADOS!F9*(DADOS!E31*SIN(DADOS!F20)-DADOS!O31*COS(DADOS!F20))</f>
        <v>0</v>
      </c>
      <c r="F17">
        <f>DADOS!G9*(DADOS!F31*SIN(DADOS!G20)-DADOS!P31*COS(DADOS!G20))</f>
        <v>-6.3076153067735836</v>
      </c>
      <c r="G17">
        <f>DADOS!H9*(DADOS!G31*SIN(DADOS!H20)-DADOS!Q31*COS(DADOS!H20))</f>
        <v>0</v>
      </c>
      <c r="I17">
        <f>DADOS!J9*(DADOS!I31*SIN(DADOS!J20)-DADOS!S31*COS(DADOS!J20))</f>
        <v>-14.642761780818923</v>
      </c>
      <c r="J17">
        <f>DADOS!K9*(DADOS!J31*SIN(DADOS!K20)-DADOS!T31*COS(DADOS!K20))</f>
        <v>0</v>
      </c>
      <c r="K17">
        <f t="shared" si="0"/>
        <v>-37.269440698707541</v>
      </c>
      <c r="L17" s="1">
        <v>7</v>
      </c>
      <c r="M17">
        <f>B28</f>
        <v>0</v>
      </c>
      <c r="N17">
        <f>C28</f>
        <v>-6.4726846734055536</v>
      </c>
      <c r="O17">
        <f>D28</f>
        <v>0</v>
      </c>
      <c r="P17">
        <f>P6</f>
        <v>37.684999306946779</v>
      </c>
      <c r="Q17">
        <f>F28</f>
        <v>-14.649541717063824</v>
      </c>
      <c r="R17">
        <f>G28</f>
        <v>0</v>
      </c>
    </row>
    <row r="18" spans="1:18" x14ac:dyDescent="0.3">
      <c r="A18" s="1">
        <v>8</v>
      </c>
      <c r="B18">
        <f>DADOS!C10*(DADOS!B32*SIN(DADOS!C21)-DADOS!L32*COS(DADOS!C21))</f>
        <v>0</v>
      </c>
      <c r="C18">
        <f>DADOS!D10*(DADOS!C32*SIN(DADOS!D21)-DADOS!M32*COS(DADOS!D21))</f>
        <v>0</v>
      </c>
      <c r="D18">
        <f>DADOS!E10*(DADOS!D32*SIN(DADOS!E21)-DADOS!N32*COS(DADOS!E21))</f>
        <v>0</v>
      </c>
      <c r="E18">
        <f>DADOS!F10*(DADOS!E32*SIN(DADOS!F21)-DADOS!O32*COS(DADOS!F21))</f>
        <v>0</v>
      </c>
      <c r="F18">
        <f>DADOS!G10*(DADOS!F32*SIN(DADOS!G21)-DADOS!P32*COS(DADOS!G21))</f>
        <v>0</v>
      </c>
      <c r="G18">
        <f>DADOS!H10*(DADOS!G32*SIN(DADOS!H21)-DADOS!Q32*COS(DADOS!H21))</f>
        <v>0</v>
      </c>
      <c r="H18">
        <f>DADOS!I10*(DADOS!H32*SIN(DADOS!I21)-DADOS!R32*COS(DADOS!I21))</f>
        <v>-14.459092740828472</v>
      </c>
      <c r="J18">
        <f>DADOS!K10*(DADOS!J32*SIN(DADOS!K21)-DADOS!T32*COS(DADOS!K21))</f>
        <v>-10.411324502193938</v>
      </c>
      <c r="K18">
        <f t="shared" si="0"/>
        <v>-24.870417243022409</v>
      </c>
      <c r="L18" s="1">
        <v>8</v>
      </c>
      <c r="M18">
        <f>B29</f>
        <v>0</v>
      </c>
      <c r="N18">
        <f>C29</f>
        <v>0</v>
      </c>
      <c r="O18">
        <f>D29</f>
        <v>0</v>
      </c>
      <c r="P18">
        <f>E29</f>
        <v>-14.452400946038212</v>
      </c>
      <c r="Q18">
        <f>Q7</f>
        <v>24.281880986902685</v>
      </c>
      <c r="R18">
        <f>G29</f>
        <v>-10.354706667552307</v>
      </c>
    </row>
    <row r="19" spans="1:18" x14ac:dyDescent="0.3">
      <c r="A19" s="1">
        <v>9</v>
      </c>
      <c r="B19">
        <f>DADOS!C11*(DADOS!B33*SIN(DADOS!C22)-DADOS!L33*COS(DADOS!C22))</f>
        <v>0</v>
      </c>
      <c r="C19">
        <f>DADOS!D11*(DADOS!C33*SIN(DADOS!D22)-DADOS!M33*COS(DADOS!D22))</f>
        <v>0</v>
      </c>
      <c r="D19">
        <f>DADOS!E11*(DADOS!D33*SIN(DADOS!E22)-DADOS!N33*COS(DADOS!E22))</f>
        <v>-17.470818713942201</v>
      </c>
      <c r="E19">
        <f>DADOS!F11*(DADOS!E33*SIN(DADOS!F22)-DADOS!O33*COS(DADOS!F22))</f>
        <v>0</v>
      </c>
      <c r="F19">
        <f>DADOS!G11*(DADOS!F33*SIN(DADOS!G22)-DADOS!P33*COS(DADOS!G22))</f>
        <v>0</v>
      </c>
      <c r="G19">
        <f>DADOS!H11*(DADOS!G33*SIN(DADOS!H22)-DADOS!Q33*COS(DADOS!H22))</f>
        <v>-6.0631665919686988</v>
      </c>
      <c r="H19">
        <f>DADOS!I11*(DADOS!H33*SIN(DADOS!I22)-DADOS!R33*COS(DADOS!I22))</f>
        <v>0</v>
      </c>
      <c r="I19">
        <f>DADOS!J11*(DADOS!I33*SIN(DADOS!J22)-DADOS!S33*COS(DADOS!J22))</f>
        <v>-10.413386381914547</v>
      </c>
      <c r="K19">
        <f t="shared" si="0"/>
        <v>-33.947371687825445</v>
      </c>
      <c r="L19" s="1">
        <v>9</v>
      </c>
      <c r="M19">
        <f>B30</f>
        <v>0</v>
      </c>
      <c r="N19">
        <f>C30</f>
        <v>0</v>
      </c>
      <c r="O19">
        <f>D30</f>
        <v>-6.0893906595811336</v>
      </c>
      <c r="P19">
        <f>E30</f>
        <v>0</v>
      </c>
      <c r="Q19">
        <f>F30</f>
        <v>-10.470325067592452</v>
      </c>
      <c r="R19">
        <f>R8</f>
        <v>34.181085863523442</v>
      </c>
    </row>
    <row r="22" spans="1:18" x14ac:dyDescent="0.3">
      <c r="M22" s="3"/>
      <c r="N22" s="3"/>
      <c r="O22" s="3"/>
      <c r="P22" s="3"/>
      <c r="Q22" s="3"/>
      <c r="R22" s="3"/>
    </row>
    <row r="23" spans="1:18" x14ac:dyDescent="0.3">
      <c r="B23" s="9" t="s">
        <v>30</v>
      </c>
      <c r="C23" s="9"/>
      <c r="D23" s="9"/>
      <c r="E23" s="9"/>
      <c r="F23" s="9"/>
      <c r="G23" s="9"/>
      <c r="M23" s="9" t="s">
        <v>28</v>
      </c>
      <c r="N23" s="9"/>
      <c r="O23" s="9"/>
      <c r="P23" s="9"/>
      <c r="Q23" s="9"/>
      <c r="R23" s="9"/>
    </row>
    <row r="24" spans="1:18" x14ac:dyDescent="0.3">
      <c r="B24" s="1">
        <v>4</v>
      </c>
      <c r="C24" s="1">
        <v>5</v>
      </c>
      <c r="D24" s="1">
        <v>6</v>
      </c>
      <c r="E24" s="1">
        <v>7</v>
      </c>
      <c r="F24" s="1">
        <v>8</v>
      </c>
      <c r="G24" s="7">
        <v>9</v>
      </c>
      <c r="M24" s="1">
        <v>4</v>
      </c>
      <c r="N24" s="1">
        <v>5</v>
      </c>
      <c r="O24" s="1">
        <v>6</v>
      </c>
      <c r="P24" s="1">
        <v>7</v>
      </c>
      <c r="Q24" s="1">
        <v>8</v>
      </c>
      <c r="R24" s="1">
        <v>9</v>
      </c>
    </row>
    <row r="25" spans="1:18" x14ac:dyDescent="0.3">
      <c r="A25" s="1">
        <v>4</v>
      </c>
      <c r="B25">
        <f>DADOS!V6*(DADOS!E28*SIN(DADOS!F17)-DADOS!O28*COS(DADOS!F17))</f>
        <v>41.42808946682549</v>
      </c>
      <c r="C25">
        <f>DADOS!W6*(DADOS!F28*SIN(DADOS!G17)-DADOS!P28*COS(DADOS!G17))</f>
        <v>-12.270732464471079</v>
      </c>
      <c r="D25">
        <f>DADOS!X6*(DADOS!G28*SIN(DADOS!H17)-DADOS!Q28*COS(DADOS!H17))</f>
        <v>-11.135579696062898</v>
      </c>
      <c r="E25">
        <f>DADOS!Y6*(DADOS!H28*SIN(DADOS!I17)-DADOS!R28*COS(DADOS!I17))</f>
        <v>0</v>
      </c>
      <c r="F25">
        <f>DADOS!Z6*(DADOS!I28*SIN(DADOS!J17)-DADOS!S28*COS(DADOS!J17))</f>
        <v>0</v>
      </c>
      <c r="G25">
        <f>DADOS!AA6*(DADOS!J28*SIN(DADOS!K17)-DADOS!T28*COS(DADOS!K17))</f>
        <v>0</v>
      </c>
      <c r="H25" s="3"/>
      <c r="I25" s="3"/>
      <c r="J25" s="3"/>
      <c r="L25" s="1">
        <v>4</v>
      </c>
      <c r="M25">
        <v>41.49293175990546</v>
      </c>
      <c r="N25">
        <v>-12.270732464471079</v>
      </c>
      <c r="O25">
        <v>-11.1355796960629</v>
      </c>
      <c r="P25">
        <v>0</v>
      </c>
      <c r="Q25">
        <v>0</v>
      </c>
      <c r="R25">
        <v>0</v>
      </c>
    </row>
    <row r="26" spans="1:18" x14ac:dyDescent="0.3">
      <c r="A26" s="1">
        <v>5</v>
      </c>
      <c r="B26">
        <f>DADOS!V7*(DADOS!E29*SIN(DADOS!F18)-DADOS!O29*COS(DADOS!F18))</f>
        <v>-11.984484027679182</v>
      </c>
      <c r="C26">
        <f>DADOS!W7*(DADOS!F29*SIN(DADOS!G18)-DADOS!P29*COS(DADOS!G18))</f>
        <v>17.894223381361432</v>
      </c>
      <c r="D26">
        <f>DADOS!X7*(DADOS!G29*SIN(DADOS!H18)-DADOS!Q29*COS(DADOS!H18))</f>
        <v>0</v>
      </c>
      <c r="E26">
        <f>DADOS!Y7*(DADOS!H29*SIN(DADOS!I18)-DADOS!R29*COS(DADOS!I18))</f>
        <v>-5.9630553377582611</v>
      </c>
      <c r="F26">
        <f>DADOS!Z7*(DADOS!I29*SIN(DADOS!J18)-DADOS!S29*COS(DADOS!J18))</f>
        <v>0</v>
      </c>
      <c r="G26">
        <f>DADOS!AA7*(DADOS!J29*SIN(DADOS!K18)-DADOS!T29*COS(DADOS!K18))</f>
        <v>0</v>
      </c>
      <c r="H26" s="3"/>
      <c r="I26" s="3"/>
      <c r="J26" s="3"/>
      <c r="L26" s="1">
        <v>5</v>
      </c>
      <c r="M26">
        <v>-11.98448402767918</v>
      </c>
      <c r="N26">
        <v>17.486837650551291</v>
      </c>
      <c r="O26">
        <v>0</v>
      </c>
      <c r="P26">
        <v>-5.9630553377582576</v>
      </c>
      <c r="Q26">
        <v>0</v>
      </c>
      <c r="R26">
        <v>0</v>
      </c>
    </row>
    <row r="27" spans="1:18" x14ac:dyDescent="0.3">
      <c r="A27" s="1">
        <v>6</v>
      </c>
      <c r="B27">
        <f>DADOS!V8*(DADOS!E30*SIN(DADOS!F19)-DADOS!O30*COS(DADOS!F19))</f>
        <v>-11.126210967315588</v>
      </c>
      <c r="C27">
        <f>DADOS!W8*(DADOS!F30*SIN(DADOS!G19)-DADOS!P30*COS(DADOS!G19))</f>
        <v>0</v>
      </c>
      <c r="D27">
        <f>DADOS!X8*(DADOS!G30*SIN(DADOS!H19)-DADOS!Q30*COS(DADOS!H19))</f>
        <v>16.593695846122198</v>
      </c>
      <c r="E27">
        <f>DADOS!Y8*(DADOS!H30*SIN(DADOS!I19)-DADOS!R30*COS(DADOS!I19))</f>
        <v>0</v>
      </c>
      <c r="F27">
        <f>DADOS!Z8*(DADOS!I30*SIN(DADOS!J19)-DADOS!S30*COS(DADOS!J19))</f>
        <v>0</v>
      </c>
      <c r="G27">
        <f>DADOS!AA8*(DADOS!J30*SIN(DADOS!K19)-DADOS!T30*COS(DADOS!K19))</f>
        <v>-5.7689928441979612</v>
      </c>
      <c r="H27" s="3"/>
      <c r="I27" s="3"/>
      <c r="J27" s="3"/>
      <c r="L27" s="1">
        <v>6</v>
      </c>
      <c r="M27">
        <v>-11.126210967315579</v>
      </c>
      <c r="N27">
        <v>0</v>
      </c>
      <c r="O27">
        <v>16.37926214407246</v>
      </c>
      <c r="P27">
        <v>0</v>
      </c>
      <c r="Q27">
        <v>0</v>
      </c>
      <c r="R27">
        <v>-5.7689928441979594</v>
      </c>
    </row>
    <row r="28" spans="1:18" x14ac:dyDescent="0.3">
      <c r="A28" s="1">
        <v>7</v>
      </c>
      <c r="B28">
        <f>DADOS!V9*(DADOS!E31*SIN(DADOS!F20)-DADOS!O31*COS(DADOS!F20))</f>
        <v>0</v>
      </c>
      <c r="C28">
        <f>DADOS!W9*(DADOS!F31*SIN(DADOS!G20)-DADOS!P31*COS(DADOS!G20))</f>
        <v>-6.4726846734055536</v>
      </c>
      <c r="D28">
        <f>DADOS!X9*(DADOS!G31*SIN(DADOS!H20)-DADOS!Q31*COS(DADOS!H20))</f>
        <v>0</v>
      </c>
      <c r="E28">
        <f>DADOS!Y9*(DADOS!H31*SIN(DADOS!I20)-DADOS!R31*COS(DADOS!I20))</f>
        <v>37.47722000282716</v>
      </c>
      <c r="F28">
        <f>DADOS!Z9*(DADOS!I31*SIN(DADOS!J20)-DADOS!S31*COS(DADOS!J20))</f>
        <v>-14.649541717063824</v>
      </c>
      <c r="G28">
        <f>DADOS!AA9*(DADOS!J31*SIN(DADOS!K20)-DADOS!T31*COS(DADOS!K20))</f>
        <v>0</v>
      </c>
      <c r="H28" s="3"/>
      <c r="I28" s="3"/>
      <c r="J28" s="3"/>
      <c r="L28" s="1">
        <v>7</v>
      </c>
      <c r="M28">
        <v>0</v>
      </c>
      <c r="N28">
        <v>-6.4726846734055563</v>
      </c>
      <c r="O28">
        <v>0</v>
      </c>
      <c r="P28">
        <v>37.684999306946807</v>
      </c>
      <c r="Q28">
        <v>-14.64954171706384</v>
      </c>
      <c r="R28">
        <v>0</v>
      </c>
    </row>
    <row r="29" spans="1:18" x14ac:dyDescent="0.3">
      <c r="A29" s="1">
        <v>8</v>
      </c>
      <c r="B29">
        <f>DADOS!V10*(DADOS!E32*SIN(DADOS!F21)-DADOS!O32*COS(DADOS!F21))</f>
        <v>0</v>
      </c>
      <c r="C29">
        <f>DADOS!W10*(DADOS!F32*SIN(DADOS!G21)-DADOS!P32*COS(DADOS!G21))</f>
        <v>0</v>
      </c>
      <c r="D29">
        <f>DADOS!X10*(DADOS!G32*SIN(DADOS!H21)-DADOS!Q32*COS(DADOS!H21))</f>
        <v>0</v>
      </c>
      <c r="E29">
        <f>DADOS!Y10*(DADOS!H32*SIN(DADOS!I21)-DADOS!R32*COS(DADOS!I21))</f>
        <v>-14.452400946038212</v>
      </c>
      <c r="F29">
        <f>DADOS!Z10*(DADOS!I32*SIN(DADOS!J21)-DADOS!S32*COS(DADOS!J21))</f>
        <v>24.576149114962547</v>
      </c>
      <c r="G29">
        <f>DADOS!AA10*(DADOS!J32*SIN(DADOS!K21)-DADOS!T32*COS(DADOS!K21))</f>
        <v>-10.354706667552307</v>
      </c>
      <c r="H29" s="3"/>
      <c r="I29" s="3"/>
      <c r="J29" s="3"/>
      <c r="L29" s="1">
        <v>8</v>
      </c>
      <c r="M29">
        <v>0</v>
      </c>
      <c r="N29">
        <v>0</v>
      </c>
      <c r="O29">
        <v>0</v>
      </c>
      <c r="P29">
        <v>-14.452400946038219</v>
      </c>
      <c r="Q29">
        <v>24.281880986902689</v>
      </c>
      <c r="R29">
        <v>-10.354706667552311</v>
      </c>
    </row>
    <row r="30" spans="1:18" x14ac:dyDescent="0.3">
      <c r="A30" s="1">
        <v>9</v>
      </c>
      <c r="B30">
        <f>DADOS!V11*(DADOS!E33*SIN(DADOS!F22)-DADOS!O33*COS(DADOS!F22))</f>
        <v>0</v>
      </c>
      <c r="C30">
        <f>DADOS!W11*(DADOS!F33*SIN(DADOS!G22)-DADOS!P33*COS(DADOS!G22))</f>
        <v>0</v>
      </c>
      <c r="D30">
        <f>DADOS!X11*(DADOS!G33*SIN(DADOS!H22)-DADOS!Q33*COS(DADOS!H22))</f>
        <v>-6.0893906595811336</v>
      </c>
      <c r="E30">
        <f>DADOS!Y11*(DADOS!H33*SIN(DADOS!I22)-DADOS!R33*COS(DADOS!I22))</f>
        <v>0</v>
      </c>
      <c r="F30">
        <f>DADOS!Z11*(DADOS!I33*SIN(DADOS!J22)-DADOS!S33*COS(DADOS!J22))</f>
        <v>-10.470325067592452</v>
      </c>
      <c r="G30">
        <f>DADOS!AA11*(DADOS!J33*SIN(DADOS!K22)-DADOS!T33*COS(DADOS!K22))</f>
        <v>34.064228775674444</v>
      </c>
      <c r="H30" s="3"/>
      <c r="I30" s="3"/>
      <c r="J30" s="3"/>
      <c r="L30" s="1">
        <v>9</v>
      </c>
      <c r="M30">
        <v>0</v>
      </c>
      <c r="N30">
        <v>0</v>
      </c>
      <c r="O30">
        <v>-6.0893906595811336</v>
      </c>
      <c r="P30">
        <v>0</v>
      </c>
      <c r="Q30">
        <v>-10.47032506759245</v>
      </c>
      <c r="R30">
        <v>34.181085863523428</v>
      </c>
    </row>
    <row r="31" spans="1:18" x14ac:dyDescent="0.3">
      <c r="H31" s="3"/>
      <c r="I31" s="3"/>
      <c r="J31" s="3"/>
    </row>
    <row r="32" spans="1:18" x14ac:dyDescent="0.3">
      <c r="H32" s="3"/>
      <c r="I32" s="3"/>
      <c r="J32" s="3"/>
    </row>
    <row r="34" spans="12:18" x14ac:dyDescent="0.3">
      <c r="M34" s="9" t="s">
        <v>29</v>
      </c>
      <c r="N34" s="9"/>
      <c r="O34" s="9"/>
      <c r="P34" s="9"/>
      <c r="Q34" s="9"/>
      <c r="R34" s="9"/>
    </row>
    <row r="35" spans="12:18" x14ac:dyDescent="0.3">
      <c r="M35" s="1">
        <v>4</v>
      </c>
      <c r="N35" s="1">
        <v>5</v>
      </c>
      <c r="O35" s="1">
        <v>6</v>
      </c>
      <c r="P35" s="1">
        <v>7</v>
      </c>
      <c r="Q35" s="1">
        <v>8</v>
      </c>
      <c r="R35" s="1">
        <v>9</v>
      </c>
    </row>
    <row r="36" spans="12:18" x14ac:dyDescent="0.3">
      <c r="L36" s="1">
        <v>4</v>
      </c>
      <c r="M36" t="str">
        <f t="shared" ref="M36:R41" si="1">IF(ROUND(M14,4)=ROUND(M25,4),"EQUAL","DIFF")</f>
        <v>EQUAL</v>
      </c>
      <c r="N36" t="str">
        <f t="shared" si="1"/>
        <v>EQUAL</v>
      </c>
      <c r="O36" t="str">
        <f t="shared" si="1"/>
        <v>EQUAL</v>
      </c>
      <c r="P36" t="str">
        <f t="shared" si="1"/>
        <v>EQUAL</v>
      </c>
      <c r="Q36" t="str">
        <f t="shared" si="1"/>
        <v>EQUAL</v>
      </c>
      <c r="R36" t="str">
        <f t="shared" si="1"/>
        <v>EQUAL</v>
      </c>
    </row>
    <row r="37" spans="12:18" x14ac:dyDescent="0.3">
      <c r="L37" s="1">
        <v>5</v>
      </c>
      <c r="M37" t="str">
        <f t="shared" si="1"/>
        <v>EQUAL</v>
      </c>
      <c r="N37" t="str">
        <f t="shared" si="1"/>
        <v>EQUAL</v>
      </c>
      <c r="O37" t="str">
        <f t="shared" si="1"/>
        <v>EQUAL</v>
      </c>
      <c r="P37" t="str">
        <f t="shared" si="1"/>
        <v>EQUAL</v>
      </c>
      <c r="Q37" t="str">
        <f t="shared" si="1"/>
        <v>EQUAL</v>
      </c>
      <c r="R37" t="str">
        <f t="shared" si="1"/>
        <v>EQUAL</v>
      </c>
    </row>
    <row r="38" spans="12:18" x14ac:dyDescent="0.3">
      <c r="L38" s="1">
        <v>6</v>
      </c>
      <c r="M38" t="str">
        <f t="shared" si="1"/>
        <v>EQUAL</v>
      </c>
      <c r="N38" t="str">
        <f t="shared" si="1"/>
        <v>EQUAL</v>
      </c>
      <c r="O38" t="str">
        <f t="shared" si="1"/>
        <v>EQUAL</v>
      </c>
      <c r="P38" t="str">
        <f t="shared" si="1"/>
        <v>EQUAL</v>
      </c>
      <c r="Q38" t="str">
        <f t="shared" si="1"/>
        <v>EQUAL</v>
      </c>
      <c r="R38" t="str">
        <f t="shared" si="1"/>
        <v>EQUAL</v>
      </c>
    </row>
    <row r="39" spans="12:18" x14ac:dyDescent="0.3">
      <c r="L39" s="1">
        <v>7</v>
      </c>
      <c r="M39" t="str">
        <f t="shared" si="1"/>
        <v>EQUAL</v>
      </c>
      <c r="N39" t="str">
        <f t="shared" si="1"/>
        <v>EQUAL</v>
      </c>
      <c r="O39" t="str">
        <f t="shared" si="1"/>
        <v>EQUAL</v>
      </c>
      <c r="P39" t="str">
        <f t="shared" si="1"/>
        <v>EQUAL</v>
      </c>
      <c r="Q39" t="str">
        <f t="shared" si="1"/>
        <v>EQUAL</v>
      </c>
      <c r="R39" t="str">
        <f t="shared" si="1"/>
        <v>EQUAL</v>
      </c>
    </row>
    <row r="40" spans="12:18" x14ac:dyDescent="0.3">
      <c r="L40" s="1">
        <v>8</v>
      </c>
      <c r="M40" t="str">
        <f t="shared" si="1"/>
        <v>EQUAL</v>
      </c>
      <c r="N40" t="str">
        <f t="shared" si="1"/>
        <v>EQUAL</v>
      </c>
      <c r="O40" t="str">
        <f t="shared" si="1"/>
        <v>EQUAL</v>
      </c>
      <c r="P40" t="str">
        <f t="shared" si="1"/>
        <v>EQUAL</v>
      </c>
      <c r="Q40" t="str">
        <f t="shared" si="1"/>
        <v>EQUAL</v>
      </c>
      <c r="R40" t="str">
        <f t="shared" si="1"/>
        <v>EQUAL</v>
      </c>
    </row>
    <row r="41" spans="12:18" x14ac:dyDescent="0.3">
      <c r="L41" s="1">
        <v>9</v>
      </c>
      <c r="M41" t="str">
        <f t="shared" si="1"/>
        <v>EQUAL</v>
      </c>
      <c r="N41" t="str">
        <f t="shared" si="1"/>
        <v>EQUAL</v>
      </c>
      <c r="O41" t="str">
        <f t="shared" si="1"/>
        <v>EQUAL</v>
      </c>
      <c r="P41" t="str">
        <f t="shared" si="1"/>
        <v>EQUAL</v>
      </c>
      <c r="Q41" t="str">
        <f t="shared" si="1"/>
        <v>EQUAL</v>
      </c>
      <c r="R41" t="str">
        <f t="shared" si="1"/>
        <v>EQUAL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90A3-7F27-4BBB-BE38-9FAB49AD3762}">
  <dimension ref="A1:T26"/>
  <sheetViews>
    <sheetView workbookViewId="0">
      <selection activeCell="T8" sqref="T8"/>
    </sheetView>
  </sheetViews>
  <sheetFormatPr defaultRowHeight="14.4" x14ac:dyDescent="0.3"/>
  <sheetData>
    <row r="1" spans="1:20" x14ac:dyDescent="0.3">
      <c r="B1" s="17" t="s">
        <v>23</v>
      </c>
      <c r="C1" s="17"/>
      <c r="D1" s="17"/>
      <c r="E1" s="17"/>
      <c r="F1" s="17"/>
      <c r="G1" s="17"/>
      <c r="H1" s="17"/>
      <c r="I1" s="17"/>
      <c r="J1" s="17"/>
      <c r="L1" s="17" t="s">
        <v>32</v>
      </c>
      <c r="M1" s="17"/>
      <c r="N1" s="17"/>
      <c r="O1" s="17"/>
      <c r="P1" s="17"/>
      <c r="Q1" s="17"/>
      <c r="R1" s="17"/>
      <c r="S1" s="17"/>
      <c r="T1" s="17"/>
    </row>
    <row r="2" spans="1:20" x14ac:dyDescent="0.3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t="s">
        <v>20</v>
      </c>
      <c r="M2" s="1">
        <v>2</v>
      </c>
      <c r="N2" s="1">
        <v>3</v>
      </c>
      <c r="O2" s="1">
        <v>4</v>
      </c>
      <c r="P2" s="1">
        <v>5</v>
      </c>
      <c r="Q2" s="1">
        <v>6</v>
      </c>
      <c r="R2" s="1">
        <v>7</v>
      </c>
      <c r="S2" s="1">
        <v>8</v>
      </c>
      <c r="T2" s="1">
        <v>9</v>
      </c>
    </row>
    <row r="3" spans="1:20" x14ac:dyDescent="0.3">
      <c r="A3" s="2">
        <v>4</v>
      </c>
      <c r="B3" s="3">
        <f>DADOS!C6*(DADOS!B28*COS(DADOS!C17)+DADOS!L28*SIN(DADOS!C17))</f>
        <v>-0.66984624772690693</v>
      </c>
      <c r="C3" s="3">
        <f>DADOS!D6*(DADOS!C28*COS(DADOS!D17)+DADOS!M28*SIN(DADOS!D17))</f>
        <v>0</v>
      </c>
      <c r="D3" s="3">
        <f>DADOS!E6*(DADOS!D28*COS(DADOS!E17)+DADOS!N28*SIN(DADOS!E17))</f>
        <v>0</v>
      </c>
      <c r="E3" s="3"/>
      <c r="F3" s="3">
        <f>DADOS!G6*(DADOS!F28*COS(DADOS!G17)+DADOS!P28*SIN(DADOS!G17))</f>
        <v>-1.0461584057903539</v>
      </c>
      <c r="G3" s="3">
        <f>DADOS!H6*(DADOS!G28*COS(DADOS!H17)+DADOS!Q28*SIN(DADOS!H17))</f>
        <v>-1.7354393713297336</v>
      </c>
      <c r="H3" s="3">
        <f>DADOS!I6*(DADOS!H28*COS(DADOS!I17)+DADOS!R28*SIN(DADOS!I17))</f>
        <v>0</v>
      </c>
      <c r="I3" s="3">
        <f>DADOS!J6*(DADOS!I28*COS(DADOS!J17)+DADOS!S28*SIN(DADOS!J17))</f>
        <v>0</v>
      </c>
      <c r="J3" s="3">
        <f>DADOS!K6*(DADOS!J28*COS(DADOS!K17)+DADOS!T28*SIN(DADOS!K17))</f>
        <v>0</v>
      </c>
      <c r="K3" s="3">
        <f t="shared" ref="K3:K8" si="0">SUM(B3:J3)</f>
        <v>-3.4514440248469942</v>
      </c>
      <c r="L3" s="1">
        <v>4</v>
      </c>
      <c r="M3">
        <v>0</v>
      </c>
      <c r="N3">
        <v>0</v>
      </c>
      <c r="O3">
        <f>DADOS!V6*K3</f>
        <v>-3.6383125031870964</v>
      </c>
      <c r="P3">
        <v>1.102799634211092</v>
      </c>
      <c r="Q3">
        <v>1.8293997288604535</v>
      </c>
      <c r="R3">
        <v>0</v>
      </c>
      <c r="S3">
        <v>0</v>
      </c>
      <c r="T3">
        <v>0</v>
      </c>
    </row>
    <row r="4" spans="1:20" x14ac:dyDescent="0.3">
      <c r="A4" s="2">
        <v>5</v>
      </c>
      <c r="B4" s="3">
        <f>DADOS!C7*(DADOS!B29*COS(DADOS!C18)+DADOS!L29*SIN(DADOS!C18))</f>
        <v>0</v>
      </c>
      <c r="C4" s="3">
        <f>DADOS!D7*(DADOS!C29*COS(DADOS!D18)+DADOS!M29*SIN(DADOS!D18))</f>
        <v>0</v>
      </c>
      <c r="D4" s="3">
        <f>DADOS!E7*(DADOS!D29*COS(DADOS!E18)+DADOS!N29*SIN(DADOS!E18))</f>
        <v>0</v>
      </c>
      <c r="E4" s="3">
        <f>DADOS!F7*(DADOS!E29*COS(DADOS!F18)+DADOS!O29*SIN(DADOS!F18))</f>
        <v>-1.8134071615730118</v>
      </c>
      <c r="F4" s="3"/>
      <c r="G4" s="3">
        <f>DADOS!H7*(DADOS!G29*COS(DADOS!H18)+DADOS!Q29*SIN(DADOS!H18))</f>
        <v>0</v>
      </c>
      <c r="H4" s="3">
        <f>DADOS!I7*(DADOS!H29*COS(DADOS!I18)+DADOS!R29*SIN(DADOS!I18))</f>
        <v>-2.1408255139058459</v>
      </c>
      <c r="I4" s="3">
        <f>DADOS!J7*(DADOS!I29*COS(DADOS!J18)+DADOS!S29*SIN(DADOS!J18))</f>
        <v>0</v>
      </c>
      <c r="J4" s="3">
        <f>DADOS!K7*(DADOS!J29*COS(DADOS!K18)+DADOS!T29*SIN(DADOS!K18))</f>
        <v>0</v>
      </c>
      <c r="K4" s="3">
        <f t="shared" si="0"/>
        <v>-3.9542326754788579</v>
      </c>
      <c r="L4" s="1">
        <v>5</v>
      </c>
      <c r="M4">
        <v>0</v>
      </c>
      <c r="N4">
        <v>0</v>
      </c>
      <c r="O4">
        <v>1.8805174107914306</v>
      </c>
      <c r="P4">
        <f>DADOS!V7*K4</f>
        <v>-4.1005702139767264</v>
      </c>
      <c r="Q4">
        <v>0</v>
      </c>
      <c r="R4">
        <v>2.220052803185296</v>
      </c>
      <c r="S4">
        <v>0</v>
      </c>
      <c r="T4">
        <v>0</v>
      </c>
    </row>
    <row r="5" spans="1:20" x14ac:dyDescent="0.3">
      <c r="A5" s="2">
        <v>6</v>
      </c>
      <c r="B5" s="3">
        <f>DADOS!C8*(DADOS!B30*COS(DADOS!C19)+DADOS!L30*SIN(DADOS!C19))</f>
        <v>0</v>
      </c>
      <c r="C5" s="3">
        <f>DADOS!D8*(DADOS!C30*COS(DADOS!D19)+DADOS!M30*SIN(DADOS!D19))</f>
        <v>0</v>
      </c>
      <c r="D5" s="3">
        <f>DADOS!E8*(DADOS!D30*COS(DADOS!E19)+DADOS!N30*SIN(DADOS!E19))</f>
        <v>0</v>
      </c>
      <c r="E5" s="3">
        <f>DADOS!F8*(DADOS!E30*COS(DADOS!F19)+DADOS!O30*SIN(DADOS!F19))</f>
        <v>-2.3749254690050274</v>
      </c>
      <c r="F5" s="3">
        <f>DADOS!G8*(DADOS!F30*COS(DADOS!G19)+DADOS!P30*SIN(DADOS!G19))</f>
        <v>0</v>
      </c>
      <c r="G5" s="3"/>
      <c r="H5" s="3">
        <f>DADOS!I8*(DADOS!H30*COS(DADOS!I19)+DADOS!R30*SIN(DADOS!I19))</f>
        <v>0</v>
      </c>
      <c r="I5" s="3">
        <f>DADOS!J8*(DADOS!I30*COS(DADOS!J19)+DADOS!S30*SIN(DADOS!J19))</f>
        <v>0</v>
      </c>
      <c r="J5" s="3">
        <f>DADOS!K8*(DADOS!J30*COS(DADOS!K19)+DADOS!T30*SIN(DADOS!K19))</f>
        <v>-2.0070094213266914</v>
      </c>
      <c r="K5" s="3">
        <f t="shared" si="0"/>
        <v>-4.3819348903317188</v>
      </c>
      <c r="L5" s="1">
        <v>6</v>
      </c>
      <c r="M5">
        <v>0</v>
      </c>
      <c r="N5">
        <v>0</v>
      </c>
      <c r="O5">
        <v>2.5289723075704984</v>
      </c>
      <c r="P5">
        <v>0</v>
      </c>
      <c r="Q5">
        <f>DADOS!V8*K5</f>
        <v>-4.6661641116125603</v>
      </c>
      <c r="R5">
        <v>0</v>
      </c>
      <c r="S5">
        <v>0</v>
      </c>
      <c r="T5">
        <v>2.1371918040420614</v>
      </c>
    </row>
    <row r="6" spans="1:20" x14ac:dyDescent="0.3">
      <c r="A6" s="2">
        <v>7</v>
      </c>
      <c r="B6" s="3">
        <f>DADOS!C9*(DADOS!B31*COS(DADOS!C20)+DADOS!L31*SIN(DADOS!C20))</f>
        <v>0</v>
      </c>
      <c r="C6" s="3">
        <f>DADOS!D9*(DADOS!C31*COS(DADOS!D20)+DADOS!M31*SIN(DADOS!D20))</f>
        <v>-1.6273176876016124</v>
      </c>
      <c r="D6" s="3">
        <f>DADOS!E9*(DADOS!D31*COS(DADOS!E20)+DADOS!N31*SIN(DADOS!E20))</f>
        <v>0</v>
      </c>
      <c r="E6" s="3">
        <f>DADOS!F9*(DADOS!E31*COS(DADOS!F20)+DADOS!O31*SIN(DADOS!F20))</f>
        <v>0</v>
      </c>
      <c r="F6" s="3">
        <f>DADOS!G9*(DADOS!F31*COS(DADOS!G20)+DADOS!P31*SIN(DADOS!G20))</f>
        <v>-0.35266185783719523</v>
      </c>
      <c r="G6" s="3">
        <f>DADOS!H9*(DADOS!G31*COS(DADOS!H20)+DADOS!Q31*SIN(DADOS!H20))</f>
        <v>0</v>
      </c>
      <c r="H6" s="3"/>
      <c r="I6" s="3">
        <f>DADOS!J9*(DADOS!I31*COS(DADOS!J20)+DADOS!S31*SIN(DADOS!J20))</f>
        <v>-0.91118867607207832</v>
      </c>
      <c r="J6" s="3">
        <f>DADOS!K9*(DADOS!J31*COS(DADOS!K20)+DADOS!T31*SIN(DADOS!K20))</f>
        <v>0</v>
      </c>
      <c r="K6" s="3">
        <f t="shared" si="0"/>
        <v>-2.891168221510886</v>
      </c>
      <c r="L6" s="1">
        <v>7</v>
      </c>
      <c r="M6">
        <v>1.7317038754245651</v>
      </c>
      <c r="N6">
        <v>0</v>
      </c>
      <c r="O6">
        <v>0</v>
      </c>
      <c r="P6">
        <v>0.37528376332661501</v>
      </c>
      <c r="Q6">
        <v>0</v>
      </c>
      <c r="R6">
        <f>DADOS!V9*K6</f>
        <v>-3.0766255733837005</v>
      </c>
      <c r="S6">
        <v>0.96963793463252046</v>
      </c>
      <c r="T6">
        <v>0</v>
      </c>
    </row>
    <row r="7" spans="1:20" x14ac:dyDescent="0.3">
      <c r="A7" s="2">
        <v>8</v>
      </c>
      <c r="B7" s="3">
        <f>DADOS!C10*(DADOS!B32*COS(DADOS!C21)+DADOS!L32*SIN(DADOS!C21))</f>
        <v>0</v>
      </c>
      <c r="C7" s="3">
        <f>DADOS!D10*(DADOS!C32*COS(DADOS!D21)+DADOS!M32*SIN(DADOS!D21))</f>
        <v>0</v>
      </c>
      <c r="D7" s="3">
        <f>DADOS!E10*(DADOS!D32*COS(DADOS!E21)+DADOS!N32*SIN(DADOS!E21))</f>
        <v>0</v>
      </c>
      <c r="E7" s="3">
        <f>DADOS!F10*(DADOS!E32*COS(DADOS!F21)+DADOS!O32*SIN(DADOS!F21))</f>
        <v>0</v>
      </c>
      <c r="F7" s="3">
        <f>DADOS!G10*(DADOS!F32*COS(DADOS!G21)+DADOS!P32*SIN(DADOS!G21))</f>
        <v>0</v>
      </c>
      <c r="G7" s="3">
        <f>DADOS!H10*(DADOS!G32*COS(DADOS!H21)+DADOS!Q32*SIN(DADOS!H21))</f>
        <v>0</v>
      </c>
      <c r="H7" s="3">
        <f>DADOS!I10*(DADOS!H32*COS(DADOS!I21)+DADOS!R32*SIN(DADOS!I21))</f>
        <v>-2.5248254349565271</v>
      </c>
      <c r="I7" s="3"/>
      <c r="J7" s="3">
        <f>DADOS!K10*(DADOS!J32*COS(DADOS!K21)+DADOS!T32*SIN(DADOS!K21))</f>
        <v>-1.4805371342073697</v>
      </c>
      <c r="K7" s="3">
        <f t="shared" si="0"/>
        <v>-4.0053625691638963</v>
      </c>
      <c r="L7" s="1">
        <v>8</v>
      </c>
      <c r="M7">
        <v>0</v>
      </c>
      <c r="N7">
        <v>0</v>
      </c>
      <c r="O7">
        <v>0</v>
      </c>
      <c r="P7">
        <v>0</v>
      </c>
      <c r="Q7">
        <v>0</v>
      </c>
      <c r="R7">
        <v>2.6855398353880884</v>
      </c>
      <c r="S7">
        <f>DADOS!V10*K7</f>
        <v>-4.2603185890541502</v>
      </c>
      <c r="T7">
        <f>I16</f>
        <v>1.5747787536660618</v>
      </c>
    </row>
    <row r="8" spans="1:20" x14ac:dyDescent="0.3">
      <c r="A8" s="2">
        <v>9</v>
      </c>
      <c r="B8" s="3">
        <f>DADOS!C11*(DADOS!B33*COS(DADOS!C22)+DADOS!L33*SIN(DADOS!C22))</f>
        <v>0</v>
      </c>
      <c r="C8" s="3">
        <f>DADOS!D11*(DADOS!C33*COS(DADOS!D22)+DADOS!M33*SIN(DADOS!D22))</f>
        <v>0</v>
      </c>
      <c r="D8" s="3">
        <f>DADOS!E11*(DADOS!D33*COS(DADOS!E22)+DADOS!N33*SIN(DADOS!E22))</f>
        <v>-0.84966549566616634</v>
      </c>
      <c r="E8" s="3">
        <f>DADOS!F11*(DADOS!E33*COS(DADOS!F22)+DADOS!O33*SIN(DADOS!F22))</f>
        <v>0</v>
      </c>
      <c r="F8" s="3">
        <f>DADOS!G11*(DADOS!F33*COS(DADOS!G22)+DADOS!P33*SIN(DADOS!G22))</f>
        <v>0</v>
      </c>
      <c r="G8" s="3">
        <f>DADOS!H11*(DADOS!G33*COS(DADOS!H22)+DADOS!Q33*SIN(DADOS!H22))</f>
        <v>-0.7160703764581603</v>
      </c>
      <c r="H8" s="3">
        <f>DADOS!I11*(DADOS!H33*COS(DADOS!I22)+DADOS!R33*SIN(DADOS!I22))</f>
        <v>0</v>
      </c>
      <c r="I8" s="3">
        <f>DADOS!J11*(DADOS!I33*COS(DADOS!J22)+DADOS!S33*SIN(DADOS!J22))</f>
        <v>-0.97444791185863533</v>
      </c>
      <c r="J8" s="3"/>
      <c r="K8" s="3">
        <f t="shared" si="0"/>
        <v>-2.540183783982962</v>
      </c>
      <c r="L8" s="1">
        <v>9</v>
      </c>
      <c r="M8">
        <v>0</v>
      </c>
      <c r="N8">
        <v>0.90869137670945854</v>
      </c>
      <c r="O8">
        <v>0</v>
      </c>
      <c r="P8">
        <v>0</v>
      </c>
      <c r="Q8">
        <v>0.76581546446636084</v>
      </c>
      <c r="R8">
        <v>0</v>
      </c>
      <c r="S8">
        <v>1.0421423714096336</v>
      </c>
      <c r="T8">
        <f>DADOS!V11*K8</f>
        <v>-2.7166492125854531</v>
      </c>
    </row>
    <row r="10" spans="1:20" x14ac:dyDescent="0.3">
      <c r="B10" s="17" t="s">
        <v>24</v>
      </c>
      <c r="C10" s="17"/>
      <c r="D10" s="17"/>
      <c r="E10" s="17"/>
      <c r="F10" s="17"/>
      <c r="G10" s="17"/>
      <c r="H10" s="17"/>
      <c r="I10" s="17"/>
      <c r="J10" s="17"/>
      <c r="L10" s="17" t="s">
        <v>22</v>
      </c>
      <c r="M10" s="17"/>
      <c r="N10" s="17"/>
      <c r="O10" s="17"/>
      <c r="P10" s="17"/>
      <c r="Q10" s="17"/>
      <c r="R10" s="17"/>
      <c r="S10" s="17"/>
      <c r="T10" s="17"/>
    </row>
    <row r="11" spans="1:20" x14ac:dyDescent="0.3">
      <c r="B11" s="1">
        <v>2</v>
      </c>
      <c r="C11" s="1">
        <v>3</v>
      </c>
      <c r="D11" s="1">
        <v>4</v>
      </c>
      <c r="E11" s="1">
        <v>5</v>
      </c>
      <c r="F11" s="1">
        <v>6</v>
      </c>
      <c r="G11" s="1">
        <v>7</v>
      </c>
      <c r="H11" s="1">
        <v>8</v>
      </c>
      <c r="I11" s="1">
        <v>9</v>
      </c>
      <c r="M11" s="1">
        <v>2</v>
      </c>
      <c r="N11" s="1">
        <v>3</v>
      </c>
      <c r="O11" s="1">
        <v>4</v>
      </c>
      <c r="P11" s="1">
        <v>5</v>
      </c>
      <c r="Q11" s="1">
        <v>6</v>
      </c>
      <c r="R11" s="1">
        <v>7</v>
      </c>
      <c r="S11" s="1">
        <v>8</v>
      </c>
      <c r="T11" s="1">
        <v>9</v>
      </c>
    </row>
    <row r="12" spans="1:20" x14ac:dyDescent="0.3">
      <c r="A12" s="2">
        <v>4</v>
      </c>
      <c r="B12" s="3">
        <f>-DADOS!V6*DADOS!D4*(DADOS!C28*COS(DADOS!D17)+DADOS!M28*SIN(DADOS!D17))</f>
        <v>0</v>
      </c>
      <c r="C12" s="3">
        <f>-DADOS!W6*DADOS!E4*(DADOS!D28*COS(DADOS!E17)+DADOS!N28*SIN(DADOS!E17))</f>
        <v>0</v>
      </c>
      <c r="D12" s="3"/>
      <c r="E12" s="3">
        <f>-DADOS!Y6*DADOS!G4*(DADOS!F28*COS(DADOS!G17)+DADOS!P28*SIN(DADOS!G17))</f>
        <v>1.102799634211092</v>
      </c>
      <c r="F12" s="3">
        <f>-DADOS!Z6*DADOS!H4*(DADOS!G28*COS(DADOS!H17)+DADOS!Q28*SIN(DADOS!H17))</f>
        <v>1.8293997288604535</v>
      </c>
      <c r="G12" s="3">
        <f>-DADOS!AA6*DADOS!I4*(DADOS!H28*COS(DADOS!I17)+DADOS!R28*SIN(DADOS!I17))</f>
        <v>0</v>
      </c>
      <c r="H12" s="3">
        <f>-DADOS!AB6*DADOS!J4*(DADOS!I28*COS(DADOS!J17)+DADOS!S28*SIN(DADOS!J17))</f>
        <v>0</v>
      </c>
      <c r="I12" s="3">
        <f>-DADOS!AC6*DADOS!K4*(DADOS!J28*COS(DADOS!K17)+DADOS!T28*SIN(DADOS!K17))</f>
        <v>0</v>
      </c>
      <c r="J12" s="3"/>
      <c r="L12" s="1">
        <v>4</v>
      </c>
      <c r="M12">
        <v>0</v>
      </c>
      <c r="N12">
        <v>0</v>
      </c>
      <c r="O12">
        <v>-3.6383125031870951</v>
      </c>
      <c r="P12">
        <v>1.1027996342110911</v>
      </c>
      <c r="Q12">
        <v>1.829399728860452</v>
      </c>
      <c r="R12">
        <v>0</v>
      </c>
      <c r="S12">
        <v>0</v>
      </c>
      <c r="T12">
        <v>0</v>
      </c>
    </row>
    <row r="13" spans="1:20" x14ac:dyDescent="0.3">
      <c r="A13" s="2">
        <v>5</v>
      </c>
      <c r="B13" s="3">
        <f>-DADOS!V7*DADOS!D5*(DADOS!C29*COS(DADOS!D18)+DADOS!M29*SIN(DADOS!D18))</f>
        <v>0</v>
      </c>
      <c r="C13" s="3">
        <f>-DADOS!W7*DADOS!E5*(DADOS!D29*COS(DADOS!E18)+DADOS!N29*SIN(DADOS!E18))</f>
        <v>0</v>
      </c>
      <c r="D13" s="3">
        <f>-DADOS!X7*DADOS!F5*(DADOS!E29*COS(DADOS!F18)+DADOS!O29*SIN(DADOS!F18))</f>
        <v>1.8805174107914306</v>
      </c>
      <c r="E13" s="3"/>
      <c r="F13" s="3">
        <f>-DADOS!Z7*DADOS!H5*(DADOS!G29*COS(DADOS!H18)+DADOS!Q29*SIN(DADOS!H18))</f>
        <v>0</v>
      </c>
      <c r="G13" s="3">
        <f>-DADOS!AA7*DADOS!I5*(DADOS!H29*COS(DADOS!I18)+DADOS!R29*SIN(DADOS!I18))</f>
        <v>2.220052803185296</v>
      </c>
      <c r="H13" s="3">
        <f>-DADOS!AB7*DADOS!J5*(DADOS!I29*COS(DADOS!J18)+DADOS!S29*SIN(DADOS!J18))</f>
        <v>0</v>
      </c>
      <c r="I13" s="3">
        <f>-DADOS!AC7*DADOS!K5*(DADOS!J29*COS(DADOS!K18)+DADOS!T29*SIN(DADOS!K18))</f>
        <v>0</v>
      </c>
      <c r="J13" s="3"/>
      <c r="L13" s="1">
        <v>5</v>
      </c>
      <c r="M13">
        <v>0</v>
      </c>
      <c r="N13">
        <v>0</v>
      </c>
      <c r="O13">
        <v>1.88051741079143</v>
      </c>
      <c r="P13">
        <v>-4.1005702139767264</v>
      </c>
      <c r="Q13">
        <v>0</v>
      </c>
      <c r="R13">
        <v>2.220052803185296</v>
      </c>
      <c r="S13">
        <v>0</v>
      </c>
      <c r="T13">
        <v>0</v>
      </c>
    </row>
    <row r="14" spans="1:20" x14ac:dyDescent="0.3">
      <c r="A14" s="2">
        <v>6</v>
      </c>
      <c r="B14" s="3">
        <f>-DADOS!V8*DADOS!D6*(DADOS!C30*COS(DADOS!D19)+DADOS!M30*SIN(DADOS!D19))</f>
        <v>0</v>
      </c>
      <c r="C14" s="3">
        <f>-DADOS!W8*DADOS!E6*(DADOS!D30*COS(DADOS!E19)+DADOS!N30*SIN(DADOS!E19))</f>
        <v>0</v>
      </c>
      <c r="D14" s="3">
        <f>-DADOS!X8*DADOS!F6*(DADOS!E30*COS(DADOS!F19)+DADOS!O30*SIN(DADOS!F19))</f>
        <v>2.5289723075704984</v>
      </c>
      <c r="E14" s="3">
        <f>-DADOS!Y8*DADOS!G6*(DADOS!F30*COS(DADOS!G19)+DADOS!P30*SIN(DADOS!G19))</f>
        <v>0</v>
      </c>
      <c r="F14" s="3"/>
      <c r="G14" s="3">
        <f>-DADOS!AA8*DADOS!I6*(DADOS!H30*COS(DADOS!I19)+DADOS!R30*SIN(DADOS!I19))</f>
        <v>0</v>
      </c>
      <c r="H14" s="3">
        <f>-DADOS!AB8*DADOS!J6*(DADOS!I30*COS(DADOS!J19)+DADOS!S30*SIN(DADOS!J19))</f>
        <v>0</v>
      </c>
      <c r="I14" s="3">
        <f>-DADOS!AC8*DADOS!K6*(DADOS!J30*COS(DADOS!K19)+DADOS!T30*SIN(DADOS!K19))</f>
        <v>2.1371918040420614</v>
      </c>
      <c r="J14" s="3"/>
      <c r="L14" s="1">
        <v>6</v>
      </c>
      <c r="M14">
        <v>0</v>
      </c>
      <c r="N14">
        <v>0</v>
      </c>
      <c r="O14">
        <v>2.528972307570498</v>
      </c>
      <c r="P14">
        <v>0</v>
      </c>
      <c r="Q14">
        <v>-4.6661641116125576</v>
      </c>
      <c r="R14">
        <v>0</v>
      </c>
      <c r="S14">
        <v>0</v>
      </c>
      <c r="T14">
        <v>2.137191804042061</v>
      </c>
    </row>
    <row r="15" spans="1:20" x14ac:dyDescent="0.3">
      <c r="A15" s="2">
        <v>7</v>
      </c>
      <c r="B15" s="3">
        <f>-DADOS!V9*DADOS!D7*(DADOS!C31*COS(DADOS!D20)+DADOS!M31*SIN(DADOS!D20))</f>
        <v>1.7317038754245651</v>
      </c>
      <c r="C15" s="3">
        <f>-DADOS!W9*DADOS!E7*(DADOS!D31*COS(DADOS!E20)+DADOS!N31*SIN(DADOS!E20))</f>
        <v>0</v>
      </c>
      <c r="D15" s="3">
        <f>-DADOS!X9*DADOS!F7*(DADOS!E31*COS(DADOS!F20)+DADOS!O31*SIN(DADOS!F20))</f>
        <v>0</v>
      </c>
      <c r="E15" s="3">
        <f>-DADOS!Y9*DADOS!G7*(DADOS!F31*COS(DADOS!G20)+DADOS!P31*SIN(DADOS!G20))</f>
        <v>0.37528376332661501</v>
      </c>
      <c r="F15" s="3">
        <f>-DADOS!Z9*DADOS!H7*(DADOS!G31*COS(DADOS!H20)+DADOS!Q31*SIN(DADOS!H20))</f>
        <v>0</v>
      </c>
      <c r="G15" s="3"/>
      <c r="H15" s="3">
        <f>-DADOS!AB9*DADOS!J7*(DADOS!I31*COS(DADOS!J20)+DADOS!S31*SIN(DADOS!J20))</f>
        <v>0.96963793463252046</v>
      </c>
      <c r="I15" s="3">
        <f>-DADOS!AC9*DADOS!K7*(DADOS!J31*COS(DADOS!K20)+DADOS!T31*SIN(DADOS!K20))</f>
        <v>0</v>
      </c>
      <c r="J15" s="3"/>
      <c r="L15" s="1">
        <v>7</v>
      </c>
      <c r="M15">
        <v>1.7317038754245659</v>
      </c>
      <c r="N15">
        <v>0</v>
      </c>
      <c r="O15">
        <v>0</v>
      </c>
      <c r="P15">
        <v>0.3752837633266155</v>
      </c>
      <c r="Q15">
        <v>0</v>
      </c>
      <c r="R15">
        <v>-3.0766255733837018</v>
      </c>
      <c r="S15">
        <v>0.96963793463252113</v>
      </c>
      <c r="T15">
        <v>0</v>
      </c>
    </row>
    <row r="16" spans="1:20" x14ac:dyDescent="0.3">
      <c r="A16" s="2">
        <v>8</v>
      </c>
      <c r="B16" s="3">
        <f>-DADOS!V10*DADOS!D8*(DADOS!C32*COS(DADOS!D21)+DADOS!M32*SIN(DADOS!D21))</f>
        <v>0</v>
      </c>
      <c r="C16" s="3">
        <f>-DADOS!W10*DADOS!E8*(DADOS!D32*COS(DADOS!E21)+DADOS!N32*SIN(DADOS!E21))</f>
        <v>0</v>
      </c>
      <c r="D16" s="3">
        <f>-DADOS!X10*DADOS!F8*(DADOS!E32*COS(DADOS!F21)+DADOS!O32*SIN(DADOS!F21))</f>
        <v>0</v>
      </c>
      <c r="E16" s="3">
        <f>-DADOS!Y10*DADOS!G8*(DADOS!F32*COS(DADOS!G21)+DADOS!P32*SIN(DADOS!G21))</f>
        <v>0</v>
      </c>
      <c r="F16" s="3">
        <f>-DADOS!Z10*DADOS!H8*(DADOS!G32*COS(DADOS!H21)+DADOS!Q32*SIN(DADOS!H21))</f>
        <v>0</v>
      </c>
      <c r="G16" s="3">
        <f>-DADOS!AA10*DADOS!I8*(DADOS!H32*COS(DADOS!I21)+DADOS!R32*SIN(DADOS!I21))</f>
        <v>2.6855398353880884</v>
      </c>
      <c r="H16" s="3"/>
      <c r="I16" s="3">
        <f>-DADOS!AC10*DADOS!K8*(DADOS!J32*COS(DADOS!K21)+DADOS!T32*SIN(DADOS!K21))</f>
        <v>1.5747787536660618</v>
      </c>
      <c r="J16" s="3"/>
      <c r="L16" s="1">
        <v>8</v>
      </c>
      <c r="M16">
        <v>0</v>
      </c>
      <c r="N16">
        <v>0</v>
      </c>
      <c r="O16">
        <v>0</v>
      </c>
      <c r="P16">
        <v>0</v>
      </c>
      <c r="Q16">
        <v>0</v>
      </c>
      <c r="R16">
        <v>2.685539835388091</v>
      </c>
      <c r="S16">
        <v>-4.2603185890541528</v>
      </c>
      <c r="T16">
        <v>1.5747787536660629</v>
      </c>
    </row>
    <row r="17" spans="1:20" x14ac:dyDescent="0.3">
      <c r="A17" s="2">
        <v>9</v>
      </c>
      <c r="B17" s="3">
        <f>-DADOS!V11*DADOS!D9*(DADOS!C33*COS(DADOS!D22)+DADOS!M33*SIN(DADOS!D22))</f>
        <v>0</v>
      </c>
      <c r="C17" s="3">
        <f>-DADOS!W11*DADOS!E9*(DADOS!D33*COS(DADOS!E22)+DADOS!N33*SIN(DADOS!E22))</f>
        <v>0.90869137670945854</v>
      </c>
      <c r="D17" s="3">
        <f>-DADOS!X11*DADOS!F9*(DADOS!E33*COS(DADOS!F22)+DADOS!O33*SIN(DADOS!F22))</f>
        <v>0</v>
      </c>
      <c r="E17" s="3">
        <f>-DADOS!Y11*DADOS!G9*(DADOS!F33*COS(DADOS!G22)+DADOS!P33*SIN(DADOS!G22))</f>
        <v>0</v>
      </c>
      <c r="F17" s="3">
        <f>-DADOS!Z11*DADOS!H9*(DADOS!G33*COS(DADOS!H22)+DADOS!Q33*SIN(DADOS!H22))</f>
        <v>0.76581546446636084</v>
      </c>
      <c r="G17" s="3">
        <f>-DADOS!AA11*DADOS!I9*(DADOS!H33*COS(DADOS!I22)+DADOS!R33*SIN(DADOS!I22))</f>
        <v>0</v>
      </c>
      <c r="H17" s="3">
        <f>-DADOS!AB11*DADOS!J9*(DADOS!I33*COS(DADOS!J22)+DADOS!S33*SIN(DADOS!J22))</f>
        <v>1.0421423714096336</v>
      </c>
      <c r="I17" s="3"/>
      <c r="J17" s="3"/>
      <c r="L17" s="1">
        <v>9</v>
      </c>
      <c r="M17">
        <v>0</v>
      </c>
      <c r="N17">
        <v>0.9086913767094581</v>
      </c>
      <c r="O17">
        <v>0</v>
      </c>
      <c r="P17">
        <v>0</v>
      </c>
      <c r="Q17">
        <v>0.76581546446635995</v>
      </c>
      <c r="R17">
        <v>0</v>
      </c>
      <c r="S17">
        <v>1.0421423714096341</v>
      </c>
      <c r="T17">
        <v>-2.7166492125854518</v>
      </c>
    </row>
    <row r="19" spans="1:20" x14ac:dyDescent="0.3">
      <c r="L19" s="17" t="s">
        <v>25</v>
      </c>
      <c r="M19" s="17"/>
      <c r="N19" s="17"/>
      <c r="O19" s="17"/>
      <c r="P19" s="17"/>
      <c r="Q19" s="17"/>
      <c r="R19" s="17"/>
      <c r="S19" s="17"/>
      <c r="T19" s="17"/>
    </row>
    <row r="20" spans="1:20" x14ac:dyDescent="0.3">
      <c r="M20" s="1">
        <v>2</v>
      </c>
      <c r="N20" s="1">
        <v>3</v>
      </c>
      <c r="O20" s="1">
        <v>4</v>
      </c>
      <c r="P20" s="1">
        <v>5</v>
      </c>
      <c r="Q20" s="1">
        <v>6</v>
      </c>
      <c r="R20" s="1">
        <v>7</v>
      </c>
      <c r="S20" s="1">
        <v>8</v>
      </c>
      <c r="T20" s="1">
        <v>9</v>
      </c>
    </row>
    <row r="21" spans="1:20" x14ac:dyDescent="0.3">
      <c r="L21" s="1">
        <v>4</v>
      </c>
      <c r="M21" t="str">
        <f t="shared" ref="M21:T26" si="1">IF(ROUND(M3,4)=ROUND(M12,4),"EQUAL","DIFF")</f>
        <v>EQUAL</v>
      </c>
      <c r="N21" t="str">
        <f t="shared" si="1"/>
        <v>EQUAL</v>
      </c>
      <c r="O21" t="str">
        <f t="shared" si="1"/>
        <v>EQUAL</v>
      </c>
      <c r="P21" t="str">
        <f t="shared" si="1"/>
        <v>EQUAL</v>
      </c>
      <c r="Q21" t="str">
        <f t="shared" si="1"/>
        <v>EQUAL</v>
      </c>
      <c r="R21" t="str">
        <f t="shared" si="1"/>
        <v>EQUAL</v>
      </c>
      <c r="S21" t="str">
        <f t="shared" si="1"/>
        <v>EQUAL</v>
      </c>
      <c r="T21" t="str">
        <f t="shared" si="1"/>
        <v>EQUAL</v>
      </c>
    </row>
    <row r="22" spans="1:20" x14ac:dyDescent="0.3">
      <c r="L22" s="1">
        <v>5</v>
      </c>
      <c r="M22" t="str">
        <f t="shared" si="1"/>
        <v>EQUAL</v>
      </c>
      <c r="N22" t="str">
        <f t="shared" si="1"/>
        <v>EQUAL</v>
      </c>
      <c r="O22" t="str">
        <f t="shared" si="1"/>
        <v>EQUAL</v>
      </c>
      <c r="P22" t="str">
        <f t="shared" si="1"/>
        <v>EQUAL</v>
      </c>
      <c r="Q22" t="str">
        <f t="shared" si="1"/>
        <v>EQUAL</v>
      </c>
      <c r="R22" t="str">
        <f t="shared" si="1"/>
        <v>EQUAL</v>
      </c>
      <c r="S22" t="str">
        <f t="shared" si="1"/>
        <v>EQUAL</v>
      </c>
      <c r="T22" t="str">
        <f t="shared" si="1"/>
        <v>EQUAL</v>
      </c>
    </row>
    <row r="23" spans="1:20" x14ac:dyDescent="0.3">
      <c r="L23" s="1">
        <v>6</v>
      </c>
      <c r="M23" t="str">
        <f t="shared" si="1"/>
        <v>EQUAL</v>
      </c>
      <c r="N23" t="str">
        <f t="shared" si="1"/>
        <v>EQUAL</v>
      </c>
      <c r="O23" t="str">
        <f t="shared" si="1"/>
        <v>EQUAL</v>
      </c>
      <c r="P23" t="str">
        <f t="shared" si="1"/>
        <v>EQUAL</v>
      </c>
      <c r="Q23" t="str">
        <f t="shared" si="1"/>
        <v>EQUAL</v>
      </c>
      <c r="R23" t="str">
        <f t="shared" si="1"/>
        <v>EQUAL</v>
      </c>
      <c r="S23" t="str">
        <f t="shared" si="1"/>
        <v>EQUAL</v>
      </c>
      <c r="T23" t="str">
        <f t="shared" si="1"/>
        <v>EQUAL</v>
      </c>
    </row>
    <row r="24" spans="1:20" x14ac:dyDescent="0.3">
      <c r="L24" s="1">
        <v>7</v>
      </c>
      <c r="M24" t="str">
        <f t="shared" si="1"/>
        <v>EQUAL</v>
      </c>
      <c r="N24" t="str">
        <f t="shared" si="1"/>
        <v>EQUAL</v>
      </c>
      <c r="O24" t="str">
        <f t="shared" si="1"/>
        <v>EQUAL</v>
      </c>
      <c r="P24" t="str">
        <f t="shared" si="1"/>
        <v>EQUAL</v>
      </c>
      <c r="Q24" t="str">
        <f t="shared" si="1"/>
        <v>EQUAL</v>
      </c>
      <c r="R24" t="str">
        <f t="shared" si="1"/>
        <v>EQUAL</v>
      </c>
      <c r="S24" t="str">
        <f t="shared" si="1"/>
        <v>EQUAL</v>
      </c>
      <c r="T24" t="str">
        <f t="shared" si="1"/>
        <v>EQUAL</v>
      </c>
    </row>
    <row r="25" spans="1:20" x14ac:dyDescent="0.3">
      <c r="L25" s="1">
        <v>8</v>
      </c>
      <c r="M25" t="str">
        <f t="shared" si="1"/>
        <v>EQUAL</v>
      </c>
      <c r="N25" t="str">
        <f t="shared" si="1"/>
        <v>EQUAL</v>
      </c>
      <c r="O25" t="str">
        <f t="shared" si="1"/>
        <v>EQUAL</v>
      </c>
      <c r="P25" t="str">
        <f t="shared" si="1"/>
        <v>EQUAL</v>
      </c>
      <c r="Q25" t="str">
        <f t="shared" si="1"/>
        <v>EQUAL</v>
      </c>
      <c r="R25" t="str">
        <f t="shared" si="1"/>
        <v>EQUAL</v>
      </c>
      <c r="S25" t="str">
        <f t="shared" si="1"/>
        <v>EQUAL</v>
      </c>
      <c r="T25" t="str">
        <f t="shared" si="1"/>
        <v>EQUAL</v>
      </c>
    </row>
    <row r="26" spans="1:20" x14ac:dyDescent="0.3">
      <c r="L26" s="1">
        <v>9</v>
      </c>
      <c r="M26" t="str">
        <f t="shared" si="1"/>
        <v>EQUAL</v>
      </c>
      <c r="N26" t="str">
        <f t="shared" si="1"/>
        <v>EQUAL</v>
      </c>
      <c r="O26" t="str">
        <f t="shared" si="1"/>
        <v>EQUAL</v>
      </c>
      <c r="P26" t="str">
        <f t="shared" si="1"/>
        <v>EQUAL</v>
      </c>
      <c r="Q26" t="str">
        <f t="shared" si="1"/>
        <v>EQUAL</v>
      </c>
      <c r="R26" t="str">
        <f t="shared" si="1"/>
        <v>EQUAL</v>
      </c>
      <c r="S26" t="str">
        <f t="shared" si="1"/>
        <v>EQUAL</v>
      </c>
      <c r="T26" t="str">
        <f t="shared" si="1"/>
        <v>EQUAL</v>
      </c>
    </row>
  </sheetData>
  <mergeCells count="5">
    <mergeCell ref="L10:T10"/>
    <mergeCell ref="L1:T1"/>
    <mergeCell ref="B10:J10"/>
    <mergeCell ref="L19:T19"/>
    <mergeCell ref="B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CD43-2F45-4110-9F4E-3D24D5ABA874}">
  <dimension ref="A1:R32"/>
  <sheetViews>
    <sheetView workbookViewId="0">
      <selection activeCell="M2" sqref="M2"/>
    </sheetView>
  </sheetViews>
  <sheetFormatPr defaultRowHeight="14.4" x14ac:dyDescent="0.3"/>
  <sheetData>
    <row r="1" spans="1:18" x14ac:dyDescent="0.3">
      <c r="B1" s="9" t="s">
        <v>19</v>
      </c>
      <c r="C1" s="9"/>
      <c r="D1" s="9"/>
      <c r="E1" s="9"/>
      <c r="F1" s="9"/>
      <c r="G1" s="9"/>
      <c r="M1" s="9" t="s">
        <v>17</v>
      </c>
      <c r="N1" s="9"/>
      <c r="O1" s="9"/>
      <c r="P1" s="9"/>
      <c r="Q1" s="9"/>
      <c r="R1" s="9"/>
    </row>
    <row r="2" spans="1:18" x14ac:dyDescent="0.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s="1">
        <v>9</v>
      </c>
    </row>
    <row r="3" spans="1:18" x14ac:dyDescent="0.3">
      <c r="A3" s="1">
        <v>2</v>
      </c>
      <c r="B3">
        <f>DADOS!V4*2*DADOS!B26</f>
        <v>0</v>
      </c>
      <c r="C3">
        <f>DADOS!W4*2*DADOS!C26</f>
        <v>0</v>
      </c>
      <c r="D3">
        <f>DADOS!X4*2*DADOS!D26</f>
        <v>0</v>
      </c>
      <c r="E3">
        <f>DADOS!Y4*2*DADOS!E26</f>
        <v>0</v>
      </c>
      <c r="F3">
        <f>DADOS!Z4*2*DADOS!F26</f>
        <v>0</v>
      </c>
      <c r="G3">
        <f>DADOS!AA4*2*DADOS!G26</f>
        <v>0</v>
      </c>
      <c r="H3">
        <f>DADOS!AB4*2*DADOS!H26</f>
        <v>0</v>
      </c>
      <c r="I3">
        <f>DADOS!AC4*2*DADOS!I26</f>
        <v>0</v>
      </c>
      <c r="J3">
        <f>DADOS!AD4*2*DADOS!J26</f>
        <v>0</v>
      </c>
      <c r="L3" s="1">
        <v>2</v>
      </c>
      <c r="M3">
        <v>0</v>
      </c>
      <c r="N3">
        <v>0</v>
      </c>
      <c r="O3">
        <v>0</v>
      </c>
      <c r="P3">
        <v>1.6273176876016124</v>
      </c>
      <c r="Q3">
        <v>0</v>
      </c>
      <c r="R3">
        <v>0</v>
      </c>
    </row>
    <row r="4" spans="1:18" x14ac:dyDescent="0.3">
      <c r="A4" s="1">
        <v>3</v>
      </c>
      <c r="B4">
        <f>DADOS!V5*2*DADOS!B27</f>
        <v>0</v>
      </c>
      <c r="C4">
        <f>DADOS!W5*2*DADOS!C27</f>
        <v>0</v>
      </c>
      <c r="D4">
        <f>DADOS!X5*2*DADOS!D27</f>
        <v>0</v>
      </c>
      <c r="E4">
        <f>DADOS!Y5*2*DADOS!E27</f>
        <v>0</v>
      </c>
      <c r="F4">
        <f>DADOS!Z5*2*DADOS!F27</f>
        <v>0</v>
      </c>
      <c r="G4">
        <f>DADOS!AA5*2*DADOS!G27</f>
        <v>0</v>
      </c>
      <c r="H4">
        <f>DADOS!AB5*2*DADOS!H27</f>
        <v>0</v>
      </c>
      <c r="I4">
        <f>DADOS!AC5*2*DADOS!I27</f>
        <v>0</v>
      </c>
      <c r="J4">
        <f>DADOS!AD5*2*DADOS!J27</f>
        <v>0</v>
      </c>
      <c r="L4" s="1">
        <v>3</v>
      </c>
      <c r="M4">
        <v>0</v>
      </c>
      <c r="N4">
        <v>0</v>
      </c>
      <c r="O4">
        <v>0</v>
      </c>
      <c r="P4">
        <v>0</v>
      </c>
      <c r="Q4">
        <v>0</v>
      </c>
      <c r="R4">
        <v>0.84966549566616634</v>
      </c>
    </row>
    <row r="5" spans="1:18" x14ac:dyDescent="0.3">
      <c r="A5" s="1">
        <v>4</v>
      </c>
      <c r="B5">
        <f>DADOS!V6*2*DADOS!B28</f>
        <v>0</v>
      </c>
      <c r="C5">
        <f>DADOS!W6*2*DADOS!C28</f>
        <v>0</v>
      </c>
      <c r="D5">
        <f>DADOS!X6*2*DADOS!D28</f>
        <v>0</v>
      </c>
      <c r="E5">
        <f>DADOS!Y6*2*DADOS!E28</f>
        <v>6.9728949064141803</v>
      </c>
      <c r="F5">
        <f>DADOS!Z6*2*DADOS!F28</f>
        <v>-2.8782037261957192</v>
      </c>
      <c r="G5">
        <f>DADOS!AA6*2*DADOS!G28</f>
        <v>-4.0946911802184633</v>
      </c>
      <c r="H5">
        <f>DADOS!AB6*2*DADOS!H28</f>
        <v>0</v>
      </c>
      <c r="I5">
        <f>DADOS!AC6*2*DADOS!I28</f>
        <v>0</v>
      </c>
      <c r="J5">
        <f>DADOS!AD6*2*DADOS!J28</f>
        <v>0</v>
      </c>
      <c r="L5" s="1">
        <v>4</v>
      </c>
      <c r="M5">
        <f>E5+$K16</f>
        <v>3.5214508815671861</v>
      </c>
      <c r="N5">
        <v>-1.0634438920811959</v>
      </c>
      <c r="O5">
        <v>-1.7179658298573399</v>
      </c>
      <c r="P5">
        <v>0</v>
      </c>
      <c r="Q5">
        <v>0</v>
      </c>
      <c r="R5">
        <v>0</v>
      </c>
    </row>
    <row r="6" spans="1:18" x14ac:dyDescent="0.3">
      <c r="A6" s="1">
        <v>5</v>
      </c>
      <c r="B6">
        <f>DADOS!V7*2*DADOS!B29</f>
        <v>0</v>
      </c>
      <c r="C6">
        <f>DADOS!W7*2*DADOS!C29</f>
        <v>0</v>
      </c>
      <c r="D6">
        <f>DADOS!X7*2*DADOS!D29</f>
        <v>0</v>
      </c>
      <c r="E6">
        <f>DADOS!Y7*2*DADOS!E29</f>
        <v>-2.8314206740555243</v>
      </c>
      <c r="F6">
        <f>DADOS!Z7*2*DADOS!F29</f>
        <v>5.2945307352862327</v>
      </c>
      <c r="G6">
        <f>DADOS!AA7*2*DADOS!G29</f>
        <v>0</v>
      </c>
      <c r="H6">
        <f>DADOS!AB7*2*DADOS!H29</f>
        <v>-2.4631100612307089</v>
      </c>
      <c r="I6">
        <f>DADOS!AC7*2*DADOS!I29</f>
        <v>0</v>
      </c>
      <c r="J6">
        <f>DADOS!AD7*2*DADOS!J29</f>
        <v>0</v>
      </c>
      <c r="L6" s="1">
        <v>5</v>
      </c>
      <c r="M6">
        <v>-1.7839315824056514</v>
      </c>
      <c r="N6">
        <f>F6+$K17</f>
        <v>1.3402980598073748</v>
      </c>
      <c r="O6">
        <v>0</v>
      </c>
      <c r="P6">
        <v>-2.0862292019455309</v>
      </c>
      <c r="Q6">
        <v>0</v>
      </c>
      <c r="R6">
        <v>0</v>
      </c>
    </row>
    <row r="7" spans="1:18" x14ac:dyDescent="0.3">
      <c r="A7" s="1">
        <v>6</v>
      </c>
      <c r="B7">
        <f>DADOS!V8*2*DADOS!B30</f>
        <v>0</v>
      </c>
      <c r="C7">
        <f>DADOS!W8*2*DADOS!C30</f>
        <v>0</v>
      </c>
      <c r="D7">
        <f>DADOS!X8*2*DADOS!D30</f>
        <v>0</v>
      </c>
      <c r="E7">
        <f>DADOS!Y8*2*DADOS!E30</f>
        <v>-4.136338548816088</v>
      </c>
      <c r="F7">
        <f>DADOS!Z8*2*DADOS!F30</f>
        <v>0</v>
      </c>
      <c r="G7">
        <f>DADOS!AA8*2*DADOS!G30</f>
        <v>6.8666689540773556</v>
      </c>
      <c r="H7">
        <f>DADOS!AB8*2*DADOS!H30</f>
        <v>0</v>
      </c>
      <c r="I7">
        <f>DADOS!AC8*2*DADOS!I30</f>
        <v>0</v>
      </c>
      <c r="J7">
        <f>DADOS!AD8*2*DADOS!J30</f>
        <v>-2.7303304052612671</v>
      </c>
      <c r="L7" s="1">
        <v>6</v>
      </c>
      <c r="M7">
        <v>-2.3990809894206748</v>
      </c>
      <c r="N7">
        <v>0</v>
      </c>
      <c r="O7">
        <f>G7+$K18</f>
        <v>2.4847340637456368</v>
      </c>
      <c r="P7">
        <v>0</v>
      </c>
      <c r="Q7">
        <v>0</v>
      </c>
      <c r="R7">
        <v>-1.9983662000741917</v>
      </c>
    </row>
    <row r="8" spans="1:18" x14ac:dyDescent="0.3">
      <c r="A8" s="1">
        <v>7</v>
      </c>
      <c r="B8">
        <f>DADOS!V9*2*DADOS!B31</f>
        <v>0</v>
      </c>
      <c r="C8">
        <f>DADOS!W9*2*DADOS!C31</f>
        <v>0</v>
      </c>
      <c r="D8">
        <f>DADOS!X9*2*DADOS!D31</f>
        <v>0</v>
      </c>
      <c r="E8">
        <f>DADOS!Y9*2*DADOS!E31</f>
        <v>0</v>
      </c>
      <c r="F8">
        <f>DADOS!Z9*2*DADOS!F31</f>
        <v>-2.5275692899531021</v>
      </c>
      <c r="G8">
        <f>DADOS!AA9*2*DADOS!G31</f>
        <v>0</v>
      </c>
      <c r="H8">
        <f>DADOS!AB9*2*DADOS!H31</f>
        <v>5.969278644300215</v>
      </c>
      <c r="I8">
        <f>DADOS!AC9*2*DADOS!I31</f>
        <v>-3.4417093543471129</v>
      </c>
      <c r="J8">
        <f>DADOS!AD9*2*DADOS!J31</f>
        <v>0</v>
      </c>
      <c r="L8" s="1">
        <v>7</v>
      </c>
      <c r="M8">
        <v>0</v>
      </c>
      <c r="N8">
        <v>-0.36189096688668426</v>
      </c>
      <c r="O8">
        <v>0</v>
      </c>
      <c r="P8">
        <f>H8+$K19</f>
        <v>3.078110422789329</v>
      </c>
      <c r="Q8">
        <v>-0.91161057743353724</v>
      </c>
      <c r="R8">
        <v>0</v>
      </c>
    </row>
    <row r="9" spans="1:18" x14ac:dyDescent="0.3">
      <c r="A9" s="1">
        <v>8</v>
      </c>
      <c r="B9">
        <f>DADOS!V10*2*DADOS!B32</f>
        <v>0</v>
      </c>
      <c r="C9">
        <f>DADOS!W10*2*DADOS!C32</f>
        <v>0</v>
      </c>
      <c r="D9">
        <f>DADOS!X10*2*DADOS!D32</f>
        <v>0</v>
      </c>
      <c r="E9">
        <f>DADOS!Y10*2*DADOS!E32</f>
        <v>0</v>
      </c>
      <c r="F9">
        <f>DADOS!Z10*2*DADOS!F32</f>
        <v>0</v>
      </c>
      <c r="G9">
        <f>DADOS!AA10*2*DADOS!G32</f>
        <v>0</v>
      </c>
      <c r="H9">
        <f>DADOS!AB10*2*DADOS!H32</f>
        <v>-3.4401165011066066</v>
      </c>
      <c r="I9">
        <f>DADOS!AC10*2*DADOS!I32</f>
        <v>5.8877537321844731</v>
      </c>
      <c r="J9">
        <f>DADOS!AD10*2*DADOS!J32</f>
        <v>-2.4476372310778638</v>
      </c>
      <c r="L9" s="1">
        <v>8</v>
      </c>
      <c r="M9">
        <v>0</v>
      </c>
      <c r="N9">
        <v>0</v>
      </c>
      <c r="O9">
        <v>0</v>
      </c>
      <c r="P9">
        <v>-2.5236569236263349</v>
      </c>
      <c r="Q9">
        <f>I9+$K20</f>
        <v>1.8823911630205767</v>
      </c>
      <c r="R9">
        <v>-1.4724858236726068</v>
      </c>
    </row>
    <row r="10" spans="1:18" x14ac:dyDescent="0.3">
      <c r="A10" s="1">
        <v>9</v>
      </c>
      <c r="B10">
        <f>DADOS!V11*2*DADOS!B33</f>
        <v>0</v>
      </c>
      <c r="C10">
        <f>DADOS!W11*2*DADOS!C33</f>
        <v>0</v>
      </c>
      <c r="D10">
        <f>DADOS!X11*2*DADOS!D33</f>
        <v>0</v>
      </c>
      <c r="E10">
        <f>DADOS!Y11*2*DADOS!E33</f>
        <v>0</v>
      </c>
      <c r="F10">
        <f>DADOS!Z11*2*DADOS!F33</f>
        <v>0</v>
      </c>
      <c r="G10">
        <f>DADOS!AA11*2*DADOS!G33</f>
        <v>-2.7421394769840699</v>
      </c>
      <c r="H10">
        <f>DADOS!AB11*2*DADOS!H33</f>
        <v>0</v>
      </c>
      <c r="I10">
        <f>DADOS!AC11*2*DADOS!I33</f>
        <v>-2.4610205092779238</v>
      </c>
      <c r="J10">
        <f>DADOS!AD11*2*DADOS!J33</f>
        <v>5.2031599862619942</v>
      </c>
      <c r="L10" s="1">
        <v>9</v>
      </c>
      <c r="M10">
        <v>0</v>
      </c>
      <c r="N10">
        <v>0</v>
      </c>
      <c r="O10">
        <v>-0.71916748383310436</v>
      </c>
      <c r="P10">
        <v>0</v>
      </c>
      <c r="Q10">
        <v>-0.97977603292587712</v>
      </c>
      <c r="R10">
        <f>J10+$K21</f>
        <v>2.6629762022790322</v>
      </c>
    </row>
    <row r="11" spans="1:18" x14ac:dyDescent="0.3">
      <c r="M11" s="3"/>
      <c r="N11" s="3"/>
      <c r="O11" s="3"/>
      <c r="P11" s="3"/>
      <c r="Q11" s="3"/>
      <c r="R11" s="3"/>
    </row>
    <row r="12" spans="1:18" x14ac:dyDescent="0.3">
      <c r="B12" s="9" t="s">
        <v>16</v>
      </c>
      <c r="C12" s="9"/>
      <c r="D12" s="9"/>
      <c r="E12" s="9"/>
      <c r="F12" s="9"/>
      <c r="G12" s="9"/>
      <c r="M12" s="9" t="s">
        <v>18</v>
      </c>
      <c r="N12" s="9"/>
      <c r="O12" s="9"/>
      <c r="P12" s="9"/>
      <c r="Q12" s="9"/>
      <c r="R12" s="9"/>
    </row>
    <row r="13" spans="1:18" x14ac:dyDescent="0.3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t="s">
        <v>20</v>
      </c>
      <c r="M13" s="1">
        <v>4</v>
      </c>
      <c r="N13" s="1">
        <v>5</v>
      </c>
      <c r="O13" s="1">
        <v>6</v>
      </c>
      <c r="P13" s="1">
        <v>7</v>
      </c>
      <c r="Q13" s="1">
        <v>8</v>
      </c>
      <c r="R13" s="1">
        <v>9</v>
      </c>
    </row>
    <row r="14" spans="1:18" x14ac:dyDescent="0.3">
      <c r="A14" s="1">
        <v>2</v>
      </c>
      <c r="B14">
        <f>DADOS!C4*(DADOS!B26*COS(DADOS!C15)+DADOS!L26*SIN(DADOS!C15))</f>
        <v>0</v>
      </c>
      <c r="D14">
        <f>DADOS!E4*(DADOS!D26*COS(DADOS!E15)+DADOS!N26*SIN(DADOS!E15))</f>
        <v>0</v>
      </c>
      <c r="E14">
        <f>DADOS!F4*(DADOS!E26*COS(DADOS!F15)+DADOS!O26*SIN(DADOS!F15))</f>
        <v>0</v>
      </c>
      <c r="F14">
        <f>DADOS!G4*(DADOS!F26*COS(DADOS!G15)+DADOS!P26*SIN(DADOS!G15))</f>
        <v>0</v>
      </c>
      <c r="G14">
        <f>DADOS!H4*(DADOS!G26*COS(DADOS!H15)+DADOS!Q26*SIN(DADOS!H15))</f>
        <v>0</v>
      </c>
      <c r="H14">
        <f>DADOS!I4*(DADOS!H26*COS(DADOS!I15)+DADOS!R26*SIN(DADOS!I15))</f>
        <v>1.6894671955361615</v>
      </c>
      <c r="I14">
        <f>DADOS!J4*(DADOS!I26*COS(DADOS!J15)+DADOS!S26*SIN(DADOS!J15))</f>
        <v>0</v>
      </c>
      <c r="J14">
        <f>DADOS!K4*(DADOS!J26*COS(DADOS!K15)+DADOS!T26*SIN(DADOS!K15))</f>
        <v>0</v>
      </c>
      <c r="K14">
        <f t="shared" ref="K14:K21" si="0">SUM(B14:J14)</f>
        <v>1.6894671955361615</v>
      </c>
      <c r="L14" s="1">
        <v>2</v>
      </c>
      <c r="M14">
        <v>0</v>
      </c>
      <c r="N14">
        <v>0</v>
      </c>
      <c r="O14">
        <v>0</v>
      </c>
      <c r="P14">
        <v>1.627317687601612</v>
      </c>
      <c r="Q14">
        <v>0</v>
      </c>
      <c r="R14">
        <v>0</v>
      </c>
    </row>
    <row r="15" spans="1:18" x14ac:dyDescent="0.3">
      <c r="A15" s="1">
        <v>3</v>
      </c>
      <c r="B15">
        <f>DADOS!C5*(DADOS!B27*COS(DADOS!C16)+DADOS!L27*SIN(DADOS!C16))</f>
        <v>0</v>
      </c>
      <c r="C15">
        <f>DADOS!D5*(DADOS!C27*COS(DADOS!D16)+DADOS!M27*SIN(DADOS!D16))</f>
        <v>0</v>
      </c>
      <c r="E15">
        <f>DADOS!F5*(DADOS!E27*COS(DADOS!F16)+DADOS!O27*SIN(DADOS!F16))</f>
        <v>0</v>
      </c>
      <c r="F15">
        <f>DADOS!G5*(DADOS!F27*COS(DADOS!G16)+DADOS!P27*SIN(DADOS!G16))</f>
        <v>0</v>
      </c>
      <c r="G15">
        <f>DADOS!H5*(DADOS!G27*COS(DADOS!H16)+DADOS!Q27*SIN(DADOS!H16))</f>
        <v>0</v>
      </c>
      <c r="H15">
        <f>DADOS!I5*(DADOS!H27*COS(DADOS!I16)+DADOS!R27*SIN(DADOS!I16))</f>
        <v>0</v>
      </c>
      <c r="I15">
        <f>DADOS!J5*(DADOS!I27*COS(DADOS!J16)+DADOS!S27*SIN(DADOS!J16))</f>
        <v>0</v>
      </c>
      <c r="J15">
        <f>DADOS!K5*(DADOS!J27*COS(DADOS!K16)+DADOS!T27*SIN(DADOS!K16))</f>
        <v>0.88652817239947224</v>
      </c>
      <c r="K15">
        <f t="shared" si="0"/>
        <v>0.88652817239947224</v>
      </c>
      <c r="L15" s="1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0.84966549566616589</v>
      </c>
    </row>
    <row r="16" spans="1:18" x14ac:dyDescent="0.3">
      <c r="A16" s="1">
        <v>4</v>
      </c>
      <c r="B16">
        <f>DADOS!C6*(DADOS!B28*COS(DADOS!C17)+DADOS!L28*SIN(DADOS!C17))</f>
        <v>-0.66984624772690693</v>
      </c>
      <c r="C16">
        <f>DADOS!D6*(DADOS!C28*COS(DADOS!D17)+DADOS!M28*SIN(DADOS!D17))</f>
        <v>0</v>
      </c>
      <c r="D16">
        <f>DADOS!E6*(DADOS!D28*COS(DADOS!E17)+DADOS!N28*SIN(DADOS!E17))</f>
        <v>0</v>
      </c>
      <c r="F16">
        <f>DADOS!G6*(DADOS!F28*COS(DADOS!G17)+DADOS!P28*SIN(DADOS!G17))</f>
        <v>-1.0461584057903539</v>
      </c>
      <c r="G16">
        <f>DADOS!H6*(DADOS!G28*COS(DADOS!H17)+DADOS!Q28*SIN(DADOS!H17))</f>
        <v>-1.7354393713297336</v>
      </c>
      <c r="H16">
        <f>DADOS!I6*(DADOS!H28*COS(DADOS!I17)+DADOS!R28*SIN(DADOS!I17))</f>
        <v>0</v>
      </c>
      <c r="I16">
        <f>DADOS!J6*(DADOS!I28*COS(DADOS!J17)+DADOS!S28*SIN(DADOS!J17))</f>
        <v>0</v>
      </c>
      <c r="J16">
        <f>DADOS!K6*(DADOS!J28*COS(DADOS!K17)+DADOS!T28*SIN(DADOS!K17))</f>
        <v>0</v>
      </c>
      <c r="K16">
        <f t="shared" si="0"/>
        <v>-3.4514440248469942</v>
      </c>
      <c r="L16" s="1">
        <v>4</v>
      </c>
      <c r="M16">
        <v>3.5214508815671892</v>
      </c>
      <c r="N16">
        <v>-1.0634438920811959</v>
      </c>
      <c r="O16">
        <v>-1.717965829857339</v>
      </c>
      <c r="P16">
        <v>0</v>
      </c>
      <c r="Q16">
        <v>0</v>
      </c>
      <c r="R16">
        <v>0</v>
      </c>
    </row>
    <row r="17" spans="1:18" x14ac:dyDescent="0.3">
      <c r="A17" s="1">
        <v>5</v>
      </c>
      <c r="B17">
        <f>DADOS!C7*(DADOS!B29*COS(DADOS!C18)+DADOS!L29*SIN(DADOS!C18))</f>
        <v>0</v>
      </c>
      <c r="C17">
        <f>DADOS!D7*(DADOS!C29*COS(DADOS!D18)+DADOS!M29*SIN(DADOS!D18))</f>
        <v>0</v>
      </c>
      <c r="D17">
        <f>DADOS!E7*(DADOS!D29*COS(DADOS!E18)+DADOS!N29*SIN(DADOS!E18))</f>
        <v>0</v>
      </c>
      <c r="E17">
        <f>DADOS!F7*(DADOS!E29*COS(DADOS!F18)+DADOS!O29*SIN(DADOS!F18))</f>
        <v>-1.8134071615730118</v>
      </c>
      <c r="G17">
        <f>DADOS!H7*(DADOS!G29*COS(DADOS!H18)+DADOS!Q29*SIN(DADOS!H18))</f>
        <v>0</v>
      </c>
      <c r="H17">
        <f>DADOS!I7*(DADOS!H29*COS(DADOS!I18)+DADOS!R29*SIN(DADOS!I18))</f>
        <v>-2.1408255139058459</v>
      </c>
      <c r="I17">
        <f>DADOS!J7*(DADOS!I29*COS(DADOS!J18)+DADOS!S29*SIN(DADOS!J18))</f>
        <v>0</v>
      </c>
      <c r="J17">
        <f>DADOS!K7*(DADOS!J29*COS(DADOS!K18)+DADOS!T29*SIN(DADOS!K18))</f>
        <v>0</v>
      </c>
      <c r="K17">
        <f t="shared" si="0"/>
        <v>-3.9542326754788579</v>
      </c>
      <c r="L17" s="1">
        <v>5</v>
      </c>
      <c r="M17">
        <v>-1.783931582405651</v>
      </c>
      <c r="N17">
        <v>1.3402980598073719</v>
      </c>
      <c r="O17">
        <v>0</v>
      </c>
      <c r="P17">
        <v>-2.08622920194553</v>
      </c>
      <c r="Q17">
        <v>0</v>
      </c>
      <c r="R17">
        <v>0</v>
      </c>
    </row>
    <row r="18" spans="1:18" x14ac:dyDescent="0.3">
      <c r="A18" s="1">
        <v>6</v>
      </c>
      <c r="B18">
        <f>DADOS!C8*(DADOS!B30*COS(DADOS!C19)+DADOS!L30*SIN(DADOS!C19))</f>
        <v>0</v>
      </c>
      <c r="C18">
        <f>DADOS!D8*(DADOS!C30*COS(DADOS!D19)+DADOS!M30*SIN(DADOS!D19))</f>
        <v>0</v>
      </c>
      <c r="D18">
        <f>DADOS!E8*(DADOS!D30*COS(DADOS!E19)+DADOS!N30*SIN(DADOS!E19))</f>
        <v>0</v>
      </c>
      <c r="E18">
        <f>DADOS!F8*(DADOS!E30*COS(DADOS!F19)+DADOS!O30*SIN(DADOS!F19))</f>
        <v>-2.3749254690050274</v>
      </c>
      <c r="F18">
        <f>DADOS!G8*(DADOS!F30*COS(DADOS!G19)+DADOS!P30*SIN(DADOS!G19))</f>
        <v>0</v>
      </c>
      <c r="H18">
        <f>DADOS!I8*(DADOS!H30*COS(DADOS!I19)+DADOS!R30*SIN(DADOS!I19))</f>
        <v>0</v>
      </c>
      <c r="I18">
        <f>DADOS!J8*(DADOS!I30*COS(DADOS!J19)+DADOS!S30*SIN(DADOS!J19))</f>
        <v>0</v>
      </c>
      <c r="J18">
        <f>DADOS!K8*(DADOS!J30*COS(DADOS!K19)+DADOS!T30*SIN(DADOS!K19))</f>
        <v>-2.0070094213266914</v>
      </c>
      <c r="K18">
        <f t="shared" si="0"/>
        <v>-4.3819348903317188</v>
      </c>
      <c r="L18" s="1">
        <v>6</v>
      </c>
      <c r="M18">
        <v>-2.3990809894206739</v>
      </c>
      <c r="N18">
        <v>0</v>
      </c>
      <c r="O18">
        <v>2.4847340637456319</v>
      </c>
      <c r="P18">
        <v>0</v>
      </c>
      <c r="Q18">
        <v>0</v>
      </c>
      <c r="R18">
        <v>-1.9983662000741911</v>
      </c>
    </row>
    <row r="19" spans="1:18" x14ac:dyDescent="0.3">
      <c r="A19" s="1">
        <v>7</v>
      </c>
      <c r="B19">
        <f>DADOS!C9*(DADOS!B31*COS(DADOS!C20)+DADOS!L31*SIN(DADOS!C20))</f>
        <v>0</v>
      </c>
      <c r="C19">
        <f>DADOS!D9*(DADOS!C31*COS(DADOS!D20)+DADOS!M31*SIN(DADOS!D20))</f>
        <v>-1.6273176876016124</v>
      </c>
      <c r="D19">
        <f>DADOS!E9*(DADOS!D31*COS(DADOS!E20)+DADOS!N31*SIN(DADOS!E20))</f>
        <v>0</v>
      </c>
      <c r="E19">
        <f>DADOS!F9*(DADOS!E31*COS(DADOS!F20)+DADOS!O31*SIN(DADOS!F20))</f>
        <v>0</v>
      </c>
      <c r="F19">
        <f>DADOS!G9*(DADOS!F31*COS(DADOS!G20)+DADOS!P31*SIN(DADOS!G20))</f>
        <v>-0.35266185783719523</v>
      </c>
      <c r="G19">
        <f>DADOS!H9*(DADOS!G31*COS(DADOS!H20)+DADOS!Q31*SIN(DADOS!H20))</f>
        <v>0</v>
      </c>
      <c r="I19">
        <f>DADOS!J9*(DADOS!I31*COS(DADOS!J20)+DADOS!S31*SIN(DADOS!J20))</f>
        <v>-0.91118867607207832</v>
      </c>
      <c r="J19">
        <f>DADOS!K9*(DADOS!J31*COS(DADOS!K20)+DADOS!T31*SIN(DADOS!K20))</f>
        <v>0</v>
      </c>
      <c r="K19">
        <f t="shared" si="0"/>
        <v>-2.891168221510886</v>
      </c>
      <c r="L19" s="1">
        <v>7</v>
      </c>
      <c r="M19">
        <v>0</v>
      </c>
      <c r="N19">
        <v>-0.36189096688668487</v>
      </c>
      <c r="O19">
        <v>0</v>
      </c>
      <c r="P19">
        <v>3.0781104227893321</v>
      </c>
      <c r="Q19">
        <v>-0.91161057743353757</v>
      </c>
      <c r="R19">
        <v>0</v>
      </c>
    </row>
    <row r="20" spans="1:18" x14ac:dyDescent="0.3">
      <c r="A20" s="1">
        <v>8</v>
      </c>
      <c r="B20">
        <f>DADOS!C10*(DADOS!B32*COS(DADOS!C21)+DADOS!L32*SIN(DADOS!C21))</f>
        <v>0</v>
      </c>
      <c r="C20">
        <f>DADOS!D10*(DADOS!C32*COS(DADOS!D21)+DADOS!M32*SIN(DADOS!D21))</f>
        <v>0</v>
      </c>
      <c r="D20">
        <f>DADOS!E10*(DADOS!D32*COS(DADOS!E21)+DADOS!N32*SIN(DADOS!E21))</f>
        <v>0</v>
      </c>
      <c r="E20">
        <f>DADOS!F10*(DADOS!E32*COS(DADOS!F21)+DADOS!O32*SIN(DADOS!F21))</f>
        <v>0</v>
      </c>
      <c r="F20">
        <f>DADOS!G10*(DADOS!F32*COS(DADOS!G21)+DADOS!P32*SIN(DADOS!G21))</f>
        <v>0</v>
      </c>
      <c r="G20">
        <f>DADOS!H10*(DADOS!G32*COS(DADOS!H21)+DADOS!Q32*SIN(DADOS!H21))</f>
        <v>0</v>
      </c>
      <c r="H20">
        <f>DADOS!I10*(DADOS!H32*COS(DADOS!I21)+DADOS!R32*SIN(DADOS!I21))</f>
        <v>-2.5248254349565271</v>
      </c>
      <c r="J20">
        <f>DADOS!K10*(DADOS!J32*COS(DADOS!K21)+DADOS!T32*SIN(DADOS!K21))</f>
        <v>-1.4805371342073697</v>
      </c>
      <c r="K20">
        <f t="shared" si="0"/>
        <v>-4.0053625691638963</v>
      </c>
      <c r="L20" s="1">
        <v>8</v>
      </c>
      <c r="M20">
        <v>0</v>
      </c>
      <c r="N20">
        <v>0</v>
      </c>
      <c r="O20">
        <v>0</v>
      </c>
      <c r="P20">
        <v>-2.5236569236263349</v>
      </c>
      <c r="Q20">
        <v>1.882391163020575</v>
      </c>
      <c r="R20">
        <v>-1.4724858236726079</v>
      </c>
    </row>
    <row r="21" spans="1:18" x14ac:dyDescent="0.3">
      <c r="A21" s="1">
        <v>9</v>
      </c>
      <c r="B21">
        <f>DADOS!C11*(DADOS!B33*COS(DADOS!C22)+DADOS!L33*SIN(DADOS!C22))</f>
        <v>0</v>
      </c>
      <c r="C21">
        <f>DADOS!D11*(DADOS!C33*COS(DADOS!D22)+DADOS!M33*SIN(DADOS!D22))</f>
        <v>0</v>
      </c>
      <c r="D21">
        <f>DADOS!E11*(DADOS!D33*COS(DADOS!E22)+DADOS!N33*SIN(DADOS!E22))</f>
        <v>-0.84966549566616634</v>
      </c>
      <c r="E21">
        <f>DADOS!F11*(DADOS!E33*COS(DADOS!F22)+DADOS!O33*SIN(DADOS!F22))</f>
        <v>0</v>
      </c>
      <c r="F21">
        <f>DADOS!G11*(DADOS!F33*COS(DADOS!G22)+DADOS!P33*SIN(DADOS!G22))</f>
        <v>0</v>
      </c>
      <c r="G21">
        <f>DADOS!H11*(DADOS!G33*COS(DADOS!H22)+DADOS!Q33*SIN(DADOS!H22))</f>
        <v>-0.7160703764581603</v>
      </c>
      <c r="H21">
        <f>DADOS!I11*(DADOS!H33*COS(DADOS!I22)+DADOS!R33*SIN(DADOS!I22))</f>
        <v>0</v>
      </c>
      <c r="I21">
        <f>DADOS!J11*(DADOS!I33*COS(DADOS!J22)+DADOS!S33*SIN(DADOS!J22))</f>
        <v>-0.97444791185863533</v>
      </c>
      <c r="K21">
        <f t="shared" si="0"/>
        <v>-2.540183783982962</v>
      </c>
      <c r="L21" s="1">
        <v>9</v>
      </c>
      <c r="M21">
        <v>0</v>
      </c>
      <c r="N21">
        <v>0</v>
      </c>
      <c r="O21">
        <v>-0.7191674838331038</v>
      </c>
      <c r="P21">
        <v>0</v>
      </c>
      <c r="Q21">
        <v>-0.97977603292587756</v>
      </c>
      <c r="R21">
        <v>2.6629762022790331</v>
      </c>
    </row>
    <row r="23" spans="1:18" x14ac:dyDescent="0.3">
      <c r="B23" s="9" t="s">
        <v>16</v>
      </c>
      <c r="C23" s="9"/>
      <c r="D23" s="9"/>
      <c r="E23" s="9"/>
      <c r="F23" s="9"/>
      <c r="G23" s="9"/>
      <c r="M23" s="9" t="s">
        <v>21</v>
      </c>
      <c r="N23" s="9"/>
      <c r="O23" s="9"/>
      <c r="P23" s="9"/>
      <c r="Q23" s="9"/>
      <c r="R23" s="9"/>
    </row>
    <row r="24" spans="1:18" x14ac:dyDescent="0.3">
      <c r="B24" s="1">
        <v>4</v>
      </c>
      <c r="C24" s="1">
        <v>5</v>
      </c>
      <c r="D24" s="1">
        <v>6</v>
      </c>
      <c r="E24" s="1">
        <v>7</v>
      </c>
      <c r="F24" s="1">
        <v>8</v>
      </c>
      <c r="G24" s="7">
        <v>9</v>
      </c>
      <c r="M24" s="1">
        <v>4</v>
      </c>
      <c r="N24" s="1">
        <v>5</v>
      </c>
      <c r="O24" s="1">
        <v>6</v>
      </c>
      <c r="P24" s="1">
        <v>7</v>
      </c>
      <c r="Q24" s="1">
        <v>8</v>
      </c>
      <c r="R24" s="1">
        <v>9</v>
      </c>
    </row>
    <row r="25" spans="1:18" x14ac:dyDescent="0.3">
      <c r="A25" s="1">
        <v>2</v>
      </c>
      <c r="B25">
        <f>DADOS!V4*(DADOS!E26*COS(DADOS!F15)+DADOS!O26*SIN(DADOS!F15))</f>
        <v>0</v>
      </c>
      <c r="C25">
        <f>DADOS!W4*(DADOS!F26*COS(DADOS!G15)+DADOS!P26*SIN(DADOS!G15))</f>
        <v>0</v>
      </c>
      <c r="D25">
        <f>DADOS!X4*(DADOS!G26*COS(DADOS!H15)+DADOS!Q26*SIN(DADOS!H15))</f>
        <v>0</v>
      </c>
      <c r="E25">
        <f>DADOS!Y4*(DADOS!H26*COS(DADOS!I15)+DADOS!R26*SIN(DADOS!I15))</f>
        <v>1.6273176876016124</v>
      </c>
      <c r="F25">
        <f>DADOS!Z4*(DADOS!I26*COS(DADOS!J15)+DADOS!S26*SIN(DADOS!J15))</f>
        <v>0</v>
      </c>
      <c r="G25">
        <f>DADOS!AA4*(DADOS!J26*COS(DADOS!K15)+DADOS!T26*SIN(DADOS!K15))</f>
        <v>0</v>
      </c>
      <c r="H25" s="3"/>
      <c r="I25" s="3"/>
      <c r="J25" s="3"/>
      <c r="L25" s="1">
        <v>2</v>
      </c>
      <c r="M25" t="str">
        <f t="shared" ref="M25:R32" si="1">IF(ROUND(M3,4)=ROUND(M14,4),"EQUAL","DIFF")</f>
        <v>EQUAL</v>
      </c>
      <c r="N25" t="str">
        <f t="shared" si="1"/>
        <v>EQUAL</v>
      </c>
      <c r="O25" t="str">
        <f t="shared" si="1"/>
        <v>EQUAL</v>
      </c>
      <c r="P25" t="str">
        <f t="shared" si="1"/>
        <v>EQUAL</v>
      </c>
      <c r="Q25" t="str">
        <f t="shared" si="1"/>
        <v>EQUAL</v>
      </c>
      <c r="R25" t="str">
        <f t="shared" si="1"/>
        <v>EQUAL</v>
      </c>
    </row>
    <row r="26" spans="1:18" x14ac:dyDescent="0.3">
      <c r="A26" s="1">
        <v>3</v>
      </c>
      <c r="B26">
        <f>DADOS!V5*(DADOS!E27*COS(DADOS!F16)+DADOS!O27*SIN(DADOS!F16))</f>
        <v>0</v>
      </c>
      <c r="C26">
        <f>DADOS!W5*(DADOS!F27*COS(DADOS!G16)+DADOS!P27*SIN(DADOS!G16))</f>
        <v>0</v>
      </c>
      <c r="D26">
        <f>DADOS!X5*(DADOS!G27*COS(DADOS!H16)+DADOS!Q27*SIN(DADOS!H16))</f>
        <v>0</v>
      </c>
      <c r="E26">
        <f>DADOS!Y5*(DADOS!H27*COS(DADOS!I16)+DADOS!R27*SIN(DADOS!I16))</f>
        <v>0</v>
      </c>
      <c r="F26">
        <f>DADOS!Z5*(DADOS!I27*COS(DADOS!J16)+DADOS!S27*SIN(DADOS!J16))</f>
        <v>0</v>
      </c>
      <c r="G26">
        <f>DADOS!AA5*(DADOS!J27*COS(DADOS!K16)+DADOS!T27*SIN(DADOS!K16))</f>
        <v>0.84966549566616634</v>
      </c>
      <c r="H26" s="3"/>
      <c r="I26" s="3"/>
      <c r="J26" s="3"/>
      <c r="L26" s="1">
        <v>3</v>
      </c>
      <c r="M26" t="str">
        <f t="shared" si="1"/>
        <v>EQUAL</v>
      </c>
      <c r="N26" t="str">
        <f t="shared" si="1"/>
        <v>EQUAL</v>
      </c>
      <c r="O26" t="str">
        <f t="shared" si="1"/>
        <v>EQUAL</v>
      </c>
      <c r="P26" t="str">
        <f t="shared" si="1"/>
        <v>EQUAL</v>
      </c>
      <c r="Q26" t="str">
        <f t="shared" si="1"/>
        <v>EQUAL</v>
      </c>
      <c r="R26" t="str">
        <f t="shared" si="1"/>
        <v>EQUAL</v>
      </c>
    </row>
    <row r="27" spans="1:18" x14ac:dyDescent="0.3">
      <c r="A27" s="1">
        <v>4</v>
      </c>
      <c r="C27">
        <f>DADOS!W6*(DADOS!F28*COS(DADOS!G17)+DADOS!P28*SIN(DADOS!G17))</f>
        <v>-1.0634438920811959</v>
      </c>
      <c r="D27">
        <f>DADOS!X6*(DADOS!G28*COS(DADOS!H17)+DADOS!Q28*SIN(DADOS!H17))</f>
        <v>-1.7179658298573399</v>
      </c>
      <c r="E27">
        <f>DADOS!Y6*(DADOS!H28*COS(DADOS!I17)+DADOS!R28*SIN(DADOS!I17))</f>
        <v>0</v>
      </c>
      <c r="F27">
        <f>DADOS!Z6*(DADOS!I28*COS(DADOS!J17)+DADOS!S28*SIN(DADOS!J17))</f>
        <v>0</v>
      </c>
      <c r="G27">
        <f>DADOS!AA6*(DADOS!J28*COS(DADOS!K17)+DADOS!T28*SIN(DADOS!K17))</f>
        <v>0</v>
      </c>
      <c r="H27" s="3"/>
      <c r="I27" s="3"/>
      <c r="J27" s="3"/>
      <c r="L27" s="1">
        <v>4</v>
      </c>
      <c r="M27" t="str">
        <f t="shared" si="1"/>
        <v>EQUAL</v>
      </c>
      <c r="N27" t="str">
        <f t="shared" si="1"/>
        <v>EQUAL</v>
      </c>
      <c r="O27" t="str">
        <f t="shared" si="1"/>
        <v>EQUAL</v>
      </c>
      <c r="P27" t="str">
        <f t="shared" si="1"/>
        <v>EQUAL</v>
      </c>
      <c r="Q27" t="str">
        <f t="shared" si="1"/>
        <v>EQUAL</v>
      </c>
      <c r="R27" t="str">
        <f t="shared" si="1"/>
        <v>EQUAL</v>
      </c>
    </row>
    <row r="28" spans="1:18" x14ac:dyDescent="0.3">
      <c r="A28" s="1">
        <v>5</v>
      </c>
      <c r="B28">
        <f>DADOS!V7*(DADOS!E29*COS(DADOS!F18)+DADOS!O29*SIN(DADOS!F18))</f>
        <v>-1.7839315824056514</v>
      </c>
      <c r="D28">
        <f>DADOS!X7*(DADOS!G29*COS(DADOS!H18)+DADOS!Q29*SIN(DADOS!H18))</f>
        <v>0</v>
      </c>
      <c r="E28">
        <f>DADOS!Y7*(DADOS!H29*COS(DADOS!I18)+DADOS!R29*SIN(DADOS!I18))</f>
        <v>-2.0862292019455309</v>
      </c>
      <c r="F28">
        <f>DADOS!Z7*(DADOS!I29*COS(DADOS!J18)+DADOS!S29*SIN(DADOS!J18))</f>
        <v>0</v>
      </c>
      <c r="G28">
        <f>DADOS!AA7*(DADOS!J29*COS(DADOS!K18)+DADOS!T29*SIN(DADOS!K18))</f>
        <v>0</v>
      </c>
      <c r="H28" s="3"/>
      <c r="I28" s="3"/>
      <c r="J28" s="3"/>
      <c r="L28" s="1">
        <v>5</v>
      </c>
      <c r="M28" t="str">
        <f t="shared" si="1"/>
        <v>EQUAL</v>
      </c>
      <c r="N28" t="str">
        <f t="shared" si="1"/>
        <v>EQUAL</v>
      </c>
      <c r="O28" t="str">
        <f t="shared" si="1"/>
        <v>EQUAL</v>
      </c>
      <c r="P28" t="str">
        <f t="shared" si="1"/>
        <v>EQUAL</v>
      </c>
      <c r="Q28" t="str">
        <f t="shared" si="1"/>
        <v>EQUAL</v>
      </c>
      <c r="R28" t="str">
        <f t="shared" si="1"/>
        <v>EQUAL</v>
      </c>
    </row>
    <row r="29" spans="1:18" x14ac:dyDescent="0.3">
      <c r="A29" s="1">
        <v>6</v>
      </c>
      <c r="B29">
        <f>DADOS!V8*(DADOS!E30*COS(DADOS!F19)+DADOS!O30*SIN(DADOS!F19))</f>
        <v>-2.3990809894206748</v>
      </c>
      <c r="C29">
        <f>DADOS!W8*(DADOS!F30*COS(DADOS!G19)+DADOS!P30*SIN(DADOS!G19))</f>
        <v>0</v>
      </c>
      <c r="E29">
        <f>DADOS!Y8*(DADOS!H30*COS(DADOS!I19)+DADOS!R30*SIN(DADOS!I19))</f>
        <v>0</v>
      </c>
      <c r="F29">
        <f>DADOS!Z8*(DADOS!I30*COS(DADOS!J19)+DADOS!S30*SIN(DADOS!J19))</f>
        <v>0</v>
      </c>
      <c r="G29">
        <f>DADOS!AA8*(DADOS!J30*COS(DADOS!K19)+DADOS!T30*SIN(DADOS!K19))</f>
        <v>-1.9983662000741917</v>
      </c>
      <c r="H29" s="3"/>
      <c r="I29" s="3"/>
      <c r="J29" s="3"/>
      <c r="L29" s="1">
        <v>6</v>
      </c>
      <c r="M29" t="str">
        <f t="shared" si="1"/>
        <v>EQUAL</v>
      </c>
      <c r="N29" t="str">
        <f t="shared" si="1"/>
        <v>EQUAL</v>
      </c>
      <c r="O29" t="str">
        <f t="shared" si="1"/>
        <v>EQUAL</v>
      </c>
      <c r="P29" t="str">
        <f t="shared" si="1"/>
        <v>EQUAL</v>
      </c>
      <c r="Q29" t="str">
        <f t="shared" si="1"/>
        <v>EQUAL</v>
      </c>
      <c r="R29" t="str">
        <f t="shared" si="1"/>
        <v>EQUAL</v>
      </c>
    </row>
    <row r="30" spans="1:18" x14ac:dyDescent="0.3">
      <c r="A30" s="1">
        <v>7</v>
      </c>
      <c r="B30">
        <f>DADOS!V9*(DADOS!E31*COS(DADOS!F20)+DADOS!O31*SIN(DADOS!F20))</f>
        <v>0</v>
      </c>
      <c r="C30">
        <f>DADOS!W9*(DADOS!F31*COS(DADOS!G20)+DADOS!P31*SIN(DADOS!G20))</f>
        <v>-0.36189096688668426</v>
      </c>
      <c r="D30">
        <f>DADOS!X9*(DADOS!G31*COS(DADOS!H20)+DADOS!Q31*SIN(DADOS!H20))</f>
        <v>0</v>
      </c>
      <c r="F30">
        <f>DADOS!Z9*(DADOS!I31*COS(DADOS!J20)+DADOS!S31*SIN(DADOS!J20))</f>
        <v>-0.91161057743353724</v>
      </c>
      <c r="G30">
        <f>DADOS!AA9*(DADOS!J31*COS(DADOS!K20)+DADOS!T31*SIN(DADOS!K20))</f>
        <v>0</v>
      </c>
      <c r="H30" s="3"/>
      <c r="I30" s="3"/>
      <c r="J30" s="3"/>
      <c r="L30" s="1">
        <v>7</v>
      </c>
      <c r="M30" t="str">
        <f t="shared" si="1"/>
        <v>EQUAL</v>
      </c>
      <c r="N30" t="str">
        <f t="shared" si="1"/>
        <v>EQUAL</v>
      </c>
      <c r="O30" t="str">
        <f t="shared" si="1"/>
        <v>EQUAL</v>
      </c>
      <c r="P30" t="str">
        <f t="shared" si="1"/>
        <v>EQUAL</v>
      </c>
      <c r="Q30" t="str">
        <f t="shared" si="1"/>
        <v>EQUAL</v>
      </c>
      <c r="R30" t="str">
        <f t="shared" si="1"/>
        <v>EQUAL</v>
      </c>
    </row>
    <row r="31" spans="1:18" x14ac:dyDescent="0.3">
      <c r="A31" s="1">
        <v>8</v>
      </c>
      <c r="B31">
        <f>DADOS!V10*(DADOS!E32*COS(DADOS!F21)+DADOS!O32*SIN(DADOS!F21))</f>
        <v>0</v>
      </c>
      <c r="C31">
        <f>DADOS!W10*(DADOS!F32*COS(DADOS!G21)+DADOS!P32*SIN(DADOS!G21))</f>
        <v>0</v>
      </c>
      <c r="D31">
        <f>DADOS!X10*(DADOS!G32*COS(DADOS!H21)+DADOS!Q32*SIN(DADOS!H21))</f>
        <v>0</v>
      </c>
      <c r="E31">
        <f>DADOS!Y10*(DADOS!H32*COS(DADOS!I21)+DADOS!R32*SIN(DADOS!I21))</f>
        <v>-2.5236569236263349</v>
      </c>
      <c r="G31">
        <f>DADOS!AA10*(DADOS!J32*COS(DADOS!K21)+DADOS!T32*SIN(DADOS!K21))</f>
        <v>-1.4724858236726068</v>
      </c>
      <c r="H31" s="3"/>
      <c r="I31" s="3"/>
      <c r="J31" s="3"/>
      <c r="L31" s="1">
        <v>8</v>
      </c>
      <c r="M31" t="str">
        <f t="shared" si="1"/>
        <v>EQUAL</v>
      </c>
      <c r="N31" t="str">
        <f t="shared" si="1"/>
        <v>EQUAL</v>
      </c>
      <c r="O31" t="str">
        <f t="shared" si="1"/>
        <v>EQUAL</v>
      </c>
      <c r="P31" t="str">
        <f t="shared" si="1"/>
        <v>EQUAL</v>
      </c>
      <c r="Q31" t="str">
        <f t="shared" si="1"/>
        <v>EQUAL</v>
      </c>
      <c r="R31" t="str">
        <f t="shared" si="1"/>
        <v>EQUAL</v>
      </c>
    </row>
    <row r="32" spans="1:18" x14ac:dyDescent="0.3">
      <c r="A32" s="1">
        <v>9</v>
      </c>
      <c r="B32">
        <f>DADOS!V11*(DADOS!E33*COS(DADOS!F22)+DADOS!O33*SIN(DADOS!F22))</f>
        <v>0</v>
      </c>
      <c r="C32">
        <f>DADOS!W11*(DADOS!F33*COS(DADOS!G22)+DADOS!P33*SIN(DADOS!G22))</f>
        <v>0</v>
      </c>
      <c r="D32">
        <f>DADOS!X11*(DADOS!G33*COS(DADOS!H22)+DADOS!Q33*SIN(DADOS!H22))</f>
        <v>-0.71916748383310436</v>
      </c>
      <c r="E32">
        <f>DADOS!Y11*(DADOS!H33*COS(DADOS!I22)+DADOS!R33*SIN(DADOS!I22))</f>
        <v>0</v>
      </c>
      <c r="F32">
        <f>DADOS!Z11*(DADOS!I33*COS(DADOS!J22)+DADOS!S33*SIN(DADOS!J22))</f>
        <v>-0.97977603292587712</v>
      </c>
      <c r="H32" s="3"/>
      <c r="I32" s="3"/>
      <c r="J32" s="3"/>
      <c r="L32" s="1">
        <v>9</v>
      </c>
      <c r="M32" t="str">
        <f t="shared" si="1"/>
        <v>EQUAL</v>
      </c>
      <c r="N32" t="str">
        <f t="shared" si="1"/>
        <v>EQUAL</v>
      </c>
      <c r="O32" t="str">
        <f t="shared" si="1"/>
        <v>EQUAL</v>
      </c>
      <c r="P32" t="str">
        <f t="shared" si="1"/>
        <v>EQUAL</v>
      </c>
      <c r="Q32" t="str">
        <f t="shared" si="1"/>
        <v>EQUAL</v>
      </c>
      <c r="R32" t="str">
        <f t="shared" si="1"/>
        <v>EQUAL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E9DF3-D1AF-40D5-924E-E625E9E8F887}">
  <dimension ref="A1:U32"/>
  <sheetViews>
    <sheetView topLeftCell="C1" workbookViewId="0">
      <selection activeCell="I30" sqref="I30"/>
    </sheetView>
  </sheetViews>
  <sheetFormatPr defaultRowHeight="14.4" x14ac:dyDescent="0.3"/>
  <sheetData>
    <row r="1" spans="1:21" x14ac:dyDescent="0.3">
      <c r="B1" s="17" t="s">
        <v>12</v>
      </c>
      <c r="C1" s="17"/>
      <c r="D1" s="17"/>
      <c r="E1" s="17"/>
      <c r="F1" s="17"/>
      <c r="G1" s="17"/>
      <c r="H1" s="17"/>
      <c r="I1" s="17"/>
      <c r="J1" s="17"/>
      <c r="M1" s="18" t="s">
        <v>14</v>
      </c>
      <c r="N1" s="18"/>
      <c r="O1" s="18"/>
      <c r="P1" s="18"/>
      <c r="Q1" s="18"/>
      <c r="R1" s="18"/>
      <c r="S1" s="18"/>
      <c r="T1" s="18"/>
    </row>
    <row r="2" spans="1:21" x14ac:dyDescent="0.3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3"/>
      <c r="M2" s="2">
        <v>2</v>
      </c>
      <c r="N2" s="2">
        <v>3</v>
      </c>
      <c r="O2" s="2">
        <v>4</v>
      </c>
      <c r="P2" s="2">
        <v>5</v>
      </c>
      <c r="Q2" s="2">
        <v>6</v>
      </c>
      <c r="R2" s="2">
        <v>7</v>
      </c>
      <c r="S2" s="2">
        <v>8</v>
      </c>
      <c r="T2" s="2">
        <v>9</v>
      </c>
    </row>
    <row r="3" spans="1:21" x14ac:dyDescent="0.3">
      <c r="A3" s="2">
        <v>2</v>
      </c>
      <c r="B3" s="3">
        <f>DADOS!C4*(-DADOS!B26*SIN(DADOS!C15)+DADOS!L26*COS(DADOS!C15))</f>
        <v>0</v>
      </c>
      <c r="C3" s="3"/>
      <c r="D3" s="3">
        <f>DADOS!E4*(-DADOS!D26*SIN(DADOS!E15)+DADOS!N26*COS(DADOS!E15))</f>
        <v>0</v>
      </c>
      <c r="E3" s="3">
        <f>DADOS!F4*(-DADOS!E26*SIN(DADOS!F15)+DADOS!O26*COS(DADOS!F15))</f>
        <v>0</v>
      </c>
      <c r="F3" s="3">
        <f>DADOS!G4*(-DADOS!F26*SIN(DADOS!G15)+DADOS!P26*COS(DADOS!G15))</f>
        <v>0</v>
      </c>
      <c r="G3" s="3">
        <f>DADOS!H4*(-DADOS!G26*SIN(DADOS!H15)+DADOS!Q26*COS(DADOS!H15))</f>
        <v>0</v>
      </c>
      <c r="H3" s="3">
        <f>DADOS!I4*(-DADOS!H26*SIN(DADOS!I15)+DADOS!R26*COS(DADOS!I15))</f>
        <v>16.9423111681905</v>
      </c>
      <c r="I3" s="3">
        <f>DADOS!J4*(-DADOS!I26*SIN(DADOS!J15)+DADOS!S26*COS(DADOS!J15))</f>
        <v>0</v>
      </c>
      <c r="J3" s="3">
        <f>DADOS!K4*(-DADOS!J26*SIN(DADOS!K15)+DADOS!T26*COS(DADOS!K15))</f>
        <v>0</v>
      </c>
      <c r="K3" s="3"/>
      <c r="L3" s="2">
        <v>2</v>
      </c>
      <c r="M3" s="3">
        <f>DADOS!D4*SUM($B3:$J3)</f>
        <v>17.365868947395256</v>
      </c>
      <c r="N3" s="3">
        <v>0</v>
      </c>
      <c r="O3" s="3">
        <v>0</v>
      </c>
      <c r="P3" s="3">
        <v>0</v>
      </c>
      <c r="Q3" s="3">
        <v>0</v>
      </c>
      <c r="R3" s="3">
        <v>-17.365868947395256</v>
      </c>
      <c r="S3" s="3">
        <v>0</v>
      </c>
      <c r="T3" s="3">
        <v>0</v>
      </c>
      <c r="U3" s="3"/>
    </row>
    <row r="4" spans="1:21" x14ac:dyDescent="0.3">
      <c r="A4" s="2">
        <v>3</v>
      </c>
      <c r="B4" s="3">
        <f>DADOS!C5*(-DADOS!B27*SIN(DADOS!C16)+DADOS!L27*COS(DADOS!C16))</f>
        <v>0</v>
      </c>
      <c r="C4" s="3">
        <f>DADOS!D5*(-DADOS!C27*SIN(DADOS!D16)+DADOS!M27*COS(DADOS!D16))</f>
        <v>0</v>
      </c>
      <c r="D4" s="3"/>
      <c r="E4" s="3">
        <f>DADOS!F5*(-DADOS!E27*SIN(DADOS!F16)+DADOS!O27*COS(DADOS!F16))</f>
        <v>0</v>
      </c>
      <c r="F4" s="3">
        <f>DADOS!G5*(-DADOS!F27*SIN(DADOS!G16)+DADOS!P27*COS(DADOS!G16))</f>
        <v>0</v>
      </c>
      <c r="G4" s="3">
        <f>DADOS!H5*(-DADOS!G27*SIN(DADOS!H16)+DADOS!Q27*COS(DADOS!H16))</f>
        <v>0</v>
      </c>
      <c r="H4" s="3">
        <f>DADOS!I5*(-DADOS!H27*SIN(DADOS!I16)+DADOS!R27*COS(DADOS!I16))</f>
        <v>0</v>
      </c>
      <c r="I4" s="3">
        <f>DADOS!J5*(-DADOS!I27*SIN(DADOS!J16)+DADOS!S27*COS(DADOS!J16))</f>
        <v>0</v>
      </c>
      <c r="J4" s="3">
        <f>DADOS!K5*(-DADOS!J27*SIN(DADOS!K16)+DADOS!T27*COS(DADOS!K16))</f>
        <v>18.228788933755951</v>
      </c>
      <c r="K4" s="3"/>
      <c r="L4" s="2">
        <v>3</v>
      </c>
      <c r="M4" s="3">
        <v>0</v>
      </c>
      <c r="N4" s="3">
        <f>DADOS!E5*SUM($B4:$J4)</f>
        <v>18.68450865709984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-18.684508657099837</v>
      </c>
      <c r="U4" s="3"/>
    </row>
    <row r="5" spans="1:21" x14ac:dyDescent="0.3">
      <c r="A5" s="2">
        <v>4</v>
      </c>
      <c r="B5" s="3">
        <f>DADOS!C6*(-DADOS!B28*SIN(DADOS!C17)+DADOS!L28*COS(DADOS!C17))</f>
        <v>18.043125905013223</v>
      </c>
      <c r="C5" s="3">
        <f>DADOS!D6*(-DADOS!C28*SIN(DADOS!D17)+DADOS!M28*COS(DADOS!D17))</f>
        <v>0</v>
      </c>
      <c r="D5" s="3">
        <f>DADOS!E6*(-DADOS!D28*SIN(DADOS!E17)+DADOS!N28*COS(DADOS!E17))</f>
        <v>0</v>
      </c>
      <c r="E5" s="3"/>
      <c r="F5" s="3">
        <f>DADOS!G6*(-DADOS!F28*SIN(DADOS!G17)+DADOS!P28*COS(DADOS!G17))</f>
        <v>12.071280871986865</v>
      </c>
      <c r="G5" s="3">
        <f>DADOS!H6*(-DADOS!G28*SIN(DADOS!H17)+DADOS!Q28*COS(DADOS!H17))</f>
        <v>11.248840396745436</v>
      </c>
      <c r="H5" s="3">
        <f>DADOS!I6*(-DADOS!H28*SIN(DADOS!I17)+DADOS!R28*COS(DADOS!I17))</f>
        <v>0</v>
      </c>
      <c r="I5" s="3">
        <f>DADOS!J6*(-DADOS!I28*SIN(DADOS!J17)+DADOS!S28*COS(DADOS!J17))</f>
        <v>0</v>
      </c>
      <c r="J5" s="3">
        <f>DADOS!K6*(-DADOS!J28*SIN(DADOS!K17)+DADOS!T28*COS(DADOS!K17))</f>
        <v>0</v>
      </c>
      <c r="K5" s="3"/>
      <c r="L5" s="2">
        <v>4</v>
      </c>
      <c r="M5" s="3">
        <v>0</v>
      </c>
      <c r="N5" s="3">
        <v>0</v>
      </c>
      <c r="O5" s="3">
        <f>DADOS!F6*SUM($B5:$J5)</f>
        <v>43.602740847384347</v>
      </c>
      <c r="P5" s="3">
        <v>-12.724845545765447</v>
      </c>
      <c r="Q5" s="3">
        <v>-11.857876403963798</v>
      </c>
      <c r="R5" s="3">
        <v>0</v>
      </c>
      <c r="S5" s="3">
        <v>0</v>
      </c>
      <c r="T5" s="3">
        <v>0</v>
      </c>
      <c r="U5" s="3"/>
    </row>
    <row r="6" spans="1:21" x14ac:dyDescent="0.3">
      <c r="A6" s="2">
        <v>5</v>
      </c>
      <c r="B6" s="3">
        <f>DADOS!C7*(-DADOS!B29*SIN(DADOS!C18)+DADOS!L29*COS(DADOS!C18))</f>
        <v>0</v>
      </c>
      <c r="C6" s="3">
        <f>DADOS!D7*(-DADOS!C29*SIN(DADOS!D18)+DADOS!M29*COS(DADOS!D18))</f>
        <v>0</v>
      </c>
      <c r="D6" s="3">
        <f>DADOS!E7*(-DADOS!D29*SIN(DADOS!E18)+DADOS!N29*COS(DADOS!E18))</f>
        <v>0</v>
      </c>
      <c r="E6" s="3">
        <f>DADOS!F7*(-DADOS!E29*SIN(DADOS!F18)+DADOS!O29*COS(DADOS!F18))</f>
        <v>12.182501491589687</v>
      </c>
      <c r="F6" s="3"/>
      <c r="G6" s="3">
        <f>DADOS!H7*(-DADOS!G29*SIN(DADOS!H18)+DADOS!Q29*COS(DADOS!H18))</f>
        <v>0</v>
      </c>
      <c r="H6" s="3">
        <f>DADOS!I7*(-DADOS!H29*SIN(DADOS!I18)+DADOS!R29*COS(DADOS!I18))</f>
        <v>6.1191076205818691</v>
      </c>
      <c r="I6" s="3">
        <f>DADOS!J7*(-DADOS!I29*SIN(DADOS!J18)+DADOS!S29*COS(DADOS!J18))</f>
        <v>0</v>
      </c>
      <c r="J6" s="3">
        <f>DADOS!K7*(-DADOS!J29*SIN(DADOS!K18)+DADOS!T29*COS(DADOS!K18))</f>
        <v>0</v>
      </c>
      <c r="K6" s="3"/>
      <c r="L6" s="2">
        <v>5</v>
      </c>
      <c r="M6" s="3">
        <v>0</v>
      </c>
      <c r="N6" s="3">
        <v>0</v>
      </c>
      <c r="O6" s="3">
        <v>-12.633349336755995</v>
      </c>
      <c r="P6" s="3">
        <f>DADOS!G7*SUM($B6:$J6)</f>
        <v>18.978911802181067</v>
      </c>
      <c r="Q6" s="3">
        <v>0</v>
      </c>
      <c r="R6" s="3">
        <v>-6.3455624654250755</v>
      </c>
      <c r="S6" s="3">
        <v>0</v>
      </c>
      <c r="T6" s="3">
        <v>0</v>
      </c>
      <c r="U6" s="3"/>
    </row>
    <row r="7" spans="1:21" x14ac:dyDescent="0.3">
      <c r="A7" s="2">
        <v>6</v>
      </c>
      <c r="B7" s="3">
        <f>DADOS!C8*(-DADOS!B30*SIN(DADOS!C19)+DADOS!L30*COS(DADOS!C19))</f>
        <v>0</v>
      </c>
      <c r="C7" s="3">
        <f>DADOS!D8*(-DADOS!C30*SIN(DADOS!D19)+DADOS!M30*COS(DADOS!D19))</f>
        <v>0</v>
      </c>
      <c r="D7" s="3">
        <f>DADOS!E8*(-DADOS!D30*SIN(DADOS!E19)+DADOS!N30*COS(DADOS!E19))</f>
        <v>0</v>
      </c>
      <c r="E7" s="3">
        <f>DADOS!F8*(-DADOS!E30*SIN(DADOS!F19)+DADOS!O30*COS(DADOS!F19))</f>
        <v>11.014184980133432</v>
      </c>
      <c r="F7" s="3">
        <f>DADOS!G8*(-DADOS!F30*SIN(DADOS!G19)+DADOS!P30*COS(DADOS!G19))</f>
        <v>0</v>
      </c>
      <c r="G7" s="3"/>
      <c r="H7" s="3">
        <f>DADOS!I8*(-DADOS!H30*SIN(DADOS!I19)+DADOS!R30*COS(DADOS!I19))</f>
        <v>0</v>
      </c>
      <c r="I7" s="3">
        <f>DADOS!J8*(-DADOS!I30*SIN(DADOS!J19)+DADOS!S30*COS(DADOS!J19))</f>
        <v>0</v>
      </c>
      <c r="J7" s="3">
        <f>DADOS!K8*(-DADOS!J30*SIN(DADOS!K19)+DADOS!T30*COS(DADOS!K19))</f>
        <v>5.7939445680384862</v>
      </c>
      <c r="K7" s="3"/>
      <c r="L7" s="2">
        <v>6</v>
      </c>
      <c r="M7" s="3">
        <v>0</v>
      </c>
      <c r="N7" s="3">
        <v>0</v>
      </c>
      <c r="O7" s="3">
        <v>-11.728607557897812</v>
      </c>
      <c r="P7" s="3">
        <v>0</v>
      </c>
      <c r="Q7" s="3">
        <f>DADOS!H8*SUM($B7:$J7)</f>
        <v>17.898369748501036</v>
      </c>
      <c r="R7" s="3">
        <v>0</v>
      </c>
      <c r="S7" s="3">
        <v>0</v>
      </c>
      <c r="T7" s="3">
        <v>-6.1697621906032225</v>
      </c>
      <c r="U7" s="3"/>
    </row>
    <row r="8" spans="1:21" x14ac:dyDescent="0.3">
      <c r="A8" s="2">
        <v>7</v>
      </c>
      <c r="B8" s="3">
        <f>DADOS!C9*(-DADOS!B31*SIN(DADOS!C20)+DADOS!L31*COS(DADOS!C20))</f>
        <v>0</v>
      </c>
      <c r="C8" s="3">
        <f>DADOS!D9*(-DADOS!C31*SIN(DADOS!D20)+DADOS!M31*COS(DADOS!D20))</f>
        <v>16.31906361111503</v>
      </c>
      <c r="D8" s="3">
        <f>DADOS!E9*(-DADOS!D31*SIN(DADOS!E20)+DADOS!N31*COS(DADOS!E20))</f>
        <v>0</v>
      </c>
      <c r="E8" s="3">
        <f>DADOS!F9*(-DADOS!E31*SIN(DADOS!F20)+DADOS!O31*COS(DADOS!F20))</f>
        <v>0</v>
      </c>
      <c r="F8" s="3">
        <f>DADOS!G9*(-DADOS!F31*SIN(DADOS!G20)+DADOS!P31*COS(DADOS!G20))</f>
        <v>6.3076153067735836</v>
      </c>
      <c r="G8" s="3">
        <f>DADOS!H9*(-DADOS!G31*SIN(DADOS!H20)+DADOS!Q31*COS(DADOS!H20))</f>
        <v>0</v>
      </c>
      <c r="H8" s="3"/>
      <c r="I8" s="3">
        <f>DADOS!J9*(-DADOS!I31*SIN(DADOS!J20)+DADOS!S31*COS(DADOS!J20))</f>
        <v>14.642761780818923</v>
      </c>
      <c r="J8" s="3">
        <f>DADOS!K9*(-DADOS!J31*SIN(DADOS!K20)+DADOS!T31*COS(DADOS!K20))</f>
        <v>0</v>
      </c>
      <c r="K8" s="3"/>
      <c r="L8" s="2">
        <v>7</v>
      </c>
      <c r="M8" s="3">
        <v>-17.365868947395256</v>
      </c>
      <c r="N8" s="3">
        <v>0</v>
      </c>
      <c r="O8" s="3">
        <v>0</v>
      </c>
      <c r="P8" s="3">
        <v>-6.7122246348379813</v>
      </c>
      <c r="Q8" s="3">
        <v>0</v>
      </c>
      <c r="R8" s="3">
        <f>DADOS!I9*SUM($B8:$J8)</f>
        <v>39.660132366642081</v>
      </c>
      <c r="S8" s="3">
        <v>-15.582038784408839</v>
      </c>
      <c r="T8" s="3">
        <v>0</v>
      </c>
      <c r="U8" s="3"/>
    </row>
    <row r="9" spans="1:21" x14ac:dyDescent="0.3">
      <c r="A9" s="2">
        <v>8</v>
      </c>
      <c r="B9" s="3">
        <f>DADOS!C10*(-DADOS!B32*SIN(DADOS!C21)+DADOS!L32*COS(DADOS!C21))</f>
        <v>0</v>
      </c>
      <c r="C9" s="3">
        <f>DADOS!D10*(-DADOS!C32*SIN(DADOS!D21)+DADOS!M32*COS(DADOS!D21))</f>
        <v>0</v>
      </c>
      <c r="D9" s="3">
        <f>DADOS!E10*(-DADOS!D32*SIN(DADOS!E21)+DADOS!N32*COS(DADOS!E21))</f>
        <v>0</v>
      </c>
      <c r="E9" s="3">
        <f>DADOS!F10*(-DADOS!E32*SIN(DADOS!F21)+DADOS!O32*COS(DADOS!F21))</f>
        <v>0</v>
      </c>
      <c r="F9" s="3">
        <f>DADOS!G10*(-DADOS!F32*SIN(DADOS!G21)+DADOS!P32*COS(DADOS!G21))</f>
        <v>0</v>
      </c>
      <c r="G9" s="3">
        <f>DADOS!H10*(-DADOS!G32*SIN(DADOS!H21)+DADOS!Q32*COS(DADOS!H21))</f>
        <v>0</v>
      </c>
      <c r="H9" s="3">
        <f>DADOS!I10*(-DADOS!H32*SIN(DADOS!I21)+DADOS!R32*COS(DADOS!I21))</f>
        <v>14.459092740828472</v>
      </c>
      <c r="I9" s="3"/>
      <c r="J9" s="3">
        <f>DADOS!K10*(-DADOS!J32*SIN(DADOS!K21)+DADOS!T32*COS(DADOS!K21))</f>
        <v>10.411324502193938</v>
      </c>
      <c r="K9" s="3"/>
      <c r="L9" s="2">
        <v>8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-15.379467032236308</v>
      </c>
      <c r="S9" s="3">
        <f>DADOS!J10*SUM($B9:$J9)</f>
        <v>26.453510529534686</v>
      </c>
      <c r="T9" s="3">
        <v>-11.074043497298382</v>
      </c>
      <c r="U9" s="3"/>
    </row>
    <row r="10" spans="1:21" x14ac:dyDescent="0.3">
      <c r="A10" s="2">
        <v>9</v>
      </c>
      <c r="B10" s="3">
        <f>DADOS!C11*(-DADOS!B33*SIN(DADOS!C22)+DADOS!L33*COS(DADOS!C22))</f>
        <v>0</v>
      </c>
      <c r="C10" s="3">
        <f>DADOS!D11*(-DADOS!C33*SIN(DADOS!D22)+DADOS!M33*COS(DADOS!D22))</f>
        <v>0</v>
      </c>
      <c r="D10" s="3">
        <f>DADOS!E11*(-DADOS!D33*SIN(DADOS!E22)+DADOS!N33*COS(DADOS!E22))</f>
        <v>17.470818713942201</v>
      </c>
      <c r="E10" s="3">
        <f>DADOS!F11*(-DADOS!E33*SIN(DADOS!F22)+DADOS!O33*COS(DADOS!F22))</f>
        <v>0</v>
      </c>
      <c r="F10" s="3">
        <f>DADOS!G11*(-DADOS!F33*SIN(DADOS!G22)+DADOS!P33*COS(DADOS!G22))</f>
        <v>0</v>
      </c>
      <c r="G10" s="3">
        <f>DADOS!H11*(-DADOS!G33*SIN(DADOS!H22)+DADOS!Q33*COS(DADOS!H22))</f>
        <v>6.0631665919686988</v>
      </c>
      <c r="H10" s="3">
        <f>DADOS!I11*(-DADOS!H33*SIN(DADOS!I22)+DADOS!R33*COS(DADOS!I22))</f>
        <v>0</v>
      </c>
      <c r="I10" s="3">
        <f>DADOS!J11*(-DADOS!I33*SIN(DADOS!J22)+DADOS!S33*COS(DADOS!J22))</f>
        <v>10.413386381914547</v>
      </c>
      <c r="J10" s="3"/>
      <c r="L10" s="8">
        <v>9</v>
      </c>
      <c r="M10" s="3">
        <v>0</v>
      </c>
      <c r="N10" s="3">
        <v>-18.684508657099837</v>
      </c>
      <c r="O10" s="3">
        <v>0</v>
      </c>
      <c r="P10" s="3">
        <v>0</v>
      </c>
      <c r="Q10" s="3">
        <v>-6.4843720567411784</v>
      </c>
      <c r="R10" s="3">
        <v>0</v>
      </c>
      <c r="S10" s="3">
        <v>-11.136799665108791</v>
      </c>
      <c r="T10" s="3">
        <f>DADOS!K11*SUM($B10:$J10)</f>
        <v>36.305680378949809</v>
      </c>
      <c r="U10" s="3"/>
    </row>
    <row r="11" spans="1:21" x14ac:dyDescent="0.3"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3">
      <c r="B12" s="17" t="s">
        <v>13</v>
      </c>
      <c r="C12" s="17"/>
      <c r="D12" s="17"/>
      <c r="E12" s="17"/>
      <c r="F12" s="17"/>
      <c r="G12" s="17"/>
      <c r="H12" s="17"/>
      <c r="I12" s="17"/>
      <c r="J12" s="17"/>
      <c r="M12" s="18" t="s">
        <v>15</v>
      </c>
      <c r="N12" s="18"/>
      <c r="O12" s="18"/>
      <c r="P12" s="18"/>
      <c r="Q12" s="18"/>
      <c r="R12" s="18"/>
      <c r="S12" s="18"/>
      <c r="T12" s="18"/>
    </row>
    <row r="13" spans="1:21" x14ac:dyDescent="0.3"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M13" s="1">
        <v>2</v>
      </c>
      <c r="N13" s="1">
        <v>3</v>
      </c>
      <c r="O13" s="1">
        <v>4</v>
      </c>
      <c r="P13" s="1">
        <v>5</v>
      </c>
      <c r="Q13" s="1">
        <v>6</v>
      </c>
      <c r="R13" s="1">
        <v>7</v>
      </c>
      <c r="S13" s="1">
        <v>8</v>
      </c>
      <c r="T13" s="1">
        <v>9</v>
      </c>
    </row>
    <row r="14" spans="1:21" x14ac:dyDescent="0.3">
      <c r="A14" s="2">
        <v>2</v>
      </c>
      <c r="B14" s="3">
        <f>DADOS!V4*DADOS!C4*(DADOS!B26*SIN(DADOS!C15)-DADOS!L26*COS(DADOS!C15))</f>
        <v>0</v>
      </c>
      <c r="C14" s="3"/>
      <c r="D14" s="3">
        <f>DADOS!X4*DADOS!E4*(DADOS!D26*SIN(DADOS!E15)-DADOS!N26*COS(DADOS!E15))</f>
        <v>0</v>
      </c>
      <c r="E14" s="3">
        <f>DADOS!Y4*DADOS!F4*(DADOS!E26*SIN(DADOS!F15)-DADOS!O26*COS(DADOS!F15))</f>
        <v>0</v>
      </c>
      <c r="F14" s="3">
        <f>DADOS!Z4*DADOS!G4*(DADOS!F26*SIN(DADOS!G15)-DADOS!P26*COS(DADOS!G15))</f>
        <v>0</v>
      </c>
      <c r="G14" s="3">
        <f>DADOS!AA4*DADOS!H4*(DADOS!G26*SIN(DADOS!H15)-DADOS!Q26*COS(DADOS!H15))</f>
        <v>0</v>
      </c>
      <c r="H14" s="3">
        <f>DADOS!AB4*DADOS!I4*(DADOS!H26*SIN(DADOS!I15)-DADOS!R26*COS(DADOS!I15))</f>
        <v>-17.365868947395256</v>
      </c>
      <c r="I14" s="3">
        <f>DADOS!AC4*DADOS!J4*(DADOS!I26*SIN(DADOS!J15)-DADOS!S26*COS(DADOS!J15))</f>
        <v>0</v>
      </c>
      <c r="J14" s="3">
        <f>DADOS!AD4*DADOS!K4*(DADOS!J26*SIN(DADOS!K15)-DADOS!T26*COS(DADOS!K15))</f>
        <v>0</v>
      </c>
      <c r="L14" s="1">
        <v>2</v>
      </c>
      <c r="M14">
        <v>17.365868947395271</v>
      </c>
      <c r="N14">
        <v>0</v>
      </c>
      <c r="O14">
        <v>0</v>
      </c>
      <c r="P14">
        <v>0</v>
      </c>
      <c r="Q14">
        <v>0</v>
      </c>
      <c r="R14">
        <v>-17.365868947395271</v>
      </c>
      <c r="S14">
        <v>0</v>
      </c>
      <c r="T14">
        <v>0</v>
      </c>
    </row>
    <row r="15" spans="1:21" x14ac:dyDescent="0.3">
      <c r="A15" s="2">
        <v>3</v>
      </c>
      <c r="B15" s="3">
        <f>DADOS!V5*DADOS!C5*(DADOS!B27*SIN(DADOS!C16)-DADOS!L27*COS(DADOS!C16))</f>
        <v>0</v>
      </c>
      <c r="C15" s="3">
        <f>DADOS!W5*DADOS!D5*(DADOS!C27*SIN(DADOS!D16)-DADOS!M27*COS(DADOS!D16))</f>
        <v>0</v>
      </c>
      <c r="D15" s="3"/>
      <c r="E15" s="3">
        <f>DADOS!Y5*DADOS!F5*(DADOS!E27*SIN(DADOS!F16)-DADOS!O27*COS(DADOS!F16))</f>
        <v>0</v>
      </c>
      <c r="F15" s="3">
        <f>DADOS!Z5*DADOS!G5*(DADOS!F27*SIN(DADOS!G16)-DADOS!P27*COS(DADOS!G16))</f>
        <v>0</v>
      </c>
      <c r="G15" s="3">
        <f>DADOS!AA5*DADOS!H5*(DADOS!G27*SIN(DADOS!H16)-DADOS!Q27*COS(DADOS!H16))</f>
        <v>0</v>
      </c>
      <c r="H15" s="3">
        <f>DADOS!AB5*DADOS!I5*(DADOS!H27*SIN(DADOS!I16)-DADOS!R27*COS(DADOS!I16))</f>
        <v>0</v>
      </c>
      <c r="I15" s="3">
        <f>DADOS!AC5*DADOS!J5*(DADOS!I27*SIN(DADOS!J16)-DADOS!S27*COS(DADOS!J16))</f>
        <v>0</v>
      </c>
      <c r="J15" s="3">
        <f>DADOS!AD5*DADOS!K5*(DADOS!J27*SIN(DADOS!K16)-DADOS!T27*COS(DADOS!K16))</f>
        <v>-18.684508657099837</v>
      </c>
      <c r="L15" s="1">
        <v>3</v>
      </c>
      <c r="M15">
        <v>0</v>
      </c>
      <c r="N15">
        <v>18.684508657099851</v>
      </c>
      <c r="O15">
        <v>0</v>
      </c>
      <c r="P15">
        <v>0</v>
      </c>
      <c r="Q15">
        <v>0</v>
      </c>
      <c r="R15">
        <v>0</v>
      </c>
      <c r="S15">
        <v>0</v>
      </c>
      <c r="T15">
        <v>-18.684508657099851</v>
      </c>
    </row>
    <row r="16" spans="1:21" x14ac:dyDescent="0.3">
      <c r="A16" s="2">
        <v>4</v>
      </c>
      <c r="B16" s="3">
        <f>DADOS!V6*DADOS!C6*(DADOS!B28*SIN(DADOS!C17)-DADOS!L28*COS(DADOS!C17))</f>
        <v>-19.020018897655095</v>
      </c>
      <c r="C16" s="3">
        <f>DADOS!W6*DADOS!D6*(DADOS!C28*SIN(DADOS!D17)-DADOS!M28*COS(DADOS!D17))</f>
        <v>0</v>
      </c>
      <c r="D16" s="3">
        <f>DADOS!X6*DADOS!E6*(DADOS!D28*SIN(DADOS!E17)-DADOS!N28*COS(DADOS!E17))</f>
        <v>0</v>
      </c>
      <c r="E16" s="3"/>
      <c r="F16" s="3">
        <f>DADOS!Z6*DADOS!G6*(DADOS!F28*SIN(DADOS!G17)-DADOS!P28*COS(DADOS!G17))</f>
        <v>-12.724845545765447</v>
      </c>
      <c r="G16" s="3">
        <f>DADOS!AA6*DADOS!H6*(DADOS!G28*SIN(DADOS!H17)-DADOS!Q28*COS(DADOS!H17))</f>
        <v>-11.857876403963798</v>
      </c>
      <c r="H16" s="3">
        <f>DADOS!AB6*DADOS!I6*(DADOS!H28*SIN(DADOS!I17)-DADOS!R28*COS(DADOS!I17))</f>
        <v>0</v>
      </c>
      <c r="I16" s="3">
        <f>DADOS!AC6*DADOS!J6*(DADOS!I28*SIN(DADOS!J17)-DADOS!S28*COS(DADOS!J17))</f>
        <v>0</v>
      </c>
      <c r="J16" s="3">
        <f>DADOS!AD6*DADOS!K6*(DADOS!J28*SIN(DADOS!K17)-DADOS!T28*COS(DADOS!K17))</f>
        <v>0</v>
      </c>
      <c r="L16" s="1">
        <v>4</v>
      </c>
      <c r="M16">
        <v>0</v>
      </c>
      <c r="N16">
        <v>0</v>
      </c>
      <c r="O16">
        <v>43.602740847384347</v>
      </c>
      <c r="P16">
        <v>-12.72484554576544</v>
      </c>
      <c r="Q16">
        <v>-11.8578764039638</v>
      </c>
      <c r="R16">
        <v>0</v>
      </c>
      <c r="S16">
        <v>0</v>
      </c>
      <c r="T16">
        <v>0</v>
      </c>
    </row>
    <row r="17" spans="1:20" x14ac:dyDescent="0.3">
      <c r="A17" s="2">
        <v>5</v>
      </c>
      <c r="B17" s="3">
        <f>DADOS!V7*DADOS!C7*(DADOS!B29*SIN(DADOS!C18)-DADOS!L29*COS(DADOS!C18))</f>
        <v>0</v>
      </c>
      <c r="C17" s="3">
        <f>DADOS!W7*DADOS!D7*(DADOS!C29*SIN(DADOS!D18)-DADOS!M29*COS(DADOS!D18))</f>
        <v>0</v>
      </c>
      <c r="D17" s="3">
        <f>DADOS!X7*DADOS!E7*(DADOS!D29*SIN(DADOS!E18)-DADOS!N29*COS(DADOS!E18))</f>
        <v>0</v>
      </c>
      <c r="E17" s="3">
        <f>DADOS!Y7*DADOS!F7*(DADOS!E29*SIN(DADOS!F18)-DADOS!O29*COS(DADOS!F18))</f>
        <v>-12.633349336755995</v>
      </c>
      <c r="F17" s="3"/>
      <c r="G17" s="3">
        <f>DADOS!AA7*DADOS!H7*(DADOS!G29*SIN(DADOS!H18)-DADOS!Q29*COS(DADOS!H18))</f>
        <v>0</v>
      </c>
      <c r="H17" s="3">
        <f>DADOS!AB7*DADOS!I7*(DADOS!H29*SIN(DADOS!I18)-DADOS!R29*COS(DADOS!I18))</f>
        <v>-6.3455624654250755</v>
      </c>
      <c r="I17" s="3">
        <f>DADOS!AC7*DADOS!J7*(DADOS!I29*SIN(DADOS!J18)-DADOS!S29*COS(DADOS!J18))</f>
        <v>0</v>
      </c>
      <c r="J17" s="3">
        <f>DADOS!AD7*DADOS!K7*(DADOS!J29*SIN(DADOS!K18)-DADOS!T29*COS(DADOS!K18))</f>
        <v>0</v>
      </c>
      <c r="L17" s="1">
        <v>5</v>
      </c>
      <c r="M17">
        <v>0</v>
      </c>
      <c r="N17">
        <v>0</v>
      </c>
      <c r="O17">
        <v>-12.633349336755989</v>
      </c>
      <c r="P17">
        <v>18.978911802181059</v>
      </c>
      <c r="Q17">
        <v>0</v>
      </c>
      <c r="R17">
        <v>-6.3455624654250764</v>
      </c>
      <c r="S17">
        <v>0</v>
      </c>
      <c r="T17">
        <v>0</v>
      </c>
    </row>
    <row r="18" spans="1:20" x14ac:dyDescent="0.3">
      <c r="A18" s="2">
        <v>6</v>
      </c>
      <c r="B18" s="3">
        <f>DADOS!V8*DADOS!C8*(DADOS!B30*SIN(DADOS!C19)-DADOS!L30*COS(DADOS!C19))</f>
        <v>0</v>
      </c>
      <c r="C18" s="3">
        <f>DADOS!W8*DADOS!D8*(DADOS!C30*SIN(DADOS!D19)-DADOS!M30*COS(DADOS!D19))</f>
        <v>0</v>
      </c>
      <c r="D18" s="3">
        <f>DADOS!X8*DADOS!E8*(DADOS!D30*SIN(DADOS!E19)-DADOS!N30*COS(DADOS!E19))</f>
        <v>0</v>
      </c>
      <c r="E18" s="3">
        <f>DADOS!Y8*DADOS!F8*(DADOS!E30*SIN(DADOS!F19)-DADOS!O30*COS(DADOS!F19))</f>
        <v>-11.728607557897812</v>
      </c>
      <c r="F18" s="3">
        <f>DADOS!Z8*DADOS!G8*(DADOS!F30*SIN(DADOS!G19)-DADOS!P30*COS(DADOS!G19))</f>
        <v>0</v>
      </c>
      <c r="G18" s="3"/>
      <c r="H18" s="3">
        <f>DADOS!AB8*DADOS!I8*(DADOS!H30*SIN(DADOS!I19)-DADOS!R30*COS(DADOS!I19))</f>
        <v>0</v>
      </c>
      <c r="I18" s="3">
        <f>DADOS!AC8*DADOS!J8*(DADOS!I30*SIN(DADOS!J19)-DADOS!S30*COS(DADOS!J19))</f>
        <v>0</v>
      </c>
      <c r="J18" s="3">
        <f>DADOS!AD8*DADOS!K8*(DADOS!J30*SIN(DADOS!K19)-DADOS!T30*COS(DADOS!K19))</f>
        <v>-6.1697621906032225</v>
      </c>
      <c r="L18" s="1">
        <v>6</v>
      </c>
      <c r="M18">
        <v>0</v>
      </c>
      <c r="N18">
        <v>0</v>
      </c>
      <c r="O18">
        <v>-11.72860755789781</v>
      </c>
      <c r="P18">
        <v>0</v>
      </c>
      <c r="Q18">
        <v>17.898369748501029</v>
      </c>
      <c r="R18">
        <v>0</v>
      </c>
      <c r="S18">
        <v>0</v>
      </c>
      <c r="T18">
        <v>-6.1697621906032207</v>
      </c>
    </row>
    <row r="19" spans="1:20" x14ac:dyDescent="0.3">
      <c r="A19" s="2">
        <v>7</v>
      </c>
      <c r="B19" s="3">
        <f>DADOS!V9*DADOS!C9*(DADOS!B31*SIN(DADOS!C20)-DADOS!L31*COS(DADOS!C20))</f>
        <v>0</v>
      </c>
      <c r="C19" s="3">
        <f>DADOS!W9*DADOS!D9*(DADOS!C31*SIN(DADOS!D20)-DADOS!M31*COS(DADOS!D20))</f>
        <v>-17.365868947395256</v>
      </c>
      <c r="D19" s="3">
        <f>DADOS!X9*DADOS!E9*(DADOS!D31*SIN(DADOS!E20)-DADOS!N31*COS(DADOS!E20))</f>
        <v>0</v>
      </c>
      <c r="E19" s="3">
        <f>DADOS!Y9*DADOS!F9*(DADOS!E31*SIN(DADOS!F20)-DADOS!O31*COS(DADOS!F20))</f>
        <v>0</v>
      </c>
      <c r="F19" s="3">
        <f>DADOS!Z9*DADOS!G9*(DADOS!F31*SIN(DADOS!G20)-DADOS!P31*COS(DADOS!G20))</f>
        <v>-6.7122246348379813</v>
      </c>
      <c r="G19" s="3">
        <f>DADOS!AA9*DADOS!H9*(DADOS!G31*SIN(DADOS!H20)-DADOS!Q31*COS(DADOS!H20))</f>
        <v>0</v>
      </c>
      <c r="H19" s="3"/>
      <c r="I19" s="3">
        <f>DADOS!AC9*DADOS!J9*(DADOS!I31*SIN(DADOS!J20)-DADOS!S31*COS(DADOS!J20))</f>
        <v>-15.582038784408839</v>
      </c>
      <c r="J19" s="3">
        <f>DADOS!AD9*DADOS!K9*(DADOS!J31*SIN(DADOS!K20)-DADOS!T31*COS(DADOS!K20))</f>
        <v>0</v>
      </c>
      <c r="L19" s="1">
        <v>7</v>
      </c>
      <c r="M19">
        <v>-17.365868947395271</v>
      </c>
      <c r="N19">
        <v>0</v>
      </c>
      <c r="O19">
        <v>0</v>
      </c>
      <c r="P19">
        <v>-6.7122246348379813</v>
      </c>
      <c r="Q19">
        <v>0</v>
      </c>
      <c r="R19">
        <v>39.66013236664211</v>
      </c>
      <c r="S19">
        <v>-15.58203878440886</v>
      </c>
      <c r="T19">
        <v>0</v>
      </c>
    </row>
    <row r="20" spans="1:20" x14ac:dyDescent="0.3">
      <c r="A20" s="2">
        <v>8</v>
      </c>
      <c r="B20" s="3">
        <f>DADOS!V10*DADOS!C10*(DADOS!B32*SIN(DADOS!C21)-DADOS!L32*COS(DADOS!C21))</f>
        <v>0</v>
      </c>
      <c r="C20" s="3">
        <f>DADOS!W10*DADOS!D10*(DADOS!C32*SIN(DADOS!D21)-DADOS!M32*COS(DADOS!D21))</f>
        <v>0</v>
      </c>
      <c r="D20" s="3">
        <f>DADOS!X10*DADOS!E10*(DADOS!D32*SIN(DADOS!E21)-DADOS!N32*COS(DADOS!E21))</f>
        <v>0</v>
      </c>
      <c r="E20" s="3">
        <f>DADOS!Y10*DADOS!F10*(DADOS!E32*SIN(DADOS!F21)-DADOS!O32*COS(DADOS!F21))</f>
        <v>0</v>
      </c>
      <c r="F20" s="3">
        <f>DADOS!Z10*DADOS!G10*(DADOS!F32*SIN(DADOS!G21)-DADOS!P32*COS(DADOS!G21))</f>
        <v>0</v>
      </c>
      <c r="G20" s="3">
        <f>DADOS!AA10*DADOS!H10*(DADOS!G32*SIN(DADOS!H21)-DADOS!Q32*COS(DADOS!H21))</f>
        <v>0</v>
      </c>
      <c r="H20" s="3">
        <f>DADOS!AB10*DADOS!I10*(DADOS!H32*SIN(DADOS!I21)-DADOS!R32*COS(DADOS!I21))</f>
        <v>-15.379467032236308</v>
      </c>
      <c r="I20" s="3"/>
      <c r="J20" s="3">
        <f>DADOS!AD10*DADOS!K10*(DADOS!J32*SIN(DADOS!K21)-DADOS!T32*COS(DADOS!K21))</f>
        <v>-11.074043497298382</v>
      </c>
      <c r="L20" s="1">
        <v>8</v>
      </c>
      <c r="M20">
        <v>0</v>
      </c>
      <c r="N20">
        <v>0</v>
      </c>
      <c r="O20">
        <v>0</v>
      </c>
      <c r="P20">
        <v>0</v>
      </c>
      <c r="Q20">
        <v>0</v>
      </c>
      <c r="R20">
        <v>-15.37946703223632</v>
      </c>
      <c r="S20">
        <v>26.453510529534711</v>
      </c>
      <c r="T20">
        <v>-11.07404349729838</v>
      </c>
    </row>
    <row r="21" spans="1:20" x14ac:dyDescent="0.3">
      <c r="A21" s="2">
        <v>9</v>
      </c>
      <c r="B21" s="3">
        <f>DADOS!V11*DADOS!C11*(DADOS!B33*SIN(DADOS!C22)-DADOS!L33*COS(DADOS!C22))</f>
        <v>0</v>
      </c>
      <c r="C21" s="3">
        <f>DADOS!W11*DADOS!D11*(DADOS!C33*SIN(DADOS!D22)-DADOS!M33*COS(DADOS!D22))</f>
        <v>0</v>
      </c>
      <c r="D21" s="3">
        <f>DADOS!X11*DADOS!E11*(DADOS!D33*SIN(DADOS!E22)-DADOS!N33*COS(DADOS!E22))</f>
        <v>-18.684508657099837</v>
      </c>
      <c r="E21" s="3">
        <f>DADOS!Y11*DADOS!F11*(DADOS!E33*SIN(DADOS!F22)-DADOS!O33*COS(DADOS!F22))</f>
        <v>0</v>
      </c>
      <c r="F21" s="3">
        <f>DADOS!Z11*DADOS!G11*(DADOS!F33*SIN(DADOS!G22)-DADOS!P33*COS(DADOS!G22))</f>
        <v>0</v>
      </c>
      <c r="G21" s="3">
        <f>DADOS!AA11*DADOS!H11*(DADOS!G33*SIN(DADOS!H22)-DADOS!Q33*COS(DADOS!H22))</f>
        <v>-6.4843720567411784</v>
      </c>
      <c r="H21" s="3">
        <f>DADOS!AB11*DADOS!I11*(DADOS!H33*SIN(DADOS!I22)-DADOS!R33*COS(DADOS!I22))</f>
        <v>0</v>
      </c>
      <c r="I21" s="3">
        <f>DADOS!AC11*DADOS!J11*(DADOS!I33*SIN(DADOS!J22)-DADOS!S33*COS(DADOS!J22))</f>
        <v>-11.136799665108791</v>
      </c>
      <c r="J21" s="3"/>
      <c r="L21" s="1">
        <v>9</v>
      </c>
      <c r="M21">
        <v>0</v>
      </c>
      <c r="N21">
        <v>-18.684508657099851</v>
      </c>
      <c r="O21">
        <v>0</v>
      </c>
      <c r="P21">
        <v>0</v>
      </c>
      <c r="Q21">
        <v>-6.4843720567411758</v>
      </c>
      <c r="R21">
        <v>0</v>
      </c>
      <c r="S21">
        <v>-11.136799665108789</v>
      </c>
      <c r="T21">
        <v>36.305680378949823</v>
      </c>
    </row>
    <row r="24" spans="1:20" x14ac:dyDescent="0.3">
      <c r="M24" s="1">
        <v>2</v>
      </c>
      <c r="N24" s="1">
        <v>3</v>
      </c>
      <c r="O24" s="1">
        <v>4</v>
      </c>
      <c r="P24" s="1">
        <v>5</v>
      </c>
      <c r="Q24" s="1">
        <v>6</v>
      </c>
      <c r="R24" s="1">
        <v>7</v>
      </c>
      <c r="S24" s="1">
        <v>8</v>
      </c>
      <c r="T24" s="1">
        <v>9</v>
      </c>
    </row>
    <row r="25" spans="1:20" x14ac:dyDescent="0.3">
      <c r="L25" s="1">
        <v>2</v>
      </c>
      <c r="M25" t="str">
        <f t="shared" ref="M25:T32" si="0">IF(ROUND(M3,4)=ROUND(M14,4),"EQUAL","DIFF")</f>
        <v>EQUAL</v>
      </c>
      <c r="N25" t="str">
        <f t="shared" si="0"/>
        <v>EQUAL</v>
      </c>
      <c r="O25" t="str">
        <f t="shared" si="0"/>
        <v>EQUAL</v>
      </c>
      <c r="P25" t="str">
        <f t="shared" si="0"/>
        <v>EQUAL</v>
      </c>
      <c r="Q25" t="str">
        <f t="shared" si="0"/>
        <v>EQUAL</v>
      </c>
      <c r="R25" t="str">
        <f t="shared" si="0"/>
        <v>EQUAL</v>
      </c>
      <c r="S25" t="str">
        <f t="shared" si="0"/>
        <v>EQUAL</v>
      </c>
      <c r="T25" t="str">
        <f t="shared" si="0"/>
        <v>EQUAL</v>
      </c>
    </row>
    <row r="26" spans="1:20" x14ac:dyDescent="0.3">
      <c r="L26" s="1">
        <v>3</v>
      </c>
      <c r="M26" t="str">
        <f t="shared" si="0"/>
        <v>EQUAL</v>
      </c>
      <c r="N26" t="str">
        <f t="shared" si="0"/>
        <v>EQUAL</v>
      </c>
      <c r="O26" t="str">
        <f t="shared" si="0"/>
        <v>EQUAL</v>
      </c>
      <c r="P26" t="str">
        <f t="shared" si="0"/>
        <v>EQUAL</v>
      </c>
      <c r="Q26" t="str">
        <f t="shared" si="0"/>
        <v>EQUAL</v>
      </c>
      <c r="R26" t="str">
        <f t="shared" si="0"/>
        <v>EQUAL</v>
      </c>
      <c r="S26" t="str">
        <f t="shared" si="0"/>
        <v>EQUAL</v>
      </c>
      <c r="T26" t="str">
        <f t="shared" si="0"/>
        <v>EQUAL</v>
      </c>
    </row>
    <row r="27" spans="1:20" x14ac:dyDescent="0.3">
      <c r="L27" s="1">
        <v>4</v>
      </c>
      <c r="M27" t="str">
        <f t="shared" si="0"/>
        <v>EQUAL</v>
      </c>
      <c r="N27" t="str">
        <f t="shared" si="0"/>
        <v>EQUAL</v>
      </c>
      <c r="O27" t="str">
        <f t="shared" si="0"/>
        <v>EQUAL</v>
      </c>
      <c r="P27" t="str">
        <f t="shared" si="0"/>
        <v>EQUAL</v>
      </c>
      <c r="Q27" t="str">
        <f t="shared" si="0"/>
        <v>EQUAL</v>
      </c>
      <c r="R27" t="str">
        <f t="shared" si="0"/>
        <v>EQUAL</v>
      </c>
      <c r="S27" t="str">
        <f t="shared" si="0"/>
        <v>EQUAL</v>
      </c>
      <c r="T27" t="str">
        <f t="shared" si="0"/>
        <v>EQUAL</v>
      </c>
    </row>
    <row r="28" spans="1:20" x14ac:dyDescent="0.3">
      <c r="L28" s="1">
        <v>5</v>
      </c>
      <c r="M28" t="str">
        <f t="shared" si="0"/>
        <v>EQUAL</v>
      </c>
      <c r="N28" t="str">
        <f t="shared" si="0"/>
        <v>EQUAL</v>
      </c>
      <c r="O28" t="str">
        <f t="shared" si="0"/>
        <v>EQUAL</v>
      </c>
      <c r="P28" t="str">
        <f t="shared" si="0"/>
        <v>EQUAL</v>
      </c>
      <c r="Q28" t="str">
        <f t="shared" si="0"/>
        <v>EQUAL</v>
      </c>
      <c r="R28" t="str">
        <f t="shared" si="0"/>
        <v>EQUAL</v>
      </c>
      <c r="S28" t="str">
        <f t="shared" si="0"/>
        <v>EQUAL</v>
      </c>
      <c r="T28" t="str">
        <f t="shared" si="0"/>
        <v>EQUAL</v>
      </c>
    </row>
    <row r="29" spans="1:20" x14ac:dyDescent="0.3">
      <c r="L29" s="1">
        <v>6</v>
      </c>
      <c r="M29" t="str">
        <f t="shared" si="0"/>
        <v>EQUAL</v>
      </c>
      <c r="N29" t="str">
        <f t="shared" si="0"/>
        <v>EQUAL</v>
      </c>
      <c r="O29" t="str">
        <f t="shared" si="0"/>
        <v>EQUAL</v>
      </c>
      <c r="P29" t="str">
        <f t="shared" si="0"/>
        <v>EQUAL</v>
      </c>
      <c r="Q29" t="str">
        <f t="shared" si="0"/>
        <v>EQUAL</v>
      </c>
      <c r="R29" t="str">
        <f t="shared" si="0"/>
        <v>EQUAL</v>
      </c>
      <c r="S29" t="str">
        <f t="shared" si="0"/>
        <v>EQUAL</v>
      </c>
      <c r="T29" t="str">
        <f t="shared" si="0"/>
        <v>EQUAL</v>
      </c>
    </row>
    <row r="30" spans="1:20" x14ac:dyDescent="0.3">
      <c r="L30" s="1">
        <v>7</v>
      </c>
      <c r="M30" t="str">
        <f t="shared" si="0"/>
        <v>EQUAL</v>
      </c>
      <c r="N30" t="str">
        <f t="shared" si="0"/>
        <v>EQUAL</v>
      </c>
      <c r="O30" t="str">
        <f t="shared" si="0"/>
        <v>EQUAL</v>
      </c>
      <c r="P30" t="str">
        <f t="shared" si="0"/>
        <v>EQUAL</v>
      </c>
      <c r="Q30" t="str">
        <f t="shared" si="0"/>
        <v>EQUAL</v>
      </c>
      <c r="R30" t="str">
        <f t="shared" si="0"/>
        <v>EQUAL</v>
      </c>
      <c r="S30" t="str">
        <f t="shared" si="0"/>
        <v>EQUAL</v>
      </c>
      <c r="T30" t="str">
        <f t="shared" si="0"/>
        <v>EQUAL</v>
      </c>
    </row>
    <row r="31" spans="1:20" x14ac:dyDescent="0.3">
      <c r="L31" s="1">
        <v>8</v>
      </c>
      <c r="M31" t="str">
        <f t="shared" si="0"/>
        <v>EQUAL</v>
      </c>
      <c r="N31" t="str">
        <f t="shared" si="0"/>
        <v>EQUAL</v>
      </c>
      <c r="O31" t="str">
        <f t="shared" si="0"/>
        <v>EQUAL</v>
      </c>
      <c r="P31" t="str">
        <f t="shared" si="0"/>
        <v>EQUAL</v>
      </c>
      <c r="Q31" t="str">
        <f t="shared" si="0"/>
        <v>EQUAL</v>
      </c>
      <c r="R31" t="str">
        <f t="shared" si="0"/>
        <v>EQUAL</v>
      </c>
      <c r="S31" t="str">
        <f t="shared" si="0"/>
        <v>EQUAL</v>
      </c>
      <c r="T31" t="str">
        <f t="shared" si="0"/>
        <v>EQUAL</v>
      </c>
    </row>
    <row r="32" spans="1:20" x14ac:dyDescent="0.3">
      <c r="L32" s="1">
        <v>9</v>
      </c>
      <c r="M32" t="str">
        <f t="shared" si="0"/>
        <v>EQUAL</v>
      </c>
      <c r="N32" t="str">
        <f t="shared" si="0"/>
        <v>EQUAL</v>
      </c>
      <c r="O32" t="str">
        <f t="shared" si="0"/>
        <v>EQUAL</v>
      </c>
      <c r="P32" t="str">
        <f t="shared" si="0"/>
        <v>EQUAL</v>
      </c>
      <c r="Q32" t="str">
        <f t="shared" si="0"/>
        <v>EQUAL</v>
      </c>
      <c r="R32" t="str">
        <f t="shared" si="0"/>
        <v>EQUAL</v>
      </c>
      <c r="S32" t="str">
        <f t="shared" si="0"/>
        <v>EQUAL</v>
      </c>
      <c r="T32" t="str">
        <f t="shared" si="0"/>
        <v>EQUAL</v>
      </c>
    </row>
  </sheetData>
  <mergeCells count="4">
    <mergeCell ref="B1:J1"/>
    <mergeCell ref="B12:J12"/>
    <mergeCell ref="M1:T1"/>
    <mergeCell ref="M12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DADOS</vt:lpstr>
      <vt:lpstr>VALIDA L</vt:lpstr>
      <vt:lpstr>VALIDA M</vt:lpstr>
      <vt:lpstr>VALIDA N</vt:lpstr>
      <vt:lpstr>VALIDA 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andraschko</cp:lastModifiedBy>
  <dcterms:created xsi:type="dcterms:W3CDTF">2023-02-05T18:06:39Z</dcterms:created>
  <dcterms:modified xsi:type="dcterms:W3CDTF">2023-02-05T22:56:04Z</dcterms:modified>
</cp:coreProperties>
</file>