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fadda8d6679a9c8/Documentos/HEFESTO/"/>
    </mc:Choice>
  </mc:AlternateContent>
  <xr:revisionPtr revIDLastSave="50" documentId="11_6A69D6BF87C05E2EC95C51F35D3088B35299F0BB" xr6:coauthVersionLast="47" xr6:coauthVersionMax="47" xr10:uidLastSave="{DCBDF14A-7F8A-4F50-A674-F7D351190B69}"/>
  <bookViews>
    <workbookView xWindow="-105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1" i="1"/>
  <c r="N4" i="1"/>
  <c r="N5" i="1"/>
  <c r="N6" i="1"/>
  <c r="N7" i="1"/>
  <c r="N8" i="1"/>
  <c r="N9" i="1"/>
  <c r="N10" i="1"/>
  <c r="N3" i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3" i="1"/>
  <c r="J3" i="1" s="1"/>
  <c r="J12" i="1"/>
  <c r="J13" i="1"/>
  <c r="J14" i="1"/>
  <c r="J15" i="1"/>
  <c r="J16" i="1"/>
  <c r="J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<sst xmlns="http://schemas.openxmlformats.org/spreadsheetml/2006/main" count="40" uniqueCount="24">
  <si>
    <t>Real</t>
  </si>
  <si>
    <t>Imag</t>
  </si>
  <si>
    <t>ABS</t>
  </si>
  <si>
    <t>POSITION</t>
  </si>
  <si>
    <t>PHASE RAD</t>
  </si>
  <si>
    <t>VARIÁVEIS</t>
  </si>
  <si>
    <t>X[]</t>
  </si>
  <si>
    <t>Θ2</t>
  </si>
  <si>
    <t>Θ3</t>
  </si>
  <si>
    <t>Θ4</t>
  </si>
  <si>
    <t>Θ5</t>
  </si>
  <si>
    <t>Θ6</t>
  </si>
  <si>
    <t>Θ7</t>
  </si>
  <si>
    <t>Θ8</t>
  </si>
  <si>
    <t>Θ9</t>
  </si>
  <si>
    <t>V4</t>
  </si>
  <si>
    <t>V5</t>
  </si>
  <si>
    <t>V6</t>
  </si>
  <si>
    <t>V7</t>
  </si>
  <si>
    <t>V8</t>
  </si>
  <si>
    <t>V9</t>
  </si>
  <si>
    <t>X1 - gabarito</t>
  </si>
  <si>
    <t>BARRAS</t>
  </si>
  <si>
    <t>X1 - HEFESTO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</si>
</sst>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 vertical="top"/>
    </xf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zoomScale="145" zoomScaleNormal="145" workbookViewId="0">
      <selection activeCell="R7" sqref="R7"/>
    </sheetView>
  </sheetViews>
  <sheetFormatPr defaultRowHeight="14.4" x14ac:dyDescent="0.3"/>
  <cols>
    <col min="6" max="6" width="12.88671875" bestFit="1" customWidth="1"/>
    <col min="7" max="7" width="3.44140625" customWidth="1"/>
  </cols>
  <sheetData>
    <row r="1" spans="1:17" x14ac:dyDescent="0.3">
      <c r="A1" s="2" t="s">
        <v>22</v>
      </c>
      <c r="B1" s="1" t="s">
        <v>0</v>
      </c>
      <c r="C1" s="1" t="s">
        <v>1</v>
      </c>
      <c r="D1" s="5" t="s">
        <v>2</v>
      </c>
      <c r="E1" s="2" t="s">
        <v>3</v>
      </c>
      <c r="F1" s="2" t="s">
        <v>4</v>
      </c>
      <c r="H1" s="6" t="s">
        <v>21</v>
      </c>
      <c r="I1" s="6"/>
      <c r="J1" s="6"/>
      <c r="L1" s="6" t="s">
        <v>23</v>
      </c>
      <c r="M1" s="6"/>
      <c r="N1" s="6"/>
      <c r="Q1" s="4"/>
    </row>
    <row r="2" spans="1:17" x14ac:dyDescent="0.3">
      <c r="A2" s="1">
        <v>1</v>
      </c>
      <c r="B2" s="2">
        <v>1.04</v>
      </c>
      <c r="C2" s="2">
        <v>0</v>
      </c>
      <c r="D2" s="2">
        <f>SQRT(POWER(B2,2)+POWER(C2,2))</f>
        <v>1.04</v>
      </c>
      <c r="E2" s="2" t="str">
        <f t="shared" ref="E2:E10" si="0">IF(C2&gt;=0,IF(C2=0,"REAL","1ºQ"),"2ºQ")</f>
        <v>REAL</v>
      </c>
      <c r="F2" s="2">
        <f t="shared" ref="F2" si="1">ATAN(C2/B2)</f>
        <v>0</v>
      </c>
      <c r="H2" s="2" t="s">
        <v>5</v>
      </c>
      <c r="I2" s="6" t="s">
        <v>6</v>
      </c>
      <c r="J2" s="6"/>
      <c r="L2" s="2" t="s">
        <v>5</v>
      </c>
      <c r="M2" s="6" t="s">
        <v>6</v>
      </c>
      <c r="N2" s="6"/>
      <c r="Q2" s="4"/>
    </row>
    <row r="3" spans="1:17" x14ac:dyDescent="0.3">
      <c r="A3" s="1">
        <v>2</v>
      </c>
      <c r="B3" s="2">
        <v>1.0098805674642879</v>
      </c>
      <c r="C3" s="2">
        <v>0.1754030771052984</v>
      </c>
      <c r="D3" s="2">
        <f t="shared" ref="D3:D10" si="2">SQRT(POWER(B3,2)+POWER(C3,2))</f>
        <v>1.0249999999999997</v>
      </c>
      <c r="E3" s="2" t="str">
        <f t="shared" si="0"/>
        <v>1ºQ</v>
      </c>
      <c r="F3" s="2">
        <f>IF(E3="1ºQ",ATAN(C3/B3),-ATAN(-C3/B3))</f>
        <v>0.17197135169961042</v>
      </c>
      <c r="H3" s="2" t="s">
        <v>7</v>
      </c>
      <c r="I3" s="3">
        <v>0.17199999999999999</v>
      </c>
      <c r="J3" s="2" t="str">
        <f>IF(ROUND(I3,4)=ROUND(F3,4),"EQUAL","DIFF")</f>
        <v>EQUAL</v>
      </c>
      <c r="L3" s="2" t="s">
        <v>7</v>
      </c>
      <c r="M3">
        <v>0.17197135169961039</v>
      </c>
      <c r="N3" s="2" t="str">
        <f>IF(ROUND(F3,4)=ROUND(M3,4),"EQUAL","DIFF")</f>
        <v>EQUAL</v>
      </c>
      <c r="P3" s="4"/>
    </row>
    <row r="4" spans="1:17" x14ac:dyDescent="0.3">
      <c r="A4" s="1">
        <v>3</v>
      </c>
      <c r="B4" s="2">
        <v>1.0208709951857979</v>
      </c>
      <c r="C4" s="2">
        <v>9.1909799196590106E-2</v>
      </c>
      <c r="D4" s="2">
        <f t="shared" si="2"/>
        <v>1.0249999999999995</v>
      </c>
      <c r="E4" s="2" t="str">
        <f t="shared" si="0"/>
        <v>1ºQ</v>
      </c>
      <c r="F4" s="2">
        <f t="shared" ref="F4:F10" si="3">IF(E4="1ºQ",ATAN(C4/B4),-ATAN(-C4/B4))</f>
        <v>8.9788694373840475E-2</v>
      </c>
      <c r="H4" s="2" t="s">
        <v>8</v>
      </c>
      <c r="I4" s="3">
        <v>8.9800000000000005E-2</v>
      </c>
      <c r="J4" s="2" t="str">
        <f>IF(ROUND(I4,4)=ROUND(F4,4),"EQUAL","DIFF")</f>
        <v>EQUAL</v>
      </c>
      <c r="L4" s="2" t="s">
        <v>8</v>
      </c>
      <c r="M4">
        <v>8.9788694373840447E-2</v>
      </c>
      <c r="N4" s="2" t="str">
        <f t="shared" ref="N4:N10" si="4">IF(ROUND(F4,4)=ROUND(M4,4),"EQUAL","DIFF")</f>
        <v>EQUAL</v>
      </c>
      <c r="P4" s="4"/>
    </row>
    <row r="5" spans="1:17" x14ac:dyDescent="0.3">
      <c r="A5" s="1">
        <v>4</v>
      </c>
      <c r="B5" s="2">
        <v>1.053416431254744</v>
      </c>
      <c r="C5" s="2">
        <v>-3.9107804683322818E-2</v>
      </c>
      <c r="D5" s="2">
        <f t="shared" si="2"/>
        <v>1.0541421147191823</v>
      </c>
      <c r="E5" s="2" t="str">
        <f t="shared" si="0"/>
        <v>2ºQ</v>
      </c>
      <c r="F5" s="2">
        <f t="shared" si="3"/>
        <v>-3.7107692307692314E-2</v>
      </c>
      <c r="H5" s="2" t="s">
        <v>9</v>
      </c>
      <c r="I5" s="3">
        <v>-3.7100000000000001E-2</v>
      </c>
      <c r="J5" s="2" t="str">
        <f t="shared" ref="J5:J10" si="5">IF(ROUND(I5,4)=ROUND(F5,4),"EQUAL","DIFF")</f>
        <v>EQUAL</v>
      </c>
      <c r="L5" s="2" t="s">
        <v>9</v>
      </c>
      <c r="M5">
        <v>-3.7107692307692307E-2</v>
      </c>
      <c r="N5" s="2" t="str">
        <f t="shared" si="4"/>
        <v>EQUAL</v>
      </c>
      <c r="P5" s="4"/>
    </row>
    <row r="6" spans="1:17" x14ac:dyDescent="0.3">
      <c r="A6" s="1">
        <v>5</v>
      </c>
      <c r="B6" s="2">
        <v>1.0346275471600881</v>
      </c>
      <c r="C6" s="2">
        <v>-7.0221515812055185E-2</v>
      </c>
      <c r="D6" s="2">
        <f t="shared" si="2"/>
        <v>1.0370078218728358</v>
      </c>
      <c r="E6" s="2" t="str">
        <f t="shared" si="0"/>
        <v>2ºQ</v>
      </c>
      <c r="F6" s="2">
        <f t="shared" si="3"/>
        <v>-6.7767369619375961E-2</v>
      </c>
      <c r="H6" s="2" t="s">
        <v>10</v>
      </c>
      <c r="I6" s="3">
        <v>-6.7799999999999999E-2</v>
      </c>
      <c r="J6" s="2" t="str">
        <f t="shared" si="5"/>
        <v>EQUAL</v>
      </c>
      <c r="L6" s="2" t="s">
        <v>10</v>
      </c>
      <c r="M6">
        <v>-6.7767369619375989E-2</v>
      </c>
      <c r="N6" s="2" t="str">
        <f t="shared" si="4"/>
        <v>EQUAL</v>
      </c>
      <c r="P6" s="4"/>
    </row>
    <row r="7" spans="1:17" x14ac:dyDescent="0.3">
      <c r="A7" s="1">
        <v>6</v>
      </c>
      <c r="B7" s="2">
        <v>1.0624918276169211</v>
      </c>
      <c r="C7" s="2">
        <v>-7.1036338967258916E-2</v>
      </c>
      <c r="D7" s="2">
        <f t="shared" si="2"/>
        <v>1.064863862287859</v>
      </c>
      <c r="E7" s="2" t="str">
        <f t="shared" si="0"/>
        <v>2ºQ</v>
      </c>
      <c r="F7" s="2">
        <f t="shared" si="3"/>
        <v>-6.6758892032977024E-2</v>
      </c>
      <c r="H7" s="2" t="s">
        <v>11</v>
      </c>
      <c r="I7" s="3">
        <v>-6.6799999999999998E-2</v>
      </c>
      <c r="J7" s="2" t="str">
        <f t="shared" si="5"/>
        <v>EQUAL</v>
      </c>
      <c r="L7" s="2" t="s">
        <v>11</v>
      </c>
      <c r="M7">
        <v>-6.6758892032977066E-2</v>
      </c>
      <c r="N7" s="2" t="str">
        <f t="shared" si="4"/>
        <v>EQUAL</v>
      </c>
      <c r="P7" s="4"/>
    </row>
    <row r="8" spans="1:17" x14ac:dyDescent="0.3">
      <c r="A8" s="1">
        <v>7</v>
      </c>
      <c r="B8" s="2">
        <v>1.061344424478919</v>
      </c>
      <c r="C8" s="2">
        <v>7.7169111099738952E-2</v>
      </c>
      <c r="D8" s="2">
        <f t="shared" si="2"/>
        <v>1.0641461643404122</v>
      </c>
      <c r="E8" s="2" t="str">
        <f t="shared" si="0"/>
        <v>1ºQ</v>
      </c>
      <c r="F8" s="2">
        <f t="shared" si="3"/>
        <v>7.2581107797171404E-2</v>
      </c>
      <c r="H8" s="2" t="s">
        <v>12</v>
      </c>
      <c r="I8" s="3">
        <v>7.2599999999999998E-2</v>
      </c>
      <c r="J8" s="2" t="str">
        <f t="shared" si="5"/>
        <v>EQUAL</v>
      </c>
      <c r="L8" s="2" t="s">
        <v>12</v>
      </c>
      <c r="M8">
        <v>7.2581107797171376E-2</v>
      </c>
      <c r="N8" s="2" t="str">
        <f t="shared" si="4"/>
        <v>EQUAL</v>
      </c>
      <c r="P8" s="4"/>
    </row>
    <row r="9" spans="1:17" x14ac:dyDescent="0.3">
      <c r="A9" s="1">
        <v>8</v>
      </c>
      <c r="B9" s="2">
        <v>1.0634960206535029</v>
      </c>
      <c r="C9" s="2">
        <v>1.8312287462713982E-2</v>
      </c>
      <c r="D9" s="2">
        <f t="shared" si="2"/>
        <v>1.0636536681730351</v>
      </c>
      <c r="E9" s="2" t="str">
        <f t="shared" si="0"/>
        <v>1ºQ</v>
      </c>
      <c r="F9" s="2">
        <f t="shared" si="3"/>
        <v>1.7217251039443947E-2</v>
      </c>
      <c r="H9" s="2" t="s">
        <v>13</v>
      </c>
      <c r="I9" s="3">
        <v>1.72E-2</v>
      </c>
      <c r="J9" s="2" t="str">
        <f t="shared" si="5"/>
        <v>EQUAL</v>
      </c>
      <c r="L9" s="2" t="s">
        <v>13</v>
      </c>
      <c r="M9">
        <v>1.7217251039443941E-2</v>
      </c>
      <c r="N9" s="2" t="str">
        <f t="shared" si="4"/>
        <v>EQUAL</v>
      </c>
      <c r="P9" s="4"/>
    </row>
    <row r="10" spans="1:17" x14ac:dyDescent="0.3">
      <c r="A10" s="1">
        <v>9</v>
      </c>
      <c r="B10" s="2">
        <v>1.0685622829580099</v>
      </c>
      <c r="C10" s="2">
        <v>4.4042812845675218E-2</v>
      </c>
      <c r="D10" s="2">
        <f t="shared" si="2"/>
        <v>1.0694695516581074</v>
      </c>
      <c r="E10" s="2" t="str">
        <f t="shared" si="0"/>
        <v>1ºQ</v>
      </c>
      <c r="F10" s="2">
        <f t="shared" si="3"/>
        <v>4.1193572422620936E-2</v>
      </c>
      <c r="H10" s="2" t="s">
        <v>14</v>
      </c>
      <c r="I10" s="3">
        <v>4.1200000000000001E-2</v>
      </c>
      <c r="J10" s="2" t="str">
        <f t="shared" si="5"/>
        <v>EQUAL</v>
      </c>
      <c r="L10" s="2" t="s">
        <v>14</v>
      </c>
      <c r="M10">
        <v>4.1193572422620943E-2</v>
      </c>
      <c r="N10" s="2" t="str">
        <f t="shared" si="4"/>
        <v>EQUAL</v>
      </c>
      <c r="P10" s="4"/>
    </row>
    <row r="11" spans="1:17" x14ac:dyDescent="0.3">
      <c r="H11" s="2" t="s">
        <v>15</v>
      </c>
      <c r="I11" s="3">
        <v>1.0541</v>
      </c>
      <c r="J11" s="2" t="str">
        <f>IF(ROUND(I11,4)=ROUND(D5,4),"EQUAL","DIFF")</f>
        <v>EQUAL</v>
      </c>
      <c r="L11" s="2" t="s">
        <v>15</v>
      </c>
      <c r="M11">
        <v>1.054142114719183</v>
      </c>
      <c r="N11" s="2" t="str">
        <f>IF(ROUND(D5,4)=ROUND(M11,4),"EQUAL","DIFF")</f>
        <v>EQUAL</v>
      </c>
      <c r="P11" s="4"/>
    </row>
    <row r="12" spans="1:17" x14ac:dyDescent="0.3">
      <c r="H12" s="2" t="s">
        <v>16</v>
      </c>
      <c r="I12" s="3">
        <v>1.0369999999999999</v>
      </c>
      <c r="J12" s="2" t="str">
        <f t="shared" ref="J12:J16" si="6">IF(ROUND(I12,4)=ROUND(D6,4),"EQUAL","DIFF")</f>
        <v>EQUAL</v>
      </c>
      <c r="L12" s="2" t="s">
        <v>16</v>
      </c>
      <c r="M12">
        <v>1.0370078218728349</v>
      </c>
      <c r="N12" s="2" t="str">
        <f t="shared" ref="N12:N16" si="7">IF(ROUND(D6,4)=ROUND(M12,4),"EQUAL","DIFF")</f>
        <v>EQUAL</v>
      </c>
      <c r="P12" s="4"/>
    </row>
    <row r="13" spans="1:17" x14ac:dyDescent="0.3">
      <c r="H13" s="2" t="s">
        <v>17</v>
      </c>
      <c r="I13" s="3">
        <v>1.0649</v>
      </c>
      <c r="J13" s="2" t="str">
        <f t="shared" si="6"/>
        <v>EQUAL</v>
      </c>
      <c r="L13" s="2" t="s">
        <v>17</v>
      </c>
      <c r="M13">
        <v>1.064863862287859</v>
      </c>
      <c r="N13" s="2" t="str">
        <f t="shared" si="7"/>
        <v>EQUAL</v>
      </c>
      <c r="P13" s="4"/>
    </row>
    <row r="14" spans="1:17" x14ac:dyDescent="0.3">
      <c r="H14" s="2" t="s">
        <v>18</v>
      </c>
      <c r="I14" s="3">
        <v>1.0641</v>
      </c>
      <c r="J14" s="2" t="str">
        <f t="shared" si="6"/>
        <v>EQUAL</v>
      </c>
      <c r="L14" s="2" t="s">
        <v>18</v>
      </c>
      <c r="M14">
        <v>1.0641461643404131</v>
      </c>
      <c r="N14" s="2" t="str">
        <f t="shared" si="7"/>
        <v>EQUAL</v>
      </c>
      <c r="P14" s="4"/>
    </row>
    <row r="15" spans="1:17" x14ac:dyDescent="0.3">
      <c r="H15" s="2" t="s">
        <v>19</v>
      </c>
      <c r="I15" s="3">
        <v>1.0637000000000001</v>
      </c>
      <c r="J15" s="2" t="str">
        <f t="shared" si="6"/>
        <v>EQUAL</v>
      </c>
      <c r="L15" s="2" t="s">
        <v>19</v>
      </c>
      <c r="M15">
        <v>1.0636536681730351</v>
      </c>
      <c r="N15" s="2" t="str">
        <f t="shared" si="7"/>
        <v>EQUAL</v>
      </c>
      <c r="P15" s="4"/>
    </row>
    <row r="16" spans="1:17" x14ac:dyDescent="0.3">
      <c r="H16" s="2" t="s">
        <v>20</v>
      </c>
      <c r="I16" s="2">
        <v>1.0694999999999999</v>
      </c>
      <c r="J16" s="2" t="str">
        <f t="shared" si="6"/>
        <v>EQUAL</v>
      </c>
      <c r="L16" s="2" t="s">
        <v>20</v>
      </c>
      <c r="M16">
        <v>1.069469551658107</v>
      </c>
      <c r="N16" s="2" t="str">
        <f t="shared" si="7"/>
        <v>EQUAL</v>
      </c>
      <c r="P16" s="4"/>
    </row>
  </sheetData>
  <mergeCells count="4">
    <mergeCell ref="I2:J2"/>
    <mergeCell ref="H1:J1"/>
    <mergeCell ref="L1:N1"/>
    <mergeCell ref="M2:N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andraschko</cp:lastModifiedBy>
  <dcterms:created xsi:type="dcterms:W3CDTF">2023-02-05T18:06:39Z</dcterms:created>
  <dcterms:modified xsi:type="dcterms:W3CDTF">2023-02-05T23:53:47Z</dcterms:modified>
</cp:coreProperties>
</file>