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s\Programação\"/>
    </mc:Choice>
  </mc:AlternateContent>
  <xr:revisionPtr revIDLastSave="0" documentId="8_{C7E21003-F385-47C2-B6F5-593CA74F8452}" xr6:coauthVersionLast="47" xr6:coauthVersionMax="47" xr10:uidLastSave="{00000000-0000-0000-0000-000000000000}"/>
  <bookViews>
    <workbookView xWindow="-108" yWindow="-108" windowWidth="23256" windowHeight="12576" xr2:uid="{FD3399F1-08BC-4E56-92F1-38EB2C68AAA5}"/>
  </bookViews>
  <sheets>
    <sheet name="Viabilidad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2" i="1"/>
  <c r="E7" i="1" s="1"/>
  <c r="F6" i="1" l="1"/>
  <c r="G6" i="1" s="1"/>
  <c r="F7" i="1" s="1"/>
  <c r="G7" i="1" s="1"/>
  <c r="F8" i="1" s="1"/>
  <c r="G8" i="1" s="1"/>
  <c r="F9" i="1" s="1"/>
  <c r="G9" i="1" s="1"/>
  <c r="F10" i="1" s="1"/>
  <c r="G10" i="1" s="1"/>
  <c r="G13" i="1" s="1"/>
  <c r="E6" i="1"/>
  <c r="E10" i="1"/>
  <c r="E9" i="1"/>
  <c r="E8" i="1"/>
  <c r="E11" i="1" l="1"/>
  <c r="C12" i="1" s="1"/>
</calcChain>
</file>

<file path=xl/sharedStrings.xml><?xml version="1.0" encoding="utf-8"?>
<sst xmlns="http://schemas.openxmlformats.org/spreadsheetml/2006/main" count="25" uniqueCount="23">
  <si>
    <t>t</t>
  </si>
  <si>
    <t xml:space="preserve"> </t>
  </si>
  <si>
    <t>SELIC</t>
  </si>
  <si>
    <t>a.a</t>
  </si>
  <si>
    <t>a.m</t>
  </si>
  <si>
    <t>i (taxa)</t>
  </si>
  <si>
    <t>total</t>
  </si>
  <si>
    <t>Futuro = Presente * (1 + i)^t</t>
  </si>
  <si>
    <t>Presente = Futuro / (1 + i)^t</t>
  </si>
  <si>
    <t>em 1mês|hoje</t>
  </si>
  <si>
    <t>em 2mês|hoje</t>
  </si>
  <si>
    <t>em 3mês|hoje</t>
  </si>
  <si>
    <t>em 4mês|hoje</t>
  </si>
  <si>
    <t>em 5mês|hoje</t>
  </si>
  <si>
    <t>diferença</t>
  </si>
  <si>
    <t>equivalência</t>
  </si>
  <si>
    <t>Avaliação de viabilidade</t>
  </si>
  <si>
    <t>Proposta</t>
  </si>
  <si>
    <t>É mais viável parcelar ou pagar a vista?</t>
  </si>
  <si>
    <t>Fluxo Caixa</t>
  </si>
  <si>
    <t>Prova de conceito</t>
  </si>
  <si>
    <t>Proposta ajustada à data menos a parcela na mesma data</t>
  </si>
  <si>
    <t>2%a.m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</si>
</sst>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0" fontId="0" fillId="3" borderId="0" xfId="2" applyNumberFormat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0" fontId="0" fillId="0" borderId="1" xfId="2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21B8-A722-4CB4-972A-383203F27515}">
  <dimension ref="A1:N18"/>
  <sheetViews>
    <sheetView tabSelected="1" topLeftCell="B1" zoomScale="220" zoomScaleNormal="220" workbookViewId="0">
      <selection activeCell="I2" sqref="I2"/>
    </sheetView>
  </sheetViews>
  <sheetFormatPr defaultRowHeight="14.4" x14ac:dyDescent="0.3"/>
  <cols>
    <col min="1" max="1" width="8.6640625" bestFit="1" customWidth="1"/>
    <col min="2" max="2" width="2" bestFit="1" customWidth="1"/>
    <col min="3" max="3" width="11.88671875" customWidth="1"/>
    <col min="4" max="4" width="13" bestFit="1" customWidth="1"/>
    <col min="5" max="5" width="11.88671875" customWidth="1"/>
    <col min="6" max="6" width="15.77734375" bestFit="1" customWidth="1"/>
    <col min="7" max="7" width="11.88671875" customWidth="1"/>
    <col min="8" max="8" width="24" bestFit="1" customWidth="1"/>
    <col min="9" max="9" width="5.88671875" bestFit="1" customWidth="1"/>
    <col min="10" max="10" width="3.5546875" bestFit="1" customWidth="1"/>
    <col min="11" max="11" width="23.77734375" bestFit="1" customWidth="1"/>
  </cols>
  <sheetData>
    <row r="1" spans="1:14" x14ac:dyDescent="0.3">
      <c r="A1" s="18"/>
      <c r="B1" s="14" t="s">
        <v>2</v>
      </c>
      <c r="C1" s="15"/>
      <c r="D1" s="8">
        <v>9.2499999999999999E-2</v>
      </c>
      <c r="E1" s="6" t="s">
        <v>3</v>
      </c>
      <c r="F1" s="2" t="s">
        <v>7</v>
      </c>
      <c r="G1" s="2"/>
      <c r="H1" s="24">
        <v>14000</v>
      </c>
      <c r="I1" s="4"/>
      <c r="J1" s="4"/>
      <c r="K1" s="4"/>
      <c r="M1" s="1"/>
      <c r="N1" s="1"/>
    </row>
    <row r="2" spans="1:14" x14ac:dyDescent="0.3">
      <c r="A2" s="19"/>
      <c r="B2" s="14" t="s">
        <v>5</v>
      </c>
      <c r="C2" s="15"/>
      <c r="D2" s="7">
        <f>(1+D1)^(1/12) - 1</f>
        <v>7.3996302871768282E-3</v>
      </c>
      <c r="E2" s="6" t="s">
        <v>4</v>
      </c>
      <c r="F2" s="2" t="s">
        <v>8</v>
      </c>
      <c r="G2" s="2"/>
      <c r="H2" s="24" t="s">
        <v>22</v>
      </c>
      <c r="I2" s="5"/>
      <c r="J2" s="3"/>
      <c r="K2" s="4"/>
      <c r="M2" s="1"/>
      <c r="N2" s="1"/>
    </row>
    <row r="3" spans="1:14" x14ac:dyDescent="0.3">
      <c r="A3" s="19"/>
      <c r="B3" s="9" t="s">
        <v>16</v>
      </c>
      <c r="C3" s="9"/>
      <c r="D3" s="9"/>
      <c r="E3" s="9"/>
      <c r="F3" s="17" t="s">
        <v>20</v>
      </c>
      <c r="G3" s="17"/>
      <c r="H3" s="25"/>
      <c r="I3" s="5"/>
      <c r="J3" s="3"/>
      <c r="K3" s="4"/>
      <c r="L3" s="1"/>
      <c r="M3" s="1"/>
      <c r="N3" s="1"/>
    </row>
    <row r="4" spans="1:14" x14ac:dyDescent="0.3">
      <c r="A4" s="19"/>
      <c r="B4" s="6" t="s">
        <v>0</v>
      </c>
      <c r="C4" s="6" t="s">
        <v>19</v>
      </c>
      <c r="D4" s="6" t="s">
        <v>15</v>
      </c>
      <c r="E4" s="6"/>
      <c r="F4" s="7" t="s">
        <v>17</v>
      </c>
      <c r="G4" s="21" t="s">
        <v>21</v>
      </c>
      <c r="H4" s="26"/>
      <c r="I4" s="3"/>
      <c r="J4" s="3"/>
      <c r="K4" s="3"/>
      <c r="M4" s="1"/>
      <c r="N4" s="1"/>
    </row>
    <row r="5" spans="1:14" ht="72" customHeight="1" x14ac:dyDescent="0.3">
      <c r="A5" s="19"/>
      <c r="B5" s="6">
        <v>0</v>
      </c>
      <c r="C5" s="10"/>
      <c r="D5" s="6"/>
      <c r="E5" s="6" t="s">
        <v>1</v>
      </c>
      <c r="F5" s="11">
        <v>4800</v>
      </c>
      <c r="G5" s="22"/>
      <c r="H5" s="26"/>
      <c r="I5" s="3"/>
      <c r="J5" s="3"/>
      <c r="K5" s="3" t="s">
        <v>1</v>
      </c>
    </row>
    <row r="6" spans="1:14" x14ac:dyDescent="0.3">
      <c r="A6" s="19"/>
      <c r="B6" s="6">
        <v>1</v>
      </c>
      <c r="C6" s="12">
        <v>1000</v>
      </c>
      <c r="D6" s="6" t="s">
        <v>9</v>
      </c>
      <c r="E6" s="13">
        <f>C6/(1+$D$2)^B6</f>
        <v>992.65472205398032</v>
      </c>
      <c r="F6" s="13">
        <f>F5*(1+$D$2)^1</f>
        <v>4835.5182253784487</v>
      </c>
      <c r="G6" s="13">
        <f>F6-C6</f>
        <v>3835.5182253784487</v>
      </c>
      <c r="H6" s="26"/>
      <c r="I6" s="3"/>
      <c r="J6" s="3"/>
      <c r="K6" s="3"/>
    </row>
    <row r="7" spans="1:14" x14ac:dyDescent="0.3">
      <c r="A7" s="19"/>
      <c r="B7" s="6">
        <v>2</v>
      </c>
      <c r="C7" s="10">
        <v>1000</v>
      </c>
      <c r="D7" s="6" t="s">
        <v>10</v>
      </c>
      <c r="E7" s="13">
        <f>C7/(1+$D$2)^B7</f>
        <v>985.36339721606487</v>
      </c>
      <c r="F7" s="13">
        <f>G6*(1+$D$2)^1</f>
        <v>3863.8996422059777</v>
      </c>
      <c r="G7" s="13">
        <f>F7-C7</f>
        <v>2863.8996422059777</v>
      </c>
      <c r="H7" s="26"/>
      <c r="I7" s="3"/>
      <c r="J7" s="3"/>
      <c r="K7" s="3"/>
    </row>
    <row r="8" spans="1:14" x14ac:dyDescent="0.3">
      <c r="A8" s="19"/>
      <c r="B8" s="6">
        <v>3</v>
      </c>
      <c r="C8" s="10">
        <v>1000</v>
      </c>
      <c r="D8" s="6" t="s">
        <v>11</v>
      </c>
      <c r="E8" s="13">
        <f>C8/(1+$D$2)^B8</f>
        <v>978.12562918567858</v>
      </c>
      <c r="F8" s="13">
        <f>G7*(1+$D$2)^1</f>
        <v>2885.09144073788</v>
      </c>
      <c r="G8" s="13">
        <f t="shared" ref="G8:G12" si="0">F8-C8</f>
        <v>1885.09144073788</v>
      </c>
      <c r="H8" s="26"/>
      <c r="I8" s="3"/>
      <c r="J8" s="3"/>
      <c r="K8" s="3"/>
    </row>
    <row r="9" spans="1:14" x14ac:dyDescent="0.3">
      <c r="A9" s="19"/>
      <c r="B9" s="6">
        <v>4</v>
      </c>
      <c r="C9" s="10">
        <v>1000</v>
      </c>
      <c r="D9" s="6" t="s">
        <v>12</v>
      </c>
      <c r="E9" s="13">
        <f>C9/(1+$D$2)^B9</f>
        <v>970.94102457318445</v>
      </c>
      <c r="F9" s="13">
        <f>G8*(1+$D$2)^1</f>
        <v>1899.0404204568617</v>
      </c>
      <c r="G9" s="13">
        <f t="shared" si="0"/>
        <v>899.04042045686174</v>
      </c>
      <c r="H9" s="26" t="s">
        <v>1</v>
      </c>
      <c r="I9" s="3"/>
      <c r="J9" s="3"/>
      <c r="K9" s="3"/>
    </row>
    <row r="10" spans="1:14" x14ac:dyDescent="0.3">
      <c r="A10" s="19"/>
      <c r="B10" s="6">
        <v>5</v>
      </c>
      <c r="C10" s="10">
        <v>1000</v>
      </c>
      <c r="D10" s="6" t="s">
        <v>13</v>
      </c>
      <c r="E10" s="13">
        <f>C10/(1+$D$2)^B10</f>
        <v>963.80919287850134</v>
      </c>
      <c r="F10" s="13">
        <f>G9*(1+$D$2)^1</f>
        <v>905.69298718147047</v>
      </c>
      <c r="G10" s="13">
        <f t="shared" si="0"/>
        <v>-94.307012818529529</v>
      </c>
      <c r="H10" s="26"/>
      <c r="I10" s="3"/>
      <c r="J10" s="3"/>
      <c r="K10" s="3"/>
    </row>
    <row r="11" spans="1:14" x14ac:dyDescent="0.3">
      <c r="A11" s="6" t="s">
        <v>6</v>
      </c>
      <c r="B11" s="6"/>
      <c r="C11" s="13">
        <f>SUM(C6:C10)</f>
        <v>5000</v>
      </c>
      <c r="D11" s="19"/>
      <c r="E11" s="13">
        <f>SUM(E6:E10)</f>
        <v>4890.8939659074094</v>
      </c>
      <c r="F11" s="23"/>
      <c r="G11" s="20"/>
      <c r="H11" s="16"/>
      <c r="I11" s="3"/>
      <c r="J11" s="3"/>
      <c r="K11" s="3"/>
    </row>
    <row r="12" spans="1:14" x14ac:dyDescent="0.3">
      <c r="A12" s="6" t="s">
        <v>14</v>
      </c>
      <c r="B12" s="6"/>
      <c r="C12" s="13">
        <f>E11-C11</f>
        <v>-109.10603409259056</v>
      </c>
      <c r="D12" s="19"/>
      <c r="E12" s="19"/>
      <c r="F12" s="20"/>
      <c r="G12" s="20"/>
      <c r="H12" s="16"/>
      <c r="I12" s="3"/>
      <c r="J12" s="3"/>
      <c r="K12" s="3"/>
    </row>
    <row r="13" spans="1:14" x14ac:dyDescent="0.3">
      <c r="A13" s="9" t="s">
        <v>18</v>
      </c>
      <c r="B13" s="9"/>
      <c r="C13" s="9"/>
      <c r="D13" s="9"/>
      <c r="E13" s="9"/>
      <c r="F13" s="9"/>
      <c r="G13" s="6" t="str">
        <f>IF(G10&lt;0,"Á vista","Parcelado")</f>
        <v>Á vista</v>
      </c>
      <c r="H13" s="16"/>
      <c r="I13" s="3"/>
      <c r="J13" s="3"/>
      <c r="K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</sheetData>
  <mergeCells count="8">
    <mergeCell ref="A13:F13"/>
    <mergeCell ref="B3:E3"/>
    <mergeCell ref="F3:G3"/>
    <mergeCell ref="F1:G1"/>
    <mergeCell ref="G4:G5"/>
    <mergeCell ref="B2:C2"/>
    <mergeCell ref="B1:C1"/>
    <mergeCell ref="F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Viabilidade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andraschko</dc:creator>
  <cp:lastModifiedBy>luis andraschko</cp:lastModifiedBy>
  <dcterms:created xsi:type="dcterms:W3CDTF">2021-12-09T13:32:25Z</dcterms:created>
  <dcterms:modified xsi:type="dcterms:W3CDTF">2021-12-09T17:39:11Z</dcterms:modified>
</cp:coreProperties>
</file>