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ster_Thesis\1_Data\tax_progressivity\ATR\cleaned_tables\"/>
    </mc:Choice>
  </mc:AlternateContent>
  <xr:revisionPtr revIDLastSave="0" documentId="13_ncr:1_{EBA8F38B-AA33-45C5-9D74-C4612D2259E1}" xr6:coauthVersionLast="45" xr6:coauthVersionMax="45" xr10:uidLastSave="{00000000-0000-0000-0000-000000000000}"/>
  <bookViews>
    <workbookView xWindow="-103" yWindow="-103" windowWidth="25920" windowHeight="16749" activeTab="1" xr2:uid="{6133444F-6D62-421A-8021-384F55FF3982}"/>
  </bookViews>
  <sheets>
    <sheet name="ATR" sheetId="1" r:id="rId1"/>
    <sheet name="source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1" l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8" i="1"/>
  <c r="D6" i="1"/>
  <c r="I6" i="1"/>
  <c r="D7" i="1"/>
  <c r="I7" i="1"/>
  <c r="D8" i="1"/>
  <c r="I8" i="1"/>
  <c r="D9" i="1"/>
  <c r="I9" i="1"/>
  <c r="D10" i="1"/>
  <c r="I10" i="1"/>
  <c r="D11" i="1"/>
  <c r="I11" i="1"/>
  <c r="D12" i="1"/>
  <c r="I12" i="1"/>
  <c r="D13" i="1"/>
  <c r="I13" i="1"/>
  <c r="D14" i="1"/>
  <c r="I14" i="1"/>
  <c r="D15" i="1"/>
  <c r="I15" i="1"/>
  <c r="D16" i="1"/>
  <c r="I16" i="1"/>
  <c r="D17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D5" i="1"/>
  <c r="I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2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5" i="1"/>
  <c r="G6" i="1"/>
  <c r="G7" i="1"/>
  <c r="G8" i="1"/>
  <c r="G9" i="1"/>
  <c r="G10" i="1"/>
  <c r="G11" i="1"/>
  <c r="G12" i="1"/>
  <c r="G13" i="1"/>
  <c r="G14" i="1"/>
  <c r="G15" i="1"/>
  <c r="G16" i="1"/>
  <c r="G17" i="1"/>
</calcChain>
</file>

<file path=xl/sharedStrings.xml><?xml version="1.0" encoding="utf-8"?>
<sst xmlns="http://schemas.openxmlformats.org/spreadsheetml/2006/main" count="59" uniqueCount="43">
  <si>
    <t>Year</t>
  </si>
  <si>
    <t>https://www.irs.gov/statistics/soi-tax-stats-individual-time-series-statistical-tables#_grp8</t>
  </si>
  <si>
    <t>Net Capital gains (millions,  current dollars)</t>
  </si>
  <si>
    <t>Total Income excluding capital gains</t>
  </si>
  <si>
    <t>net capital gain less loss, current dollars, 1913-2005</t>
  </si>
  <si>
    <t>total tax liability, current dollars, 1913-2005</t>
  </si>
  <si>
    <t>For 2005-2017, I used:</t>
  </si>
  <si>
    <t>https://www.irs.gov/statistics/soi-tax-stats-individual-income-tax-returns-publication-1304-complete-report</t>
  </si>
  <si>
    <t>Scroll to Table A. you'll see a blue link "1990-2017". I got the remaining numbers from there.</t>
  </si>
  <si>
    <t>https://fraser.stlouisfed.org/files/docs/publications/nipab/nipa_1929_97_v1.pdf</t>
  </si>
  <si>
    <t>This is the National Income and Product Accounts of the United States 1929-97</t>
  </si>
  <si>
    <t>total personal income current dollars, 1929-1997</t>
  </si>
  <si>
    <t>total personal income 1997-2020</t>
  </si>
  <si>
    <t>https://apps.bea.gov/iTable/iTable.cfm?reqid=19&amp;step=2#reqid=19&amp;step=2&amp;isuri=1&amp;1921=survey</t>
  </si>
  <si>
    <t xml:space="preserve">This is also NIPA, but their modern data tool. </t>
  </si>
  <si>
    <t>https://www.nber.org/papers/w1060.pdf</t>
  </si>
  <si>
    <t>MEASURING THE AVERAGE MARGINAL TAX RATE FROM THE INDIVIDUAL INCOME TAX (1983, Barro)</t>
  </si>
  <si>
    <t>For total personal income 1916—28 values are estimated from nominal GNP, based on the ratio of personal
income to GNP for 1929.</t>
  </si>
  <si>
    <t>NA</t>
  </si>
  <si>
    <t>Total Personal Income excluding capital gains, millions (Saez, Piketty)</t>
  </si>
  <si>
    <t>Total Personal Income including capital gains, millions (Saez, Piketty)</t>
  </si>
  <si>
    <r>
      <t>"Income Inequality in the United States, 1913-1998" with Thomas Piketty, </t>
    </r>
    <r>
      <rPr>
        <i/>
        <sz val="6"/>
        <color rgb="FF000000"/>
        <rFont val="Georgia"/>
        <family val="1"/>
      </rPr>
      <t>Quarterly Journal of Economics</t>
    </r>
    <r>
      <rPr>
        <sz val="6"/>
        <color rgb="FF000000"/>
        <rFont val="Georgia"/>
        <family val="1"/>
      </rPr>
      <t>, 118(1), 2003, 1-39 (Longer updated version published in A.B. Atkinson and T. Piketty eds., Oxford University Press, 2007) (Tables and Figures </t>
    </r>
    <r>
      <rPr>
        <b/>
        <sz val="11"/>
        <color rgb="FFAF0B69"/>
        <rFont val="Arial"/>
        <family val="2"/>
      </rPr>
      <t>Updated to 2018</t>
    </r>
    <r>
      <rPr>
        <sz val="6"/>
        <color rgb="FF000000"/>
        <rFont val="Georgia"/>
        <family val="1"/>
      </rPr>
      <t> in Excel format, February 2020)</t>
    </r>
  </si>
  <si>
    <t xml:space="preserve">For Picketty, Saez data, visit Saez's website. </t>
  </si>
  <si>
    <t>https://eml.berkeley.edu/~saez/</t>
  </si>
  <si>
    <t>Table A0, total income</t>
  </si>
  <si>
    <t>ATR = total tax liability/ total income measure</t>
  </si>
  <si>
    <t>ATR_excluding_capital_gains</t>
  </si>
  <si>
    <t>ATR_including_capital_gains</t>
  </si>
  <si>
    <t>ATR_piketty_excluding_capital_gains</t>
  </si>
  <si>
    <t>ATR_piketty_including_capital_gains</t>
  </si>
  <si>
    <t>Total Personal Income, millions, current dollars (Barro, 1983)</t>
  </si>
  <si>
    <t>Total tax liability, millions,  current dollars (SOI)</t>
  </si>
  <si>
    <t>Total tax liability, millions,  current dollars (NIPA)</t>
  </si>
  <si>
    <t>social security receipts, millions, current dollars</t>
  </si>
  <si>
    <t>social security contribution</t>
  </si>
  <si>
    <t>NIPA 3_6 line 1. Values before 1929 are zeroed out</t>
  </si>
  <si>
    <t>I follow https://www.nber.org/papers/w19171.pdf appendix A</t>
  </si>
  <si>
    <t xml:space="preserve">PS 2003 define It as: (tax liability + social secuirty tax receipts)/ Total income defined as: </t>
  </si>
  <si>
    <t xml:space="preserve">Before 1944, total income (excluding capital gains) is defined as 80% of personal income minus transfers from National Accounts. </t>
  </si>
  <si>
    <t>From 1944 on, total income is defined as total Adjusted Gross Income less realized capital gains in AGI, taxable Social Security and Unemployment Insurance benefits</t>
  </si>
  <si>
    <t>Barro 1983 creates a simple measure for ATR: tax liability/total personal income from NIPA</t>
  </si>
  <si>
    <t>I use this tax measure</t>
  </si>
  <si>
    <t>total tax liability, current dollars, 1929-2020, NIPA 3_2 line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</si>
</sst>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\ ;\(\$#,##0\)"/>
    <numFmt numFmtId="165" formatCode="#,##0.000000000"/>
  </numFmts>
  <fonts count="16" x14ac:knownFonts="1">
    <font>
      <sz val="11"/>
      <color theme="1"/>
      <name val="Calibri"/>
      <family val="2"/>
      <scheme val="minor"/>
    </font>
    <font>
      <sz val="12"/>
      <color indexed="24"/>
      <name val="Arial"/>
      <family val="2"/>
    </font>
    <font>
      <b/>
      <sz val="8"/>
      <color indexed="24"/>
      <name val="Times New Roman"/>
      <family val="1"/>
    </font>
    <font>
      <sz val="8"/>
      <color indexed="24"/>
      <name val="Times New Roman"/>
      <family val="1"/>
    </font>
    <font>
      <sz val="10"/>
      <name val="Arial"/>
      <family val="2"/>
    </font>
    <font>
      <sz val="7"/>
      <name val="Helv"/>
    </font>
    <font>
      <sz val="10"/>
      <name val="MS Sans Serif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6"/>
      <color rgb="FF000000"/>
      <name val="Georgia"/>
      <family val="1"/>
    </font>
    <font>
      <i/>
      <sz val="6"/>
      <color rgb="FF000000"/>
      <name val="Georgia"/>
      <family val="1"/>
    </font>
    <font>
      <b/>
      <sz val="11"/>
      <color rgb="FFAF0B69"/>
      <name val="Arial"/>
      <family val="2"/>
    </font>
    <font>
      <sz val="9"/>
      <color rgb="FF595959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1" fillId="0" borderId="0"/>
    <xf numFmtId="0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  <xf numFmtId="0" fontId="5" fillId="0" borderId="1">
      <alignment horizontal="center"/>
    </xf>
    <xf numFmtId="2" fontId="1" fillId="0" borderId="0" applyFont="0" applyFill="0" applyBorder="0" applyAlignment="0" applyProtection="0"/>
    <xf numFmtId="0" fontId="4" fillId="0" borderId="0"/>
    <xf numFmtId="0" fontId="6" fillId="0" borderId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7" fillId="0" borderId="0" xfId="12"/>
    <xf numFmtId="3" fontId="8" fillId="0" borderId="5" xfId="10" applyNumberFormat="1" applyFont="1" applyBorder="1" applyAlignment="1">
      <alignment horizontal="right"/>
    </xf>
    <xf numFmtId="3" fontId="8" fillId="0" borderId="4" xfId="10" applyNumberFormat="1" applyFont="1" applyBorder="1" applyAlignment="1">
      <alignment horizontal="right"/>
    </xf>
    <xf numFmtId="3" fontId="8" fillId="0" borderId="6" xfId="0" applyNumberFormat="1" applyFont="1" applyBorder="1"/>
    <xf numFmtId="3" fontId="8" fillId="0" borderId="2" xfId="0" applyNumberFormat="1" applyFont="1" applyBorder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9" fillId="0" borderId="0" xfId="0" applyFont="1"/>
    <xf numFmtId="0" fontId="8" fillId="0" borderId="0" xfId="7" applyFont="1" applyAlignment="1">
      <alignment horizontal="center"/>
    </xf>
    <xf numFmtId="3" fontId="9" fillId="0" borderId="0" xfId="0" applyNumberFormat="1" applyFont="1"/>
    <xf numFmtId="0" fontId="8" fillId="0" borderId="0" xfId="7" applyFont="1" applyFill="1" applyAlignment="1">
      <alignment horizontal="center"/>
    </xf>
    <xf numFmtId="0" fontId="0" fillId="0" borderId="0" xfId="0" applyAlignment="1">
      <alignment wrapText="1"/>
    </xf>
    <xf numFmtId="165" fontId="8" fillId="0" borderId="4" xfId="10" applyNumberFormat="1" applyFont="1" applyBorder="1" applyAlignment="1">
      <alignment horizontal="right"/>
    </xf>
    <xf numFmtId="3" fontId="10" fillId="0" borderId="0" xfId="7" applyNumberFormat="1" applyFont="1" applyAlignment="1">
      <alignment horizontal="center"/>
    </xf>
    <xf numFmtId="0" fontId="11" fillId="0" borderId="0" xfId="0" applyFont="1"/>
    <xf numFmtId="0" fontId="14" fillId="0" borderId="0" xfId="0" applyFont="1" applyAlignment="1">
      <alignment horizontal="center" vertical="center" readingOrder="1"/>
    </xf>
    <xf numFmtId="0" fontId="15" fillId="0" borderId="0" xfId="7" applyFont="1"/>
  </cellXfs>
  <cellStyles count="13">
    <cellStyle name="Date" xfId="2" xr:uid="{D5F9920E-F76C-4D00-8226-364C4F7FA34B}"/>
    <cellStyle name="En-tête 1" xfId="3" xr:uid="{CBB91EA9-CC4D-4BB0-B370-19E08A151C00}"/>
    <cellStyle name="En-tête 2" xfId="4" xr:uid="{DC77E05E-436F-4D5F-A104-3673DBD490D8}"/>
    <cellStyle name="Financier0" xfId="5" xr:uid="{F0822E47-65DE-4056-859D-CFA246E27303}"/>
    <cellStyle name="Hyperlink" xfId="12" builtinId="8"/>
    <cellStyle name="Monétaire0" xfId="6" xr:uid="{7D042380-E55F-47AA-A48B-E23EBC1BB07C}"/>
    <cellStyle name="Normal" xfId="0" builtinId="0"/>
    <cellStyle name="Normal 2" xfId="1" xr:uid="{F42E2E2D-FB6F-44F8-B1F7-D48ABBEF0376}"/>
    <cellStyle name="Normal 3" xfId="11" xr:uid="{712BCFE9-96E6-43B0-BCCE-241060FE8EC0}"/>
    <cellStyle name="Normal_TabAnnexeB" xfId="7" xr:uid="{7342AB63-7D1F-4A6D-8A7A-06C124BEC434}"/>
    <cellStyle name="Normal_TBL14" xfId="10" xr:uid="{39E74554-D926-4C62-B30C-AB46B5C37CA0}"/>
    <cellStyle name="style_col_headings" xfId="8" xr:uid="{85CC1CB6-BEBA-4207-AF41-E7356B440D8C}"/>
    <cellStyle name="Virgule fixe" xfId="9" xr:uid="{035D9408-EC56-4329-9AD7-7527E26CDD2E}"/>
  </cellStyles>
  <dxfs count="4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er.org/papers/w1060.pdf" TargetMode="External"/><Relationship Id="rId2" Type="http://schemas.openxmlformats.org/officeDocument/2006/relationships/hyperlink" Target="https://fraser.stlouisfed.org/files/docs/publications/nipab/nipa_1929_97_v1.pdf" TargetMode="External"/><Relationship Id="rId1" Type="http://schemas.openxmlformats.org/officeDocument/2006/relationships/hyperlink" Target="https://www.irs.gov/statistics/soi-tax-stats-individual-income-tax-returns-publication-1304-complete-report" TargetMode="External"/><Relationship Id="rId4" Type="http://schemas.openxmlformats.org/officeDocument/2006/relationships/hyperlink" Target="https://eml.berkeley.edu/~saez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9CC7-D6CA-46BB-BD37-6B1A0F9B354F}">
  <dimension ref="A1:CX136"/>
  <sheetViews>
    <sheetView zoomScale="70" workbookViewId="0">
      <selection sqref="A1:XFD1"/>
    </sheetView>
  </sheetViews>
  <sheetFormatPr defaultRowHeight="10.75" x14ac:dyDescent="0.3"/>
  <cols>
    <col min="1" max="1" width="9.23046875" style="7" customWidth="1"/>
    <col min="2" max="2" width="45.4609375" style="7" bestFit="1" customWidth="1"/>
    <col min="3" max="3" width="17.4609375" style="7" customWidth="1"/>
    <col min="4" max="4" width="52.4609375" style="7" bestFit="1" customWidth="1"/>
    <col min="5" max="5" width="38.4609375" style="7" bestFit="1" customWidth="1"/>
    <col min="6" max="6" width="36.4609375" style="7" bestFit="1" customWidth="1"/>
    <col min="7" max="7" width="30.69140625" style="7" bestFit="1" customWidth="1"/>
    <col min="8" max="8" width="13.61328125" style="7" bestFit="1" customWidth="1"/>
    <col min="9" max="9" width="36.4609375" style="7" bestFit="1" customWidth="1"/>
    <col min="10" max="10" width="14.07421875" style="7" customWidth="1"/>
    <col min="11" max="11" width="14.3046875" style="7" customWidth="1"/>
    <col min="12" max="16384" width="9.23046875" style="7"/>
  </cols>
  <sheetData>
    <row r="1" spans="1:13" x14ac:dyDescent="0.3">
      <c r="A1" s="7" t="s">
        <v>0</v>
      </c>
      <c r="B1" s="7" t="s">
        <v>20</v>
      </c>
      <c r="C1" s="7" t="s">
        <v>19</v>
      </c>
      <c r="D1" s="7" t="s">
        <v>30</v>
      </c>
      <c r="E1" s="7" t="s">
        <v>31</v>
      </c>
      <c r="F1" s="7" t="s">
        <v>2</v>
      </c>
      <c r="G1" s="7" t="s">
        <v>3</v>
      </c>
      <c r="H1" s="7" t="s">
        <v>27</v>
      </c>
      <c r="I1" s="7" t="s">
        <v>26</v>
      </c>
      <c r="J1" s="7" t="s">
        <v>28</v>
      </c>
      <c r="K1" s="7" t="s">
        <v>29</v>
      </c>
      <c r="L1" s="7" t="s">
        <v>32</v>
      </c>
      <c r="M1" s="7" t="s">
        <v>33</v>
      </c>
    </row>
    <row r="2" spans="1:13" ht="12.45" x14ac:dyDescent="0.3">
      <c r="A2" s="8">
        <v>1913</v>
      </c>
      <c r="B2" s="13">
        <v>27630.889464312328</v>
      </c>
      <c r="C2" s="13">
        <v>27630.889464312328</v>
      </c>
      <c r="D2" s="2" t="s">
        <v>18</v>
      </c>
      <c r="E2" s="3">
        <v>28</v>
      </c>
      <c r="F2" s="2">
        <v>0</v>
      </c>
      <c r="G2" s="9" t="s">
        <v>18</v>
      </c>
      <c r="H2" s="9" t="s">
        <v>18</v>
      </c>
      <c r="I2" s="12" t="s">
        <v>18</v>
      </c>
      <c r="J2" s="7">
        <f>(L2+M2)/C2</f>
        <v>1.0133586193873494E-3</v>
      </c>
      <c r="K2" s="7">
        <f>(L2+M2)/B2</f>
        <v>1.0133586193873494E-3</v>
      </c>
      <c r="L2" s="3">
        <v>28</v>
      </c>
      <c r="M2" s="7">
        <v>0</v>
      </c>
    </row>
    <row r="3" spans="1:13" ht="12.45" x14ac:dyDescent="0.3">
      <c r="A3" s="8">
        <v>1914</v>
      </c>
      <c r="B3" s="13">
        <v>27948.16142199462</v>
      </c>
      <c r="C3" s="13">
        <v>27948.16142199462</v>
      </c>
      <c r="D3" s="3" t="s">
        <v>18</v>
      </c>
      <c r="E3" s="4">
        <v>41</v>
      </c>
      <c r="F3" s="3">
        <v>0</v>
      </c>
      <c r="G3" s="9" t="s">
        <v>18</v>
      </c>
      <c r="H3" s="9" t="s">
        <v>18</v>
      </c>
      <c r="I3" s="12" t="s">
        <v>18</v>
      </c>
      <c r="J3" s="7">
        <f>(L3+M3)/C3</f>
        <v>1.4670016886239197E-3</v>
      </c>
      <c r="K3" s="7">
        <f>(L3+M3)/B3</f>
        <v>1.4670016886239197E-3</v>
      </c>
      <c r="L3" s="4">
        <v>41</v>
      </c>
      <c r="M3" s="7">
        <v>0</v>
      </c>
    </row>
    <row r="4" spans="1:13" ht="12.45" x14ac:dyDescent="0.3">
      <c r="A4" s="8">
        <v>1915</v>
      </c>
      <c r="B4" s="13">
        <v>28973.607489945232</v>
      </c>
      <c r="C4" s="13">
        <v>28973.607489945232</v>
      </c>
      <c r="D4" s="3" t="s">
        <v>18</v>
      </c>
      <c r="E4" s="4">
        <v>68</v>
      </c>
      <c r="F4" s="3">
        <v>0</v>
      </c>
      <c r="G4" s="9" t="s">
        <v>18</v>
      </c>
      <c r="H4" s="9" t="s">
        <v>18</v>
      </c>
      <c r="I4" s="12" t="s">
        <v>18</v>
      </c>
      <c r="J4" s="7">
        <f>(L4+M4)/C4</f>
        <v>2.3469635261538684E-3</v>
      </c>
      <c r="K4" s="7">
        <f>(L4+M4)/B4</f>
        <v>2.3469635261538684E-3</v>
      </c>
      <c r="L4" s="4">
        <v>68</v>
      </c>
      <c r="M4" s="7">
        <v>0</v>
      </c>
    </row>
    <row r="5" spans="1:13" ht="12.45" x14ac:dyDescent="0.3">
      <c r="A5" s="8">
        <v>1916</v>
      </c>
      <c r="B5" s="13">
        <v>35007.599080112879</v>
      </c>
      <c r="C5" s="13">
        <v>34456.016788412504</v>
      </c>
      <c r="D5" s="3">
        <f>E5/H5</f>
        <v>43250</v>
      </c>
      <c r="E5" s="4">
        <v>173</v>
      </c>
      <c r="F5" s="3">
        <v>0</v>
      </c>
      <c r="G5" s="9">
        <f>D5-F5</f>
        <v>43250</v>
      </c>
      <c r="H5" s="7">
        <v>4.0000000000000001E-3</v>
      </c>
      <c r="I5" s="12">
        <f>L5/(D5-F5)</f>
        <v>4.0000000000000001E-3</v>
      </c>
      <c r="J5" s="7">
        <f>(L5+M5)/C5</f>
        <v>5.0208937690725637E-3</v>
      </c>
      <c r="K5" s="7">
        <f>(L5+M5)/B5</f>
        <v>4.9417841995990485E-3</v>
      </c>
      <c r="L5" s="4">
        <v>173</v>
      </c>
      <c r="M5" s="7">
        <v>0</v>
      </c>
    </row>
    <row r="6" spans="1:13" ht="12.45" x14ac:dyDescent="0.3">
      <c r="A6" s="8">
        <v>1917</v>
      </c>
      <c r="B6" s="13">
        <v>42193.265249513533</v>
      </c>
      <c r="C6" s="13">
        <v>41827.079800761137</v>
      </c>
      <c r="D6" s="3">
        <f>E6/H6</f>
        <v>49687.5</v>
      </c>
      <c r="E6" s="4">
        <v>795</v>
      </c>
      <c r="F6" s="3">
        <v>0</v>
      </c>
      <c r="G6" s="9">
        <f>D6-F6</f>
        <v>49687.5</v>
      </c>
      <c r="H6" s="7">
        <v>1.6E-2</v>
      </c>
      <c r="I6" s="12">
        <f>L6/(D6-F6)</f>
        <v>1.6E-2</v>
      </c>
      <c r="J6" s="7">
        <f>(L6+M6)/C6</f>
        <v>1.9006825333896086E-2</v>
      </c>
      <c r="K6" s="7">
        <f>(L6+M6)/B6</f>
        <v>1.8841869556638923E-2</v>
      </c>
      <c r="L6" s="4">
        <v>795</v>
      </c>
      <c r="M6" s="7">
        <v>0</v>
      </c>
    </row>
    <row r="7" spans="1:13" ht="12.45" x14ac:dyDescent="0.3">
      <c r="A7" s="8">
        <v>1918</v>
      </c>
      <c r="B7" s="13">
        <v>46912.265562543223</v>
      </c>
      <c r="C7" s="13">
        <v>46568.457916190804</v>
      </c>
      <c r="D7" s="3">
        <f>E7/H7</f>
        <v>62666.666666666672</v>
      </c>
      <c r="E7" s="4">
        <v>1128</v>
      </c>
      <c r="F7" s="3">
        <v>0</v>
      </c>
      <c r="G7" s="9">
        <f>D7-F7</f>
        <v>62666.666666666672</v>
      </c>
      <c r="H7" s="7">
        <v>1.7999999999999999E-2</v>
      </c>
      <c r="I7" s="12">
        <f>L7/(D7-F7)</f>
        <v>1.7999999999999999E-2</v>
      </c>
      <c r="J7" s="7">
        <f>(L7+M7)/C7</f>
        <v>2.4222403972020294E-2</v>
      </c>
      <c r="K7" s="7">
        <f>(L7+M7)/B7</f>
        <v>2.4044884348980236E-2</v>
      </c>
      <c r="L7" s="4">
        <v>1128</v>
      </c>
      <c r="M7" s="7">
        <v>0</v>
      </c>
    </row>
    <row r="8" spans="1:13" ht="12.45" x14ac:dyDescent="0.3">
      <c r="A8" s="8">
        <v>1919</v>
      </c>
      <c r="B8" s="13">
        <v>54237.82428603241</v>
      </c>
      <c r="C8" s="13">
        <v>53163.650809030129</v>
      </c>
      <c r="D8" s="3">
        <f>E8/H8</f>
        <v>70555.555555555562</v>
      </c>
      <c r="E8" s="4">
        <v>1270</v>
      </c>
      <c r="F8" s="3">
        <v>0</v>
      </c>
      <c r="G8" s="9">
        <f>D8-F8</f>
        <v>70555.555555555562</v>
      </c>
      <c r="H8" s="7">
        <v>1.7999999999999999E-2</v>
      </c>
      <c r="I8" s="12">
        <f>L8/(D8-F8)</f>
        <v>1.7999999999999999E-2</v>
      </c>
      <c r="J8" s="7">
        <f>(L8+M8)/C8</f>
        <v>2.3888502401048117E-2</v>
      </c>
      <c r="K8" s="7">
        <f>(L8+M8)/B8</f>
        <v>2.341539353242561E-2</v>
      </c>
      <c r="L8" s="4">
        <v>1270</v>
      </c>
      <c r="M8" s="7">
        <v>0</v>
      </c>
    </row>
    <row r="9" spans="1:13" ht="12.45" x14ac:dyDescent="0.3">
      <c r="A9" s="8">
        <v>1920</v>
      </c>
      <c r="B9" s="13">
        <v>57199.787188285394</v>
      </c>
      <c r="C9" s="13">
        <v>56062.049220036817</v>
      </c>
      <c r="D9" s="3">
        <f>E9/H9</f>
        <v>76785.71428571429</v>
      </c>
      <c r="E9" s="4">
        <v>1075</v>
      </c>
      <c r="F9" s="3">
        <v>0</v>
      </c>
      <c r="G9" s="9">
        <f>D9-F9</f>
        <v>76785.71428571429</v>
      </c>
      <c r="H9" s="7">
        <v>1.4E-2</v>
      </c>
      <c r="I9" s="12">
        <f>L9/(D9-F9)</f>
        <v>1.3999999999999999E-2</v>
      </c>
      <c r="J9" s="7">
        <f>(L9+M9)/C9</f>
        <v>1.9175182051957358E-2</v>
      </c>
      <c r="K9" s="7">
        <f>(L9+M9)/B9</f>
        <v>1.8793776215659797E-2</v>
      </c>
      <c r="L9" s="4">
        <v>1075</v>
      </c>
      <c r="M9" s="7">
        <v>0</v>
      </c>
    </row>
    <row r="10" spans="1:13" ht="12.45" x14ac:dyDescent="0.3">
      <c r="A10" s="8">
        <v>1921</v>
      </c>
      <c r="B10" s="13">
        <v>45615.62560300617</v>
      </c>
      <c r="C10" s="13">
        <v>45161.887414010263</v>
      </c>
      <c r="D10" s="3">
        <f>E10/H10</f>
        <v>55307.692307692312</v>
      </c>
      <c r="E10" s="4">
        <v>719</v>
      </c>
      <c r="F10" s="3">
        <v>462</v>
      </c>
      <c r="G10" s="9">
        <f>D10-F10</f>
        <v>54845.692307692312</v>
      </c>
      <c r="H10" s="7">
        <v>1.2999999999999999E-2</v>
      </c>
      <c r="I10" s="12">
        <f>L10/(D10-F10)</f>
        <v>1.3109507232879939E-2</v>
      </c>
      <c r="J10" s="7">
        <f>(L10+M10)/C10</f>
        <v>1.5920503795794627E-2</v>
      </c>
      <c r="K10" s="7">
        <f>(L10+M10)/B10</f>
        <v>1.5762142697712256E-2</v>
      </c>
      <c r="L10" s="4">
        <v>719</v>
      </c>
      <c r="M10" s="7">
        <v>0</v>
      </c>
    </row>
    <row r="11" spans="1:13" ht="12.45" x14ac:dyDescent="0.3">
      <c r="A11" s="8">
        <v>1922</v>
      </c>
      <c r="B11" s="13">
        <v>49599.872927548247</v>
      </c>
      <c r="C11" s="13">
        <v>48546.747408196876</v>
      </c>
      <c r="D11" s="3">
        <f>E11/H11</f>
        <v>61500</v>
      </c>
      <c r="E11" s="4">
        <v>861</v>
      </c>
      <c r="F11" s="3">
        <v>742</v>
      </c>
      <c r="G11" s="9">
        <f>D11-F11</f>
        <v>60758</v>
      </c>
      <c r="H11" s="7">
        <v>1.4E-2</v>
      </c>
      <c r="I11" s="12">
        <f>L11/(D11-F11)</f>
        <v>1.4170973369762007E-2</v>
      </c>
      <c r="J11" s="7">
        <f>(L11+M11)/C11</f>
        <v>1.7735482724731924E-2</v>
      </c>
      <c r="K11" s="7">
        <f>(L11+M11)/B11</f>
        <v>1.7358915440321466E-2</v>
      </c>
      <c r="L11" s="4">
        <v>861</v>
      </c>
      <c r="M11" s="7">
        <v>0</v>
      </c>
    </row>
    <row r="12" spans="1:13" ht="12.45" x14ac:dyDescent="0.3">
      <c r="A12" s="8">
        <v>1923</v>
      </c>
      <c r="B12" s="13">
        <v>57315.111374212662</v>
      </c>
      <c r="C12" s="13">
        <v>56061.234376513916</v>
      </c>
      <c r="D12" s="3">
        <f>E12/H12</f>
        <v>66200</v>
      </c>
      <c r="E12" s="4">
        <v>662</v>
      </c>
      <c r="F12" s="3">
        <v>866</v>
      </c>
      <c r="G12" s="9">
        <f>D12-F12</f>
        <v>65334</v>
      </c>
      <c r="H12" s="7">
        <v>0.01</v>
      </c>
      <c r="I12" s="12">
        <f>L12/(D12-F12)</f>
        <v>1.0132549667860532E-2</v>
      </c>
      <c r="J12" s="7">
        <f>(L12+M12)/C12</f>
        <v>1.1808516301191823E-2</v>
      </c>
      <c r="K12" s="7">
        <f>(L12+M12)/B12</f>
        <v>1.1550182563159922E-2</v>
      </c>
      <c r="L12" s="4">
        <v>662</v>
      </c>
      <c r="M12" s="7">
        <v>0</v>
      </c>
    </row>
    <row r="13" spans="1:13" ht="12.45" x14ac:dyDescent="0.3">
      <c r="A13" s="8">
        <v>1924</v>
      </c>
      <c r="B13" s="13">
        <v>58413.664336683782</v>
      </c>
      <c r="C13" s="13">
        <v>56717.183412460028</v>
      </c>
      <c r="D13" s="3">
        <f>E13/H13</f>
        <v>70400</v>
      </c>
      <c r="E13" s="4">
        <v>704</v>
      </c>
      <c r="F13" s="3">
        <v>1124</v>
      </c>
      <c r="G13" s="9">
        <f>D13-F13</f>
        <v>69276</v>
      </c>
      <c r="H13" s="7">
        <v>0.01</v>
      </c>
      <c r="I13" s="12">
        <f>L13/(D13-F13)</f>
        <v>1.0162249552514579E-2</v>
      </c>
      <c r="J13" s="7">
        <f>(L13+M13)/C13</f>
        <v>1.2412464047806371E-2</v>
      </c>
      <c r="K13" s="7">
        <f>(L13+M13)/B13</f>
        <v>1.2051974619196899E-2</v>
      </c>
      <c r="L13" s="4">
        <v>704</v>
      </c>
      <c r="M13" s="7">
        <v>0</v>
      </c>
    </row>
    <row r="14" spans="1:13" ht="12.45" x14ac:dyDescent="0.3">
      <c r="A14" s="8">
        <v>1925</v>
      </c>
      <c r="B14" s="13">
        <v>63292.017530463352</v>
      </c>
      <c r="C14" s="13">
        <v>59773.661466912105</v>
      </c>
      <c r="D14" s="3">
        <f>E14/H14</f>
        <v>73500</v>
      </c>
      <c r="E14" s="4">
        <v>735</v>
      </c>
      <c r="F14" s="3">
        <v>940</v>
      </c>
      <c r="G14" s="9">
        <f>D14-F14</f>
        <v>72560</v>
      </c>
      <c r="H14" s="7">
        <v>0.01</v>
      </c>
      <c r="I14" s="12">
        <f>L14/(D14-F14)</f>
        <v>1.012954796030871E-2</v>
      </c>
      <c r="J14" s="7">
        <f>(L14+M14)/C14</f>
        <v>1.2296385765273248E-2</v>
      </c>
      <c r="K14" s="7">
        <f>(L14+M14)/B14</f>
        <v>1.1612838848852211E-2</v>
      </c>
      <c r="L14" s="4">
        <v>735</v>
      </c>
      <c r="M14" s="7">
        <v>0</v>
      </c>
    </row>
    <row r="15" spans="1:13" ht="12.45" x14ac:dyDescent="0.3">
      <c r="A15" s="8">
        <v>1926</v>
      </c>
      <c r="B15" s="13">
        <v>64894.565862962234</v>
      </c>
      <c r="C15" s="13">
        <v>61992.480379808163</v>
      </c>
      <c r="D15" s="3">
        <f>E15/H15</f>
        <v>81333.333333333343</v>
      </c>
      <c r="E15" s="4">
        <v>732</v>
      </c>
      <c r="F15" s="3">
        <v>1287</v>
      </c>
      <c r="G15" s="9">
        <f>D15-F15</f>
        <v>80046.333333333343</v>
      </c>
      <c r="H15" s="7">
        <v>8.9999999999999993E-3</v>
      </c>
      <c r="I15" s="12">
        <f>L15/(D15-F15)</f>
        <v>9.1447036924447913E-3</v>
      </c>
      <c r="J15" s="7">
        <f>(L15+M15)/C15</f>
        <v>1.1807883722594569E-2</v>
      </c>
      <c r="K15" s="7">
        <f>(L15+M15)/B15</f>
        <v>1.1279835071949837E-2</v>
      </c>
      <c r="L15" s="4">
        <v>732</v>
      </c>
      <c r="M15" s="7">
        <v>0</v>
      </c>
    </row>
    <row r="16" spans="1:13" ht="12.45" x14ac:dyDescent="0.3">
      <c r="A16" s="8">
        <v>1927</v>
      </c>
      <c r="B16" s="13">
        <v>65813.859373005296</v>
      </c>
      <c r="C16" s="13">
        <v>62292.342796240686</v>
      </c>
      <c r="D16" s="3">
        <f>E16/H16</f>
        <v>75454.545454545456</v>
      </c>
      <c r="E16" s="4">
        <v>830</v>
      </c>
      <c r="F16" s="3">
        <v>1585</v>
      </c>
      <c r="G16" s="9">
        <f>D16-F16</f>
        <v>73869.545454545456</v>
      </c>
      <c r="H16" s="7">
        <v>1.0999999999999999E-2</v>
      </c>
      <c r="I16" s="12">
        <f>L16/(D16-F16)</f>
        <v>1.1236024194987478E-2</v>
      </c>
      <c r="J16" s="7">
        <f>(L16+M16)/C16</f>
        <v>1.3324270090706721E-2</v>
      </c>
      <c r="K16" s="7">
        <f>(L16+M16)/B16</f>
        <v>1.2611325454960919E-2</v>
      </c>
      <c r="L16" s="4">
        <v>830</v>
      </c>
      <c r="M16" s="7">
        <v>0</v>
      </c>
    </row>
    <row r="17" spans="1:102" ht="12.45" x14ac:dyDescent="0.3">
      <c r="A17" s="8">
        <v>1928</v>
      </c>
      <c r="B17" s="13">
        <v>69383.714512257458</v>
      </c>
      <c r="C17" s="13">
        <v>63691.429125084789</v>
      </c>
      <c r="D17" s="3">
        <f>E17/H17</f>
        <v>77600</v>
      </c>
      <c r="E17" s="4">
        <v>1164</v>
      </c>
      <c r="F17" s="3">
        <v>1708</v>
      </c>
      <c r="G17" s="9">
        <f>D17-F17</f>
        <v>75892</v>
      </c>
      <c r="H17" s="7">
        <v>1.4999999999999999E-2</v>
      </c>
      <c r="I17" s="12">
        <f>L17/(D17-F17)</f>
        <v>1.5337584989195172E-2</v>
      </c>
      <c r="J17" s="7">
        <f>(L17+M17)/C17</f>
        <v>1.8275614411383336E-2</v>
      </c>
      <c r="K17" s="7">
        <f>(L17+M17)/B17</f>
        <v>1.6776271033952291E-2</v>
      </c>
      <c r="L17" s="4">
        <v>1164</v>
      </c>
      <c r="M17" s="7">
        <v>0</v>
      </c>
    </row>
    <row r="18" spans="1:102" ht="14.6" x14ac:dyDescent="0.4">
      <c r="A18" s="8">
        <v>1929</v>
      </c>
      <c r="B18" s="13">
        <v>72489.048824256068</v>
      </c>
      <c r="C18" s="13">
        <v>67280</v>
      </c>
      <c r="D18" s="7">
        <v>85289</v>
      </c>
      <c r="E18" s="4">
        <v>1002</v>
      </c>
      <c r="F18" s="3">
        <v>1341</v>
      </c>
      <c r="G18" s="9">
        <f>D18-F18</f>
        <v>83948</v>
      </c>
      <c r="H18" s="7">
        <f>L18/D18</f>
        <v>1.3823588035971814E-2</v>
      </c>
      <c r="I18" s="12">
        <f>L18/(D18-F18)</f>
        <v>1.4044408443322056E-2</v>
      </c>
      <c r="J18" s="7">
        <f>(L18+M18)/C18</f>
        <v>1.8623662306777644E-2</v>
      </c>
      <c r="K18" s="7">
        <f>(L18+M18)/B18</f>
        <v>1.7285369587864214E-2</v>
      </c>
      <c r="L18">
        <v>1179</v>
      </c>
      <c r="M18">
        <v>74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</row>
    <row r="19" spans="1:102" ht="14.6" x14ac:dyDescent="0.4">
      <c r="A19" s="8">
        <v>1930</v>
      </c>
      <c r="B19" s="13">
        <v>61813.907021299354</v>
      </c>
      <c r="C19" s="13">
        <v>60240</v>
      </c>
      <c r="D19" s="7">
        <v>76533</v>
      </c>
      <c r="E19" s="4">
        <v>477</v>
      </c>
      <c r="F19" s="3">
        <v>676</v>
      </c>
      <c r="G19" s="9">
        <f>D19-F19</f>
        <v>75857</v>
      </c>
      <c r="H19" s="7">
        <f>L19/D19</f>
        <v>1.3654240654358251E-2</v>
      </c>
      <c r="I19" s="12">
        <f>L19/(D19-F19)</f>
        <v>1.3775920481959476E-2</v>
      </c>
      <c r="J19" s="7">
        <f>(L19+M19)/C19</f>
        <v>1.8559096945551128E-2</v>
      </c>
      <c r="K19" s="7">
        <f>(L19+M19)/B19</f>
        <v>1.8086544822587713E-2</v>
      </c>
      <c r="L19">
        <v>1045</v>
      </c>
      <c r="M19">
        <v>73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</row>
    <row r="20" spans="1:102" ht="14.6" x14ac:dyDescent="0.4">
      <c r="A20" s="8">
        <v>1931</v>
      </c>
      <c r="B20" s="13">
        <v>51113.245982413107</v>
      </c>
      <c r="C20" s="13">
        <v>50560</v>
      </c>
      <c r="D20" s="7">
        <v>65668</v>
      </c>
      <c r="E20" s="4">
        <v>246</v>
      </c>
      <c r="F20" s="3">
        <v>990</v>
      </c>
      <c r="G20" s="9">
        <f>D20-F20</f>
        <v>64678</v>
      </c>
      <c r="H20" s="7">
        <f>L20/D20</f>
        <v>8.1013583480538474E-3</v>
      </c>
      <c r="I20" s="12">
        <f>L20/(D20-F20)</f>
        <v>8.2253625653236039E-3</v>
      </c>
      <c r="J20" s="7">
        <f>(L20+M20)/C20</f>
        <v>1.1906645569620252E-2</v>
      </c>
      <c r="K20" s="7">
        <f>(L20+M20)/B20</f>
        <v>1.1777768921330771E-2</v>
      </c>
      <c r="L20">
        <v>532</v>
      </c>
      <c r="M20">
        <v>70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</row>
    <row r="21" spans="1:102" ht="14.6" x14ac:dyDescent="0.4">
      <c r="A21" s="8">
        <v>1932</v>
      </c>
      <c r="B21" s="13">
        <v>38777.613788847921</v>
      </c>
      <c r="C21" s="13">
        <v>38640</v>
      </c>
      <c r="D21" s="7">
        <v>50294</v>
      </c>
      <c r="E21" s="4">
        <v>330</v>
      </c>
      <c r="F21" s="3">
        <v>325</v>
      </c>
      <c r="G21" s="9">
        <f>D21-F21</f>
        <v>49969</v>
      </c>
      <c r="H21" s="7">
        <f>L21/D21</f>
        <v>5.6666799220582969E-3</v>
      </c>
      <c r="I21" s="12">
        <f>L21/(D21-F21)</f>
        <v>5.7035361924393123E-3</v>
      </c>
      <c r="J21" s="7">
        <f>(L21+M21)/C21</f>
        <v>9.2132505175983436E-3</v>
      </c>
      <c r="K21" s="7">
        <f>(L21+M21)/B21</f>
        <v>9.1805545833349416E-3</v>
      </c>
      <c r="L21">
        <v>285</v>
      </c>
      <c r="M21">
        <v>71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</row>
    <row r="22" spans="1:102" ht="14.6" x14ac:dyDescent="0.4">
      <c r="A22" s="8">
        <v>1933</v>
      </c>
      <c r="B22" s="13">
        <v>36769.636523922498</v>
      </c>
      <c r="C22" s="13">
        <v>36160</v>
      </c>
      <c r="D22" s="7">
        <v>47234</v>
      </c>
      <c r="E22" s="4">
        <v>374</v>
      </c>
      <c r="F22" s="3">
        <v>232</v>
      </c>
      <c r="G22" s="9">
        <f>D22-F22</f>
        <v>47002</v>
      </c>
      <c r="H22" s="7">
        <f>L22/D22</f>
        <v>8.2567641952830586E-3</v>
      </c>
      <c r="I22" s="12">
        <f>L22/(D22-F22)</f>
        <v>8.2975192544998081E-3</v>
      </c>
      <c r="J22" s="7">
        <f>(L22+M22)/C22</f>
        <v>1.2527654867256637E-2</v>
      </c>
      <c r="K22" s="7">
        <f>(L22+M22)/B22</f>
        <v>1.2319947729297679E-2</v>
      </c>
      <c r="L22">
        <v>390</v>
      </c>
      <c r="M22">
        <v>63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</row>
    <row r="23" spans="1:102" ht="14.6" x14ac:dyDescent="0.4">
      <c r="A23" s="8">
        <v>1934</v>
      </c>
      <c r="B23" s="13">
        <v>42030.151753627659</v>
      </c>
      <c r="C23" s="13">
        <v>41600</v>
      </c>
      <c r="D23" s="7">
        <v>54090</v>
      </c>
      <c r="E23" s="4">
        <v>511</v>
      </c>
      <c r="F23" s="3">
        <v>18</v>
      </c>
      <c r="G23" s="9">
        <f>D23-F23</f>
        <v>54072</v>
      </c>
      <c r="H23" s="7">
        <f>L23/D23</f>
        <v>8.4119060824551679E-3</v>
      </c>
      <c r="I23" s="12">
        <f>L23/(D23-F23)</f>
        <v>8.4147063175025894E-3</v>
      </c>
      <c r="J23" s="7">
        <f>(L23+M23)/C23</f>
        <v>1.2596153846153845E-2</v>
      </c>
      <c r="K23" s="7">
        <f>(L23+M23)/B23</f>
        <v>1.2467240258174256E-2</v>
      </c>
      <c r="L23">
        <v>455</v>
      </c>
      <c r="M23">
        <v>69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</row>
    <row r="24" spans="1:102" ht="14.6" x14ac:dyDescent="0.4">
      <c r="A24" s="8">
        <v>1935</v>
      </c>
      <c r="B24" s="13">
        <v>47761.430610559022</v>
      </c>
      <c r="C24" s="13">
        <v>46800</v>
      </c>
      <c r="D24" s="7">
        <v>60843</v>
      </c>
      <c r="E24" s="4">
        <v>657</v>
      </c>
      <c r="F24" s="3">
        <v>363</v>
      </c>
      <c r="G24" s="9">
        <f>D24-F24</f>
        <v>60480</v>
      </c>
      <c r="H24" s="7">
        <f>L24/D24</f>
        <v>9.3355028516016632E-3</v>
      </c>
      <c r="I24" s="12">
        <f>L24/(D24-F24)</f>
        <v>9.3915343915343917E-3</v>
      </c>
      <c r="J24" s="7">
        <f>(L24+M24)/C24</f>
        <v>1.3675213675213675E-2</v>
      </c>
      <c r="K24" s="7">
        <f>(L24+M24)/B24</f>
        <v>1.3399933624653819E-2</v>
      </c>
      <c r="L24">
        <v>568</v>
      </c>
      <c r="M24">
        <v>72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</row>
    <row r="25" spans="1:102" ht="14.6" x14ac:dyDescent="0.4">
      <c r="A25" s="8">
        <v>1936</v>
      </c>
      <c r="B25" s="13">
        <v>54483.577517663914</v>
      </c>
      <c r="C25" s="13">
        <v>52560</v>
      </c>
      <c r="D25" s="7">
        <v>69221</v>
      </c>
      <c r="E25" s="4">
        <v>1214</v>
      </c>
      <c r="F25" s="3">
        <v>852</v>
      </c>
      <c r="G25" s="9">
        <f>D25-F25</f>
        <v>68369</v>
      </c>
      <c r="H25" s="7">
        <f>L25/D25</f>
        <v>1.057482555871773E-2</v>
      </c>
      <c r="I25" s="12">
        <f>L25/(D25-F25)</f>
        <v>1.0706606795477483E-2</v>
      </c>
      <c r="J25" s="7">
        <f>(L25+M25)/C25</f>
        <v>1.9863013698630139E-2</v>
      </c>
      <c r="K25" s="7">
        <f>(L25+M25)/B25</f>
        <v>1.916173730811874E-2</v>
      </c>
      <c r="L25">
        <v>732</v>
      </c>
      <c r="M25">
        <v>312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</row>
    <row r="26" spans="1:102" ht="14.6" x14ac:dyDescent="0.4">
      <c r="A26" s="8">
        <v>1937</v>
      </c>
      <c r="B26" s="13">
        <v>58544.471612270187</v>
      </c>
      <c r="C26" s="13">
        <v>57840</v>
      </c>
      <c r="D26" s="7">
        <v>74710</v>
      </c>
      <c r="E26" s="4">
        <v>1142</v>
      </c>
      <c r="F26" s="3">
        <v>158</v>
      </c>
      <c r="G26" s="9">
        <f>D26-F26</f>
        <v>74552</v>
      </c>
      <c r="H26" s="7">
        <f>L26/D26</f>
        <v>1.7467541159148708E-2</v>
      </c>
      <c r="I26" s="12">
        <f>L26/(D26-F26)</f>
        <v>1.7504560575169009E-2</v>
      </c>
      <c r="J26" s="7">
        <f>(L26+M26)/C26</f>
        <v>4.802904564315353E-2</v>
      </c>
      <c r="K26" s="7">
        <f>(L26+M26)/B26</f>
        <v>4.7451107226626092E-2</v>
      </c>
      <c r="L26">
        <v>1305</v>
      </c>
      <c r="M26">
        <v>1473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</row>
    <row r="27" spans="1:102" ht="14.6" x14ac:dyDescent="0.4">
      <c r="A27" s="8">
        <v>1938</v>
      </c>
      <c r="B27" s="13">
        <v>53870.774518341306</v>
      </c>
      <c r="C27" s="13">
        <v>52960</v>
      </c>
      <c r="D27" s="7">
        <v>69084</v>
      </c>
      <c r="E27" s="4">
        <v>766</v>
      </c>
      <c r="F27" s="3">
        <v>-176</v>
      </c>
      <c r="G27" s="9">
        <f>D27-F27</f>
        <v>69260</v>
      </c>
      <c r="H27" s="7">
        <f>L27/D27</f>
        <v>1.7818887151873082E-2</v>
      </c>
      <c r="I27" s="12">
        <f>L27/(D27-F27)</f>
        <v>1.7773606699393589E-2</v>
      </c>
      <c r="J27" s="7">
        <f>(L27+M27)/C27</f>
        <v>5.377643504531722E-2</v>
      </c>
      <c r="K27" s="7">
        <f>(L27+M27)/B27</f>
        <v>5.2867255491757324E-2</v>
      </c>
      <c r="L27">
        <v>1231</v>
      </c>
      <c r="M27">
        <v>1617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</row>
    <row r="28" spans="1:102" ht="14.6" x14ac:dyDescent="0.4">
      <c r="A28" s="8">
        <v>1939</v>
      </c>
      <c r="B28" s="13">
        <v>57272.849491057175</v>
      </c>
      <c r="C28" s="13">
        <v>56480</v>
      </c>
      <c r="D28" s="7">
        <v>73632</v>
      </c>
      <c r="E28" s="4">
        <v>929</v>
      </c>
      <c r="F28" s="3">
        <v>321</v>
      </c>
      <c r="G28" s="9">
        <f>D28-F28</f>
        <v>73311</v>
      </c>
      <c r="H28" s="7">
        <f>L28/D28</f>
        <v>1.161179921773142E-2</v>
      </c>
      <c r="I28" s="12">
        <f>L28/(D28-F28)</f>
        <v>1.1662642713917421E-2</v>
      </c>
      <c r="J28" s="7">
        <f>(L28+M28)/C28</f>
        <v>4.6157932011331441E-2</v>
      </c>
      <c r="K28" s="7">
        <f>(L28+M28)/B28</f>
        <v>4.5518950482934639E-2</v>
      </c>
      <c r="L28">
        <v>855</v>
      </c>
      <c r="M28">
        <v>1752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</row>
    <row r="29" spans="1:102" ht="14.6" x14ac:dyDescent="0.4">
      <c r="A29" s="8">
        <v>1940</v>
      </c>
      <c r="B29" s="13">
        <v>61477.874213457864</v>
      </c>
      <c r="C29" s="13">
        <v>60720</v>
      </c>
      <c r="D29" s="7">
        <v>79408</v>
      </c>
      <c r="E29" s="4">
        <v>1496</v>
      </c>
      <c r="F29" s="3">
        <v>332</v>
      </c>
      <c r="G29" s="9">
        <f>D29-F29</f>
        <v>79076</v>
      </c>
      <c r="H29" s="7">
        <f>L29/D29</f>
        <v>1.276949425750554E-2</v>
      </c>
      <c r="I29" s="12">
        <f>L29/(D29-F29)</f>
        <v>1.2823106884516162E-2</v>
      </c>
      <c r="J29" s="7">
        <f>(L29+M29)/C29</f>
        <v>4.7496706192358365E-2</v>
      </c>
      <c r="K29" s="7">
        <f>(L29+M29)/B29</f>
        <v>4.6911186128304277E-2</v>
      </c>
      <c r="L29">
        <v>1014</v>
      </c>
      <c r="M29">
        <v>1870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</row>
    <row r="30" spans="1:102" ht="14.6" x14ac:dyDescent="0.4">
      <c r="A30" s="8">
        <v>1941</v>
      </c>
      <c r="B30" s="13">
        <v>75833.651102494012</v>
      </c>
      <c r="C30" s="13">
        <v>74880</v>
      </c>
      <c r="D30" s="7">
        <v>97878</v>
      </c>
      <c r="E30" s="4">
        <v>3908</v>
      </c>
      <c r="F30" s="3">
        <v>430</v>
      </c>
      <c r="G30" s="9">
        <f>D30-F30</f>
        <v>97448</v>
      </c>
      <c r="H30" s="7">
        <f>L30/D30</f>
        <v>1.635709761131204E-2</v>
      </c>
      <c r="I30" s="12">
        <f>L30/(D30-F30)</f>
        <v>1.6429275100566455E-2</v>
      </c>
      <c r="J30" s="7">
        <f>(L30+M30)/C30</f>
        <v>5.2550747863247864E-2</v>
      </c>
      <c r="K30" s="7">
        <f>(L30+M30)/B30</f>
        <v>5.1889892452647399E-2</v>
      </c>
      <c r="L30">
        <v>1601</v>
      </c>
      <c r="M30">
        <v>2334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</row>
    <row r="31" spans="1:102" ht="14.6" x14ac:dyDescent="0.4">
      <c r="A31" s="8">
        <v>1942</v>
      </c>
      <c r="B31" s="13">
        <v>97611.172347961474</v>
      </c>
      <c r="C31" s="13">
        <v>96880</v>
      </c>
      <c r="D31" s="7">
        <v>126724</v>
      </c>
      <c r="E31" s="4">
        <v>8927</v>
      </c>
      <c r="F31" s="3">
        <v>112</v>
      </c>
      <c r="G31" s="9">
        <f>D31-F31</f>
        <v>126612</v>
      </c>
      <c r="H31" s="7">
        <f>L31/D31</f>
        <v>3.2858811274896628E-2</v>
      </c>
      <c r="I31" s="12">
        <f>L31/(D31-F31)</f>
        <v>3.2887877926262916E-2</v>
      </c>
      <c r="J31" s="7">
        <f>(L31+M31)/C31</f>
        <v>7.2832369942196537E-2</v>
      </c>
      <c r="K31" s="7">
        <f>(L31+M31)/B31</f>
        <v>7.2286807240127968E-2</v>
      </c>
      <c r="L31">
        <v>4164</v>
      </c>
      <c r="M31">
        <v>2892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</row>
    <row r="32" spans="1:102" ht="14.6" x14ac:dyDescent="0.4">
      <c r="A32" s="8">
        <v>1943</v>
      </c>
      <c r="B32" s="13">
        <v>121642.8668382102</v>
      </c>
      <c r="C32" s="13">
        <v>119920</v>
      </c>
      <c r="D32" s="7">
        <v>156187</v>
      </c>
      <c r="E32" s="4">
        <v>14590</v>
      </c>
      <c r="F32" s="3">
        <v>595</v>
      </c>
      <c r="G32" s="9">
        <f>D32-F32</f>
        <v>155592</v>
      </c>
      <c r="H32" s="7">
        <f>L32/D32</f>
        <v>0.10235807077413613</v>
      </c>
      <c r="I32" s="12">
        <f>L32/(D32-F32)</f>
        <v>0.1027494986888786</v>
      </c>
      <c r="J32" s="7">
        <f>(L32+M32)/C32</f>
        <v>0.16481821214142761</v>
      </c>
      <c r="K32" s="7">
        <f>(L32+M32)/B32</f>
        <v>0.16248383907531733</v>
      </c>
      <c r="L32">
        <v>15987</v>
      </c>
      <c r="M32">
        <v>3778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</row>
    <row r="33" spans="1:102" ht="14.6" x14ac:dyDescent="0.4">
      <c r="A33" s="8">
        <v>1944</v>
      </c>
      <c r="B33" s="13">
        <v>123166.55715684955</v>
      </c>
      <c r="C33" s="13">
        <v>121393.55715684955</v>
      </c>
      <c r="D33" s="7">
        <v>169717</v>
      </c>
      <c r="E33" s="4">
        <v>16216</v>
      </c>
      <c r="F33" s="3">
        <v>917</v>
      </c>
      <c r="G33" s="9">
        <f>D33-F33</f>
        <v>168800</v>
      </c>
      <c r="H33" s="7">
        <f>L33/D33</f>
        <v>9.9436120129391875E-2</v>
      </c>
      <c r="I33" s="12">
        <f>L33/(D33-F33)</f>
        <v>9.9976303317535542E-2</v>
      </c>
      <c r="J33" s="7">
        <f>(L33+M33)/C33</f>
        <v>0.17482805922375516</v>
      </c>
      <c r="K33" s="7">
        <f>(L33+M33)/B33</f>
        <v>0.1723113845990924</v>
      </c>
      <c r="L33">
        <v>16876</v>
      </c>
      <c r="M33">
        <v>4347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</row>
    <row r="34" spans="1:102" ht="14.6" x14ac:dyDescent="0.4">
      <c r="A34" s="8">
        <v>1945</v>
      </c>
      <c r="B34" s="13">
        <v>126405.44662323545</v>
      </c>
      <c r="C34" s="13">
        <v>122236.44662323545</v>
      </c>
      <c r="D34" s="7">
        <v>175786</v>
      </c>
      <c r="E34" s="4">
        <v>17050</v>
      </c>
      <c r="F34" s="3">
        <v>2114</v>
      </c>
      <c r="G34" s="9">
        <f>D34-F34</f>
        <v>173672</v>
      </c>
      <c r="H34" s="7">
        <f>L34/D34</f>
        <v>0.10588442765635489</v>
      </c>
      <c r="I34" s="12">
        <f>L34/(D34-F34)</f>
        <v>0.10717329218296559</v>
      </c>
      <c r="J34" s="7">
        <f>(L34+M34)/C34</f>
        <v>0.19595628522996403</v>
      </c>
      <c r="K34" s="7">
        <f>(L34+M34)/B34</f>
        <v>0.1894934169363319</v>
      </c>
      <c r="L34">
        <v>18613</v>
      </c>
      <c r="M34">
        <v>5340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</row>
    <row r="35" spans="1:102" ht="14.6" x14ac:dyDescent="0.4">
      <c r="A35" s="8">
        <v>1946</v>
      </c>
      <c r="B35" s="13">
        <v>140365.22264923877</v>
      </c>
      <c r="C35" s="13">
        <v>134199.22264923877</v>
      </c>
      <c r="D35" s="7">
        <v>182534</v>
      </c>
      <c r="E35" s="4">
        <v>16076</v>
      </c>
      <c r="F35" s="3">
        <v>3068</v>
      </c>
      <c r="G35" s="9">
        <f>D35-F35</f>
        <v>179466</v>
      </c>
      <c r="H35" s="7">
        <f>L35/D35</f>
        <v>8.9577832075120253E-2</v>
      </c>
      <c r="I35" s="12">
        <f>L35/(D35-F35)</f>
        <v>9.1109179454604214E-2</v>
      </c>
      <c r="J35" s="7">
        <f>(L35+M35)/C35</f>
        <v>0.17115598396597931</v>
      </c>
      <c r="K35" s="7">
        <f>(L35+M35)/B35</f>
        <v>0.16363739939627109</v>
      </c>
      <c r="L35">
        <v>16351</v>
      </c>
      <c r="M35">
        <v>6618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</row>
    <row r="36" spans="1:102" ht="14.6" x14ac:dyDescent="0.4">
      <c r="A36" s="8">
        <v>1947</v>
      </c>
      <c r="B36" s="13">
        <v>154579.74722414216</v>
      </c>
      <c r="C36" s="13">
        <v>150261.74722414216</v>
      </c>
      <c r="D36" s="7">
        <v>194481</v>
      </c>
      <c r="E36" s="4">
        <v>18076</v>
      </c>
      <c r="F36" s="3">
        <v>2154</v>
      </c>
      <c r="G36" s="9">
        <f>D36-F36</f>
        <v>192327</v>
      </c>
      <c r="H36" s="7">
        <f>L36/D36</f>
        <v>9.6631547554773989E-2</v>
      </c>
      <c r="I36" s="12">
        <f>L36/(D36-F36)</f>
        <v>9.7713789535530629E-2</v>
      </c>
      <c r="J36" s="7">
        <f>(L36+M36)/C36</f>
        <v>0.16209714348434398</v>
      </c>
      <c r="K36" s="7">
        <f>(L36+M36)/B36</f>
        <v>0.15756915402819302</v>
      </c>
      <c r="L36">
        <v>18793</v>
      </c>
      <c r="M36">
        <v>5564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</row>
    <row r="37" spans="1:102" ht="14.6" x14ac:dyDescent="0.4">
      <c r="A37" s="8">
        <v>1948</v>
      </c>
      <c r="B37" s="13">
        <v>171141.82213714879</v>
      </c>
      <c r="C37" s="13">
        <v>166778.82213714879</v>
      </c>
      <c r="D37" s="7">
        <v>213496</v>
      </c>
      <c r="E37" s="4">
        <v>15442</v>
      </c>
      <c r="F37" s="3">
        <v>2201</v>
      </c>
      <c r="G37" s="9">
        <f>D37-F37</f>
        <v>211295</v>
      </c>
      <c r="H37" s="7">
        <f>L37/D37</f>
        <v>8.4615168434069021E-2</v>
      </c>
      <c r="I37" s="12">
        <f>L37/(D37-F37)</f>
        <v>8.5496580610047571E-2</v>
      </c>
      <c r="J37" s="7">
        <f>(L37+M37)/C37</f>
        <v>0.13599448484741378</v>
      </c>
      <c r="K37" s="7">
        <f>(L37+M37)/B37</f>
        <v>0.1325275126603713</v>
      </c>
      <c r="L37">
        <v>18065</v>
      </c>
      <c r="M37">
        <v>4616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</row>
    <row r="38" spans="1:102" ht="14.6" x14ac:dyDescent="0.4">
      <c r="A38" s="8">
        <v>1949</v>
      </c>
      <c r="B38" s="13">
        <v>168146.5141610865</v>
      </c>
      <c r="C38" s="13">
        <v>165005.5141610865</v>
      </c>
      <c r="D38" s="7">
        <v>211071</v>
      </c>
      <c r="E38" s="4">
        <v>14538</v>
      </c>
      <c r="F38" s="3">
        <v>1604</v>
      </c>
      <c r="G38" s="9">
        <f>D38-F38</f>
        <v>209467</v>
      </c>
      <c r="H38" s="7">
        <f>L38/D38</f>
        <v>7.2847525240321981E-2</v>
      </c>
      <c r="I38" s="12">
        <f>L38/(D38-F38)</f>
        <v>7.3405357407133345E-2</v>
      </c>
      <c r="J38" s="7">
        <f>(L38+M38)/C38</f>
        <v>0.1228201378786368</v>
      </c>
      <c r="K38" s="7">
        <f>(L38+M38)/B38</f>
        <v>0.12052584081870954</v>
      </c>
      <c r="L38">
        <v>15376</v>
      </c>
      <c r="M38">
        <v>4890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</row>
    <row r="39" spans="1:102" ht="14.6" x14ac:dyDescent="0.4">
      <c r="A39" s="8">
        <v>1950</v>
      </c>
      <c r="B39" s="13">
        <v>188313.35609498681</v>
      </c>
      <c r="C39" s="13">
        <v>182539.35609498681</v>
      </c>
      <c r="D39" s="7">
        <v>233735</v>
      </c>
      <c r="E39" s="4">
        <v>18375</v>
      </c>
      <c r="F39" s="3">
        <v>2927</v>
      </c>
      <c r="G39" s="9">
        <f>D39-F39</f>
        <v>230808</v>
      </c>
      <c r="H39" s="7">
        <f>L39/D39</f>
        <v>7.4580186963869338E-2</v>
      </c>
      <c r="I39" s="12">
        <f>L39/(D39-F39)</f>
        <v>7.5525978302311877E-2</v>
      </c>
      <c r="J39" s="7">
        <f>(L39+M39)/C39</f>
        <v>0.12552909405507265</v>
      </c>
      <c r="K39" s="7">
        <f>(L39+M39)/B39</f>
        <v>0.12168016371840343</v>
      </c>
      <c r="L39">
        <v>17432</v>
      </c>
      <c r="M39">
        <v>5482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</row>
    <row r="40" spans="1:102" ht="14.6" x14ac:dyDescent="0.4">
      <c r="A40" s="8">
        <v>1951</v>
      </c>
      <c r="B40" s="13">
        <v>210812.01915195637</v>
      </c>
      <c r="C40" s="13">
        <v>204931.01915195637</v>
      </c>
      <c r="D40" s="7">
        <v>264232</v>
      </c>
      <c r="E40" s="4">
        <v>24439</v>
      </c>
      <c r="F40" s="3">
        <v>2997</v>
      </c>
      <c r="G40" s="9">
        <f>D40-F40</f>
        <v>261235</v>
      </c>
      <c r="H40" s="7">
        <f>L40/D40</f>
        <v>9.6033031578309974E-2</v>
      </c>
      <c r="I40" s="12">
        <f>L40/(D40-F40)</f>
        <v>9.7134763718491016E-2</v>
      </c>
      <c r="J40" s="7">
        <f>(L40+M40)/C40</f>
        <v>0.15628185587781601</v>
      </c>
      <c r="K40" s="7">
        <f>(L40+M40)/B40</f>
        <v>0.15192207791963927</v>
      </c>
      <c r="L40">
        <v>25375</v>
      </c>
      <c r="M40">
        <v>6652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</row>
    <row r="41" spans="1:102" ht="14.6" x14ac:dyDescent="0.4">
      <c r="A41" s="8">
        <v>1952</v>
      </c>
      <c r="B41" s="13">
        <v>223148.94781739844</v>
      </c>
      <c r="C41" s="13">
        <v>218231.94781739844</v>
      </c>
      <c r="D41" s="7">
        <v>282460</v>
      </c>
      <c r="E41" s="4">
        <v>28020</v>
      </c>
      <c r="F41" s="3">
        <v>2470</v>
      </c>
      <c r="G41" s="9">
        <f>D41-F41</f>
        <v>279990</v>
      </c>
      <c r="H41" s="7">
        <f>L41/D41</f>
        <v>0.10680096296820789</v>
      </c>
      <c r="I41" s="12">
        <f>L41/(D41-F41)</f>
        <v>0.10774313368334583</v>
      </c>
      <c r="J41" s="7">
        <f>(L41+M41)/C41</f>
        <v>0.17005759409274385</v>
      </c>
      <c r="K41" s="7">
        <f>(L41+M41)/B41</f>
        <v>0.16631044135761977</v>
      </c>
      <c r="L41">
        <v>30167</v>
      </c>
      <c r="M41">
        <v>6945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</row>
    <row r="42" spans="1:102" ht="14.6" x14ac:dyDescent="0.4">
      <c r="A42" s="8">
        <v>1953</v>
      </c>
      <c r="B42" s="13">
        <v>235828.78209590973</v>
      </c>
      <c r="C42" s="13">
        <v>231798.78209590973</v>
      </c>
      <c r="D42" s="7">
        <v>299227</v>
      </c>
      <c r="E42" s="4">
        <v>29657</v>
      </c>
      <c r="F42" s="3">
        <v>2075</v>
      </c>
      <c r="G42" s="9">
        <f>D42-F42</f>
        <v>297152</v>
      </c>
      <c r="H42" s="7">
        <f>L42/D42</f>
        <v>0.10462291170248673</v>
      </c>
      <c r="I42" s="12">
        <f>L42/(D42-F42)</f>
        <v>0.10535348912341158</v>
      </c>
      <c r="J42" s="7">
        <f>(L42+M42)/C42</f>
        <v>0.16581191519848892</v>
      </c>
      <c r="K42" s="7">
        <f>(L42+M42)/B42</f>
        <v>0.16297841026193649</v>
      </c>
      <c r="L42">
        <v>31306</v>
      </c>
      <c r="M42">
        <v>7129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</row>
    <row r="43" spans="1:102" ht="14.6" x14ac:dyDescent="0.4">
      <c r="A43" s="8">
        <v>1954</v>
      </c>
      <c r="B43" s="13">
        <v>239088.34220119246</v>
      </c>
      <c r="C43" s="13">
        <v>232475.34220119246</v>
      </c>
      <c r="D43" s="7">
        <v>302221</v>
      </c>
      <c r="E43" s="4">
        <v>26967</v>
      </c>
      <c r="F43" s="3">
        <v>3352</v>
      </c>
      <c r="G43" s="9">
        <f>D43-F43</f>
        <v>298869</v>
      </c>
      <c r="H43" s="7">
        <f>L43/D43</f>
        <v>9.2872434410580337E-2</v>
      </c>
      <c r="I43" s="12">
        <f>L43/(D43-F43)</f>
        <v>9.391405599108639E-2</v>
      </c>
      <c r="J43" s="7">
        <f>(L43+M43)/C43</f>
        <v>0.15557779013267964</v>
      </c>
      <c r="K43" s="7">
        <f>(L43+M43)/B43</f>
        <v>0.15127462789283422</v>
      </c>
      <c r="L43">
        <v>28068</v>
      </c>
      <c r="M43">
        <v>8100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</row>
    <row r="44" spans="1:102" ht="14.6" x14ac:dyDescent="0.4">
      <c r="A44" s="8">
        <v>1955</v>
      </c>
      <c r="B44" s="13">
        <v>259426.26333479164</v>
      </c>
      <c r="C44" s="13">
        <v>250047.26333479164</v>
      </c>
      <c r="D44" s="7">
        <v>324159</v>
      </c>
      <c r="E44" s="4">
        <v>30077</v>
      </c>
      <c r="F44" s="3">
        <v>4751</v>
      </c>
      <c r="G44" s="9">
        <f>D44-F44</f>
        <v>319408</v>
      </c>
      <c r="H44" s="7">
        <f>L44/D44</f>
        <v>9.399708167905256E-2</v>
      </c>
      <c r="I44" s="12">
        <f>L44/(D44-F44)</f>
        <v>9.5395231177678702E-2</v>
      </c>
      <c r="J44" s="7">
        <f>(L44+M44)/C44</f>
        <v>0.1583180694403219</v>
      </c>
      <c r="K44" s="7">
        <f>(L44+M44)/B44</f>
        <v>0.15259441928172346</v>
      </c>
      <c r="L44">
        <v>30470</v>
      </c>
      <c r="M44">
        <v>9117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</row>
    <row r="45" spans="1:102" ht="14.6" x14ac:dyDescent="0.4">
      <c r="A45" s="8">
        <v>1956</v>
      </c>
      <c r="B45" s="13">
        <v>278560.19177813188</v>
      </c>
      <c r="C45" s="13">
        <v>269693.19177813188</v>
      </c>
      <c r="D45" s="7">
        <v>347903</v>
      </c>
      <c r="E45" s="4">
        <v>33265</v>
      </c>
      <c r="F45" s="3">
        <v>4553</v>
      </c>
      <c r="G45" s="9">
        <f>D45-F45</f>
        <v>343350</v>
      </c>
      <c r="H45" s="7">
        <f>L45/D45</f>
        <v>9.7478320106466454E-2</v>
      </c>
      <c r="I45" s="12">
        <f>L45/(D45-F45)</f>
        <v>9.8770933449832538E-2</v>
      </c>
      <c r="J45" s="7">
        <f>(L45+M45)/C45</f>
        <v>0.16288879860244981</v>
      </c>
      <c r="K45" s="7">
        <f>(L45+M45)/B45</f>
        <v>0.15770379722810302</v>
      </c>
      <c r="L45">
        <v>33913</v>
      </c>
      <c r="M45">
        <v>10017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</row>
    <row r="46" spans="1:102" ht="14.6" x14ac:dyDescent="0.4">
      <c r="A46" s="8">
        <v>1957</v>
      </c>
      <c r="B46" s="13">
        <v>290399.41372308478</v>
      </c>
      <c r="C46" s="13">
        <v>283500.41372308478</v>
      </c>
      <c r="D46" s="7">
        <v>367983</v>
      </c>
      <c r="E46" s="4">
        <v>34975</v>
      </c>
      <c r="F46" s="3">
        <v>3485</v>
      </c>
      <c r="G46" s="9">
        <f>D46-F46</f>
        <v>364498</v>
      </c>
      <c r="H46" s="7">
        <f>L46/D46</f>
        <v>9.7814301204131718E-2</v>
      </c>
      <c r="I46" s="12">
        <f>L46/(D46-F46)</f>
        <v>9.8749513028878078E-2</v>
      </c>
      <c r="J46" s="7">
        <f>(L46+M46)/C46</f>
        <v>0.16732956180563496</v>
      </c>
      <c r="K46" s="7">
        <f>(L46+M46)/B46</f>
        <v>0.16335432427985305</v>
      </c>
      <c r="L46">
        <v>35994</v>
      </c>
      <c r="M46">
        <v>11444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</row>
    <row r="47" spans="1:102" ht="14.6" x14ac:dyDescent="0.4">
      <c r="A47" s="8">
        <v>1958</v>
      </c>
      <c r="B47" s="13">
        <v>293414.65621132893</v>
      </c>
      <c r="C47" s="13">
        <v>284837.65621132893</v>
      </c>
      <c r="D47" s="7">
        <v>378953</v>
      </c>
      <c r="E47" s="4">
        <v>34925</v>
      </c>
      <c r="F47" s="3">
        <v>4330</v>
      </c>
      <c r="G47" s="9">
        <f>D47-F47</f>
        <v>374623</v>
      </c>
      <c r="H47" s="7">
        <f>L47/D47</f>
        <v>9.3639580634010025E-2</v>
      </c>
      <c r="I47" s="12">
        <f>L47/(D47-F47)</f>
        <v>9.4721893743843807E-2</v>
      </c>
      <c r="J47" s="7">
        <f>(L47+M47)/C47</f>
        <v>0.16467626023856602</v>
      </c>
      <c r="K47" s="7">
        <f>(L47+M47)/B47</f>
        <v>0.15986249836891731</v>
      </c>
      <c r="L47">
        <v>35485</v>
      </c>
      <c r="M47">
        <v>11421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</row>
    <row r="48" spans="1:102" ht="14.6" x14ac:dyDescent="0.4">
      <c r="A48" s="8">
        <v>1959</v>
      </c>
      <c r="B48" s="13">
        <v>319177.52996564389</v>
      </c>
      <c r="C48" s="13">
        <v>306744.52996564389</v>
      </c>
      <c r="D48" s="7">
        <v>402865</v>
      </c>
      <c r="E48" s="4">
        <v>39347</v>
      </c>
      <c r="F48" s="3">
        <v>6275</v>
      </c>
      <c r="G48" s="9">
        <f>D48-F48</f>
        <v>396590</v>
      </c>
      <c r="H48" s="7">
        <f>L48/D48</f>
        <v>9.5481116503046928E-2</v>
      </c>
      <c r="I48" s="12">
        <f>L48/(D48-F48)</f>
        <v>9.6991855568723362E-2</v>
      </c>
      <c r="J48" s="7">
        <f>(L48+M48)/C48</f>
        <v>0.17063058958496247</v>
      </c>
      <c r="K48" s="7">
        <f>(L48+M48)/B48</f>
        <v>0.16398397470408976</v>
      </c>
      <c r="L48">
        <v>38466</v>
      </c>
      <c r="M48">
        <v>13874</v>
      </c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</row>
    <row r="49" spans="1:102" ht="14.6" x14ac:dyDescent="0.4">
      <c r="A49" s="8">
        <v>1960</v>
      </c>
      <c r="B49" s="13">
        <v>328547.13520679035</v>
      </c>
      <c r="C49" s="13">
        <v>318030.13520679035</v>
      </c>
      <c r="D49" s="7">
        <v>422138</v>
      </c>
      <c r="E49" s="4">
        <v>40298</v>
      </c>
      <c r="F49" s="3">
        <v>5300</v>
      </c>
      <c r="G49" s="9">
        <f>D49-F49</f>
        <v>416838</v>
      </c>
      <c r="H49" s="7">
        <f>L49/D49</f>
        <v>9.9109769790921454E-2</v>
      </c>
      <c r="I49" s="12">
        <f>L49/(D49-F49)</f>
        <v>0.10036992788565342</v>
      </c>
      <c r="J49" s="7">
        <f>(L49+M49)/C49</f>
        <v>0.18336627113050663</v>
      </c>
      <c r="K49" s="7">
        <f>(L49+M49)/B49</f>
        <v>0.17749660170768317</v>
      </c>
      <c r="L49">
        <v>41838</v>
      </c>
      <c r="M49">
        <v>16478</v>
      </c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</row>
    <row r="50" spans="1:102" ht="14.6" x14ac:dyDescent="0.4">
      <c r="A50" s="8">
        <v>1961</v>
      </c>
      <c r="B50" s="13">
        <v>346390.30191560392</v>
      </c>
      <c r="C50" s="13">
        <v>331239.30191560392</v>
      </c>
      <c r="D50" s="7">
        <v>440576</v>
      </c>
      <c r="E50" s="4">
        <v>43066</v>
      </c>
      <c r="F50" s="3">
        <v>7621</v>
      </c>
      <c r="G50" s="9">
        <f>D50-F50</f>
        <v>432955</v>
      </c>
      <c r="H50" s="7">
        <f>L50/D50</f>
        <v>9.6904960778617086E-2</v>
      </c>
      <c r="I50" s="12">
        <f>L50/(D50-F50)</f>
        <v>9.861071011998937E-2</v>
      </c>
      <c r="J50" s="7">
        <f>(L50+M50)/C50</f>
        <v>0.18038620313003764</v>
      </c>
      <c r="K50" s="7">
        <f>(L50+M50)/B50</f>
        <v>0.17249616882910884</v>
      </c>
      <c r="L50">
        <v>42694</v>
      </c>
      <c r="M50">
        <v>17057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</row>
    <row r="51" spans="1:102" ht="14.6" x14ac:dyDescent="0.4">
      <c r="A51" s="8">
        <v>1962</v>
      </c>
      <c r="B51" s="13">
        <v>364330.52743343828</v>
      </c>
      <c r="C51" s="13">
        <v>353004.52743343828</v>
      </c>
      <c r="D51" s="7">
        <v>468837</v>
      </c>
      <c r="E51" s="4">
        <v>45790</v>
      </c>
      <c r="F51" s="3">
        <v>5771</v>
      </c>
      <c r="G51" s="9">
        <f>D51-F51</f>
        <v>463066</v>
      </c>
      <c r="H51" s="7">
        <f>L51/D51</f>
        <v>9.9243447082888084E-2</v>
      </c>
      <c r="I51" s="12">
        <f>L51/(D51-F51)</f>
        <v>0.10048027710952651</v>
      </c>
      <c r="J51" s="7">
        <f>(L51+M51)/C51</f>
        <v>0.1861250915893389</v>
      </c>
      <c r="K51" s="7">
        <f>(L51+M51)/B51</f>
        <v>0.180338991801898</v>
      </c>
      <c r="L51">
        <v>46529</v>
      </c>
      <c r="M51">
        <v>19174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</row>
    <row r="52" spans="1:102" ht="14.6" x14ac:dyDescent="0.4">
      <c r="A52" s="8">
        <v>1963</v>
      </c>
      <c r="B52" s="13">
        <v>385710.64844866132</v>
      </c>
      <c r="C52" s="13">
        <v>372880.64844866132</v>
      </c>
      <c r="D52" s="7">
        <v>492774</v>
      </c>
      <c r="E52" s="4">
        <v>49216</v>
      </c>
      <c r="F52" s="3">
        <v>6449</v>
      </c>
      <c r="G52" s="9">
        <f>D52-F52</f>
        <v>486325</v>
      </c>
      <c r="H52" s="7">
        <f>L52/D52</f>
        <v>9.9717111698263305E-2</v>
      </c>
      <c r="I52" s="12">
        <f>L52/(D52-F52)</f>
        <v>0.10103942836580476</v>
      </c>
      <c r="J52" s="7">
        <f>(L52+M52)/C52</f>
        <v>0.19006886062567521</v>
      </c>
      <c r="K52" s="7">
        <f>(L52+M52)/B52</f>
        <v>0.18374654753518765</v>
      </c>
      <c r="L52">
        <v>49138</v>
      </c>
      <c r="M52">
        <v>21735</v>
      </c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</row>
    <row r="53" spans="1:102" ht="14.6" x14ac:dyDescent="0.4">
      <c r="A53" s="8">
        <v>1964</v>
      </c>
      <c r="B53" s="13">
        <v>418457.46074611519</v>
      </c>
      <c r="C53" s="13">
        <v>402491.46074611519</v>
      </c>
      <c r="D53" s="7">
        <v>528193</v>
      </c>
      <c r="E53" s="4">
        <v>48185</v>
      </c>
      <c r="F53" s="3">
        <v>7939</v>
      </c>
      <c r="G53" s="9">
        <f>D53-F53</f>
        <v>520254</v>
      </c>
      <c r="H53" s="7">
        <f>L53/D53</f>
        <v>8.7060979604046254E-2</v>
      </c>
      <c r="I53" s="12">
        <f>L53/(D53-F53)</f>
        <v>8.8389517428025546E-2</v>
      </c>
      <c r="J53" s="7">
        <f>(L53+M53)/C53</f>
        <v>0.17006323531215603</v>
      </c>
      <c r="K53" s="7">
        <f>(L53+M53)/B53</f>
        <v>0.16357457190022262</v>
      </c>
      <c r="L53">
        <v>45985</v>
      </c>
      <c r="M53">
        <v>22464</v>
      </c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</row>
    <row r="54" spans="1:102" ht="14.6" x14ac:dyDescent="0.4">
      <c r="A54" s="8">
        <v>1965</v>
      </c>
      <c r="B54" s="13">
        <v>452695.62721131073</v>
      </c>
      <c r="C54" s="13">
        <v>432178.62721131073</v>
      </c>
      <c r="D54" s="7">
        <v>570659</v>
      </c>
      <c r="E54" s="4">
        <v>50632</v>
      </c>
      <c r="F54" s="3">
        <v>10180</v>
      </c>
      <c r="G54" s="9">
        <f>D54-F54</f>
        <v>560479</v>
      </c>
      <c r="H54" s="7">
        <f>L54/D54</f>
        <v>8.9489520011074922E-2</v>
      </c>
      <c r="I54" s="12">
        <f>L54/(D54-F54)</f>
        <v>9.1114921344064626E-2</v>
      </c>
      <c r="J54" s="7">
        <f>(L54+M54)/C54</f>
        <v>0.17253976782970459</v>
      </c>
      <c r="K54" s="7">
        <f>(L54+M54)/B54</f>
        <v>0.16471994761547123</v>
      </c>
      <c r="L54">
        <v>51068</v>
      </c>
      <c r="M54">
        <v>23500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</row>
    <row r="55" spans="1:102" ht="14.6" x14ac:dyDescent="0.4">
      <c r="A55" s="8">
        <v>1966</v>
      </c>
      <c r="B55" s="13">
        <v>490886.91622465447</v>
      </c>
      <c r="C55" s="13">
        <v>470773.91622465447</v>
      </c>
      <c r="D55" s="7">
        <v>620339</v>
      </c>
      <c r="E55" s="4">
        <v>51627</v>
      </c>
      <c r="F55" s="3">
        <v>9941</v>
      </c>
      <c r="G55" s="9">
        <f>D55-F55</f>
        <v>610398</v>
      </c>
      <c r="H55" s="7">
        <f>L55/D55</f>
        <v>9.4467702336948026E-2</v>
      </c>
      <c r="I55" s="12">
        <f>L55/(D55-F55)</f>
        <v>9.600621234014528E-2</v>
      </c>
      <c r="J55" s="7">
        <f>(L55+M55)/C55</f>
        <v>0.19126590683293349</v>
      </c>
      <c r="K55" s="7">
        <f>(L55+M55)/B55</f>
        <v>0.18342921154327896</v>
      </c>
      <c r="L55">
        <v>58602</v>
      </c>
      <c r="M55">
        <v>31441</v>
      </c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</row>
    <row r="56" spans="1:102" ht="14.6" x14ac:dyDescent="0.4">
      <c r="A56" s="8">
        <v>1967</v>
      </c>
      <c r="B56" s="13">
        <v>531405.17023668694</v>
      </c>
      <c r="C56" s="13">
        <v>503805.17023668694</v>
      </c>
      <c r="D56" s="7">
        <v>665723</v>
      </c>
      <c r="E56" s="4">
        <v>64525</v>
      </c>
      <c r="F56" s="3">
        <v>13682</v>
      </c>
      <c r="G56" s="9">
        <f>D56-F56</f>
        <v>652041</v>
      </c>
      <c r="H56" s="7">
        <f>L56/D56</f>
        <v>9.6715901358372783E-2</v>
      </c>
      <c r="I56" s="12">
        <f>L56/(D56-F56)</f>
        <v>9.8745324297091749E-2</v>
      </c>
      <c r="J56" s="7">
        <f>(L56+M56)/C56</f>
        <v>0.19722902000652051</v>
      </c>
      <c r="K56" s="7">
        <f>(L56+M56)/B56</f>
        <v>0.1869853843457018</v>
      </c>
      <c r="L56">
        <v>64386</v>
      </c>
      <c r="M56">
        <v>34979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</row>
    <row r="57" spans="1:102" ht="14.6" x14ac:dyDescent="0.4">
      <c r="A57" s="8">
        <v>1968</v>
      </c>
      <c r="B57" s="13">
        <v>585267.71586337092</v>
      </c>
      <c r="C57" s="13">
        <v>548967.71586337092</v>
      </c>
      <c r="D57" s="7">
        <v>730915</v>
      </c>
      <c r="E57" s="4">
        <v>78419</v>
      </c>
      <c r="F57" s="3">
        <v>17990</v>
      </c>
      <c r="G57" s="9">
        <f>D57-F57</f>
        <v>712925</v>
      </c>
      <c r="H57" s="7">
        <f>L57/D57</f>
        <v>0.1045744033163911</v>
      </c>
      <c r="I57" s="12">
        <f>L57/(D57-F57)</f>
        <v>0.10721324122453274</v>
      </c>
      <c r="J57" s="7">
        <f>(L57+M57)/C57</f>
        <v>0.20998320423762371</v>
      </c>
      <c r="K57" s="7">
        <f>(L57+M57)/B57</f>
        <v>0.19695943732339816</v>
      </c>
      <c r="L57">
        <v>76435</v>
      </c>
      <c r="M57">
        <v>38839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</row>
    <row r="58" spans="1:102" ht="14.6" x14ac:dyDescent="0.4">
      <c r="A58" s="8">
        <v>1969</v>
      </c>
      <c r="B58" s="13">
        <v>624278.88082442724</v>
      </c>
      <c r="C58" s="13">
        <v>594701.88082442724</v>
      </c>
      <c r="D58" s="7">
        <v>800336</v>
      </c>
      <c r="E58" s="4">
        <v>88524</v>
      </c>
      <c r="F58" s="3">
        <v>14853</v>
      </c>
      <c r="G58" s="9">
        <f>D58-F58</f>
        <v>785483</v>
      </c>
      <c r="H58" s="7">
        <f>L58/D58</f>
        <v>0.11457687771136123</v>
      </c>
      <c r="I58" s="12">
        <f>L58/(D58-F58)</f>
        <v>0.11674345593730227</v>
      </c>
      <c r="J58" s="7">
        <f>(L58+M58)/C58</f>
        <v>0.22875327014505079</v>
      </c>
      <c r="K58" s="7">
        <f>(L58+M58)/B58</f>
        <v>0.21791542879096693</v>
      </c>
      <c r="L58">
        <v>91700</v>
      </c>
      <c r="M58">
        <v>44340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</row>
    <row r="59" spans="1:102" ht="14.6" x14ac:dyDescent="0.4">
      <c r="A59" s="8">
        <v>1970</v>
      </c>
      <c r="B59" s="13">
        <v>659499.35981373186</v>
      </c>
      <c r="C59" s="13">
        <v>641252.35981373186</v>
      </c>
      <c r="D59" s="7">
        <v>865045</v>
      </c>
      <c r="E59" s="4">
        <v>85767</v>
      </c>
      <c r="F59" s="3">
        <v>9007</v>
      </c>
      <c r="G59" s="9">
        <f>D59-F59</f>
        <v>856038</v>
      </c>
      <c r="H59" s="7">
        <f>L59/D59</f>
        <v>0.10271488766480356</v>
      </c>
      <c r="I59" s="12">
        <f>L59/(D59-F59)</f>
        <v>0.10379562589511214</v>
      </c>
      <c r="J59" s="7">
        <f>(L59+M59)/C59</f>
        <v>0.21122105506066871</v>
      </c>
      <c r="K59" s="7">
        <f>(L59+M59)/B59</f>
        <v>0.20537699996896919</v>
      </c>
      <c r="L59">
        <v>88853</v>
      </c>
      <c r="M59">
        <v>46593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</row>
    <row r="60" spans="1:102" ht="14.6" x14ac:dyDescent="0.4">
      <c r="A60" s="8">
        <v>1971</v>
      </c>
      <c r="B60" s="13">
        <v>709905.51628102292</v>
      </c>
      <c r="C60" s="13">
        <v>683605.51628102292</v>
      </c>
      <c r="D60" s="7">
        <v>932785</v>
      </c>
      <c r="E60" s="4">
        <v>87469</v>
      </c>
      <c r="F60" s="3">
        <v>13155</v>
      </c>
      <c r="G60" s="9">
        <f>D60-F60</f>
        <v>919630</v>
      </c>
      <c r="H60" s="7">
        <f>L60/D60</f>
        <v>9.1985827387876085E-2</v>
      </c>
      <c r="I60" s="12">
        <f>L60/(D60-F60)</f>
        <v>9.3301653926035469E-2</v>
      </c>
      <c r="J60" s="7">
        <f>(L60+M60)/C60</f>
        <v>0.20085706848444237</v>
      </c>
      <c r="K60" s="7">
        <f>(L60+M60)/B60</f>
        <v>0.19341587979103081</v>
      </c>
      <c r="L60">
        <v>85803</v>
      </c>
      <c r="M60">
        <v>51504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</row>
    <row r="61" spans="1:102" ht="14.6" x14ac:dyDescent="0.4">
      <c r="A61" s="8">
        <v>1972</v>
      </c>
      <c r="B61" s="13">
        <v>785496.6271934883</v>
      </c>
      <c r="C61" s="13">
        <v>751147.6271934883</v>
      </c>
      <c r="D61" s="7">
        <v>1024456</v>
      </c>
      <c r="E61" s="4">
        <v>95949</v>
      </c>
      <c r="F61" s="3">
        <v>17076</v>
      </c>
      <c r="G61" s="9">
        <f>D61-F61</f>
        <v>1007380</v>
      </c>
      <c r="H61" s="7">
        <f>L61/D61</f>
        <v>0.10030396620255043</v>
      </c>
      <c r="I61" s="12">
        <f>L61/(D61-F61)</f>
        <v>0.10200420893803729</v>
      </c>
      <c r="J61" s="7">
        <f>(L61+M61)/C61</f>
        <v>0.21611597257723092</v>
      </c>
      <c r="K61" s="7">
        <f>(L61+M61)/B61</f>
        <v>0.20666543226290984</v>
      </c>
      <c r="L61">
        <v>102757</v>
      </c>
      <c r="M61">
        <v>59578</v>
      </c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</row>
    <row r="62" spans="1:102" ht="14.6" x14ac:dyDescent="0.4">
      <c r="A62" s="8">
        <v>1973</v>
      </c>
      <c r="B62" s="13">
        <v>865418.51914472133</v>
      </c>
      <c r="C62" s="13">
        <v>831698.51914472133</v>
      </c>
      <c r="D62" s="7">
        <v>1140780</v>
      </c>
      <c r="E62" s="4">
        <v>111175</v>
      </c>
      <c r="F62" s="3">
        <v>16672</v>
      </c>
      <c r="G62" s="9">
        <f>D62-F62</f>
        <v>1124108</v>
      </c>
      <c r="H62" s="7">
        <f>L62/D62</f>
        <v>9.6057960342923257E-2</v>
      </c>
      <c r="I62" s="12">
        <f>L62/(D62-F62)</f>
        <v>9.748262622452647E-2</v>
      </c>
      <c r="J62" s="7">
        <f>(L62+M62)/C62</f>
        <v>0.22318063063390042</v>
      </c>
      <c r="K62" s="7">
        <f>(L62+M62)/B62</f>
        <v>0.21448466365550412</v>
      </c>
      <c r="L62">
        <v>109581</v>
      </c>
      <c r="M62">
        <v>76038</v>
      </c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</row>
    <row r="63" spans="1:102" ht="14.6" x14ac:dyDescent="0.4">
      <c r="A63" s="8">
        <v>1974</v>
      </c>
      <c r="B63" s="13">
        <v>941900.7312577907</v>
      </c>
      <c r="C63" s="13">
        <v>914549.7312577907</v>
      </c>
      <c r="D63" s="7">
        <v>1251819</v>
      </c>
      <c r="E63" s="4">
        <v>127003</v>
      </c>
      <c r="F63" s="3">
        <v>13470</v>
      </c>
      <c r="G63" s="9">
        <f>D63-F63</f>
        <v>1238349</v>
      </c>
      <c r="H63" s="7">
        <f>L63/D63</f>
        <v>0.10107291868872417</v>
      </c>
      <c r="I63" s="12">
        <f>L63/(D63-F63)</f>
        <v>0.10217232783326832</v>
      </c>
      <c r="J63" s="7">
        <f>(L63+M63)/C63</f>
        <v>0.2321087555381551</v>
      </c>
      <c r="K63" s="7">
        <f>(L63+M63)/B63</f>
        <v>0.22536876016279686</v>
      </c>
      <c r="L63">
        <v>126525</v>
      </c>
      <c r="M63">
        <v>85750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</row>
    <row r="64" spans="1:102" ht="14.6" x14ac:dyDescent="0.4">
      <c r="A64" s="8">
        <v>1975</v>
      </c>
      <c r="B64" s="13">
        <v>994271.37443402468</v>
      </c>
      <c r="C64" s="13">
        <v>965991.37443402468</v>
      </c>
      <c r="D64" s="7">
        <v>1369389</v>
      </c>
      <c r="E64" s="4">
        <v>127939</v>
      </c>
      <c r="F64" s="3">
        <v>14072</v>
      </c>
      <c r="G64" s="9">
        <f>D64-F64</f>
        <v>1355317</v>
      </c>
      <c r="H64" s="7">
        <f>L64/D64</f>
        <v>8.8163407183787804E-2</v>
      </c>
      <c r="I64" s="12">
        <f>L64/(D64-F64)</f>
        <v>8.9078791161034648E-2</v>
      </c>
      <c r="J64" s="7">
        <f>(L64+M64)/C64</f>
        <v>0.21804231960498258</v>
      </c>
      <c r="K64" s="7">
        <f>(L64+M64)/B64</f>
        <v>0.21184055522054684</v>
      </c>
      <c r="L64">
        <v>120730</v>
      </c>
      <c r="M64">
        <v>89897</v>
      </c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</row>
    <row r="65" spans="1:102" ht="14.6" x14ac:dyDescent="0.4">
      <c r="A65" s="8">
        <v>1976</v>
      </c>
      <c r="B65" s="13">
        <v>1106043.5899609402</v>
      </c>
      <c r="C65" s="13">
        <v>1068764.5899609402</v>
      </c>
      <c r="D65" s="7">
        <v>1502647</v>
      </c>
      <c r="E65" s="4">
        <v>145749</v>
      </c>
      <c r="F65" s="3">
        <v>18562</v>
      </c>
      <c r="G65" s="9">
        <f>D65-F65</f>
        <v>1484085</v>
      </c>
      <c r="H65" s="7">
        <f>L65/D65</f>
        <v>9.4231712438117538E-2</v>
      </c>
      <c r="I65" s="12">
        <f>L65/(D65-F65)</f>
        <v>9.5410303318206172E-2</v>
      </c>
      <c r="J65" s="7">
        <f>(L65+M65)/C65</f>
        <v>0.22789864324462852</v>
      </c>
      <c r="K65" s="7">
        <f>(L65+M65)/B65</f>
        <v>0.22021736051885771</v>
      </c>
      <c r="L65">
        <v>141597</v>
      </c>
      <c r="M65">
        <v>101973</v>
      </c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</row>
    <row r="66" spans="1:102" ht="14.6" x14ac:dyDescent="0.4">
      <c r="A66" s="8">
        <v>1977</v>
      </c>
      <c r="B66" s="13">
        <v>1217277.9017697203</v>
      </c>
      <c r="C66" s="13">
        <v>1175139.9017697203</v>
      </c>
      <c r="D66" s="7">
        <v>1659236</v>
      </c>
      <c r="E66" s="4">
        <v>164024</v>
      </c>
      <c r="F66" s="3">
        <v>20777</v>
      </c>
      <c r="G66" s="9">
        <f>D66-F66</f>
        <v>1638459</v>
      </c>
      <c r="H66" s="7">
        <f>L66/D66</f>
        <v>9.7944475650239032E-2</v>
      </c>
      <c r="I66" s="12">
        <f>L66/(D66-F66)</f>
        <v>9.9186491697381501E-2</v>
      </c>
      <c r="J66" s="7">
        <f>(L66+M66)/C66</f>
        <v>0.23517710494197527</v>
      </c>
      <c r="K66" s="7">
        <f>(L66+M66)/B66</f>
        <v>0.22703607746284529</v>
      </c>
      <c r="L66">
        <v>162513</v>
      </c>
      <c r="M66">
        <v>113853</v>
      </c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</row>
    <row r="67" spans="1:102" ht="14.6" x14ac:dyDescent="0.4">
      <c r="A67" s="8">
        <v>1978</v>
      </c>
      <c r="B67" s="13">
        <v>1365290.0106087574</v>
      </c>
      <c r="C67" s="13">
        <v>1317571.0106087574</v>
      </c>
      <c r="D67" s="7">
        <v>1863721</v>
      </c>
      <c r="E67" s="4">
        <v>193185</v>
      </c>
      <c r="F67" s="3">
        <v>23231</v>
      </c>
      <c r="G67" s="9">
        <f>D67-F67</f>
        <v>1840490</v>
      </c>
      <c r="H67" s="7">
        <f>L67/D67</f>
        <v>0.10151680428562</v>
      </c>
      <c r="I67" s="12">
        <f>L67/(D67-F67)</f>
        <v>0.10279816787920608</v>
      </c>
      <c r="J67" s="7">
        <f>(L67+M67)/C67</f>
        <v>0.24387603963109256</v>
      </c>
      <c r="K67" s="7">
        <f>(L67+M67)/B67</f>
        <v>0.23535219440793215</v>
      </c>
      <c r="L67">
        <v>189199</v>
      </c>
      <c r="M67">
        <v>132125</v>
      </c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</row>
    <row r="68" spans="1:102" ht="14.6" x14ac:dyDescent="0.4">
      <c r="A68" s="8">
        <v>1979</v>
      </c>
      <c r="B68" s="13">
        <v>1548415.0561135008</v>
      </c>
      <c r="C68" s="13">
        <v>1476334.0561135008</v>
      </c>
      <c r="D68" s="7">
        <v>2082670</v>
      </c>
      <c r="E68" s="4">
        <v>220100</v>
      </c>
      <c r="F68" s="3">
        <v>28448</v>
      </c>
      <c r="G68" s="9">
        <f>D68-F68</f>
        <v>2054222</v>
      </c>
      <c r="H68" s="7">
        <f>L68/D68</f>
        <v>0.10797725995957112</v>
      </c>
      <c r="I68" s="12">
        <f>L68/(D68-F68)</f>
        <v>0.10947258864913334</v>
      </c>
      <c r="J68" s="7">
        <f>(L68+M68)/C68</f>
        <v>0.2564182533298523</v>
      </c>
      <c r="K68" s="7">
        <f>(L68+M68)/B68</f>
        <v>0.24448160621104884</v>
      </c>
      <c r="L68">
        <v>224881</v>
      </c>
      <c r="M68">
        <v>153678</v>
      </c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</row>
    <row r="69" spans="1:102" ht="14.6" x14ac:dyDescent="0.4">
      <c r="A69" s="8">
        <v>1980</v>
      </c>
      <c r="B69" s="13">
        <v>1706017.7179166269</v>
      </c>
      <c r="C69" s="13">
        <v>1631791.7179166269</v>
      </c>
      <c r="D69" s="7">
        <v>2323645</v>
      </c>
      <c r="E69" s="4">
        <v>256251</v>
      </c>
      <c r="F69" s="3">
        <v>29660</v>
      </c>
      <c r="G69" s="9">
        <f>D69-F69</f>
        <v>2293985</v>
      </c>
      <c r="H69" s="7">
        <f>L69/D69</f>
        <v>0.10785683699532415</v>
      </c>
      <c r="I69" s="12">
        <f>L69/(D69-F69)</f>
        <v>0.10925136825218996</v>
      </c>
      <c r="J69" s="7">
        <f>(L69+M69)/C69</f>
        <v>0.25605228621545673</v>
      </c>
      <c r="K69" s="7">
        <f>(L69+M69)/B69</f>
        <v>0.24491187612649346</v>
      </c>
      <c r="L69">
        <v>250621</v>
      </c>
      <c r="M69">
        <v>167203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</row>
    <row r="70" spans="1:102" ht="14.6" x14ac:dyDescent="0.4">
      <c r="A70" s="8">
        <v>1981</v>
      </c>
      <c r="B70" s="13">
        <v>1881124.4417724272</v>
      </c>
      <c r="C70" s="13">
        <v>1803844.9417724272</v>
      </c>
      <c r="D70" s="7">
        <v>2605118</v>
      </c>
      <c r="E70" s="4">
        <v>291127</v>
      </c>
      <c r="F70" s="3">
        <v>30819</v>
      </c>
      <c r="G70" s="9">
        <f>D70-F70</f>
        <v>2574299</v>
      </c>
      <c r="H70" s="7">
        <f>L70/D70</f>
        <v>0.11176653034526651</v>
      </c>
      <c r="I70" s="12">
        <f>L70/(D70-F70)</f>
        <v>0.11310457720723195</v>
      </c>
      <c r="J70" s="7">
        <f>(L70+M70)/C70</f>
        <v>0.27055207944894982</v>
      </c>
      <c r="K70" s="7">
        <f>(L70+M70)/B70</f>
        <v>0.2594373817928633</v>
      </c>
      <c r="L70">
        <v>291165</v>
      </c>
      <c r="M70">
        <v>196869</v>
      </c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</row>
    <row r="71" spans="1:102" ht="14.6" x14ac:dyDescent="0.4">
      <c r="A71" s="8">
        <v>1982</v>
      </c>
      <c r="B71" s="13">
        <v>1994598.3295260852</v>
      </c>
      <c r="C71" s="13">
        <v>1907974.3295260852</v>
      </c>
      <c r="D71" s="7">
        <v>2791597</v>
      </c>
      <c r="E71" s="4">
        <v>284708</v>
      </c>
      <c r="F71" s="3">
        <v>34404</v>
      </c>
      <c r="G71" s="9">
        <f>D71-F71</f>
        <v>2757193</v>
      </c>
      <c r="H71" s="7">
        <f>L71/D71</f>
        <v>0.10588777678153401</v>
      </c>
      <c r="I71" s="12">
        <f>L71/(D71-F71)</f>
        <v>0.10720903469579388</v>
      </c>
      <c r="J71" s="7">
        <f>(L71+M71)/C71</f>
        <v>0.26503606058767287</v>
      </c>
      <c r="K71" s="7">
        <f>(L71+M71)/B71</f>
        <v>0.25352573122837702</v>
      </c>
      <c r="L71">
        <v>295596</v>
      </c>
      <c r="M71">
        <v>210086</v>
      </c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</row>
    <row r="72" spans="1:102" ht="14.6" x14ac:dyDescent="0.4">
      <c r="A72" s="8">
        <v>1983</v>
      </c>
      <c r="B72" s="13">
        <v>2127821.9868750633</v>
      </c>
      <c r="C72" s="13">
        <v>2004401.9868750633</v>
      </c>
      <c r="D72" s="7">
        <v>2981057</v>
      </c>
      <c r="E72" s="4">
        <v>282318</v>
      </c>
      <c r="F72" s="3">
        <v>49408</v>
      </c>
      <c r="G72" s="9">
        <f>D72-F72</f>
        <v>2931649</v>
      </c>
      <c r="H72" s="7">
        <f>L72/D72</f>
        <v>9.6198764397997086E-2</v>
      </c>
      <c r="I72" s="12">
        <f>L72/(D72-F72)</f>
        <v>9.7820032343571825E-2</v>
      </c>
      <c r="J72" s="7">
        <f>(L72+M72)/C72</f>
        <v>0.25642660672139772</v>
      </c>
      <c r="K72" s="7">
        <f>(L72+M72)/B72</f>
        <v>0.24155310132631827</v>
      </c>
      <c r="L72">
        <v>286774</v>
      </c>
      <c r="M72">
        <v>227208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</row>
    <row r="73" spans="1:102" ht="14.6" x14ac:dyDescent="0.4">
      <c r="A73" s="8">
        <v>1984</v>
      </c>
      <c r="B73" s="13">
        <v>2331723.2680859203</v>
      </c>
      <c r="C73" s="13">
        <v>2193702.7680859203</v>
      </c>
      <c r="D73" s="7">
        <v>3292716</v>
      </c>
      <c r="E73" s="4">
        <v>312534</v>
      </c>
      <c r="F73" s="3">
        <v>54519</v>
      </c>
      <c r="G73" s="9">
        <f>D73-F73</f>
        <v>3238197</v>
      </c>
      <c r="H73" s="7">
        <f>L73/D73</f>
        <v>9.1685101296315866E-2</v>
      </c>
      <c r="I73" s="12">
        <f>L73/(D73-F73)</f>
        <v>9.3228731914704391E-2</v>
      </c>
      <c r="J73" s="7">
        <f>(L73+M73)/C73</f>
        <v>0.25559479076065933</v>
      </c>
      <c r="K73" s="7">
        <f>(L73+M73)/B73</f>
        <v>0.24046549934730038</v>
      </c>
      <c r="L73">
        <v>301893</v>
      </c>
      <c r="M73">
        <v>258806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</row>
    <row r="74" spans="1:102" ht="14.6" x14ac:dyDescent="0.4">
      <c r="A74" s="8">
        <v>1985</v>
      </c>
      <c r="B74" s="13">
        <v>2521716.8790044314</v>
      </c>
      <c r="C74" s="13">
        <v>2349494.8790044314</v>
      </c>
      <c r="D74" s="7">
        <v>3524881</v>
      </c>
      <c r="E74" s="4">
        <v>338765</v>
      </c>
      <c r="F74" s="3">
        <v>68278</v>
      </c>
      <c r="G74" s="9">
        <f>D74-F74</f>
        <v>3456603</v>
      </c>
      <c r="H74" s="7">
        <f>L74/D74</f>
        <v>9.5450881887927566E-2</v>
      </c>
      <c r="I74" s="12">
        <f>L74/(D74-F74)</f>
        <v>9.7336315451904659E-2</v>
      </c>
      <c r="J74" s="7">
        <f>(L74+M74)/C74</f>
        <v>0.26356643954993358</v>
      </c>
      <c r="K74" s="7">
        <f>(L74+M74)/B74</f>
        <v>0.24556602890506798</v>
      </c>
      <c r="L74">
        <v>336453</v>
      </c>
      <c r="M74">
        <v>282795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</row>
    <row r="75" spans="1:102" ht="14.6" x14ac:dyDescent="0.4">
      <c r="A75" s="8">
        <v>1986</v>
      </c>
      <c r="B75" s="13">
        <v>2800382.0928211357</v>
      </c>
      <c r="C75" s="13">
        <v>2467473.0928211357</v>
      </c>
      <c r="D75" s="7">
        <v>3733084</v>
      </c>
      <c r="E75" s="4">
        <v>381224</v>
      </c>
      <c r="F75" s="3">
        <v>132842</v>
      </c>
      <c r="G75" s="9">
        <f>D75-F75</f>
        <v>3600242</v>
      </c>
      <c r="H75" s="7">
        <f>L75/D75</f>
        <v>9.3917254473780923E-2</v>
      </c>
      <c r="I75" s="12">
        <f>L75/(D75-F75)</f>
        <v>9.738262039051819E-2</v>
      </c>
      <c r="J75" s="7">
        <f>(L75+M75)/C75</f>
        <v>0.26565274486967455</v>
      </c>
      <c r="K75" s="7">
        <f>(L75+M75)/B75</f>
        <v>0.23407198670508966</v>
      </c>
      <c r="L75">
        <v>350601</v>
      </c>
      <c r="M75">
        <v>304890</v>
      </c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</row>
    <row r="76" spans="1:102" ht="14.6" x14ac:dyDescent="0.4">
      <c r="A76" s="8">
        <v>1987</v>
      </c>
      <c r="B76" s="13">
        <v>2806993.414493544</v>
      </c>
      <c r="C76" s="13">
        <v>2668944.414493544</v>
      </c>
      <c r="D76" s="7">
        <v>3961598</v>
      </c>
      <c r="E76" s="4">
        <v>384538</v>
      </c>
      <c r="F76" s="3">
        <v>137399</v>
      </c>
      <c r="G76" s="9">
        <f>D76-F76</f>
        <v>3824199</v>
      </c>
      <c r="H76" s="7">
        <f>L76/D76</f>
        <v>9.9199111065787091E-2</v>
      </c>
      <c r="I76" s="12">
        <f>L76/(D76-F76)</f>
        <v>0.10276321917347921</v>
      </c>
      <c r="J76" s="7">
        <f>(L76+M76)/C76</f>
        <v>0.2688797099343771</v>
      </c>
      <c r="K76" s="7">
        <f>(L76+M76)/B76</f>
        <v>0.25565610389202803</v>
      </c>
      <c r="L76">
        <v>392987</v>
      </c>
      <c r="M76">
        <v>324638</v>
      </c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</row>
    <row r="77" spans="1:102" ht="14.6" x14ac:dyDescent="0.4">
      <c r="A77" s="8">
        <v>1988</v>
      </c>
      <c r="B77" s="13">
        <v>3111659.9753831429</v>
      </c>
      <c r="C77" s="13">
        <v>2956031.9753831429</v>
      </c>
      <c r="D77" s="7">
        <v>4283399</v>
      </c>
      <c r="E77" s="4">
        <v>430733</v>
      </c>
      <c r="F77" s="3">
        <v>152841</v>
      </c>
      <c r="G77" s="9">
        <f>D77-F77</f>
        <v>4130558</v>
      </c>
      <c r="H77" s="7">
        <f>L77/D77</f>
        <v>9.4281433973346873E-2</v>
      </c>
      <c r="I77" s="12">
        <f>L77/(D77-F77)</f>
        <v>9.7770083364039431E-2</v>
      </c>
      <c r="J77" s="7">
        <f>(L77+M77)/C77</f>
        <v>0.2594697913917477</v>
      </c>
      <c r="K77" s="7">
        <f>(L77+M77)/B77</f>
        <v>0.24649254933632589</v>
      </c>
      <c r="L77">
        <v>403845</v>
      </c>
      <c r="M77">
        <v>363156</v>
      </c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</row>
    <row r="78" spans="1:102" ht="14.6" x14ac:dyDescent="0.4">
      <c r="A78" s="8">
        <v>1989</v>
      </c>
      <c r="B78" s="13">
        <v>3277076.7562474776</v>
      </c>
      <c r="C78" s="13">
        <v>3130386.7562474776</v>
      </c>
      <c r="D78" s="7">
        <v>4625573</v>
      </c>
      <c r="E78" s="4">
        <v>451873</v>
      </c>
      <c r="F78" s="3">
        <v>145631</v>
      </c>
      <c r="G78" s="9">
        <f>D78-F78</f>
        <v>4479942</v>
      </c>
      <c r="H78" s="7">
        <f>L78/D78</f>
        <v>9.7954350736654677E-2</v>
      </c>
      <c r="I78" s="12">
        <f>L78/(D78-F78)</f>
        <v>0.10113858616919594</v>
      </c>
      <c r="J78" s="7">
        <f>(L78+M78)/C78</f>
        <v>0.26834767247960783</v>
      </c>
      <c r="K78" s="7">
        <f>(L78+M78)/B78</f>
        <v>0.25633577193410195</v>
      </c>
      <c r="L78">
        <v>453095</v>
      </c>
      <c r="M78">
        <v>386937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</row>
    <row r="79" spans="1:102" ht="14.6" x14ac:dyDescent="0.4">
      <c r="A79" s="8">
        <v>1990</v>
      </c>
      <c r="B79" s="13">
        <v>3443155.7223950801</v>
      </c>
      <c r="C79" s="13">
        <v>3327453.7223950801</v>
      </c>
      <c r="D79" s="7">
        <v>4913791</v>
      </c>
      <c r="E79" s="5">
        <v>470909.01799999998</v>
      </c>
      <c r="F79" s="5">
        <v>113159.105</v>
      </c>
      <c r="G79" s="9">
        <f>D79-F79</f>
        <v>4800631.8949999996</v>
      </c>
      <c r="H79" s="7">
        <f>L79/D79</f>
        <v>9.6078363935299643E-2</v>
      </c>
      <c r="I79" s="12">
        <f>L79/(D79-F79)</f>
        <v>9.8343095310372691E-2</v>
      </c>
      <c r="J79" s="7">
        <f>(L79+M79)/C79</f>
        <v>0.2657239059552029</v>
      </c>
      <c r="K79" s="7">
        <f>(L79+M79)/B79</f>
        <v>0.2567946591114259</v>
      </c>
      <c r="L79">
        <v>472109</v>
      </c>
      <c r="M79">
        <v>412075</v>
      </c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</row>
    <row r="80" spans="1:102" ht="14.6" x14ac:dyDescent="0.4">
      <c r="A80" s="8">
        <v>1991</v>
      </c>
      <c r="B80" s="13">
        <v>3488042.4359324332</v>
      </c>
      <c r="C80" s="13">
        <v>3387468.4359324332</v>
      </c>
      <c r="D80" s="7">
        <v>5084914</v>
      </c>
      <c r="E80" s="5">
        <v>474008.06</v>
      </c>
      <c r="F80" s="5">
        <v>101559.04000000001</v>
      </c>
      <c r="G80" s="9">
        <f>D80-F80</f>
        <v>4983354.96</v>
      </c>
      <c r="H80" s="7">
        <f>L80/D80</f>
        <v>9.1169683499071966E-2</v>
      </c>
      <c r="I80" s="12">
        <f>L80/(D80-F80)</f>
        <v>9.3027689923978446E-2</v>
      </c>
      <c r="J80" s="7">
        <f>(L80+M80)/C80</f>
        <v>0.26445176300319279</v>
      </c>
      <c r="K80" s="7">
        <f>(L80+M80)/B80</f>
        <v>0.25682657721465663</v>
      </c>
      <c r="L80">
        <v>463590</v>
      </c>
      <c r="M80">
        <v>432232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</row>
    <row r="81" spans="1:102" ht="14.6" x14ac:dyDescent="0.4">
      <c r="A81" s="8">
        <v>1992</v>
      </c>
      <c r="B81" s="13">
        <v>3661363.1496270443</v>
      </c>
      <c r="C81" s="13">
        <v>3545787.1496270443</v>
      </c>
      <c r="D81" s="7">
        <v>5420868</v>
      </c>
      <c r="E81" s="5">
        <v>503095.005</v>
      </c>
      <c r="F81" s="5">
        <v>116393.768</v>
      </c>
      <c r="G81" s="9">
        <f>D81-F81</f>
        <v>5304474.2319999998</v>
      </c>
      <c r="H81" s="7">
        <f>L81/D81</f>
        <v>8.8084970893960154E-2</v>
      </c>
      <c r="I81" s="12">
        <f>L81/(D81-F81)</f>
        <v>9.0017781049709131E-2</v>
      </c>
      <c r="J81" s="7">
        <f>(L81+M81)/C81</f>
        <v>0.26357617097752251</v>
      </c>
      <c r="K81" s="7">
        <f>(L81+M81)/B81</f>
        <v>0.25525602400166159</v>
      </c>
      <c r="L81">
        <v>477497</v>
      </c>
      <c r="M81">
        <v>457088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</row>
    <row r="82" spans="1:102" ht="14.6" x14ac:dyDescent="0.4">
      <c r="A82" s="8">
        <v>1993</v>
      </c>
      <c r="B82" s="13">
        <v>3762368.4024536484</v>
      </c>
      <c r="C82" s="13">
        <v>3622021.4024536484</v>
      </c>
      <c r="D82" s="7">
        <v>5657948</v>
      </c>
      <c r="E82" s="5">
        <v>530328.39600000007</v>
      </c>
      <c r="F82" s="5">
        <v>141576.76300000001</v>
      </c>
      <c r="G82" s="9">
        <f>D82-F82</f>
        <v>5516371.2369999997</v>
      </c>
      <c r="H82" s="7">
        <f>L82/D82</f>
        <v>8.9730057610992536E-2</v>
      </c>
      <c r="I82" s="12">
        <f>L82/(D82-F82)</f>
        <v>9.2032964822015659E-2</v>
      </c>
      <c r="J82" s="7">
        <f>(L82+M82)/C82</f>
        <v>0.27259198394884004</v>
      </c>
      <c r="K82" s="7">
        <f>(L82+M82)/B82</f>
        <v>0.26242353070903557</v>
      </c>
      <c r="L82">
        <v>507688</v>
      </c>
      <c r="M82">
        <v>479646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</row>
    <row r="83" spans="1:102" ht="14.6" x14ac:dyDescent="0.4">
      <c r="A83" s="8">
        <v>1994</v>
      </c>
      <c r="B83" s="13">
        <v>3944421.5921740835</v>
      </c>
      <c r="C83" s="13">
        <v>3805320.5921740835</v>
      </c>
      <c r="D83" s="7">
        <v>5947110</v>
      </c>
      <c r="E83" s="5">
        <v>565560.68099999998</v>
      </c>
      <c r="F83" s="5">
        <v>139544.71799999999</v>
      </c>
      <c r="G83" s="9">
        <f>D83-F83</f>
        <v>5807565.2819999997</v>
      </c>
      <c r="H83" s="7">
        <f>L83/D83</f>
        <v>9.1654938280946549E-2</v>
      </c>
      <c r="I83" s="12">
        <f>L83/(D83-F83)</f>
        <v>9.3857231650831402E-2</v>
      </c>
      <c r="J83" s="7">
        <f>(L83+M83)/C83</f>
        <v>0.27744022466102436</v>
      </c>
      <c r="K83" s="7">
        <f>(L83+M83)/B83</f>
        <v>0.26765622673160883</v>
      </c>
      <c r="L83">
        <v>545082</v>
      </c>
      <c r="M83">
        <v>510667</v>
      </c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</row>
    <row r="84" spans="1:102" ht="14.6" x14ac:dyDescent="0.4">
      <c r="A84" s="8">
        <v>1995</v>
      </c>
      <c r="B84" s="13">
        <v>4218232.5599636268</v>
      </c>
      <c r="C84" s="13">
        <v>4050827.5599636263</v>
      </c>
      <c r="D84" s="7">
        <v>6291376</v>
      </c>
      <c r="E84" s="5">
        <v>620965.86300000001</v>
      </c>
      <c r="F84" s="5">
        <v>166758.08499999999</v>
      </c>
      <c r="G84" s="9">
        <f>D84-F84</f>
        <v>6124617.915</v>
      </c>
      <c r="H84" s="7">
        <f>L84/D84</f>
        <v>9.3826374389322786E-2</v>
      </c>
      <c r="I84" s="12">
        <f>L84/(D84-F84)</f>
        <v>9.6381032775005357E-2</v>
      </c>
      <c r="J84" s="7">
        <f>(L84+M84)/C84</f>
        <v>0.27791851994067823</v>
      </c>
      <c r="K84" s="7">
        <f>(L84+M84)/B84</f>
        <v>0.26688903089063148</v>
      </c>
      <c r="L84">
        <v>590297</v>
      </c>
      <c r="M84">
        <v>535503</v>
      </c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</row>
    <row r="85" spans="1:102" ht="14.6" x14ac:dyDescent="0.4">
      <c r="A85" s="8">
        <v>1996</v>
      </c>
      <c r="B85" s="13">
        <v>4558766.881231687</v>
      </c>
      <c r="C85" s="13">
        <v>4309234.881231687</v>
      </c>
      <c r="D85" s="7">
        <v>6678529</v>
      </c>
      <c r="E85" s="5">
        <v>693027.77800000005</v>
      </c>
      <c r="F85" s="5">
        <v>245960.75100000002</v>
      </c>
      <c r="G85" s="9">
        <f>D85-F85</f>
        <v>6432568.2489999998</v>
      </c>
      <c r="H85" s="7">
        <f>L85/D85</f>
        <v>0.10008341657272132</v>
      </c>
      <c r="I85" s="12">
        <f>L85/(D85-F85)</f>
        <v>0.10391028499447484</v>
      </c>
      <c r="J85" s="7">
        <f>(L85+M85)/C85</f>
        <v>0.28456931074722475</v>
      </c>
      <c r="K85" s="7">
        <f>(L85+M85)/B85</f>
        <v>0.26899291671362779</v>
      </c>
      <c r="L85">
        <v>668410</v>
      </c>
      <c r="M85">
        <v>557866</v>
      </c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</row>
    <row r="86" spans="1:102" ht="14.6" x14ac:dyDescent="0.4">
      <c r="A86" s="8">
        <v>1997</v>
      </c>
      <c r="B86" s="13">
        <v>4991358.7545036357</v>
      </c>
      <c r="C86" s="13">
        <v>4636736.7545036357</v>
      </c>
      <c r="D86" s="7">
        <v>7092489</v>
      </c>
      <c r="E86" s="5">
        <v>768290.92099999997</v>
      </c>
      <c r="F86" s="5">
        <v>356083.26699999999</v>
      </c>
      <c r="G86" s="9">
        <f>D86-F86</f>
        <v>6736405.733</v>
      </c>
      <c r="H86" s="7">
        <f>L86/D86</f>
        <v>0.10572057284826243</v>
      </c>
      <c r="I86" s="12">
        <f>L86/(D86-F86)</f>
        <v>0.11130891304940346</v>
      </c>
      <c r="J86" s="7">
        <f>(L86+M86)/C86</f>
        <v>0.28901295694615203</v>
      </c>
      <c r="K86" s="7">
        <f>(L86+M86)/B86</f>
        <v>0.26847939927997894</v>
      </c>
      <c r="L86">
        <v>749822</v>
      </c>
      <c r="M86">
        <v>590255</v>
      </c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</row>
    <row r="87" spans="1:102" ht="14.6" x14ac:dyDescent="0.4">
      <c r="A87" s="8">
        <v>1998</v>
      </c>
      <c r="B87" s="13">
        <v>5437253.3425246943</v>
      </c>
      <c r="C87" s="13">
        <v>4992745.3425246943</v>
      </c>
      <c r="D87" s="7">
        <v>7606662</v>
      </c>
      <c r="E87" s="5">
        <v>826621.05</v>
      </c>
      <c r="F87" s="5">
        <v>446083.83900000004</v>
      </c>
      <c r="G87" s="9">
        <f>D87-F87</f>
        <v>7160578.1610000003</v>
      </c>
      <c r="H87" s="7">
        <f>L87/D87</f>
        <v>0.10927250349759197</v>
      </c>
      <c r="I87" s="12">
        <f>L87/(D87-F87)</f>
        <v>0.11607987250626144</v>
      </c>
      <c r="J87" s="7">
        <f>(L87+M87)/C87</f>
        <v>0.29221438305167952</v>
      </c>
      <c r="K87" s="7">
        <f>(L87+M87)/B87</f>
        <v>0.26832518334019012</v>
      </c>
      <c r="L87">
        <v>831199</v>
      </c>
      <c r="M87">
        <v>627753</v>
      </c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</row>
    <row r="88" spans="1:102" ht="14.6" x14ac:dyDescent="0.4">
      <c r="A88" s="8">
        <v>1999</v>
      </c>
      <c r="B88" s="13">
        <v>5872170.4169691168</v>
      </c>
      <c r="C88" s="13">
        <v>5350790.054969117</v>
      </c>
      <c r="D88" s="7">
        <v>8001868</v>
      </c>
      <c r="E88" s="5">
        <v>916992.61800000002</v>
      </c>
      <c r="F88" s="5">
        <v>530795.93599999999</v>
      </c>
      <c r="G88" s="9">
        <f>D88-F88</f>
        <v>7471072.0640000002</v>
      </c>
      <c r="H88" s="7">
        <f>L88/D88</f>
        <v>0.1121521874642271</v>
      </c>
      <c r="I88" s="12">
        <f>L88/(D88-F88)</f>
        <v>0.12012024409780876</v>
      </c>
      <c r="J88" s="7">
        <f>(L88+M88)/C88</f>
        <v>0.29192044239325238</v>
      </c>
      <c r="K88" s="7">
        <f>(L88+M88)/B88</f>
        <v>0.2660013060053899</v>
      </c>
      <c r="L88">
        <v>897427</v>
      </c>
      <c r="M88">
        <v>664578</v>
      </c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</row>
    <row r="89" spans="1:102" ht="14.6" x14ac:dyDescent="0.4">
      <c r="A89" s="8">
        <v>2000</v>
      </c>
      <c r="B89" s="13">
        <v>6326982.1137777315</v>
      </c>
      <c r="C89" s="13">
        <v>5712242.5007777316</v>
      </c>
      <c r="D89" s="7">
        <v>8652601</v>
      </c>
      <c r="E89" s="5">
        <v>1022172.309</v>
      </c>
      <c r="F89" s="5">
        <v>614739.61199999996</v>
      </c>
      <c r="G89" s="9">
        <f>D89-F89</f>
        <v>8037861.3880000003</v>
      </c>
      <c r="H89" s="7">
        <f>L89/D89</f>
        <v>0.1155283827371677</v>
      </c>
      <c r="I89" s="12">
        <f>L89/(D89-F89)</f>
        <v>0.12436405055359234</v>
      </c>
      <c r="J89" s="7">
        <f>(L89+M89)/C89</f>
        <v>0.2991844270909918</v>
      </c>
      <c r="K89" s="7">
        <f>(L89+M89)/B89</f>
        <v>0.27011519382652044</v>
      </c>
      <c r="L89">
        <v>999621</v>
      </c>
      <c r="M89">
        <v>709393</v>
      </c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</row>
    <row r="90" spans="1:102" ht="14.6" x14ac:dyDescent="0.4">
      <c r="A90" s="8">
        <v>2001</v>
      </c>
      <c r="B90" s="13">
        <v>6171426.532873421</v>
      </c>
      <c r="C90" s="13">
        <v>5846257.532873421</v>
      </c>
      <c r="D90" s="7">
        <v>9005595</v>
      </c>
      <c r="E90" s="5">
        <v>930280.99600000004</v>
      </c>
      <c r="F90" s="5">
        <v>325168.96299999999</v>
      </c>
      <c r="G90" s="9">
        <f>D90-F90</f>
        <v>8680426.0370000005</v>
      </c>
      <c r="H90" s="7">
        <f>L90/D90</f>
        <v>0.11060113185192094</v>
      </c>
      <c r="I90" s="12">
        <f>L90/(D90-F90)</f>
        <v>0.11474425284593896</v>
      </c>
      <c r="J90" s="7">
        <f>(L90+M90)/C90</f>
        <v>0.29642587420336297</v>
      </c>
      <c r="K90" s="7">
        <f>(L90+M90)/B90</f>
        <v>0.28080736127520944</v>
      </c>
      <c r="L90">
        <v>996029</v>
      </c>
      <c r="M90">
        <v>736953</v>
      </c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</row>
    <row r="91" spans="1:102" ht="14.6" x14ac:dyDescent="0.4">
      <c r="A91" s="8">
        <v>2002</v>
      </c>
      <c r="B91" s="13">
        <v>6061523.0192037784</v>
      </c>
      <c r="C91" s="13">
        <v>5823155.0192037784</v>
      </c>
      <c r="D91" s="7">
        <v>9158965</v>
      </c>
      <c r="E91" s="5">
        <v>839977.103</v>
      </c>
      <c r="F91" s="5">
        <v>238368.45800000001</v>
      </c>
      <c r="G91" s="9">
        <f>D91-F91</f>
        <v>8920596.5419999994</v>
      </c>
      <c r="H91" s="7">
        <f>L91/D91</f>
        <v>9.0876316264992818E-2</v>
      </c>
      <c r="I91" s="12">
        <f>L91/(D91-F91)</f>
        <v>9.3304634514206022E-2</v>
      </c>
      <c r="J91" s="7">
        <f>(L91+M91)/C91</f>
        <v>0.27263296181613184</v>
      </c>
      <c r="K91" s="7">
        <f>(L91+M91)/B91</f>
        <v>0.26191173323442063</v>
      </c>
      <c r="L91">
        <v>832333</v>
      </c>
      <c r="M91">
        <v>755251</v>
      </c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</row>
    <row r="92" spans="1:102" ht="14.6" x14ac:dyDescent="0.4">
      <c r="A92" s="8">
        <v>2003</v>
      </c>
      <c r="B92" s="13">
        <v>6255500.1778232278</v>
      </c>
      <c r="C92" s="13">
        <v>5961478.1778232278</v>
      </c>
      <c r="D92" s="7">
        <v>9487549</v>
      </c>
      <c r="E92" s="5">
        <v>793111.46</v>
      </c>
      <c r="F92" s="5">
        <v>294021.717</v>
      </c>
      <c r="G92" s="9">
        <f>D92-F92</f>
        <v>9193527.2829999998</v>
      </c>
      <c r="H92" s="7">
        <f>L92/D92</f>
        <v>8.2068719750485616E-2</v>
      </c>
      <c r="I92" s="12">
        <f>L92/(D92-F92)</f>
        <v>8.469339090773001E-2</v>
      </c>
      <c r="J92" s="7">
        <f>(L92+M92)/C92</f>
        <v>0.26198854603042249</v>
      </c>
      <c r="K92" s="7">
        <f>(L92+M92)/B92</f>
        <v>0.24967451931933035</v>
      </c>
      <c r="L92">
        <v>778631</v>
      </c>
      <c r="M92">
        <v>783208</v>
      </c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</row>
    <row r="93" spans="1:102" ht="14.6" x14ac:dyDescent="0.4">
      <c r="A93" s="8">
        <v>2004</v>
      </c>
      <c r="B93" s="13">
        <v>6854990.4954936244</v>
      </c>
      <c r="C93" s="13">
        <v>6383254.4954936244</v>
      </c>
      <c r="D93" s="7">
        <v>10035076</v>
      </c>
      <c r="E93" s="5">
        <v>879962.60900000005</v>
      </c>
      <c r="F93" s="5">
        <v>471735.64799999999</v>
      </c>
      <c r="G93" s="9">
        <f>D93-F93</f>
        <v>9563340.352</v>
      </c>
      <c r="H93" s="7">
        <f>L93/D93</f>
        <v>8.002121757722612E-2</v>
      </c>
      <c r="I93" s="12">
        <f>L93/(D93-F93)</f>
        <v>8.3968463993029707E-2</v>
      </c>
      <c r="J93" s="7">
        <f>(L93+M93)/C93</f>
        <v>0.25639773585017245</v>
      </c>
      <c r="K93" s="7">
        <f>(L93+M93)/B93</f>
        <v>0.23875335802083347</v>
      </c>
      <c r="L93">
        <v>803019</v>
      </c>
      <c r="M93">
        <v>833633</v>
      </c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</row>
    <row r="94" spans="1:102" ht="14.6" x14ac:dyDescent="0.4">
      <c r="A94" s="8">
        <v>2005</v>
      </c>
      <c r="B94" s="13">
        <v>7493268</v>
      </c>
      <c r="C94" s="13">
        <v>6830211</v>
      </c>
      <c r="D94" s="7">
        <v>10598246</v>
      </c>
      <c r="E94" s="5">
        <v>986460.79300000006</v>
      </c>
      <c r="F94" s="5">
        <v>663057.14</v>
      </c>
      <c r="G94" s="9">
        <f>D94-F94</f>
        <v>9935188.8599999994</v>
      </c>
      <c r="H94" s="7">
        <f>L94/D94</f>
        <v>8.8431330995713819E-2</v>
      </c>
      <c r="I94" s="12">
        <f>L94/(D94-F94)</f>
        <v>9.4333083467927153E-2</v>
      </c>
      <c r="J94" s="7">
        <f>(L94+M94)/C94</f>
        <v>0.26576470331590046</v>
      </c>
      <c r="K94" s="7">
        <f>(L94+M94)/B94</f>
        <v>0.24224797511579726</v>
      </c>
      <c r="L94">
        <v>937217</v>
      </c>
      <c r="M94">
        <v>878012</v>
      </c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</row>
    <row r="95" spans="1:102" ht="14.6" x14ac:dyDescent="0.4">
      <c r="A95" s="8">
        <v>2006</v>
      </c>
      <c r="B95" s="13">
        <v>8077495.3195187682</v>
      </c>
      <c r="C95" s="13">
        <v>7306449.3195187682</v>
      </c>
      <c r="D95" s="7">
        <v>11381708</v>
      </c>
      <c r="E95" s="5">
        <v>1078601.44</v>
      </c>
      <c r="F95" s="5">
        <v>771045.62300000002</v>
      </c>
      <c r="G95" s="9">
        <f>D95-F95</f>
        <v>10610662.377</v>
      </c>
      <c r="H95" s="7">
        <f>L95/D95</f>
        <v>9.2767008255702929E-2</v>
      </c>
      <c r="I95" s="12">
        <f>L95/(D95-F95)</f>
        <v>9.9508113865604333E-2</v>
      </c>
      <c r="J95" s="7">
        <f>(L95+M95)/C95</f>
        <v>0.27140159512262341</v>
      </c>
      <c r="K95" s="7">
        <f>(L95+M95)/B95</f>
        <v>0.24549466407095855</v>
      </c>
      <c r="L95">
        <v>1055847</v>
      </c>
      <c r="M95">
        <v>927135</v>
      </c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</row>
    <row r="96" spans="1:102" ht="14.6" x14ac:dyDescent="0.4">
      <c r="A96" s="8">
        <v>2007</v>
      </c>
      <c r="B96" s="13">
        <v>8701168.7922576033</v>
      </c>
      <c r="C96" s="13">
        <v>7805494.7922576042</v>
      </c>
      <c r="D96" s="7">
        <v>12007782</v>
      </c>
      <c r="E96" s="5">
        <v>1173264.9639999999</v>
      </c>
      <c r="F96" s="5">
        <v>895673.98400000005</v>
      </c>
      <c r="G96" s="9">
        <f>D96-F96</f>
        <v>11112108.016000001</v>
      </c>
      <c r="H96" s="7">
        <f>L96/D96</f>
        <v>9.7511846900618288E-2</v>
      </c>
      <c r="I96" s="12">
        <f>L96/(D96-F96)</f>
        <v>0.10537163590509144</v>
      </c>
      <c r="J96" s="7">
        <f>(L96+M96)/C96</f>
        <v>0.27378494981762735</v>
      </c>
      <c r="K96" s="7">
        <f>(L96+M96)/B96</f>
        <v>0.24560229217729351</v>
      </c>
      <c r="L96">
        <v>1170901</v>
      </c>
      <c r="M96">
        <v>966126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</row>
    <row r="97" spans="1:102" ht="14.6" x14ac:dyDescent="0.4">
      <c r="A97" s="8">
        <v>2008</v>
      </c>
      <c r="B97" s="13">
        <v>8280986</v>
      </c>
      <c r="C97" s="13">
        <v>7814407</v>
      </c>
      <c r="D97" s="7">
        <v>12442208</v>
      </c>
      <c r="E97" s="5">
        <v>1100039.736</v>
      </c>
      <c r="F97" s="5">
        <v>466578.81</v>
      </c>
      <c r="G97" s="9">
        <f>D97-F97</f>
        <v>11975629.189999999</v>
      </c>
      <c r="H97" s="7">
        <f>L97/D97</f>
        <v>9.4567700523894155E-2</v>
      </c>
      <c r="I97" s="12">
        <f>L97/(D97-F97)</f>
        <v>9.8252123653137263E-2</v>
      </c>
      <c r="J97" s="7">
        <f>(L97+M97)/C97</f>
        <v>0.2776689261258084</v>
      </c>
      <c r="K97" s="7">
        <f>(L97+M97)/B97</f>
        <v>0.26202411162149047</v>
      </c>
      <c r="L97">
        <v>1176631</v>
      </c>
      <c r="M97">
        <v>993187</v>
      </c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</row>
    <row r="98" spans="1:102" ht="14.6" x14ac:dyDescent="0.4">
      <c r="A98" s="8">
        <v>2009</v>
      </c>
      <c r="B98" s="13">
        <v>7615886</v>
      </c>
      <c r="C98" s="13">
        <v>7384699</v>
      </c>
      <c r="D98" s="7">
        <v>12059109</v>
      </c>
      <c r="E98" s="5">
        <v>965374.80099999998</v>
      </c>
      <c r="F98" s="5">
        <v>231187.30900000001</v>
      </c>
      <c r="G98" s="9">
        <f>D98-F98</f>
        <v>11827921.691</v>
      </c>
      <c r="H98" s="7">
        <f>L98/D98</f>
        <v>7.1858708632619547E-2</v>
      </c>
      <c r="I98" s="12">
        <f>L98/(D98-F98)</f>
        <v>7.3263251367260002E-2</v>
      </c>
      <c r="J98" s="7">
        <f>(L98+M98)/C98</f>
        <v>0.2485927997877774</v>
      </c>
      <c r="K98" s="7">
        <f>(L98+M98)/B98</f>
        <v>0.24104654402652562</v>
      </c>
      <c r="L98">
        <v>866552</v>
      </c>
      <c r="M98">
        <v>969231</v>
      </c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</row>
    <row r="99" spans="1:102" ht="14.6" x14ac:dyDescent="0.4">
      <c r="A99" s="8">
        <v>2010</v>
      </c>
      <c r="B99" s="13">
        <v>8037426</v>
      </c>
      <c r="C99" s="13">
        <v>7673618</v>
      </c>
      <c r="D99" s="7">
        <v>12551597</v>
      </c>
      <c r="E99" s="6">
        <v>1051971.1880000001</v>
      </c>
      <c r="F99" s="6">
        <v>363808.62300000002</v>
      </c>
      <c r="G99" s="9">
        <f>D99-F99</f>
        <v>12187788.377</v>
      </c>
      <c r="H99" s="7">
        <f>L99/D99</f>
        <v>7.5175214755540676E-2</v>
      </c>
      <c r="I99" s="12">
        <f>L99/(D99-F99)</f>
        <v>7.7419214283425034E-2</v>
      </c>
      <c r="J99" s="7">
        <f>(L99+M99)/C99</f>
        <v>0.25180286534982588</v>
      </c>
      <c r="K99" s="7">
        <f>(L99+M99)/B99</f>
        <v>0.24040519937601915</v>
      </c>
      <c r="L99">
        <v>943569</v>
      </c>
      <c r="M99">
        <v>988670</v>
      </c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</row>
    <row r="100" spans="1:102" ht="14.6" x14ac:dyDescent="0.4">
      <c r="A100" s="8">
        <v>2011</v>
      </c>
      <c r="B100" s="13">
        <v>8344488</v>
      </c>
      <c r="C100" s="13">
        <v>7969228</v>
      </c>
      <c r="D100" s="7">
        <v>13326770</v>
      </c>
      <c r="E100" s="6">
        <v>1106695.5719999999</v>
      </c>
      <c r="F100" s="6">
        <v>375259.55599999998</v>
      </c>
      <c r="G100" s="9">
        <f>D100-F100</f>
        <v>12951510.444</v>
      </c>
      <c r="H100" s="7">
        <f>L100/D100</f>
        <v>8.4848916879333852E-2</v>
      </c>
      <c r="I100" s="12">
        <f>L100/(D100-F100)</f>
        <v>8.7307345725366275E-2</v>
      </c>
      <c r="J100" s="7">
        <f>(L100+M100)/C100</f>
        <v>0.25746822653336054</v>
      </c>
      <c r="K100" s="7">
        <f>(L100+M100)/B100</f>
        <v>0.24588962198759229</v>
      </c>
      <c r="L100">
        <v>1130762</v>
      </c>
      <c r="M100">
        <v>921061</v>
      </c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</row>
    <row r="101" spans="1:102" ht="14.6" x14ac:dyDescent="0.4">
      <c r="A101" s="8">
        <v>2012</v>
      </c>
      <c r="B101" s="13">
        <v>9120193.8573758658</v>
      </c>
      <c r="C101" s="13">
        <v>8499523.568375865</v>
      </c>
      <c r="D101" s="7">
        <v>14010140</v>
      </c>
      <c r="E101" s="6">
        <v>1250332.1030000001</v>
      </c>
      <c r="F101" s="6">
        <v>620670.28800000006</v>
      </c>
      <c r="G101" s="9">
        <f>D101-F101</f>
        <v>13389469.711999999</v>
      </c>
      <c r="H101" s="7">
        <f>L101/D101</f>
        <v>8.3252915388425816E-2</v>
      </c>
      <c r="I101" s="12">
        <f>L101/(D101-F101)</f>
        <v>8.7112113107411168E-2</v>
      </c>
      <c r="J101" s="7">
        <f>(L101+M101)/C101</f>
        <v>0.24960752010778839</v>
      </c>
      <c r="K101" s="7">
        <f>(L101+M101)/B101</f>
        <v>0.2326206035943218</v>
      </c>
      <c r="L101">
        <v>1166385</v>
      </c>
      <c r="M101">
        <v>955160</v>
      </c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</row>
    <row r="102" spans="1:102" ht="14.6" x14ac:dyDescent="0.4">
      <c r="A102" s="8">
        <v>2013</v>
      </c>
      <c r="B102" s="13">
        <v>9117822.487978857</v>
      </c>
      <c r="C102" s="13">
        <v>8634408.8309788574</v>
      </c>
      <c r="D102" s="7">
        <v>14181095</v>
      </c>
      <c r="E102" s="6">
        <v>1310217.4739999999</v>
      </c>
      <c r="F102" s="6">
        <v>483413.65700000001</v>
      </c>
      <c r="G102" s="9">
        <f>D102-F102</f>
        <v>13697681.343</v>
      </c>
      <c r="H102" s="7">
        <f>L102/D102</f>
        <v>9.1872313104171432E-2</v>
      </c>
      <c r="I102" s="12">
        <f>L102/(D102-F102)</f>
        <v>9.5114637826335655E-2</v>
      </c>
      <c r="J102" s="7">
        <f>(L102+M102)/C102</f>
        <v>0.2793810262197795</v>
      </c>
      <c r="K102" s="7">
        <f>(L102+M102)/B102</f>
        <v>0.2645686514713812</v>
      </c>
      <c r="L102">
        <v>1302850</v>
      </c>
      <c r="M102">
        <v>1109440</v>
      </c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</row>
    <row r="103" spans="1:102" ht="14.6" x14ac:dyDescent="0.4">
      <c r="A103" s="8">
        <v>2014</v>
      </c>
      <c r="B103" s="13">
        <v>9819283.7091883235</v>
      </c>
      <c r="C103" s="13">
        <v>9131895.9291883241</v>
      </c>
      <c r="D103" s="7">
        <v>14991715</v>
      </c>
      <c r="E103" s="6">
        <v>1460030.577</v>
      </c>
      <c r="F103" s="6">
        <v>687387.77800000005</v>
      </c>
      <c r="G103" s="9">
        <f>D103-F103</f>
        <v>14304327.221999999</v>
      </c>
      <c r="H103" s="7">
        <f>L103/D103</f>
        <v>9.3633516912508014E-2</v>
      </c>
      <c r="I103" s="12">
        <f>L103/(D103-F103)</f>
        <v>9.8133031929042658E-2</v>
      </c>
      <c r="J103" s="7">
        <f>(L103+M103)/C103</f>
        <v>0.28061292199020565</v>
      </c>
      <c r="K103" s="7">
        <f>(L103+M103)/B103</f>
        <v>0.26096893377285074</v>
      </c>
      <c r="L103">
        <v>1403727</v>
      </c>
      <c r="M103">
        <v>1158801</v>
      </c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</row>
    <row r="104" spans="1:102" ht="14.6" x14ac:dyDescent="0.4">
      <c r="A104" s="10">
        <v>2015</v>
      </c>
      <c r="B104" s="13">
        <v>10265023.663425006</v>
      </c>
      <c r="C104" s="13">
        <v>9570071.8904250059</v>
      </c>
      <c r="D104" s="7">
        <v>15724240</v>
      </c>
      <c r="E104" s="6">
        <v>1545647.949</v>
      </c>
      <c r="F104" s="6">
        <v>694951.77300000004</v>
      </c>
      <c r="G104" s="9">
        <f>D104-F104</f>
        <v>15029288.227</v>
      </c>
      <c r="H104" s="7">
        <f>L104/D104</f>
        <v>9.7465950659618522E-2</v>
      </c>
      <c r="I104" s="12">
        <f>L104/(D104-F104)</f>
        <v>0.10197275991066133</v>
      </c>
      <c r="J104" s="7">
        <f>(L104+M104)/C104</f>
        <v>0.28658018783996841</v>
      </c>
      <c r="K104" s="7">
        <f>(L104+M104)/B104</f>
        <v>0.26717843912742745</v>
      </c>
      <c r="L104">
        <v>1532578</v>
      </c>
      <c r="M104">
        <v>1210015</v>
      </c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</row>
    <row r="105" spans="1:102" ht="14.6" x14ac:dyDescent="0.4">
      <c r="A105" s="10">
        <v>2016</v>
      </c>
      <c r="B105" s="13">
        <v>10269236.787532432</v>
      </c>
      <c r="C105" s="13">
        <v>9629515.2805324327</v>
      </c>
      <c r="D105" s="7">
        <v>16160714</v>
      </c>
      <c r="E105" s="6">
        <v>1533231.2320000001</v>
      </c>
      <c r="F105" s="6">
        <v>614215.45400000003</v>
      </c>
      <c r="G105" s="9">
        <f>D105-F105</f>
        <v>15546498.546</v>
      </c>
      <c r="H105" s="7">
        <f>L105/D105</f>
        <v>9.5784814953101705E-2</v>
      </c>
      <c r="I105" s="12">
        <f>L105/(D105-F105)</f>
        <v>9.956910846643835E-2</v>
      </c>
      <c r="J105" s="7">
        <f>(L105+M105)/C105</f>
        <v>0.29000172061055118</v>
      </c>
      <c r="K105" s="7">
        <f>(L105+M105)/B105</f>
        <v>0.27193608033173228</v>
      </c>
      <c r="L105">
        <v>1547951</v>
      </c>
      <c r="M105">
        <v>1244625</v>
      </c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</row>
    <row r="106" spans="1:102" ht="14.6" x14ac:dyDescent="0.4">
      <c r="A106" s="10">
        <v>2017</v>
      </c>
      <c r="B106" s="13">
        <v>11014990.550359689</v>
      </c>
      <c r="C106" s="13">
        <v>10131224.550359689</v>
      </c>
      <c r="D106" s="7">
        <v>16948592</v>
      </c>
      <c r="E106" s="6">
        <v>1700461.1159999999</v>
      </c>
      <c r="F106" s="6">
        <v>843115.53</v>
      </c>
      <c r="G106" s="9">
        <f>D106-F106</f>
        <v>16105476.470000001</v>
      </c>
      <c r="H106" s="7">
        <f>L106/D106</f>
        <v>9.5266733661415651E-2</v>
      </c>
      <c r="I106" s="12">
        <f>L106/(D106-F106)</f>
        <v>0.1002539107121492</v>
      </c>
      <c r="J106" s="7">
        <f>(L106+M106)/C106</f>
        <v>0.28805116158405464</v>
      </c>
      <c r="K106" s="7">
        <f>(L106+M106)/B106</f>
        <v>0.26493994585448866</v>
      </c>
      <c r="L106">
        <v>1614637</v>
      </c>
      <c r="M106">
        <v>1303674</v>
      </c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</row>
    <row r="107" spans="1:102" ht="14.6" x14ac:dyDescent="0.4">
      <c r="A107" s="7">
        <v>2018</v>
      </c>
      <c r="B107" s="13">
        <v>11728455.344107665</v>
      </c>
      <c r="C107" s="13">
        <v>10759055.344107665</v>
      </c>
      <c r="D107" s="7">
        <v>17851832</v>
      </c>
      <c r="G107" s="9"/>
      <c r="H107" s="7">
        <f>L107/D107</f>
        <v>9.0607171297601277E-2</v>
      </c>
      <c r="J107" s="7">
        <f>(L107+M107)/C107</f>
        <v>0.27726421182820049</v>
      </c>
      <c r="K107" s="7">
        <f>(L107+M107)/B107</f>
        <v>0.25434730426788038</v>
      </c>
      <c r="L107">
        <v>1617504</v>
      </c>
      <c r="M107">
        <v>1365597</v>
      </c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</row>
    <row r="108" spans="1:102" ht="14.6" x14ac:dyDescent="0.4">
      <c r="A108" s="7">
        <v>2019</v>
      </c>
      <c r="D108" s="7">
        <v>18551503</v>
      </c>
      <c r="H108" s="7">
        <f>L108/D108</f>
        <v>9.2338609976776551E-2</v>
      </c>
      <c r="J108" s="7" t="e">
        <f>(L108+M108)/C108</f>
        <v>#DIV/0!</v>
      </c>
      <c r="K108" s="7" t="e">
        <f>(L108+M108)/B108</f>
        <v>#DIV/0!</v>
      </c>
      <c r="L108">
        <v>1713020</v>
      </c>
      <c r="M108">
        <v>1423976</v>
      </c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</row>
    <row r="109" spans="1:102" x14ac:dyDescent="0.3">
      <c r="E109" s="5"/>
    </row>
    <row r="110" spans="1:102" x14ac:dyDescent="0.3">
      <c r="E110" s="5"/>
    </row>
    <row r="111" spans="1:102" x14ac:dyDescent="0.3">
      <c r="E111" s="5"/>
    </row>
    <row r="112" spans="1:102" x14ac:dyDescent="0.3">
      <c r="E112" s="5"/>
    </row>
    <row r="113" spans="5:5" x14ac:dyDescent="0.3">
      <c r="E113" s="6"/>
    </row>
    <row r="114" spans="5:5" x14ac:dyDescent="0.3">
      <c r="E114" s="6"/>
    </row>
    <row r="115" spans="5:5" x14ac:dyDescent="0.3">
      <c r="E115" s="6"/>
    </row>
    <row r="116" spans="5:5" x14ac:dyDescent="0.3">
      <c r="E116" s="6"/>
    </row>
    <row r="117" spans="5:5" x14ac:dyDescent="0.3">
      <c r="E117" s="6"/>
    </row>
    <row r="118" spans="5:5" x14ac:dyDescent="0.3">
      <c r="E118" s="6"/>
    </row>
    <row r="119" spans="5:5" x14ac:dyDescent="0.3">
      <c r="E119" s="6"/>
    </row>
    <row r="120" spans="5:5" x14ac:dyDescent="0.3">
      <c r="E120" s="6"/>
    </row>
    <row r="121" spans="5:5" x14ac:dyDescent="0.3">
      <c r="E121" s="9"/>
    </row>
    <row r="122" spans="5:5" x14ac:dyDescent="0.3">
      <c r="E122" s="9"/>
    </row>
    <row r="123" spans="5:5" x14ac:dyDescent="0.3">
      <c r="E123" s="9"/>
    </row>
    <row r="124" spans="5:5" x14ac:dyDescent="0.3">
      <c r="E124" s="9"/>
    </row>
    <row r="125" spans="5:5" x14ac:dyDescent="0.3">
      <c r="E125" s="9"/>
    </row>
    <row r="126" spans="5:5" x14ac:dyDescent="0.3">
      <c r="E126" s="9"/>
    </row>
    <row r="127" spans="5:5" x14ac:dyDescent="0.3">
      <c r="E127" s="9"/>
    </row>
    <row r="128" spans="5:5" x14ac:dyDescent="0.3">
      <c r="E128" s="9"/>
    </row>
    <row r="129" spans="5:5" x14ac:dyDescent="0.3">
      <c r="E129" s="9"/>
    </row>
    <row r="130" spans="5:5" x14ac:dyDescent="0.3">
      <c r="E130" s="9"/>
    </row>
    <row r="131" spans="5:5" x14ac:dyDescent="0.3">
      <c r="E131" s="9"/>
    </row>
    <row r="132" spans="5:5" x14ac:dyDescent="0.3">
      <c r="E132" s="9"/>
    </row>
    <row r="133" spans="5:5" x14ac:dyDescent="0.3">
      <c r="E133" s="9"/>
    </row>
    <row r="134" spans="5:5" x14ac:dyDescent="0.3">
      <c r="E134" s="9"/>
    </row>
    <row r="135" spans="5:5" x14ac:dyDescent="0.3">
      <c r="E135" s="9"/>
    </row>
    <row r="136" spans="5:5" x14ac:dyDescent="0.3">
      <c r="E136" s="9"/>
    </row>
  </sheetData>
  <conditionalFormatting sqref="E2">
    <cfRule type="cellIs" dxfId="3" priority="4" stopIfTrue="1" operator="between">
      <formula>"**0"</formula>
      <formula>"**9"</formula>
    </cfRule>
  </conditionalFormatting>
  <conditionalFormatting sqref="I2:I106">
    <cfRule type="cellIs" dxfId="2" priority="3" stopIfTrue="1" operator="between">
      <formula>"**0"</formula>
      <formula>"**9"</formula>
    </cfRule>
  </conditionalFormatting>
  <conditionalFormatting sqref="F2:F78">
    <cfRule type="cellIs" dxfId="1" priority="2" stopIfTrue="1" operator="between">
      <formula>"**0"</formula>
      <formula>"**9"</formula>
    </cfRule>
  </conditionalFormatting>
  <conditionalFormatting sqref="L2">
    <cfRule type="cellIs" dxfId="0" priority="1" stopIfTrue="1" operator="between">
      <formula>"**0"</formula>
      <formula>"**9"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73448-7B0A-41F1-9C87-563E078EADAF}">
  <dimension ref="B1:J37"/>
  <sheetViews>
    <sheetView tabSelected="1" workbookViewId="0">
      <selection activeCell="I16" sqref="I16"/>
    </sheetView>
  </sheetViews>
  <sheetFormatPr defaultRowHeight="14.6" x14ac:dyDescent="0.4"/>
  <cols>
    <col min="2" max="2" width="91.23046875" bestFit="1" customWidth="1"/>
  </cols>
  <sheetData>
    <row r="1" spans="2:10" x14ac:dyDescent="0.4">
      <c r="B1" t="s">
        <v>36</v>
      </c>
    </row>
    <row r="2" spans="2:10" s="7" customFormat="1" ht="10.75" x14ac:dyDescent="0.3"/>
    <row r="3" spans="2:10" x14ac:dyDescent="0.4">
      <c r="B3" t="s">
        <v>11</v>
      </c>
      <c r="D3" t="s">
        <v>12</v>
      </c>
    </row>
    <row r="4" spans="2:10" x14ac:dyDescent="0.4">
      <c r="B4" s="1" t="s">
        <v>9</v>
      </c>
      <c r="D4" t="s">
        <v>13</v>
      </c>
      <c r="J4" s="1"/>
    </row>
    <row r="5" spans="2:10" x14ac:dyDescent="0.4">
      <c r="B5" t="s">
        <v>10</v>
      </c>
      <c r="D5" t="s">
        <v>14</v>
      </c>
    </row>
    <row r="7" spans="2:10" x14ac:dyDescent="0.4">
      <c r="B7" t="s">
        <v>4</v>
      </c>
    </row>
    <row r="8" spans="2:10" x14ac:dyDescent="0.4">
      <c r="B8" t="s">
        <v>1</v>
      </c>
    </row>
    <row r="9" spans="2:10" x14ac:dyDescent="0.4">
      <c r="D9" t="s">
        <v>41</v>
      </c>
    </row>
    <row r="10" spans="2:10" x14ac:dyDescent="0.4">
      <c r="B10" t="s">
        <v>5</v>
      </c>
      <c r="D10" t="s">
        <v>42</v>
      </c>
    </row>
    <row r="11" spans="2:10" x14ac:dyDescent="0.4">
      <c r="B11" t="s">
        <v>1</v>
      </c>
    </row>
    <row r="13" spans="2:10" x14ac:dyDescent="0.4">
      <c r="B13" t="s">
        <v>6</v>
      </c>
    </row>
    <row r="14" spans="2:10" x14ac:dyDescent="0.4">
      <c r="B14" s="1" t="s">
        <v>7</v>
      </c>
    </row>
    <row r="15" spans="2:10" x14ac:dyDescent="0.4">
      <c r="B15" t="s">
        <v>8</v>
      </c>
    </row>
    <row r="17" spans="2:4" ht="24.9" customHeight="1" x14ac:dyDescent="0.4">
      <c r="B17" s="11" t="s">
        <v>17</v>
      </c>
    </row>
    <row r="18" spans="2:4" x14ac:dyDescent="0.4">
      <c r="B18" t="s">
        <v>16</v>
      </c>
    </row>
    <row r="19" spans="2:4" x14ac:dyDescent="0.4">
      <c r="B19" s="1" t="s">
        <v>15</v>
      </c>
    </row>
    <row r="22" spans="2:4" x14ac:dyDescent="0.4">
      <c r="B22" t="s">
        <v>22</v>
      </c>
      <c r="C22" s="1" t="s">
        <v>23</v>
      </c>
    </row>
    <row r="23" spans="2:4" x14ac:dyDescent="0.4">
      <c r="B23" s="14" t="s">
        <v>21</v>
      </c>
    </row>
    <row r="24" spans="2:4" x14ac:dyDescent="0.4">
      <c r="B24" t="s">
        <v>24</v>
      </c>
    </row>
    <row r="26" spans="2:4" x14ac:dyDescent="0.4">
      <c r="B26" t="s">
        <v>25</v>
      </c>
    </row>
    <row r="27" spans="2:4" x14ac:dyDescent="0.4">
      <c r="B27" t="s">
        <v>34</v>
      </c>
      <c r="C27" t="s">
        <v>35</v>
      </c>
    </row>
    <row r="28" spans="2:4" x14ac:dyDescent="0.4">
      <c r="D28" s="15"/>
    </row>
    <row r="34" spans="2:4" x14ac:dyDescent="0.4">
      <c r="B34" t="s">
        <v>40</v>
      </c>
      <c r="C34" s="7" t="s">
        <v>27</v>
      </c>
      <c r="D34" s="7" t="s">
        <v>26</v>
      </c>
    </row>
    <row r="35" spans="2:4" x14ac:dyDescent="0.4">
      <c r="B35" t="s">
        <v>37</v>
      </c>
      <c r="C35" s="7" t="s">
        <v>28</v>
      </c>
      <c r="D35" s="7" t="s">
        <v>29</v>
      </c>
    </row>
    <row r="36" spans="2:4" x14ac:dyDescent="0.4">
      <c r="B36" s="16" t="s">
        <v>38</v>
      </c>
    </row>
    <row r="37" spans="2:4" x14ac:dyDescent="0.4">
      <c r="B37" s="16" t="s">
        <v>39</v>
      </c>
    </row>
  </sheetData>
  <hyperlinks>
    <hyperlink ref="B14" r:id="rId1" xr:uid="{6CDAB27B-0013-404E-A320-8082979BA0A6}"/>
    <hyperlink ref="B4" r:id="rId2" xr:uid="{3C8A45F5-DCE4-404C-A238-C1A57BCAA464}"/>
    <hyperlink ref="B19" r:id="rId3" xr:uid="{CAB110B8-3737-408C-8DF5-28AED0F0D072}"/>
    <hyperlink ref="C22" r:id="rId4" xr:uid="{33CC719D-B4E0-4AB6-8630-C9F59C55240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ATR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Jrxz12</dc:creator>
  <cp:lastModifiedBy>Jrxz12</cp:lastModifiedBy>
  <dcterms:created xsi:type="dcterms:W3CDTF">2020-08-14T04:43:01Z</dcterms:created>
  <dcterms:modified xsi:type="dcterms:W3CDTF">2020-09-02T03:19:49Z</dcterms:modified>
</cp:coreProperties>
</file>