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Carmona\Dropbox\Mi PC (DESKTOP-TRS89IS)\Documents\TEC\7°\Metodos\2° Parcial\1nov\"/>
    </mc:Choice>
  </mc:AlternateContent>
  <xr:revisionPtr revIDLastSave="0" documentId="8_{006E26DC-BC99-4706-83C9-6702CBD091FC}" xr6:coauthVersionLast="47" xr6:coauthVersionMax="47" xr10:uidLastSave="{00000000-0000-0000-0000-000000000000}"/>
  <bookViews>
    <workbookView xWindow="28680" yWindow="-120" windowWidth="21840" windowHeight="13140" activeTab="1" xr2:uid="{527BA476-0836-45E0-85F5-A53C74A26CCE}"/>
  </bookViews>
  <sheets>
    <sheet name="JACOBI" sheetId="1" r:id="rId1"/>
    <sheet name="SEI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3" l="1"/>
  <c r="M14" i="3"/>
  <c r="N9" i="3"/>
  <c r="M8" i="3"/>
  <c r="P8" i="3"/>
  <c r="O8" i="3"/>
  <c r="M9" i="3" s="1"/>
  <c r="N8" i="3"/>
  <c r="P7" i="3"/>
  <c r="O7" i="3"/>
  <c r="N7" i="3"/>
  <c r="M7" i="3"/>
  <c r="P6" i="3"/>
  <c r="O6" i="3"/>
  <c r="T6" i="3" s="1"/>
  <c r="N6" i="3"/>
  <c r="M6" i="3"/>
  <c r="R6" i="3"/>
  <c r="U6" i="3"/>
  <c r="S7" i="1"/>
  <c r="U7" i="1"/>
  <c r="P7" i="1"/>
  <c r="O7" i="1"/>
  <c r="M8" i="1" s="1"/>
  <c r="N7" i="1"/>
  <c r="M7" i="1"/>
  <c r="P8" i="1" s="1"/>
  <c r="Q6" i="1"/>
  <c r="S6" i="1"/>
  <c r="T6" i="1"/>
  <c r="U6" i="1"/>
  <c r="R6" i="1"/>
  <c r="P6" i="1"/>
  <c r="O6" i="1"/>
  <c r="N6" i="1"/>
  <c r="M6" i="1"/>
  <c r="P9" i="3" l="1"/>
  <c r="O9" i="3"/>
  <c r="R7" i="3"/>
  <c r="S6" i="3"/>
  <c r="Q6" i="3" s="1"/>
  <c r="T7" i="3"/>
  <c r="U8" i="1"/>
  <c r="R7" i="1"/>
  <c r="T7" i="1"/>
  <c r="N8" i="1"/>
  <c r="R8" i="1"/>
  <c r="O8" i="1"/>
  <c r="T8" i="1" s="1"/>
  <c r="S7" i="3" l="1"/>
  <c r="S8" i="3"/>
  <c r="U7" i="3"/>
  <c r="U8" i="3"/>
  <c r="Q7" i="3"/>
  <c r="S8" i="1"/>
  <c r="Q8" i="1" s="1"/>
  <c r="O9" i="1"/>
  <c r="M9" i="1"/>
  <c r="T9" i="1"/>
  <c r="Q7" i="1"/>
  <c r="P9" i="1"/>
  <c r="N9" i="1"/>
  <c r="T8" i="3" l="1"/>
  <c r="T9" i="3"/>
  <c r="R8" i="3"/>
  <c r="U9" i="1"/>
  <c r="M10" i="1"/>
  <c r="R10" i="1" s="1"/>
  <c r="P10" i="1"/>
  <c r="O10" i="1"/>
  <c r="N10" i="1"/>
  <c r="M11" i="1" s="1"/>
  <c r="R9" i="1"/>
  <c r="Q9" i="1" s="1"/>
  <c r="T10" i="1"/>
  <c r="S9" i="1"/>
  <c r="M10" i="3" l="1"/>
  <c r="Q8" i="3"/>
  <c r="S9" i="3"/>
  <c r="R9" i="3"/>
  <c r="U9" i="3"/>
  <c r="R11" i="1"/>
  <c r="M15" i="1"/>
  <c r="M16" i="1"/>
  <c r="M14" i="1"/>
  <c r="M17" i="1"/>
  <c r="S10" i="1"/>
  <c r="Q10" i="1" s="1"/>
  <c r="N11" i="1"/>
  <c r="O11" i="1"/>
  <c r="P11" i="1"/>
  <c r="U11" i="1" s="1"/>
  <c r="U10" i="1"/>
  <c r="N10" i="3" l="1"/>
  <c r="S10" i="3" s="1"/>
  <c r="Q9" i="3"/>
  <c r="R10" i="3"/>
  <c r="T11" i="1"/>
  <c r="O15" i="1"/>
  <c r="O16" i="1"/>
  <c r="O17" i="1"/>
  <c r="O14" i="1"/>
  <c r="S11" i="1"/>
  <c r="N15" i="1"/>
  <c r="N16" i="1"/>
  <c r="N17" i="1"/>
  <c r="N14" i="1"/>
  <c r="P15" i="1"/>
  <c r="Q15" i="1" s="1"/>
  <c r="P16" i="1"/>
  <c r="Q16" i="1" s="1"/>
  <c r="P17" i="1"/>
  <c r="P14" i="1"/>
  <c r="Q11" i="1"/>
  <c r="O10" i="3" l="1"/>
  <c r="P10" i="3" s="1"/>
  <c r="U10" i="3" s="1"/>
  <c r="Q17" i="1"/>
  <c r="Q14" i="1"/>
  <c r="T10" i="3" l="1"/>
  <c r="Q10" i="3" s="1"/>
  <c r="M11" i="3"/>
  <c r="N11" i="3" l="1"/>
  <c r="R11" i="3"/>
  <c r="M17" i="3"/>
  <c r="M15" i="3"/>
  <c r="M16" i="3"/>
  <c r="N14" i="3" l="1"/>
  <c r="N17" i="3"/>
  <c r="N15" i="3"/>
  <c r="N16" i="3"/>
  <c r="S11" i="3"/>
  <c r="O11" i="3"/>
  <c r="P11" i="3" s="1"/>
  <c r="U11" i="3" l="1"/>
  <c r="P17" i="3"/>
  <c r="P16" i="3"/>
  <c r="P15" i="3"/>
  <c r="P14" i="3"/>
  <c r="O16" i="3"/>
  <c r="Q16" i="3" s="1"/>
  <c r="O15" i="3"/>
  <c r="O17" i="3"/>
  <c r="Q17" i="3" s="1"/>
  <c r="O14" i="3"/>
  <c r="T11" i="3"/>
  <c r="Q11" i="3" s="1"/>
  <c r="Q15" i="3" l="1"/>
</calcChain>
</file>

<file path=xl/sharedStrings.xml><?xml version="1.0" encoding="utf-8"?>
<sst xmlns="http://schemas.openxmlformats.org/spreadsheetml/2006/main" count="62" uniqueCount="12">
  <si>
    <t>=</t>
  </si>
  <si>
    <t>I</t>
  </si>
  <si>
    <t>II</t>
  </si>
  <si>
    <t>IV</t>
  </si>
  <si>
    <t>x1</t>
  </si>
  <si>
    <t>x2</t>
  </si>
  <si>
    <t>x3</t>
  </si>
  <si>
    <t>x4</t>
  </si>
  <si>
    <t>Em(1,2,3,4)</t>
  </si>
  <si>
    <t>Sustitucion</t>
  </si>
  <si>
    <t>JACOBI 4X4</t>
  </si>
  <si>
    <t>SEIDEL 4X4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</si>
</sst>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"/>
    <numFmt numFmtId="171" formatCode="0.00000"/>
    <numFmt numFmtId="172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9" fontId="0" fillId="0" borderId="0" xfId="0" applyNumberFormat="1"/>
    <xf numFmtId="169" fontId="0" fillId="0" borderId="1" xfId="0" applyNumberFormat="1" applyBorder="1"/>
    <xf numFmtId="171" fontId="0" fillId="0" borderId="1" xfId="0" applyNumberFormat="1" applyBorder="1"/>
    <xf numFmtId="171" fontId="0" fillId="0" borderId="0" xfId="0" applyNumberFormat="1"/>
    <xf numFmtId="172" fontId="0" fillId="0" borderId="1" xfId="0" applyNumberFormat="1" applyBorder="1"/>
    <xf numFmtId="172" fontId="0" fillId="0" borderId="0" xfId="0" applyNumberFormat="1"/>
    <xf numFmtId="172" fontId="0" fillId="0" borderId="2" xfId="0" applyNumberFormat="1" applyBorder="1"/>
    <xf numFmtId="172" fontId="0" fillId="0" borderId="3" xfId="0" applyNumberFormat="1" applyBorder="1"/>
    <xf numFmtId="169" fontId="0" fillId="0" borderId="0" xfId="0" applyNumberFormat="1" applyBorder="1"/>
    <xf numFmtId="172" fontId="0" fillId="0" borderId="4" xfId="0" applyNumberFormat="1" applyBorder="1" applyAlignment="1">
      <alignment horizontal="center"/>
    </xf>
    <xf numFmtId="171" fontId="0" fillId="0" borderId="2" xfId="0" applyNumberFormat="1" applyBorder="1"/>
    <xf numFmtId="171" fontId="0" fillId="0" borderId="3" xfId="0" applyNumberFormat="1" applyBorder="1"/>
    <xf numFmtId="171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234315</xdr:colOff>
      <xdr:row>18</xdr:row>
      <xdr:rowOff>142876</xdr:rowOff>
    </xdr:from>
    <xdr:to>
      <xdr:col>19</xdr:col>
      <xdr:colOff>85629</xdr:colOff>
      <xdr:row>22</xdr:row>
      <xdr:rowOff>56107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B2DEFF-4067-435F-AD4F-4FD539E66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9790" y="3400426"/>
          <a:ext cx="7842789" cy="6371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234315</xdr:colOff>
      <xdr:row>18</xdr:row>
      <xdr:rowOff>142876</xdr:rowOff>
    </xdr:from>
    <xdr:to>
      <xdr:col>19</xdr:col>
      <xdr:colOff>97059</xdr:colOff>
      <xdr:row>22</xdr:row>
      <xdr:rowOff>56107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74267A-0485-4346-A381-C250EE82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1695" y="3398521"/>
          <a:ext cx="7842789" cy="642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A2660-C43D-4A55-88D0-B02729412A4D}">
  <dimension ref="A2:U18"/>
  <sheetViews>
    <sheetView workbookViewId="0">
      <selection activeCell="D12" sqref="D12"/>
    </sheetView>
  </sheetViews>
  <sheetFormatPr baseColWidth="10" defaultRowHeight="14.4" x14ac:dyDescent="0.3"/>
  <cols>
    <col min="2" max="10" width="4" customWidth="1"/>
    <col min="11" max="11" width="4.21875" customWidth="1"/>
  </cols>
  <sheetData>
    <row r="2" spans="1:21" x14ac:dyDescent="0.3">
      <c r="A2" t="s">
        <v>1</v>
      </c>
      <c r="B2" s="1">
        <v>10</v>
      </c>
      <c r="C2" s="1" t="s">
        <v>4</v>
      </c>
      <c r="D2" s="1">
        <v>1</v>
      </c>
      <c r="E2" s="1" t="s">
        <v>5</v>
      </c>
      <c r="F2" s="1">
        <v>2</v>
      </c>
      <c r="G2" s="1" t="s">
        <v>6</v>
      </c>
      <c r="H2" s="1">
        <v>-1</v>
      </c>
      <c r="I2" s="2" t="s">
        <v>7</v>
      </c>
      <c r="J2" s="1" t="s">
        <v>0</v>
      </c>
      <c r="K2" s="1">
        <v>3</v>
      </c>
      <c r="O2" t="s">
        <v>10</v>
      </c>
    </row>
    <row r="3" spans="1:21" x14ac:dyDescent="0.3">
      <c r="A3" t="s">
        <v>2</v>
      </c>
      <c r="B3" s="1">
        <v>-2</v>
      </c>
      <c r="C3" s="1" t="s">
        <v>4</v>
      </c>
      <c r="D3" s="1">
        <v>10</v>
      </c>
      <c r="E3" s="1" t="s">
        <v>5</v>
      </c>
      <c r="F3" s="1">
        <v>1</v>
      </c>
      <c r="G3" s="1" t="s">
        <v>6</v>
      </c>
      <c r="H3" s="1">
        <v>-1</v>
      </c>
      <c r="I3" s="2" t="s">
        <v>7</v>
      </c>
      <c r="J3" s="1" t="s">
        <v>0</v>
      </c>
      <c r="K3" s="1">
        <v>4</v>
      </c>
    </row>
    <row r="4" spans="1:21" x14ac:dyDescent="0.3">
      <c r="A4" t="s">
        <v>2</v>
      </c>
      <c r="B4" s="1">
        <v>2</v>
      </c>
      <c r="C4" s="1" t="s">
        <v>4</v>
      </c>
      <c r="D4" s="1">
        <v>3</v>
      </c>
      <c r="E4" s="1" t="s">
        <v>5</v>
      </c>
      <c r="F4" s="1">
        <v>-10</v>
      </c>
      <c r="G4" s="1" t="s">
        <v>6</v>
      </c>
      <c r="H4" s="1">
        <v>-2</v>
      </c>
      <c r="I4" s="2" t="s">
        <v>7</v>
      </c>
      <c r="J4" s="1" t="s">
        <v>0</v>
      </c>
      <c r="K4" s="1">
        <v>-7</v>
      </c>
    </row>
    <row r="5" spans="1:21" x14ac:dyDescent="0.3">
      <c r="A5" t="s">
        <v>3</v>
      </c>
      <c r="B5" s="1">
        <v>3</v>
      </c>
      <c r="C5" s="1" t="s">
        <v>4</v>
      </c>
      <c r="D5" s="1">
        <v>-2</v>
      </c>
      <c r="E5" s="1" t="s">
        <v>5</v>
      </c>
      <c r="F5" s="1">
        <v>4</v>
      </c>
      <c r="G5" s="1" t="s">
        <v>6</v>
      </c>
      <c r="H5" s="1">
        <v>10</v>
      </c>
      <c r="I5" s="2" t="s">
        <v>7</v>
      </c>
      <c r="J5" s="1" t="s">
        <v>0</v>
      </c>
      <c r="K5" s="1">
        <v>4</v>
      </c>
      <c r="M5" s="2" t="s">
        <v>4</v>
      </c>
      <c r="N5" s="2" t="s">
        <v>5</v>
      </c>
      <c r="O5" s="2" t="s">
        <v>6</v>
      </c>
      <c r="P5" s="2" t="s">
        <v>7</v>
      </c>
      <c r="Q5" s="2" t="s">
        <v>8</v>
      </c>
    </row>
    <row r="6" spans="1:21" x14ac:dyDescent="0.3">
      <c r="M6" s="7">
        <f>($K$2-($D$2*0)-($F$2*0)-($H$2*0))/$B$2</f>
        <v>0.3</v>
      </c>
      <c r="N6" s="7">
        <f>($K$3-($B$3*0)-($F$3*0)-($H$3*0))/$D$3</f>
        <v>0.4</v>
      </c>
      <c r="O6" s="7">
        <f>($K$4-($B$4*0)-($D$4*0)-($H$4*0))/$F$4</f>
        <v>0.7</v>
      </c>
      <c r="P6" s="7">
        <f>($K$5-($B$5*0)-($D$5*0)-($F$5*0))/$H$5</f>
        <v>0.4</v>
      </c>
      <c r="Q6" s="7">
        <f>LARGE(R6:U6,1)</f>
        <v>0.7</v>
      </c>
      <c r="R6" s="8">
        <f>ABS(M6)</f>
        <v>0.3</v>
      </c>
      <c r="S6" s="8">
        <f t="shared" ref="S6:U6" si="0">ABS(N6)</f>
        <v>0.4</v>
      </c>
      <c r="T6" s="8">
        <f t="shared" si="0"/>
        <v>0.7</v>
      </c>
      <c r="U6" s="8">
        <f t="shared" si="0"/>
        <v>0.4</v>
      </c>
    </row>
    <row r="7" spans="1:21" x14ac:dyDescent="0.3">
      <c r="M7" s="7">
        <f>($K$2-($D$2*N6)-($F$2*O6)-($H$2*P6))/$B$2</f>
        <v>0.16</v>
      </c>
      <c r="N7" s="7">
        <f>($K$3-($B$3*M6)-($F$3*O6)-($H$3*P6))/$D$3</f>
        <v>0.43</v>
      </c>
      <c r="O7" s="7">
        <f>($K$4-($B$4*M6)-($D$4*N6)-($H$4*P6))/$F$4</f>
        <v>0.8</v>
      </c>
      <c r="P7" s="7">
        <f>($K$5-($B$5*M6)-($D$5*N6)-($F$5*O6))/$H$5</f>
        <v>0.11000000000000006</v>
      </c>
      <c r="Q7" s="7">
        <f>LARGE(R7:U7,1)</f>
        <v>0.28999999999999998</v>
      </c>
      <c r="R7" s="8">
        <f>ABS(M6-M7)</f>
        <v>0.13999999999999999</v>
      </c>
      <c r="S7" s="8">
        <f t="shared" ref="S7:U7" si="1">ABS(N6-N7)</f>
        <v>2.9999999999999971E-2</v>
      </c>
      <c r="T7" s="8">
        <f t="shared" si="1"/>
        <v>0.10000000000000009</v>
      </c>
      <c r="U7" s="8">
        <f t="shared" si="1"/>
        <v>0.28999999999999998</v>
      </c>
    </row>
    <row r="8" spans="1:21" x14ac:dyDescent="0.3">
      <c r="M8" s="7">
        <f>($K$2-($D$2*N7)-($F$2*O7)-($H$2*P7))/$B$2</f>
        <v>0.10799999999999998</v>
      </c>
      <c r="N8" s="7">
        <f>($K$3-($B$3*M7)-($F$3*O7)-($H$3*P7))/$D$3</f>
        <v>0.36300000000000004</v>
      </c>
      <c r="O8" s="7">
        <f t="shared" ref="O8:O9" si="2">($K$4-($B$4*M7)-($D$4*N7)-($H$4*P7))/$F$4</f>
        <v>0.83899999999999986</v>
      </c>
      <c r="P8" s="7">
        <f t="shared" ref="P8:P10" si="3">($K$5-($B$5*M7)-($D$5*N7)-($F$5*O7))/$H$5</f>
        <v>0.11799999999999997</v>
      </c>
      <c r="Q8" s="7">
        <f t="shared" ref="Q8:Q10" si="4">LARGE(R8:U8,1)</f>
        <v>6.6999999999999948E-2</v>
      </c>
      <c r="R8" s="8">
        <f t="shared" ref="R8:R10" si="5">ABS(M7-M8)</f>
        <v>5.2000000000000018E-2</v>
      </c>
      <c r="S8" s="8">
        <f t="shared" ref="S8:S10" si="6">ABS(N7-N8)</f>
        <v>6.6999999999999948E-2</v>
      </c>
      <c r="T8" s="8">
        <f t="shared" ref="T8:T10" si="7">ABS(O7-O8)</f>
        <v>3.8999999999999813E-2</v>
      </c>
      <c r="U8" s="8">
        <f t="shared" ref="U8:U10" si="8">ABS(P7-P8)</f>
        <v>7.99999999999991E-3</v>
      </c>
    </row>
    <row r="9" spans="1:21" x14ac:dyDescent="0.3">
      <c r="M9" s="7">
        <f t="shared" ref="M9:M10" si="9">($K$2-($D$2*N8)-($F$2*O8)-($H$2*P8))/$B$2</f>
        <v>0.10770000000000002</v>
      </c>
      <c r="N9" s="7">
        <f t="shared" ref="N9:N10" si="10">($K$3-($B$3*M8)-($F$3*O8)-($H$3*P8))/$D$3</f>
        <v>0.34950000000000003</v>
      </c>
      <c r="O9" s="7">
        <f t="shared" si="2"/>
        <v>0.80689999999999995</v>
      </c>
      <c r="P9" s="7">
        <f t="shared" si="3"/>
        <v>0.10460000000000007</v>
      </c>
      <c r="Q9" s="7">
        <f t="shared" si="4"/>
        <v>3.2099999999999906E-2</v>
      </c>
      <c r="R9" s="8">
        <f t="shared" si="5"/>
        <v>2.9999999999996696E-4</v>
      </c>
      <c r="S9" s="8">
        <f t="shared" si="6"/>
        <v>1.3500000000000012E-2</v>
      </c>
      <c r="T9" s="8">
        <f t="shared" si="7"/>
        <v>3.2099999999999906E-2</v>
      </c>
      <c r="U9" s="8">
        <f t="shared" si="8"/>
        <v>1.3399999999999898E-2</v>
      </c>
    </row>
    <row r="10" spans="1:21" x14ac:dyDescent="0.3">
      <c r="M10" s="7">
        <f t="shared" si="9"/>
        <v>0.11413000000000002</v>
      </c>
      <c r="N10" s="7">
        <f t="shared" si="10"/>
        <v>0.35131000000000001</v>
      </c>
      <c r="O10" s="7">
        <f>($K$4-($B$4*M9)-($D$4*N9)-($H$4*P9))/$F$4</f>
        <v>0.80546999999999991</v>
      </c>
      <c r="P10" s="7">
        <f t="shared" si="3"/>
        <v>0.11482999999999999</v>
      </c>
      <c r="Q10" s="7">
        <f t="shared" si="4"/>
        <v>1.022999999999992E-2</v>
      </c>
      <c r="R10" s="8">
        <f t="shared" si="5"/>
        <v>6.4300000000000052E-3</v>
      </c>
      <c r="S10" s="8">
        <f t="shared" si="6"/>
        <v>1.8099999999999783E-3</v>
      </c>
      <c r="T10" s="8">
        <f t="shared" si="7"/>
        <v>1.4300000000000423E-3</v>
      </c>
      <c r="U10" s="8">
        <f t="shared" si="8"/>
        <v>1.022999999999992E-2</v>
      </c>
    </row>
    <row r="11" spans="1:21" x14ac:dyDescent="0.3">
      <c r="M11" s="9">
        <f t="shared" ref="M11" si="11">($K$2-($D$2*N10)-($F$2*O10)-($H$2*P10))/$B$2</f>
        <v>0.11525800000000004</v>
      </c>
      <c r="N11" s="9">
        <f t="shared" ref="N11" si="12">($K$3-($B$3*M10)-($F$3*O10)-($H$3*P10))/$D$3</f>
        <v>0.35376200000000002</v>
      </c>
      <c r="O11" s="9">
        <f t="shared" ref="O11" si="13">($K$4-($B$4*M10)-($D$4*N10)-($H$4*P10))/$F$4</f>
        <v>0.80525300000000011</v>
      </c>
      <c r="P11" s="9">
        <f t="shared" ref="P11" si="14">($K$5-($B$5*M10)-($D$5*N10)-($F$5*O10))/$H$5</f>
        <v>0.11383499999999999</v>
      </c>
      <c r="Q11" s="9">
        <f t="shared" ref="Q11" si="15">LARGE(R11:U11,1)</f>
        <v>2.4520000000000097E-3</v>
      </c>
      <c r="R11" s="8">
        <f t="shared" ref="R11" si="16">ABS(M10-M11)</f>
        <v>1.1280000000000179E-3</v>
      </c>
      <c r="S11" s="8">
        <f t="shared" ref="S11" si="17">ABS(N10-N11)</f>
        <v>2.4520000000000097E-3</v>
      </c>
      <c r="T11" s="8">
        <f t="shared" ref="T11" si="18">ABS(O10-O11)</f>
        <v>2.1699999999980069E-4</v>
      </c>
      <c r="U11" s="8">
        <f t="shared" ref="U11" si="19">ABS(P10-P11)</f>
        <v>9.9499999999999589E-4</v>
      </c>
    </row>
    <row r="12" spans="1:21" x14ac:dyDescent="0.3">
      <c r="M12" s="10"/>
      <c r="N12" s="10"/>
      <c r="O12" s="10"/>
      <c r="P12" s="10"/>
      <c r="Q12" s="10"/>
      <c r="R12" s="8"/>
      <c r="S12" s="8"/>
      <c r="T12" s="8"/>
      <c r="U12" s="8"/>
    </row>
    <row r="13" spans="1:21" x14ac:dyDescent="0.3">
      <c r="M13" s="12" t="s">
        <v>9</v>
      </c>
      <c r="N13" s="12"/>
      <c r="O13" s="12"/>
      <c r="P13" s="12"/>
      <c r="Q13" s="12"/>
      <c r="R13" s="8"/>
      <c r="S13" s="8"/>
      <c r="T13" s="8"/>
      <c r="U13" s="8"/>
    </row>
    <row r="14" spans="1:21" x14ac:dyDescent="0.3">
      <c r="M14" s="4">
        <f>$M$11*B2</f>
        <v>1.1525800000000004</v>
      </c>
      <c r="N14" s="4">
        <f>$N$11*D2</f>
        <v>0.35376200000000002</v>
      </c>
      <c r="O14" s="4">
        <f>$O$11*F2</f>
        <v>1.6105060000000002</v>
      </c>
      <c r="P14" s="4">
        <f>$P$11*H2</f>
        <v>-0.11383499999999999</v>
      </c>
      <c r="Q14" s="4">
        <f>M14+N14+O14+P14</f>
        <v>3.003013000000001</v>
      </c>
    </row>
    <row r="15" spans="1:21" x14ac:dyDescent="0.3">
      <c r="M15" s="4">
        <f>$M$11*B3</f>
        <v>-0.23051600000000008</v>
      </c>
      <c r="N15" s="4">
        <f>$N$11*D3</f>
        <v>3.5376200000000004</v>
      </c>
      <c r="O15" s="4">
        <f>$O$11*F3</f>
        <v>0.80525300000000011</v>
      </c>
      <c r="P15" s="4">
        <f>$P$11*H3</f>
        <v>-0.11383499999999999</v>
      </c>
      <c r="Q15" s="4">
        <f>M15+N15+O15+P15</f>
        <v>3.9985220000000004</v>
      </c>
    </row>
    <row r="16" spans="1:21" x14ac:dyDescent="0.3">
      <c r="M16" s="4">
        <f>$M$11*B4</f>
        <v>0.23051600000000008</v>
      </c>
      <c r="N16" s="4">
        <f>$N$11*D4</f>
        <v>1.061286</v>
      </c>
      <c r="O16" s="4">
        <f>$O$11*F4</f>
        <v>-8.0525300000000009</v>
      </c>
      <c r="P16" s="4">
        <f>$P$11*H4</f>
        <v>-0.22766999999999998</v>
      </c>
      <c r="Q16" s="4">
        <f>M16+N16+O16+P16</f>
        <v>-6.9883980000000001</v>
      </c>
    </row>
    <row r="17" spans="13:17" x14ac:dyDescent="0.3">
      <c r="M17" s="4">
        <f>$M$11*B5</f>
        <v>0.34577400000000014</v>
      </c>
      <c r="N17" s="4">
        <f>$N$11*D5</f>
        <v>-0.70752400000000004</v>
      </c>
      <c r="O17" s="4">
        <f>$O$11*F5</f>
        <v>3.2210120000000004</v>
      </c>
      <c r="P17" s="4">
        <f>$P$11*H5</f>
        <v>1.13835</v>
      </c>
      <c r="Q17" s="4">
        <f>M17+N17+O17+P17</f>
        <v>3.9976120000000006</v>
      </c>
    </row>
    <row r="18" spans="13:17" x14ac:dyDescent="0.3">
      <c r="M18" s="3"/>
      <c r="N18" s="3"/>
      <c r="O18" s="3"/>
      <c r="P18" s="3"/>
      <c r="Q18" s="11"/>
    </row>
  </sheetData>
  <mergeCells count="1">
    <mergeCell ref="M13:Q1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6FCD-34AF-4444-9625-83D9791EF943}">
  <dimension ref="A2:U18"/>
  <sheetViews>
    <sheetView tabSelected="1" workbookViewId="0">
      <selection activeCell="Q17" sqref="Q17"/>
    </sheetView>
  </sheetViews>
  <sheetFormatPr baseColWidth="10" defaultRowHeight="14.4" x14ac:dyDescent="0.3"/>
  <cols>
    <col min="2" max="10" width="4" customWidth="1"/>
    <col min="11" max="11" width="4.21875" customWidth="1"/>
  </cols>
  <sheetData>
    <row r="2" spans="1:21" x14ac:dyDescent="0.3">
      <c r="A2" t="s">
        <v>1</v>
      </c>
      <c r="B2" s="1">
        <v>10</v>
      </c>
      <c r="C2" s="1" t="s">
        <v>4</v>
      </c>
      <c r="D2" s="1">
        <v>1</v>
      </c>
      <c r="E2" s="1" t="s">
        <v>5</v>
      </c>
      <c r="F2" s="1">
        <v>2</v>
      </c>
      <c r="G2" s="1" t="s">
        <v>6</v>
      </c>
      <c r="H2" s="1">
        <v>-1</v>
      </c>
      <c r="I2" s="2" t="s">
        <v>7</v>
      </c>
      <c r="J2" s="1" t="s">
        <v>0</v>
      </c>
      <c r="K2" s="1">
        <v>3</v>
      </c>
      <c r="O2" t="s">
        <v>11</v>
      </c>
    </row>
    <row r="3" spans="1:21" x14ac:dyDescent="0.3">
      <c r="A3" t="s">
        <v>2</v>
      </c>
      <c r="B3" s="1">
        <v>-2</v>
      </c>
      <c r="C3" s="1" t="s">
        <v>4</v>
      </c>
      <c r="D3" s="1">
        <v>10</v>
      </c>
      <c r="E3" s="1" t="s">
        <v>5</v>
      </c>
      <c r="F3" s="1">
        <v>1</v>
      </c>
      <c r="G3" s="1" t="s">
        <v>6</v>
      </c>
      <c r="H3" s="1">
        <v>-1</v>
      </c>
      <c r="I3" s="2" t="s">
        <v>7</v>
      </c>
      <c r="J3" s="1" t="s">
        <v>0</v>
      </c>
      <c r="K3" s="1">
        <v>4</v>
      </c>
    </row>
    <row r="4" spans="1:21" x14ac:dyDescent="0.3">
      <c r="A4" t="s">
        <v>2</v>
      </c>
      <c r="B4" s="1">
        <v>2</v>
      </c>
      <c r="C4" s="1" t="s">
        <v>4</v>
      </c>
      <c r="D4" s="1">
        <v>3</v>
      </c>
      <c r="E4" s="1" t="s">
        <v>5</v>
      </c>
      <c r="F4" s="1">
        <v>-10</v>
      </c>
      <c r="G4" s="1" t="s">
        <v>6</v>
      </c>
      <c r="H4" s="1">
        <v>-2</v>
      </c>
      <c r="I4" s="2" t="s">
        <v>7</v>
      </c>
      <c r="J4" s="1" t="s">
        <v>0</v>
      </c>
      <c r="K4" s="1">
        <v>-7</v>
      </c>
    </row>
    <row r="5" spans="1:21" x14ac:dyDescent="0.3">
      <c r="A5" t="s">
        <v>3</v>
      </c>
      <c r="B5" s="1">
        <v>3</v>
      </c>
      <c r="C5" s="1" t="s">
        <v>4</v>
      </c>
      <c r="D5" s="1">
        <v>-2</v>
      </c>
      <c r="E5" s="1" t="s">
        <v>5</v>
      </c>
      <c r="F5" s="1">
        <v>4</v>
      </c>
      <c r="G5" s="1" t="s">
        <v>6</v>
      </c>
      <c r="H5" s="1">
        <v>10</v>
      </c>
      <c r="I5" s="2" t="s">
        <v>7</v>
      </c>
      <c r="J5" s="1" t="s">
        <v>0</v>
      </c>
      <c r="K5" s="1">
        <v>4</v>
      </c>
      <c r="M5" s="2" t="s">
        <v>4</v>
      </c>
      <c r="N5" s="2" t="s">
        <v>5</v>
      </c>
      <c r="O5" s="2" t="s">
        <v>6</v>
      </c>
      <c r="P5" s="2" t="s">
        <v>7</v>
      </c>
      <c r="Q5" s="2" t="s">
        <v>8</v>
      </c>
    </row>
    <row r="6" spans="1:21" x14ac:dyDescent="0.3">
      <c r="M6" s="5">
        <f>($K$2-($D$2*0)-($F$2*0)-($H$2*0))/$B$2</f>
        <v>0.3</v>
      </c>
      <c r="N6" s="5">
        <f>($K$3-($B$3*M6)-($F$3*0)-($H$3*0))/$D$3</f>
        <v>0.45999999999999996</v>
      </c>
      <c r="O6" s="5">
        <f>($K$4-($B$4*M6)-($D$4*N6)-($H$4*0))/$F$4</f>
        <v>0.89800000000000002</v>
      </c>
      <c r="P6" s="5">
        <f>($K$5-($B$5*M6)-($D$5*N6)-($F$5*O6))/$H$5</f>
        <v>4.2799999999999949E-2</v>
      </c>
      <c r="Q6" s="5">
        <f>LARGE(R6:U6,1)</f>
        <v>0.89800000000000002</v>
      </c>
      <c r="R6" s="6">
        <f>ABS(M6)</f>
        <v>0.3</v>
      </c>
      <c r="S6" s="6">
        <f t="shared" ref="S6:U6" si="0">ABS(N6)</f>
        <v>0.45999999999999996</v>
      </c>
      <c r="T6" s="6">
        <f t="shared" si="0"/>
        <v>0.89800000000000002</v>
      </c>
      <c r="U6" s="6">
        <f t="shared" si="0"/>
        <v>4.2799999999999949E-2</v>
      </c>
    </row>
    <row r="7" spans="1:21" x14ac:dyDescent="0.3">
      <c r="M7" s="5">
        <f>($K$2-($D$2*N6)-($F$2*O6)-($H$2*P6))/$B$2</f>
        <v>7.868E-2</v>
      </c>
      <c r="N7" s="5">
        <f>($K$3-($B$3*M7)-($F$3*O6)-($H$3*P6))/$D$3</f>
        <v>0.33021599999999995</v>
      </c>
      <c r="O7" s="5">
        <f>($K$4-($B$4*M7)-($D$4*N7)-($H$4*P6))/$F$4</f>
        <v>0.80624079999999998</v>
      </c>
      <c r="P7" s="5">
        <f>($K$5-($B$5*M7)-($D$5*N7)-($F$5*O7))/$H$5</f>
        <v>0.11994288000000002</v>
      </c>
      <c r="Q7" s="5">
        <f>LARGE(R7:U7,1)</f>
        <v>0.22131999999999999</v>
      </c>
      <c r="R7" s="6">
        <f>ABS(M6-M7)</f>
        <v>0.22131999999999999</v>
      </c>
      <c r="S7" s="6">
        <f t="shared" ref="S7:U11" si="1">ABS(N6-N7)</f>
        <v>0.12978400000000001</v>
      </c>
      <c r="T7" s="6">
        <f t="shared" si="1"/>
        <v>9.1759200000000041E-2</v>
      </c>
      <c r="U7" s="6">
        <f t="shared" si="1"/>
        <v>7.7142880000000066E-2</v>
      </c>
    </row>
    <row r="8" spans="1:21" x14ac:dyDescent="0.3">
      <c r="M8" s="5">
        <f>($K$2-($D$2*N7)-($F$2*O7)-($H$2*P7))/$B$2</f>
        <v>0.11772452799999999</v>
      </c>
      <c r="N8" s="5">
        <f t="shared" ref="N8:N11" si="2">($K$3-($B$3*M8)-($F$3*O7)-($H$3*P7))/$D$3</f>
        <v>0.35491511360000005</v>
      </c>
      <c r="O8" s="5">
        <f t="shared" ref="O8:O11" si="3">($K$4-($B$4*M8)-($D$4*N8)-($H$4*P7))/$F$4</f>
        <v>0.80603086367999999</v>
      </c>
      <c r="P8" s="5">
        <f t="shared" ref="P8:P11" si="4">($K$5-($B$5*M8)-($D$5*N8)-($F$5*O8))/$H$5</f>
        <v>0.11325331884800001</v>
      </c>
      <c r="Q8" s="5">
        <f t="shared" ref="Q8:Q11" si="5">LARGE(R8:U8,1)</f>
        <v>3.9044527999999995E-2</v>
      </c>
      <c r="R8" s="6">
        <f t="shared" ref="R8:R11" si="6">ABS(M7-M8)</f>
        <v>3.9044527999999995E-2</v>
      </c>
      <c r="S8" s="6">
        <f t="shared" si="1"/>
        <v>2.46991136000001E-2</v>
      </c>
      <c r="T8" s="6">
        <f t="shared" si="1"/>
        <v>2.0993631999999263E-4</v>
      </c>
      <c r="U8" s="6">
        <f t="shared" si="1"/>
        <v>6.6895611520000064E-3</v>
      </c>
    </row>
    <row r="9" spans="1:21" x14ac:dyDescent="0.3">
      <c r="M9" s="5">
        <f t="shared" ref="M8:M11" si="7">($K$2-($D$2*N8)-($F$2*O8)-($H$2*P8))/$B$2</f>
        <v>0.1146276477888</v>
      </c>
      <c r="N9" s="5">
        <f>($K$3-($B$3*M9)-($F$3*O8)-($H$3*P8))/$D$3</f>
        <v>0.35364777507455997</v>
      </c>
      <c r="O9" s="5">
        <f t="shared" si="3"/>
        <v>0.80636919831052811</v>
      </c>
      <c r="P9" s="5">
        <f t="shared" si="4"/>
        <v>0.11379358135406079</v>
      </c>
      <c r="Q9" s="5">
        <f t="shared" si="5"/>
        <v>3.0968802111999982E-3</v>
      </c>
      <c r="R9" s="6">
        <f t="shared" si="6"/>
        <v>3.0968802111999982E-3</v>
      </c>
      <c r="S9" s="6">
        <f t="shared" si="1"/>
        <v>1.2673385254400871E-3</v>
      </c>
      <c r="T9" s="6">
        <f t="shared" si="1"/>
        <v>3.383346305281254E-4</v>
      </c>
      <c r="U9" s="6">
        <f t="shared" si="1"/>
        <v>5.402625060607763E-4</v>
      </c>
    </row>
    <row r="10" spans="1:21" x14ac:dyDescent="0.3">
      <c r="M10" s="5">
        <f t="shared" si="7"/>
        <v>0.11474074096584444</v>
      </c>
      <c r="N10" s="5">
        <f t="shared" si="2"/>
        <v>0.35369058649752216</v>
      </c>
      <c r="O10" s="5">
        <f t="shared" si="3"/>
        <v>0.80629660787161339</v>
      </c>
      <c r="P10" s="5">
        <f t="shared" si="4"/>
        <v>0.11379725186110567</v>
      </c>
      <c r="Q10" s="5">
        <f t="shared" si="5"/>
        <v>1.1309317704444322E-4</v>
      </c>
      <c r="R10" s="6">
        <f t="shared" si="6"/>
        <v>1.1309317704444322E-4</v>
      </c>
      <c r="S10" s="6">
        <f t="shared" si="1"/>
        <v>4.2811422962196755E-5</v>
      </c>
      <c r="T10" s="6">
        <f t="shared" si="1"/>
        <v>7.2590438914721389E-5</v>
      </c>
      <c r="U10" s="6">
        <f t="shared" si="1"/>
        <v>3.6705070448894705E-6</v>
      </c>
    </row>
    <row r="11" spans="1:21" x14ac:dyDescent="0.3">
      <c r="M11" s="5">
        <f t="shared" si="7"/>
        <v>0.11475134496203569</v>
      </c>
      <c r="N11" s="5">
        <f t="shared" si="2"/>
        <v>0.35370033339135643</v>
      </c>
      <c r="O11" s="5">
        <f t="shared" si="3"/>
        <v>0.8063009186375929</v>
      </c>
      <c r="P11" s="5">
        <f t="shared" si="4"/>
        <v>0.11379429573462341</v>
      </c>
      <c r="Q11" s="13">
        <f t="shared" si="5"/>
        <v>1.0603996191252407E-5</v>
      </c>
      <c r="R11" s="6">
        <f t="shared" si="6"/>
        <v>1.0603996191252407E-5</v>
      </c>
      <c r="S11" s="6">
        <f t="shared" si="1"/>
        <v>9.7468938342615274E-6</v>
      </c>
      <c r="T11" s="6">
        <f t="shared" si="1"/>
        <v>4.3107659795094122E-6</v>
      </c>
      <c r="U11" s="6">
        <f t="shared" si="1"/>
        <v>2.9561264822675071E-6</v>
      </c>
    </row>
    <row r="12" spans="1:21" x14ac:dyDescent="0.3">
      <c r="M12" s="14"/>
      <c r="N12" s="14"/>
      <c r="O12" s="14"/>
      <c r="P12" s="14"/>
      <c r="Q12" s="14"/>
      <c r="R12" s="6"/>
      <c r="S12" s="6"/>
      <c r="T12" s="6"/>
      <c r="U12" s="6"/>
    </row>
    <row r="13" spans="1:21" x14ac:dyDescent="0.3">
      <c r="M13" s="15" t="s">
        <v>9</v>
      </c>
      <c r="N13" s="15"/>
      <c r="O13" s="15"/>
      <c r="P13" s="15"/>
      <c r="Q13" s="15"/>
      <c r="R13" s="6"/>
      <c r="S13" s="6"/>
      <c r="T13" s="6"/>
      <c r="U13" s="6"/>
    </row>
    <row r="14" spans="1:21" x14ac:dyDescent="0.3">
      <c r="M14" s="5">
        <f>$M$11*B2</f>
        <v>1.147513449620357</v>
      </c>
      <c r="N14" s="5">
        <f>$N$11*D2</f>
        <v>0.35370033339135643</v>
      </c>
      <c r="O14" s="5">
        <f>$O$11*F2</f>
        <v>1.6126018372751858</v>
      </c>
      <c r="P14" s="5">
        <f>$P$11*H2</f>
        <v>-0.11379429573462341</v>
      </c>
      <c r="Q14" s="5">
        <f>M14+N14+O14+P14</f>
        <v>3.0000213245522755</v>
      </c>
      <c r="R14" s="6"/>
      <c r="S14" s="6"/>
      <c r="T14" s="6"/>
      <c r="U14" s="6"/>
    </row>
    <row r="15" spans="1:21" x14ac:dyDescent="0.3">
      <c r="M15" s="5">
        <f>$M$11*B3</f>
        <v>-0.22950268992407138</v>
      </c>
      <c r="N15" s="5">
        <f>$N$11*D3</f>
        <v>3.5370033339135643</v>
      </c>
      <c r="O15" s="5">
        <f>$O$11*F3</f>
        <v>0.8063009186375929</v>
      </c>
      <c r="P15" s="5">
        <f>$P$11*H3</f>
        <v>-0.11379429573462341</v>
      </c>
      <c r="Q15" s="5">
        <f>M15+N15+O15+P15</f>
        <v>4.000007266892462</v>
      </c>
      <c r="R15" s="6"/>
      <c r="S15" s="6"/>
      <c r="T15" s="6"/>
      <c r="U15" s="6"/>
    </row>
    <row r="16" spans="1:21" x14ac:dyDescent="0.3">
      <c r="M16" s="5">
        <f>$M$11*B4</f>
        <v>0.22950268992407138</v>
      </c>
      <c r="N16" s="5">
        <f>$N$11*D4</f>
        <v>1.0611010001740693</v>
      </c>
      <c r="O16" s="5">
        <f>$O$11*F4</f>
        <v>-8.063009186375929</v>
      </c>
      <c r="P16" s="5">
        <f>$P$11*H4</f>
        <v>-0.22758859146924681</v>
      </c>
      <c r="Q16" s="5">
        <f>M16+N16+O16+P16</f>
        <v>-6.9999940877470355</v>
      </c>
      <c r="R16" s="6"/>
      <c r="S16" s="6"/>
      <c r="T16" s="6"/>
      <c r="U16" s="6"/>
    </row>
    <row r="17" spans="13:21" x14ac:dyDescent="0.3">
      <c r="M17" s="5">
        <f>$M$11*B5</f>
        <v>0.34425403488610706</v>
      </c>
      <c r="N17" s="5">
        <f>$N$11*D5</f>
        <v>-0.70740066678271285</v>
      </c>
      <c r="O17" s="5">
        <f>$O$11*F5</f>
        <v>3.2252036745503716</v>
      </c>
      <c r="P17" s="5">
        <f>$P$11*H5</f>
        <v>1.1379429573462341</v>
      </c>
      <c r="Q17" s="5">
        <f>M17+N17+O17+P17</f>
        <v>4</v>
      </c>
      <c r="R17" s="6"/>
      <c r="S17" s="6"/>
      <c r="T17" s="6"/>
      <c r="U17" s="6"/>
    </row>
    <row r="18" spans="13:21" x14ac:dyDescent="0.3">
      <c r="M18" s="3"/>
      <c r="N18" s="3"/>
      <c r="O18" s="3"/>
      <c r="P18" s="3"/>
      <c r="Q18" s="11"/>
    </row>
  </sheetData>
  <mergeCells count="1">
    <mergeCell ref="M13:Q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JACOBI</vt:lpstr>
      <vt:lpstr>SEIDEL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Carmona</dc:creator>
  <cp:lastModifiedBy>Luis Carmona</cp:lastModifiedBy>
  <dcterms:created xsi:type="dcterms:W3CDTF">2021-11-02T03:24:46Z</dcterms:created>
  <dcterms:modified xsi:type="dcterms:W3CDTF">2021-11-02T04:59:55Z</dcterms:modified>
</cp:coreProperties>
</file>